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47.xml" ContentType="application/vnd.openxmlformats-officedocument.drawingml.chartshapes+xml"/>
  <Override PartName="/xl/drawings/drawing48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9.xml" ContentType="application/vnd.openxmlformats-officedocument.drawingml.chartshapes+xml"/>
  <Override PartName="/xl/drawings/drawing50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74.xml" ContentType="application/vnd.openxmlformats-officedocument.drawingml.chartshapes+xml"/>
  <Override PartName="/xl/drawings/drawing75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76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77.xml" ContentType="application/vnd.openxmlformats-officedocument.drawingml.chartshapes+xml"/>
  <Override PartName="/xl/drawings/drawing78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79.xml" ContentType="application/vnd.openxmlformats-officedocument.drawingml.chartshapes+xml"/>
  <Override PartName="/xl/drawings/drawing80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81.xml" ContentType="application/vnd.openxmlformats-officedocument.drawingml.chartshapes+xml"/>
  <Override PartName="/xl/drawings/drawing82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83.xml" ContentType="application/vnd.openxmlformats-officedocument.drawingml.chartshapes+xml"/>
  <Override PartName="/xl/drawings/drawing8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85.xml" ContentType="application/vnd.openxmlformats-officedocument.drawingml.chartshapes+xml"/>
  <Override PartName="/xl/drawings/drawing86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87.xml" ContentType="application/vnd.openxmlformats-officedocument.drawingml.chartshapes+xml"/>
  <Override PartName="/xl/drawings/drawing88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91.xml" ContentType="application/vnd.openxmlformats-officedocument.drawingml.chartshapes+xml"/>
  <Override PartName="/xl/drawings/drawing92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93.xml" ContentType="application/vnd.openxmlformats-officedocument.drawingml.chartshapes+xml"/>
  <Override PartName="/xl/drawings/drawing94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95.xml" ContentType="application/vnd.openxmlformats-officedocument.drawingml.chartshapes+xml"/>
  <Override PartName="/xl/drawings/drawing96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97.xml" ContentType="application/vnd.openxmlformats-officedocument.drawingml.chartshapes+xml"/>
  <Override PartName="/xl/drawings/drawing98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99.xml" ContentType="application/vnd.openxmlformats-officedocument.drawingml.chartshapes+xml"/>
  <Override PartName="/xl/drawings/drawing100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01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02.xml" ContentType="application/vnd.openxmlformats-officedocument.drawingml.chartshapes+xml"/>
  <Override PartName="/xl/drawings/drawing103.xml" ContentType="application/vnd.openxmlformats-officedocument.drawing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104.xml" ContentType="application/vnd.openxmlformats-officedocument.drawingml.chartshapes+xml"/>
  <Override PartName="/xl/drawings/drawing105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106.xml" ContentType="application/vnd.openxmlformats-officedocument.drawingml.chartshapes+xml"/>
  <Override PartName="/xl/drawings/drawing107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08.xml" ContentType="application/vnd.openxmlformats-officedocument.drawingml.chartshapes+xml"/>
  <Override PartName="/xl/drawings/drawing109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10.xml" ContentType="application/vnd.openxmlformats-officedocument.drawingml.chartshapes+xml"/>
  <Override PartName="/xl/drawings/drawing111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112.xml" ContentType="application/vnd.openxmlformats-officedocument.drawingml.chartshapes+xml"/>
  <Override PartName="/xl/drawings/drawing113.xml" ContentType="application/vnd.openxmlformats-officedocument.drawing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114.xml" ContentType="application/vnd.openxmlformats-officedocument.drawingml.chartshapes+xml"/>
  <Override PartName="/xl/drawings/drawing115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116.xml" ContentType="application/vnd.openxmlformats-officedocument.drawingml.chartshapes+xml"/>
  <Override PartName="/xl/drawings/drawing117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18.xml" ContentType="application/vnd.openxmlformats-officedocument.drawingml.chartshapes+xml"/>
  <Override PartName="/xl/drawings/drawing119.xml" ContentType="application/vnd.openxmlformats-officedocument.drawing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20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121.xml" ContentType="application/vnd.openxmlformats-officedocument.drawingml.chartshapes+xml"/>
  <Override PartName="/xl/drawings/drawing122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drawings/drawing123.xml" ContentType="application/vnd.openxmlformats-officedocument.drawingml.chartshapes+xml"/>
  <Override PartName="/xl/drawings/drawing124.xml" ContentType="application/vnd.openxmlformats-officedocument.drawing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25.xml" ContentType="application/vnd.openxmlformats-officedocument.drawingml.chartshapes+xml"/>
  <Override PartName="/xl/drawings/drawing126.xml" ContentType="application/vnd.openxmlformats-officedocument.drawing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127.xml" ContentType="application/vnd.openxmlformats-officedocument.drawingml.chartshapes+xml"/>
  <Override PartName="/xl/drawings/drawing128.xml" ContentType="application/vnd.openxmlformats-officedocument.drawing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29.xml" ContentType="application/vnd.openxmlformats-officedocument.drawingml.chartshapes+xml"/>
  <Override PartName="/xl/drawings/drawing13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131.xml" ContentType="application/vnd.openxmlformats-officedocument.drawingml.chartshapes+xml"/>
  <Override PartName="/xl/drawings/drawing132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drawings/drawing133.xml" ContentType="application/vnd.openxmlformats-officedocument.drawingml.chartshapes+xml"/>
  <Override PartName="/xl/drawings/drawing134.xml" ContentType="application/vnd.openxmlformats-officedocument.drawing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35.xml" ContentType="application/vnd.openxmlformats-officedocument.drawingml.chartshapes+xml"/>
  <Override PartName="/xl/drawings/drawing136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drawings/drawing137.xml" ContentType="application/vnd.openxmlformats-officedocument.drawingml.chartshapes+xml"/>
  <Override PartName="/xl/drawings/drawing138.xml" ContentType="application/vnd.openxmlformats-officedocument.drawing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drawings/drawing139.xml" ContentType="application/vnd.openxmlformats-officedocument.drawingml.chartshapes+xml"/>
  <Override PartName="/xl/drawings/drawing140.xml" ContentType="application/vnd.openxmlformats-officedocument.drawing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141.xml" ContentType="application/vnd.openxmlformats-officedocument.drawingml.chartshapes+xml"/>
  <Override PartName="/xl/drawings/drawing142.xml" ContentType="application/vnd.openxmlformats-officedocument.drawing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43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44.xml" ContentType="application/vnd.openxmlformats-officedocument.drawingml.chartshapes+xml"/>
  <Override PartName="/xl/drawings/drawing145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drawings/drawing146.xml" ContentType="application/vnd.openxmlformats-officedocument.drawingml.chartshapes+xml"/>
  <Override PartName="/xl/drawings/drawing147.xml" ContentType="application/vnd.openxmlformats-officedocument.drawing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drawings/drawing148.xml" ContentType="application/vnd.openxmlformats-officedocument.drawingml.chartshapes+xml"/>
  <Override PartName="/xl/drawings/drawing149.xml" ContentType="application/vnd.openxmlformats-officedocument.drawing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drawings/drawing150.xml" ContentType="application/vnd.openxmlformats-officedocument.drawingml.chartshapes+xml"/>
  <Override PartName="/xl/drawings/drawing151.xml" ContentType="application/vnd.openxmlformats-officedocument.drawing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152.xml" ContentType="application/vnd.openxmlformats-officedocument.drawingml.chartshapes+xml"/>
  <Override PartName="/xl/drawings/drawing153.xml" ContentType="application/vnd.openxmlformats-officedocument.drawing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154.xml" ContentType="application/vnd.openxmlformats-officedocument.drawingml.chartshapes+xml"/>
  <Override PartName="/xl/drawings/drawing155.xml" ContentType="application/vnd.openxmlformats-officedocument.drawing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drawings/drawing156.xml" ContentType="application/vnd.openxmlformats-officedocument.drawingml.chartshapes+xml"/>
  <Override PartName="/xl/drawings/drawing157.xml" ContentType="application/vnd.openxmlformats-officedocument.drawing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58.xml" ContentType="application/vnd.openxmlformats-officedocument.drawingml.chartshapes+xml"/>
  <Override PartName="/xl/drawings/drawing159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60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161.xml" ContentType="application/vnd.openxmlformats-officedocument.drawingml.chartshapes+xml"/>
  <Override PartName="/xl/drawings/drawing162.xml" ContentType="application/vnd.openxmlformats-officedocument.drawing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163.xml" ContentType="application/vnd.openxmlformats-officedocument.drawingml.chartshapes+xml"/>
  <Override PartName="/xl/drawings/drawing164.xml" ContentType="application/vnd.openxmlformats-officedocument.drawing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drawings/drawing165.xml" ContentType="application/vnd.openxmlformats-officedocument.drawingml.chartshapes+xml"/>
  <Override PartName="/xl/drawings/drawing166.xml" ContentType="application/vnd.openxmlformats-officedocument.drawing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drawings/drawing167.xml" ContentType="application/vnd.openxmlformats-officedocument.drawing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168.xml" ContentType="application/vnd.openxmlformats-officedocument.drawingml.chartshapes+xml"/>
  <Override PartName="/xl/drawings/drawing169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170.xml" ContentType="application/vnd.openxmlformats-officedocument.drawingml.chartshapes+xml"/>
  <Override PartName="/xl/drawings/drawing171.xml" ContentType="application/vnd.openxmlformats-officedocument.drawing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drawings/drawing172.xml" ContentType="application/vnd.openxmlformats-officedocument.drawingml.chartshapes+xml"/>
  <Override PartName="/xl/drawings/drawing173.xml" ContentType="application/vnd.openxmlformats-officedocument.drawing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174.xml" ContentType="application/vnd.openxmlformats-officedocument.drawingml.chartshapes+xml"/>
  <Override PartName="/xl/drawings/drawing175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176.xml" ContentType="application/vnd.openxmlformats-officedocument.drawingml.chartshapes+xml"/>
  <Override PartName="/xl/drawings/drawing177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178.xml" ContentType="application/vnd.openxmlformats-officedocument.drawing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179.xml" ContentType="application/vnd.openxmlformats-officedocument.drawingml.chartshapes+xml"/>
  <Override PartName="/xl/drawings/drawing180.xml" ContentType="application/vnd.openxmlformats-officedocument.drawing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181.xml" ContentType="application/vnd.openxmlformats-officedocument.drawingml.chartshapes+xml"/>
  <Override PartName="/xl/drawings/drawing182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drawings/drawing183.xml" ContentType="application/vnd.openxmlformats-officedocument.drawingml.chartshapes+xml"/>
  <Override PartName="/xl/drawings/drawing184.xml" ContentType="application/vnd.openxmlformats-officedocument.drawing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185.xml" ContentType="application/vnd.openxmlformats-officedocument.drawingml.chartshapes+xml"/>
  <Override PartName="/xl/drawings/drawing186.xml" ContentType="application/vnd.openxmlformats-officedocument.drawing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187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drawings/drawing188.xml" ContentType="application/vnd.openxmlformats-officedocument.drawingml.chartshapes+xml"/>
  <Override PartName="/xl/drawings/drawing189.xml" ContentType="application/vnd.openxmlformats-officedocument.drawing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190.xml" ContentType="application/vnd.openxmlformats-officedocument.drawingml.chartshapes+xml"/>
  <Override PartName="/xl/drawings/drawing191.xml" ContentType="application/vnd.openxmlformats-officedocument.drawing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drawings/drawing192.xml" ContentType="application/vnd.openxmlformats-officedocument.drawingml.chartshapes+xml"/>
  <Override PartName="/xl/drawings/drawing193.xml" ContentType="application/vnd.openxmlformats-officedocument.drawing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94.xml" ContentType="application/vnd.openxmlformats-officedocument.drawingml.chartshapes+xml"/>
  <Override PartName="/xl/drawings/drawing195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drawings/drawing196.xml" ContentType="application/vnd.openxmlformats-officedocument.drawing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drawings/drawing197.xml" ContentType="application/vnd.openxmlformats-officedocument.drawingml.chartshapes+xml"/>
  <Override PartName="/xl/drawings/drawing198.xml" ContentType="application/vnd.openxmlformats-officedocument.drawing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drawings/drawing199.xml" ContentType="application/vnd.openxmlformats-officedocument.drawingml.chartshapes+xml"/>
  <Override PartName="/xl/drawings/drawing200.xml" ContentType="application/vnd.openxmlformats-officedocument.drawing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201.xml" ContentType="application/vnd.openxmlformats-officedocument.drawing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drawings/drawing202.xml" ContentType="application/vnd.openxmlformats-officedocument.drawingml.chartshapes+xml"/>
  <Override PartName="/xl/drawings/drawing203.xml" ContentType="application/vnd.openxmlformats-officedocument.drawing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204.xml" ContentType="application/vnd.openxmlformats-officedocument.drawingml.chartshapes+xml"/>
  <Override PartName="/xl/drawings/drawing205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drawings/drawing206.xml" ContentType="application/vnd.openxmlformats-officedocument.drawingml.chartshapes+xml"/>
  <Override PartName="/xl/drawings/drawing207.xml" ContentType="application/vnd.openxmlformats-officedocument.drawing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20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206730148\Downloads\"/>
    </mc:Choice>
  </mc:AlternateContent>
  <xr:revisionPtr revIDLastSave="0" documentId="13_ncr:1_{B8662B6E-7ED8-48C8-B017-351CA96994DD}" xr6:coauthVersionLast="47" xr6:coauthVersionMax="47" xr10:uidLastSave="{00000000-0000-0000-0000-000000000000}"/>
  <bookViews>
    <workbookView xWindow="28680" yWindow="-120" windowWidth="29040" windowHeight="15720" tabRatio="963" firstSheet="89" activeTab="95" xr2:uid="{A5C0C3BB-CDBD-4E76-9E34-7F1D812E1F66}"/>
  </bookViews>
  <sheets>
    <sheet name="R1" sheetId="203" r:id="rId1"/>
    <sheet name="D1 Carmen" sheetId="1" r:id="rId2"/>
    <sheet name="D2 Merced" sheetId="99" r:id="rId3"/>
    <sheet name="D3 Hospital" sheetId="100" r:id="rId4"/>
    <sheet name="D4 Catedral" sheetId="101" r:id="rId5"/>
    <sheet name="D5 San Sebastian" sheetId="102" r:id="rId6"/>
    <sheet name="D6 Hatillo" sheetId="103" r:id="rId7"/>
    <sheet name="D7 Zapote" sheetId="104" r:id="rId8"/>
    <sheet name="D8 Pavas" sheetId="105" r:id="rId9"/>
    <sheet name="D9 Uruca" sheetId="106" r:id="rId10"/>
    <sheet name="D10 Curridabat" sheetId="108" r:id="rId11"/>
    <sheet name="D11 Montes de Oca" sheetId="109" r:id="rId12"/>
    <sheet name="D12 Goicochea" sheetId="110" r:id="rId13"/>
    <sheet name="D13 Moravia" sheetId="111" r:id="rId14"/>
    <sheet name="D14 Tibas" sheetId="112" r:id="rId15"/>
    <sheet name="D15 Coronado" sheetId="113" r:id="rId16"/>
    <sheet name="D16 Desamparados N" sheetId="114" r:id="rId17"/>
    <sheet name="D17 Desamparados S" sheetId="115" r:id="rId18"/>
    <sheet name="D18 Aserri" sheetId="116" r:id="rId19"/>
    <sheet name="D19 Acosta" sheetId="117" r:id="rId20"/>
    <sheet name="D20 Alajuelita" sheetId="118" r:id="rId21"/>
    <sheet name="D21 Escazu" sheetId="119" r:id="rId22"/>
    <sheet name="D22 Santa Ana" sheetId="120" r:id="rId23"/>
    <sheet name="D23 Mora" sheetId="121" r:id="rId24"/>
    <sheet name="D24 Puriscal" sheetId="122" r:id="rId25"/>
    <sheet name="D25 Turrubares" sheetId="123" r:id="rId26"/>
    <sheet name="R2" sheetId="207" r:id="rId27"/>
    <sheet name="D26 Alajuela Sur" sheetId="124" r:id="rId28"/>
    <sheet name="D27 Alajuela Norte" sheetId="125" r:id="rId29"/>
    <sheet name="D28 San Ramon" sheetId="126" r:id="rId30"/>
    <sheet name="D29 Grecia" sheetId="127" r:id="rId31"/>
    <sheet name="D30 San Mateo" sheetId="128" r:id="rId32"/>
    <sheet name="D31 Atenas" sheetId="129" r:id="rId33"/>
    <sheet name="D32 Naranjo" sheetId="130" r:id="rId34"/>
    <sheet name="D33 Palmares" sheetId="131" r:id="rId35"/>
    <sheet name="D34 Poas" sheetId="132" r:id="rId36"/>
    <sheet name="D35 Orotina" sheetId="133" r:id="rId37"/>
    <sheet name="D36 Sarchi" sheetId="134" r:id="rId38"/>
    <sheet name="R3" sheetId="208" r:id="rId39"/>
    <sheet name="D37 Cartago" sheetId="139" r:id="rId40"/>
    <sheet name="D38 Paraiso" sheetId="140" r:id="rId41"/>
    <sheet name="D39 La Union" sheetId="141" r:id="rId42"/>
    <sheet name="D40 Jimenez" sheetId="142" r:id="rId43"/>
    <sheet name="D41 Turrialba" sheetId="143" r:id="rId44"/>
    <sheet name="D42 Alvarado" sheetId="144" r:id="rId45"/>
    <sheet name="D43 Oreamuno" sheetId="145" r:id="rId46"/>
    <sheet name="D44 El Guarco" sheetId="146" r:id="rId47"/>
    <sheet name="D45 Tarrazu" sheetId="147" r:id="rId48"/>
    <sheet name="D46 Dota" sheetId="148" r:id="rId49"/>
    <sheet name="D47 Leon Cortes" sheetId="149" r:id="rId50"/>
    <sheet name="D48 Guadalupe" sheetId="150" r:id="rId51"/>
    <sheet name="R4" sheetId="209" r:id="rId52"/>
    <sheet name="D49 Heredia" sheetId="151" r:id="rId53"/>
    <sheet name="D50 Barva" sheetId="152" r:id="rId54"/>
    <sheet name="D51 Santo Domingo" sheetId="153" r:id="rId55"/>
    <sheet name="D52 Santa Barbara" sheetId="154" r:id="rId56"/>
    <sheet name="D53 San Rafael" sheetId="155" r:id="rId57"/>
    <sheet name="D54 San Isidro" sheetId="156" r:id="rId58"/>
    <sheet name="D55 Belen" sheetId="157" r:id="rId59"/>
    <sheet name="D56 Flores" sheetId="158" r:id="rId60"/>
    <sheet name="D57 San Pablo" sheetId="159" r:id="rId61"/>
    <sheet name="R5" sheetId="210" r:id="rId62"/>
    <sheet name="D60 Liberia" sheetId="162" r:id="rId63"/>
    <sheet name="D61 Nicoya" sheetId="163" r:id="rId64"/>
    <sheet name="D62 Santa Cruz" sheetId="164" r:id="rId65"/>
    <sheet name="D63 Bagaces" sheetId="165" r:id="rId66"/>
    <sheet name="D64 Carrillo" sheetId="166" r:id="rId67"/>
    <sheet name="D65 Cañas" sheetId="167" r:id="rId68"/>
    <sheet name="D66 Abangares" sheetId="168" r:id="rId69"/>
    <sheet name="D67 Tilaran" sheetId="169" r:id="rId70"/>
    <sheet name="D68 Nandayure" sheetId="170" r:id="rId71"/>
    <sheet name="D69 Hojancha" sheetId="171" r:id="rId72"/>
    <sheet name="D70 La Cruz" sheetId="172" r:id="rId73"/>
    <sheet name="R6" sheetId="211" r:id="rId74"/>
    <sheet name="D71 Puntarenas" sheetId="173" r:id="rId75"/>
    <sheet name="D72 Esparza" sheetId="174" r:id="rId76"/>
    <sheet name="D73 Montes de Oro" sheetId="175" r:id="rId77"/>
    <sheet name="D74 Quepos" sheetId="176" r:id="rId78"/>
    <sheet name="D75 Parrita" sheetId="177" r:id="rId79"/>
    <sheet name="D76 Garabito" sheetId="178" r:id="rId80"/>
    <sheet name="D77 Paquera" sheetId="179" r:id="rId81"/>
    <sheet name="D78 Judas de Chomes" sheetId="180" r:id="rId82"/>
    <sheet name="R7" sheetId="212" r:id="rId83"/>
    <sheet name="D79 Perez Zeledon" sheetId="181" r:id="rId84"/>
    <sheet name="D80 Buenos Aires" sheetId="182" r:id="rId85"/>
    <sheet name="D81 Osa" sheetId="183" r:id="rId86"/>
    <sheet name="R8" sheetId="213" r:id="rId87"/>
    <sheet name="D82 San Carlos O" sheetId="184" r:id="rId88"/>
    <sheet name="D82 San Carlos E " sheetId="185" r:id="rId89"/>
    <sheet name="D83 Zarcero" sheetId="186" r:id="rId90"/>
    <sheet name="D86 Guatuso" sheetId="187" r:id="rId91"/>
    <sheet name="D87 Rio Cuarto" sheetId="188" r:id="rId92"/>
    <sheet name="R9" sheetId="214" r:id="rId93"/>
    <sheet name="D88 Limon" sheetId="189" r:id="rId94"/>
    <sheet name="D90 Siquirres" sheetId="190" r:id="rId95"/>
    <sheet name="D91 Talamanca" sheetId="191" r:id="rId96"/>
    <sheet name="D92 Matina" sheetId="192" r:id="rId97"/>
    <sheet name="R10" sheetId="215" r:id="rId98"/>
    <sheet name="D94 Golfito" sheetId="193" r:id="rId99"/>
    <sheet name="D95 Coto Brus" sheetId="194" r:id="rId100"/>
    <sheet name="D96 Corredores" sheetId="195" r:id="rId101"/>
    <sheet name="D97 Puerto Jimenez" sheetId="196" r:id="rId102"/>
    <sheet name="R11" sheetId="216" r:id="rId103"/>
    <sheet name="D84 Upala" sheetId="197" r:id="rId104"/>
    <sheet name="D85 Los Chiles" sheetId="198" r:id="rId105"/>
    <sheet name="R12" sheetId="217" r:id="rId106"/>
    <sheet name="D58 Sarapiqui" sheetId="199" r:id="rId107"/>
    <sheet name="D98 Pococi Norte" sheetId="200" r:id="rId108"/>
    <sheet name="D89 Pococi Sur" sheetId="201" r:id="rId109"/>
    <sheet name="D93 Guacimo" sheetId="202" r:id="rId1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3" i="202" l="1"/>
  <c r="M27" i="190"/>
  <c r="M23" i="151"/>
  <c r="L13" i="189"/>
  <c r="L17" i="189"/>
  <c r="L27" i="190"/>
  <c r="L23" i="190"/>
  <c r="M23" i="123"/>
  <c r="L9" i="155"/>
  <c r="L11" i="155"/>
  <c r="L13" i="155"/>
  <c r="L15" i="155"/>
  <c r="L7" i="155"/>
  <c r="L9" i="154"/>
  <c r="L11" i="154"/>
  <c r="L13" i="154"/>
  <c r="L15" i="154"/>
  <c r="L17" i="154"/>
  <c r="L7" i="154"/>
  <c r="X1" i="154" s="1"/>
  <c r="L9" i="153"/>
  <c r="L11" i="153"/>
  <c r="L13" i="153"/>
  <c r="L15" i="153"/>
  <c r="L17" i="153"/>
  <c r="L19" i="153"/>
  <c r="L7" i="153"/>
  <c r="L9" i="152"/>
  <c r="L11" i="152"/>
  <c r="L13" i="152"/>
  <c r="L15" i="152"/>
  <c r="L17" i="152"/>
  <c r="L19" i="152"/>
  <c r="L7" i="152"/>
  <c r="L9" i="151"/>
  <c r="L11" i="151"/>
  <c r="L13" i="151"/>
  <c r="L15" i="151"/>
  <c r="L7" i="151"/>
  <c r="L9" i="150"/>
  <c r="L11" i="150"/>
  <c r="X1" i="150" s="1"/>
  <c r="L7" i="150"/>
  <c r="L9" i="149"/>
  <c r="L11" i="149"/>
  <c r="L13" i="149"/>
  <c r="L15" i="149"/>
  <c r="L17" i="149"/>
  <c r="L7" i="149"/>
  <c r="L9" i="148"/>
  <c r="L11" i="148"/>
  <c r="L7" i="148"/>
  <c r="L9" i="147"/>
  <c r="L11" i="147"/>
  <c r="L7" i="147"/>
  <c r="L9" i="146"/>
  <c r="L11" i="146"/>
  <c r="L13" i="146"/>
  <c r="L7" i="146"/>
  <c r="L9" i="145"/>
  <c r="L11" i="145"/>
  <c r="L13" i="145"/>
  <c r="L15" i="145"/>
  <c r="L7" i="145"/>
  <c r="L9" i="144"/>
  <c r="L11" i="144"/>
  <c r="L7" i="144"/>
  <c r="L9" i="143"/>
  <c r="L11" i="143"/>
  <c r="L13" i="143"/>
  <c r="L15" i="143"/>
  <c r="L17" i="143"/>
  <c r="L19" i="143"/>
  <c r="L21" i="143"/>
  <c r="L23" i="143"/>
  <c r="L25" i="143"/>
  <c r="L27" i="143"/>
  <c r="L29" i="143"/>
  <c r="L7" i="143"/>
  <c r="L9" i="142"/>
  <c r="L11" i="142"/>
  <c r="L13" i="142"/>
  <c r="L7" i="142"/>
  <c r="L9" i="141"/>
  <c r="L11" i="141"/>
  <c r="L13" i="141"/>
  <c r="L15" i="141"/>
  <c r="L17" i="141"/>
  <c r="L19" i="141"/>
  <c r="L21" i="141"/>
  <c r="L7" i="141"/>
  <c r="L9" i="140"/>
  <c r="L11" i="140"/>
  <c r="L13" i="140"/>
  <c r="L15" i="140"/>
  <c r="L17" i="140"/>
  <c r="L7" i="140"/>
  <c r="L9" i="139"/>
  <c r="L11" i="139"/>
  <c r="L13" i="139"/>
  <c r="L15" i="139"/>
  <c r="L17" i="139"/>
  <c r="L19" i="139"/>
  <c r="L21" i="139"/>
  <c r="L7" i="139"/>
  <c r="L9" i="134"/>
  <c r="L11" i="134"/>
  <c r="L13" i="134"/>
  <c r="L15" i="134"/>
  <c r="L7" i="134"/>
  <c r="L9" i="133"/>
  <c r="L11" i="133"/>
  <c r="L13" i="133"/>
  <c r="L15" i="133"/>
  <c r="L7" i="133"/>
  <c r="L9" i="132"/>
  <c r="L11" i="132"/>
  <c r="L13" i="132"/>
  <c r="L15" i="132"/>
  <c r="L7" i="132"/>
  <c r="L9" i="131"/>
  <c r="L11" i="131"/>
  <c r="L13" i="131"/>
  <c r="L15" i="131"/>
  <c r="L17" i="131"/>
  <c r="L19" i="131"/>
  <c r="L7" i="131"/>
  <c r="L9" i="130"/>
  <c r="L11" i="130"/>
  <c r="L13" i="130"/>
  <c r="L15" i="130"/>
  <c r="L17" i="130"/>
  <c r="L19" i="130"/>
  <c r="L21" i="130"/>
  <c r="L7" i="130"/>
  <c r="L9" i="129"/>
  <c r="L11" i="129"/>
  <c r="L13" i="129"/>
  <c r="L15" i="129"/>
  <c r="L17" i="129"/>
  <c r="L19" i="129"/>
  <c r="L21" i="129"/>
  <c r="L7" i="129"/>
  <c r="L9" i="128"/>
  <c r="L11" i="128"/>
  <c r="L13" i="128"/>
  <c r="L7" i="128"/>
  <c r="L9" i="127"/>
  <c r="L11" i="127"/>
  <c r="L13" i="127"/>
  <c r="L15" i="127"/>
  <c r="L17" i="127"/>
  <c r="L19" i="127"/>
  <c r="L7" i="127"/>
  <c r="L9" i="126"/>
  <c r="L11" i="126"/>
  <c r="L13" i="126"/>
  <c r="L15" i="126"/>
  <c r="L17" i="126"/>
  <c r="L19" i="126"/>
  <c r="L21" i="126"/>
  <c r="L23" i="126"/>
  <c r="L25" i="126"/>
  <c r="L27" i="126"/>
  <c r="L29" i="126"/>
  <c r="L7" i="126"/>
  <c r="L9" i="125"/>
  <c r="L11" i="125"/>
  <c r="L13" i="125"/>
  <c r="L15" i="125"/>
  <c r="L17" i="125"/>
  <c r="L19" i="125"/>
  <c r="L21" i="125"/>
  <c r="L7" i="125"/>
  <c r="L9" i="124"/>
  <c r="L11" i="124"/>
  <c r="L13" i="124"/>
  <c r="L15" i="124"/>
  <c r="L7" i="124"/>
  <c r="L9" i="123"/>
  <c r="L11" i="123"/>
  <c r="L13" i="123"/>
  <c r="L15" i="123"/>
  <c r="L7" i="123"/>
  <c r="L9" i="122"/>
  <c r="L11" i="122"/>
  <c r="L13" i="122"/>
  <c r="L15" i="122"/>
  <c r="L17" i="122"/>
  <c r="L19" i="122"/>
  <c r="L21" i="122"/>
  <c r="L23" i="122"/>
  <c r="L9" i="121"/>
  <c r="L11" i="121"/>
  <c r="L13" i="121"/>
  <c r="L15" i="121"/>
  <c r="L17" i="121"/>
  <c r="L19" i="121"/>
  <c r="L7" i="121"/>
  <c r="L9" i="120"/>
  <c r="L11" i="120"/>
  <c r="L13" i="120"/>
  <c r="L15" i="120"/>
  <c r="L17" i="120"/>
  <c r="L7" i="120"/>
  <c r="L9" i="119"/>
  <c r="L11" i="119"/>
  <c r="L7" i="119"/>
  <c r="L9" i="118"/>
  <c r="L11" i="118"/>
  <c r="L13" i="118"/>
  <c r="L15" i="118"/>
  <c r="L7" i="118"/>
  <c r="L9" i="116"/>
  <c r="L11" i="116"/>
  <c r="L13" i="116"/>
  <c r="L15" i="116"/>
  <c r="L17" i="116"/>
  <c r="L19" i="116"/>
  <c r="L7" i="116"/>
  <c r="X1" i="116" s="1"/>
  <c r="L9" i="114"/>
  <c r="L11" i="114"/>
  <c r="L13" i="114"/>
  <c r="L15" i="114"/>
  <c r="L17" i="114"/>
  <c r="L19" i="114"/>
  <c r="L21" i="114"/>
  <c r="L7" i="114"/>
  <c r="L15" i="113"/>
  <c r="L13" i="113"/>
  <c r="L11" i="113"/>
  <c r="X1" i="113" s="1"/>
  <c r="L9" i="113"/>
  <c r="L7" i="113"/>
  <c r="L15" i="112"/>
  <c r="L13" i="112"/>
  <c r="L11" i="112"/>
  <c r="L9" i="112"/>
  <c r="L7" i="112"/>
  <c r="L13" i="111"/>
  <c r="L11" i="111"/>
  <c r="L9" i="111"/>
  <c r="L7" i="111"/>
  <c r="L9" i="110"/>
  <c r="L11" i="110"/>
  <c r="L13" i="110"/>
  <c r="L15" i="110"/>
  <c r="L17" i="110"/>
  <c r="L19" i="110"/>
  <c r="L7" i="110"/>
  <c r="L9" i="109"/>
  <c r="L11" i="109"/>
  <c r="L13" i="109"/>
  <c r="L9" i="108"/>
  <c r="L11" i="108"/>
  <c r="L13" i="108"/>
  <c r="L7" i="108"/>
  <c r="L17" i="106"/>
  <c r="L13" i="106"/>
  <c r="L9" i="106"/>
  <c r="X1" i="106" s="1"/>
  <c r="L7" i="106"/>
  <c r="L11" i="105"/>
  <c r="L7" i="105"/>
  <c r="L17" i="104"/>
  <c r="L13" i="104"/>
  <c r="L9" i="104"/>
  <c r="L7" i="104"/>
  <c r="X1" i="104" s="1"/>
  <c r="L15" i="103"/>
  <c r="L11" i="103"/>
  <c r="L7" i="103"/>
  <c r="L15" i="102"/>
  <c r="L11" i="102"/>
  <c r="L7" i="102"/>
  <c r="X1" i="102" s="1"/>
  <c r="L15" i="101"/>
  <c r="L11" i="101"/>
  <c r="L7" i="101"/>
  <c r="L15" i="100"/>
  <c r="L11" i="100"/>
  <c r="L7" i="100"/>
  <c r="L15" i="99"/>
  <c r="L11" i="99"/>
  <c r="L7" i="99"/>
  <c r="X1" i="99" s="1"/>
  <c r="L15" i="1"/>
  <c r="L11" i="1"/>
  <c r="L9" i="202"/>
  <c r="L11" i="202"/>
  <c r="L13" i="202"/>
  <c r="L15" i="202"/>
  <c r="L7" i="202"/>
  <c r="X1" i="202" s="1"/>
  <c r="L9" i="201"/>
  <c r="L11" i="201"/>
  <c r="L13" i="201"/>
  <c r="L7" i="201"/>
  <c r="L9" i="200"/>
  <c r="L11" i="200"/>
  <c r="L7" i="200"/>
  <c r="L9" i="199"/>
  <c r="L11" i="199"/>
  <c r="L13" i="199"/>
  <c r="L15" i="199"/>
  <c r="L7" i="199"/>
  <c r="L9" i="198"/>
  <c r="L11" i="198"/>
  <c r="L13" i="198"/>
  <c r="L15" i="198"/>
  <c r="L17" i="198"/>
  <c r="L7" i="198"/>
  <c r="L9" i="197"/>
  <c r="L11" i="197"/>
  <c r="L13" i="197"/>
  <c r="L15" i="197"/>
  <c r="L17" i="197"/>
  <c r="L19" i="197"/>
  <c r="L21" i="197"/>
  <c r="L7" i="197"/>
  <c r="L9" i="196"/>
  <c r="L7" i="196"/>
  <c r="L9" i="195"/>
  <c r="L11" i="195"/>
  <c r="L13" i="195"/>
  <c r="L7" i="195"/>
  <c r="L9" i="194"/>
  <c r="L11" i="194"/>
  <c r="L13" i="194"/>
  <c r="L15" i="194"/>
  <c r="L17" i="194"/>
  <c r="L7" i="194"/>
  <c r="X1" i="194" s="1"/>
  <c r="L9" i="193"/>
  <c r="L11" i="193"/>
  <c r="L7" i="193"/>
  <c r="L9" i="192"/>
  <c r="L11" i="192"/>
  <c r="L7" i="192"/>
  <c r="L9" i="191"/>
  <c r="L11" i="191"/>
  <c r="L13" i="191"/>
  <c r="L7" i="191"/>
  <c r="L9" i="190"/>
  <c r="L11" i="190"/>
  <c r="L13" i="190"/>
  <c r="L15" i="190"/>
  <c r="L17" i="190"/>
  <c r="L19" i="190"/>
  <c r="X1" i="190" s="1"/>
  <c r="C4" i="214" s="1"/>
  <c r="L7" i="190"/>
  <c r="L9" i="189"/>
  <c r="L11" i="189"/>
  <c r="L7" i="189"/>
  <c r="L9" i="188"/>
  <c r="L11" i="188"/>
  <c r="L13" i="188"/>
  <c r="L7" i="188"/>
  <c r="L13" i="187"/>
  <c r="L11" i="187"/>
  <c r="L9" i="187"/>
  <c r="L7" i="187"/>
  <c r="X1" i="187" s="1"/>
  <c r="L9" i="186"/>
  <c r="L11" i="186"/>
  <c r="L13" i="186"/>
  <c r="L15" i="186"/>
  <c r="L17" i="186"/>
  <c r="L19" i="186"/>
  <c r="L7" i="186"/>
  <c r="L9" i="184"/>
  <c r="L11" i="184"/>
  <c r="L13" i="184"/>
  <c r="L15" i="184"/>
  <c r="L17" i="184"/>
  <c r="L7" i="184"/>
  <c r="L9" i="185"/>
  <c r="L11" i="185"/>
  <c r="L13" i="185"/>
  <c r="L15" i="185"/>
  <c r="L17" i="185"/>
  <c r="L19" i="185"/>
  <c r="L7" i="185"/>
  <c r="L9" i="183"/>
  <c r="L11" i="183"/>
  <c r="L13" i="183"/>
  <c r="L15" i="183"/>
  <c r="L7" i="183"/>
  <c r="X1" i="183" s="1"/>
  <c r="L9" i="182"/>
  <c r="L11" i="182"/>
  <c r="L13" i="182"/>
  <c r="L15" i="182"/>
  <c r="L17" i="182"/>
  <c r="L19" i="182"/>
  <c r="L21" i="182"/>
  <c r="L23" i="182"/>
  <c r="L7" i="182"/>
  <c r="L9" i="181"/>
  <c r="L11" i="181"/>
  <c r="L13" i="181"/>
  <c r="L15" i="181"/>
  <c r="L17" i="181"/>
  <c r="L19" i="181"/>
  <c r="L21" i="181"/>
  <c r="L23" i="181"/>
  <c r="L25" i="181"/>
  <c r="L27" i="181"/>
  <c r="L29" i="181"/>
  <c r="L7" i="181"/>
  <c r="L9" i="180"/>
  <c r="L11" i="180"/>
  <c r="L13" i="180"/>
  <c r="L15" i="180"/>
  <c r="L17" i="180"/>
  <c r="L19" i="180"/>
  <c r="L7" i="180"/>
  <c r="L9" i="179"/>
  <c r="L11" i="179"/>
  <c r="L7" i="179"/>
  <c r="L9" i="178"/>
  <c r="L11" i="178"/>
  <c r="L7" i="178"/>
  <c r="L7" i="177"/>
  <c r="X1" i="177" s="1"/>
  <c r="L9" i="176"/>
  <c r="L11" i="176"/>
  <c r="L7" i="176"/>
  <c r="L9" i="175"/>
  <c r="L11" i="175"/>
  <c r="L13" i="175"/>
  <c r="L7" i="175"/>
  <c r="L9" i="174"/>
  <c r="L11" i="174"/>
  <c r="L13" i="174"/>
  <c r="L15" i="174"/>
  <c r="L17" i="174"/>
  <c r="L7" i="174"/>
  <c r="X1" i="174" s="1"/>
  <c r="L9" i="173"/>
  <c r="L11" i="173"/>
  <c r="L13" i="173"/>
  <c r="L7" i="173"/>
  <c r="L9" i="172"/>
  <c r="L11" i="172"/>
  <c r="L13" i="172"/>
  <c r="L7" i="172"/>
  <c r="L9" i="171"/>
  <c r="L11" i="171"/>
  <c r="L13" i="171"/>
  <c r="L15" i="171"/>
  <c r="L7" i="171"/>
  <c r="L9" i="170"/>
  <c r="L11" i="170"/>
  <c r="L13" i="170"/>
  <c r="L15" i="170"/>
  <c r="L17" i="170"/>
  <c r="L7" i="170"/>
  <c r="L9" i="169"/>
  <c r="L11" i="169"/>
  <c r="L13" i="169"/>
  <c r="L15" i="169"/>
  <c r="L17" i="169"/>
  <c r="L19" i="169"/>
  <c r="L21" i="169"/>
  <c r="L9" i="168"/>
  <c r="L11" i="168"/>
  <c r="L13" i="168"/>
  <c r="L7" i="168"/>
  <c r="L9" i="167"/>
  <c r="L11" i="167"/>
  <c r="L13" i="167"/>
  <c r="L15" i="167"/>
  <c r="L7" i="167"/>
  <c r="L9" i="166"/>
  <c r="L11" i="166"/>
  <c r="L13" i="166"/>
  <c r="L7" i="166"/>
  <c r="L9" i="165"/>
  <c r="L11" i="165"/>
  <c r="L13" i="165"/>
  <c r="L7" i="165"/>
  <c r="L11" i="164"/>
  <c r="L13" i="164"/>
  <c r="L15" i="164"/>
  <c r="L17" i="164"/>
  <c r="L19" i="164"/>
  <c r="L21" i="164"/>
  <c r="L23" i="164"/>
  <c r="L9" i="163"/>
  <c r="L11" i="163"/>
  <c r="L13" i="163"/>
  <c r="L15" i="163"/>
  <c r="L17" i="163"/>
  <c r="L19" i="163"/>
  <c r="L7" i="163"/>
  <c r="L9" i="162"/>
  <c r="L11" i="162"/>
  <c r="L13" i="162"/>
  <c r="L15" i="162"/>
  <c r="L7" i="162"/>
  <c r="L9" i="159"/>
  <c r="L7" i="159"/>
  <c r="X1" i="159" s="1"/>
  <c r="L9" i="158"/>
  <c r="L11" i="158"/>
  <c r="L7" i="158"/>
  <c r="L9" i="157"/>
  <c r="L11" i="157"/>
  <c r="L7" i="157"/>
  <c r="X1" i="157" s="1"/>
  <c r="L9" i="156"/>
  <c r="L11" i="156"/>
  <c r="L13" i="156"/>
  <c r="L7" i="156"/>
  <c r="L19" i="150"/>
  <c r="I26" i="202"/>
  <c r="L23" i="202"/>
  <c r="M19" i="202"/>
  <c r="L19" i="202"/>
  <c r="M15" i="202"/>
  <c r="M13" i="202"/>
  <c r="M11" i="202"/>
  <c r="M9" i="202"/>
  <c r="M7" i="202"/>
  <c r="I24" i="201"/>
  <c r="M21" i="201"/>
  <c r="L21" i="201"/>
  <c r="M17" i="201"/>
  <c r="L17" i="201"/>
  <c r="M13" i="201"/>
  <c r="M11" i="201"/>
  <c r="M9" i="201"/>
  <c r="M7" i="201"/>
  <c r="I22" i="200"/>
  <c r="M19" i="200"/>
  <c r="L19" i="200"/>
  <c r="M15" i="200"/>
  <c r="L15" i="200"/>
  <c r="M11" i="200"/>
  <c r="M9" i="200"/>
  <c r="M7" i="200"/>
  <c r="I26" i="199"/>
  <c r="M23" i="199"/>
  <c r="L23" i="199"/>
  <c r="M19" i="199"/>
  <c r="L19" i="199"/>
  <c r="M15" i="199"/>
  <c r="M13" i="199"/>
  <c r="M11" i="199"/>
  <c r="M9" i="199"/>
  <c r="M7" i="199"/>
  <c r="M9" i="198"/>
  <c r="M11" i="198"/>
  <c r="M13" i="198"/>
  <c r="M15" i="198"/>
  <c r="M9" i="197"/>
  <c r="M11" i="197"/>
  <c r="M13" i="197"/>
  <c r="M15" i="197"/>
  <c r="M17" i="197"/>
  <c r="M19" i="197"/>
  <c r="I28" i="198"/>
  <c r="M25" i="198"/>
  <c r="L25" i="198"/>
  <c r="M21" i="198"/>
  <c r="L21" i="198"/>
  <c r="M17" i="198"/>
  <c r="M7" i="198"/>
  <c r="I32" i="197"/>
  <c r="M29" i="197"/>
  <c r="L29" i="197"/>
  <c r="M25" i="197"/>
  <c r="L25" i="197"/>
  <c r="M21" i="197"/>
  <c r="M7" i="197"/>
  <c r="M9" i="195"/>
  <c r="M9" i="194"/>
  <c r="M11" i="194"/>
  <c r="M13" i="194"/>
  <c r="I20" i="196"/>
  <c r="M17" i="196"/>
  <c r="L17" i="196"/>
  <c r="M13" i="196"/>
  <c r="L13" i="196"/>
  <c r="X1" i="196" s="1"/>
  <c r="M9" i="196"/>
  <c r="M7" i="196"/>
  <c r="I24" i="195"/>
  <c r="M21" i="195"/>
  <c r="L21" i="195"/>
  <c r="M17" i="195"/>
  <c r="L17" i="195"/>
  <c r="M13" i="195"/>
  <c r="M11" i="195"/>
  <c r="M7" i="195"/>
  <c r="I28" i="194"/>
  <c r="M25" i="194"/>
  <c r="L25" i="194"/>
  <c r="M21" i="194"/>
  <c r="L21" i="194"/>
  <c r="M17" i="194"/>
  <c r="M15" i="194"/>
  <c r="M7" i="194"/>
  <c r="I22" i="193"/>
  <c r="M19" i="193"/>
  <c r="L19" i="193"/>
  <c r="M15" i="193"/>
  <c r="L15" i="193"/>
  <c r="M11" i="193"/>
  <c r="M9" i="193"/>
  <c r="M7" i="193"/>
  <c r="M11" i="190"/>
  <c r="M13" i="190"/>
  <c r="M15" i="190"/>
  <c r="I22" i="192"/>
  <c r="L19" i="192"/>
  <c r="M15" i="192"/>
  <c r="L15" i="192"/>
  <c r="M11" i="192"/>
  <c r="M9" i="192"/>
  <c r="M7" i="192"/>
  <c r="I24" i="191"/>
  <c r="M17" i="191"/>
  <c r="L17" i="191"/>
  <c r="M13" i="191"/>
  <c r="M11" i="191"/>
  <c r="M9" i="191"/>
  <c r="M7" i="191"/>
  <c r="I30" i="190"/>
  <c r="M23" i="190"/>
  <c r="M19" i="190"/>
  <c r="M17" i="190"/>
  <c r="M9" i="190"/>
  <c r="M7" i="190"/>
  <c r="I24" i="189"/>
  <c r="M17" i="189"/>
  <c r="M13" i="189"/>
  <c r="M11" i="189"/>
  <c r="M9" i="189"/>
  <c r="M7" i="189"/>
  <c r="M13" i="186"/>
  <c r="M15" i="186"/>
  <c r="M13" i="185"/>
  <c r="M15" i="185"/>
  <c r="M15" i="184"/>
  <c r="I24" i="188"/>
  <c r="M21" i="188"/>
  <c r="L21" i="188"/>
  <c r="M17" i="188"/>
  <c r="L17" i="188"/>
  <c r="M13" i="188"/>
  <c r="M11" i="188"/>
  <c r="M9" i="188"/>
  <c r="M7" i="188"/>
  <c r="I24" i="187"/>
  <c r="M21" i="187"/>
  <c r="L21" i="187"/>
  <c r="M17" i="187"/>
  <c r="L17" i="187"/>
  <c r="M13" i="187"/>
  <c r="M11" i="187"/>
  <c r="M9" i="187"/>
  <c r="M7" i="187"/>
  <c r="I30" i="186"/>
  <c r="M27" i="186"/>
  <c r="L27" i="186"/>
  <c r="M23" i="186"/>
  <c r="L23" i="186"/>
  <c r="M19" i="186"/>
  <c r="M17" i="186"/>
  <c r="M11" i="186"/>
  <c r="M9" i="186"/>
  <c r="M7" i="186"/>
  <c r="I30" i="185"/>
  <c r="M27" i="185"/>
  <c r="L27" i="185"/>
  <c r="M23" i="185"/>
  <c r="L23" i="185"/>
  <c r="M19" i="185"/>
  <c r="M17" i="185"/>
  <c r="M11" i="185"/>
  <c r="M9" i="185"/>
  <c r="M7" i="185"/>
  <c r="I28" i="184"/>
  <c r="M25" i="184"/>
  <c r="L25" i="184"/>
  <c r="M21" i="184"/>
  <c r="L21" i="184"/>
  <c r="M17" i="184"/>
  <c r="M13" i="184"/>
  <c r="M11" i="184"/>
  <c r="M9" i="184"/>
  <c r="M7" i="184"/>
  <c r="M15" i="182"/>
  <c r="M17" i="182"/>
  <c r="M15" i="181"/>
  <c r="M17" i="181"/>
  <c r="M19" i="181"/>
  <c r="M21" i="181"/>
  <c r="M23" i="181"/>
  <c r="I26" i="183"/>
  <c r="M23" i="183"/>
  <c r="L23" i="183"/>
  <c r="M19" i="183"/>
  <c r="L19" i="183"/>
  <c r="M15" i="183"/>
  <c r="M13" i="183"/>
  <c r="M11" i="183"/>
  <c r="M9" i="183"/>
  <c r="M7" i="183"/>
  <c r="I34" i="182"/>
  <c r="M31" i="182"/>
  <c r="L31" i="182"/>
  <c r="M27" i="182"/>
  <c r="L27" i="182"/>
  <c r="M23" i="182"/>
  <c r="M21" i="182"/>
  <c r="M19" i="182"/>
  <c r="M13" i="182"/>
  <c r="M11" i="182"/>
  <c r="M9" i="182"/>
  <c r="M7" i="182"/>
  <c r="I40" i="181"/>
  <c r="M37" i="181"/>
  <c r="L37" i="181"/>
  <c r="M33" i="181"/>
  <c r="L33" i="181"/>
  <c r="M29" i="181"/>
  <c r="M27" i="181"/>
  <c r="M25" i="181"/>
  <c r="M13" i="181"/>
  <c r="M11" i="181"/>
  <c r="M9" i="181"/>
  <c r="M7" i="181"/>
  <c r="M11" i="180"/>
  <c r="M13" i="180"/>
  <c r="M15" i="180"/>
  <c r="M11" i="174"/>
  <c r="M13" i="174"/>
  <c r="I30" i="180"/>
  <c r="M27" i="180"/>
  <c r="L27" i="180"/>
  <c r="M23" i="180"/>
  <c r="L23" i="180"/>
  <c r="M19" i="180"/>
  <c r="M17" i="180"/>
  <c r="M9" i="180"/>
  <c r="M7" i="180"/>
  <c r="I22" i="179"/>
  <c r="M19" i="179"/>
  <c r="L19" i="179"/>
  <c r="X1" i="179"/>
  <c r="C9" i="211" s="1"/>
  <c r="M15" i="179"/>
  <c r="L15" i="179"/>
  <c r="M11" i="179"/>
  <c r="M9" i="179"/>
  <c r="M7" i="179"/>
  <c r="I22" i="178"/>
  <c r="M19" i="178"/>
  <c r="L19" i="178"/>
  <c r="M15" i="178"/>
  <c r="L15" i="178"/>
  <c r="M11" i="178"/>
  <c r="M9" i="178"/>
  <c r="M7" i="178"/>
  <c r="X1" i="178"/>
  <c r="C8" i="211" s="1"/>
  <c r="I18" i="177"/>
  <c r="M15" i="177"/>
  <c r="L15" i="177"/>
  <c r="M11" i="177"/>
  <c r="L11" i="177"/>
  <c r="M7" i="177"/>
  <c r="I22" i="176"/>
  <c r="M19" i="176"/>
  <c r="L19" i="176"/>
  <c r="X1" i="176"/>
  <c r="Y1" i="176" s="1"/>
  <c r="M15" i="176"/>
  <c r="L15" i="176"/>
  <c r="M11" i="176"/>
  <c r="M9" i="176"/>
  <c r="M7" i="176"/>
  <c r="I24" i="175"/>
  <c r="M21" i="175"/>
  <c r="L21" i="175"/>
  <c r="M17" i="175"/>
  <c r="L17" i="175"/>
  <c r="M13" i="175"/>
  <c r="M11" i="175"/>
  <c r="M9" i="175"/>
  <c r="M7" i="175"/>
  <c r="I28" i="174"/>
  <c r="M25" i="174"/>
  <c r="L25" i="174"/>
  <c r="M21" i="174"/>
  <c r="L21" i="174"/>
  <c r="M17" i="174"/>
  <c r="M15" i="174"/>
  <c r="M9" i="174"/>
  <c r="M7" i="174"/>
  <c r="I24" i="173"/>
  <c r="M21" i="173"/>
  <c r="L21" i="173"/>
  <c r="M17" i="173"/>
  <c r="L17" i="173"/>
  <c r="M13" i="173"/>
  <c r="M11" i="173"/>
  <c r="M9" i="173"/>
  <c r="M7" i="173"/>
  <c r="M17" i="169"/>
  <c r="M17" i="164"/>
  <c r="M19" i="164"/>
  <c r="I24" i="172"/>
  <c r="M21" i="172"/>
  <c r="L21" i="172"/>
  <c r="M17" i="172"/>
  <c r="L17" i="172"/>
  <c r="X1" i="172" s="1"/>
  <c r="M13" i="172"/>
  <c r="M11" i="172"/>
  <c r="M9" i="172"/>
  <c r="M7" i="172"/>
  <c r="I26" i="171"/>
  <c r="M23" i="171"/>
  <c r="L23" i="171"/>
  <c r="M19" i="171"/>
  <c r="L19" i="171"/>
  <c r="X1" i="171" s="1"/>
  <c r="C12" i="210" s="1"/>
  <c r="M15" i="171"/>
  <c r="M13" i="171"/>
  <c r="M11" i="171"/>
  <c r="M9" i="171"/>
  <c r="M7" i="171"/>
  <c r="I28" i="170"/>
  <c r="M25" i="170"/>
  <c r="L25" i="170"/>
  <c r="M21" i="170"/>
  <c r="L21" i="170"/>
  <c r="M17" i="170"/>
  <c r="M15" i="170"/>
  <c r="M13" i="170"/>
  <c r="M11" i="170"/>
  <c r="M9" i="170"/>
  <c r="M7" i="170"/>
  <c r="I32" i="169"/>
  <c r="M29" i="169"/>
  <c r="L29" i="169"/>
  <c r="M25" i="169"/>
  <c r="L25" i="169"/>
  <c r="M21" i="169"/>
  <c r="M19" i="169"/>
  <c r="M15" i="169"/>
  <c r="M13" i="169"/>
  <c r="M11" i="169"/>
  <c r="M9" i="169"/>
  <c r="M7" i="169"/>
  <c r="L7" i="169"/>
  <c r="I24" i="168"/>
  <c r="M21" i="168"/>
  <c r="L21" i="168"/>
  <c r="M17" i="168"/>
  <c r="L17" i="168"/>
  <c r="M13" i="168"/>
  <c r="M11" i="168"/>
  <c r="M9" i="168"/>
  <c r="M7" i="168"/>
  <c r="I26" i="167"/>
  <c r="M23" i="167"/>
  <c r="L23" i="167"/>
  <c r="M19" i="167"/>
  <c r="L19" i="167"/>
  <c r="M15" i="167"/>
  <c r="M13" i="167"/>
  <c r="M11" i="167"/>
  <c r="M9" i="167"/>
  <c r="M7" i="167"/>
  <c r="I24" i="166"/>
  <c r="M21" i="166"/>
  <c r="L21" i="166"/>
  <c r="M17" i="166"/>
  <c r="L17" i="166"/>
  <c r="M13" i="166"/>
  <c r="M11" i="166"/>
  <c r="M9" i="166"/>
  <c r="M7" i="166"/>
  <c r="I24" i="165"/>
  <c r="M21" i="165"/>
  <c r="L21" i="165"/>
  <c r="M17" i="165"/>
  <c r="L17" i="165"/>
  <c r="M13" i="165"/>
  <c r="M11" i="165"/>
  <c r="M9" i="165"/>
  <c r="M7" i="165"/>
  <c r="I34" i="164"/>
  <c r="M31" i="164"/>
  <c r="L31" i="164"/>
  <c r="M27" i="164"/>
  <c r="L27" i="164"/>
  <c r="M23" i="164"/>
  <c r="M21" i="164"/>
  <c r="M15" i="164"/>
  <c r="M13" i="164"/>
  <c r="M11" i="164"/>
  <c r="M9" i="164"/>
  <c r="L9" i="164"/>
  <c r="M7" i="164"/>
  <c r="L7" i="164"/>
  <c r="I30" i="163"/>
  <c r="M27" i="163"/>
  <c r="L27" i="163"/>
  <c r="M23" i="163"/>
  <c r="L23" i="163"/>
  <c r="M19" i="163"/>
  <c r="M17" i="163"/>
  <c r="M15" i="163"/>
  <c r="M13" i="163"/>
  <c r="M11" i="163"/>
  <c r="M9" i="163"/>
  <c r="M7" i="163"/>
  <c r="I26" i="162"/>
  <c r="M23" i="162"/>
  <c r="L23" i="162"/>
  <c r="M19" i="162"/>
  <c r="L19" i="162"/>
  <c r="M15" i="162"/>
  <c r="M13" i="162"/>
  <c r="M11" i="162"/>
  <c r="M9" i="162"/>
  <c r="M7" i="162"/>
  <c r="M9" i="156"/>
  <c r="M9" i="155"/>
  <c r="M11" i="155"/>
  <c r="M9" i="154"/>
  <c r="M11" i="154"/>
  <c r="M13" i="154"/>
  <c r="M9" i="153"/>
  <c r="M11" i="153"/>
  <c r="M13" i="153"/>
  <c r="M15" i="153"/>
  <c r="M17" i="153"/>
  <c r="M15" i="152"/>
  <c r="M9" i="152"/>
  <c r="M11" i="152"/>
  <c r="M13" i="152"/>
  <c r="M9" i="151"/>
  <c r="M11" i="151"/>
  <c r="I20" i="159"/>
  <c r="M17" i="159"/>
  <c r="L17" i="159"/>
  <c r="M13" i="159"/>
  <c r="L13" i="159"/>
  <c r="M9" i="159"/>
  <c r="M7" i="159"/>
  <c r="I22" i="158"/>
  <c r="M19" i="158"/>
  <c r="L19" i="158"/>
  <c r="M15" i="158"/>
  <c r="L15" i="158"/>
  <c r="M11" i="158"/>
  <c r="M9" i="158"/>
  <c r="M7" i="158"/>
  <c r="I22" i="157"/>
  <c r="M19" i="157"/>
  <c r="L19" i="157"/>
  <c r="M15" i="157"/>
  <c r="L15" i="157"/>
  <c r="M11" i="157"/>
  <c r="M9" i="157"/>
  <c r="M7" i="157"/>
  <c r="I24" i="156"/>
  <c r="M21" i="156"/>
  <c r="L21" i="156"/>
  <c r="M17" i="156"/>
  <c r="L17" i="156"/>
  <c r="M13" i="156"/>
  <c r="M11" i="156"/>
  <c r="M7" i="156"/>
  <c r="I26" i="155"/>
  <c r="M23" i="155"/>
  <c r="L23" i="155"/>
  <c r="M19" i="155"/>
  <c r="L19" i="155"/>
  <c r="X1" i="155" s="1"/>
  <c r="C7" i="209" s="1"/>
  <c r="M15" i="155"/>
  <c r="M13" i="155"/>
  <c r="M7" i="155"/>
  <c r="I28" i="154"/>
  <c r="M25" i="154"/>
  <c r="L25" i="154"/>
  <c r="M21" i="154"/>
  <c r="L21" i="154"/>
  <c r="M17" i="154"/>
  <c r="M15" i="154"/>
  <c r="M7" i="154"/>
  <c r="I30" i="153"/>
  <c r="M27" i="153"/>
  <c r="L27" i="153"/>
  <c r="M23" i="153"/>
  <c r="L23" i="153"/>
  <c r="M19" i="153"/>
  <c r="M7" i="153"/>
  <c r="I30" i="152"/>
  <c r="M27" i="152"/>
  <c r="L27" i="152"/>
  <c r="M23" i="152"/>
  <c r="L23" i="152"/>
  <c r="M19" i="152"/>
  <c r="M17" i="152"/>
  <c r="M7" i="152"/>
  <c r="I26" i="151"/>
  <c r="L23" i="151"/>
  <c r="M19" i="151"/>
  <c r="L19" i="151"/>
  <c r="M15" i="151"/>
  <c r="M13" i="151"/>
  <c r="M7" i="151"/>
  <c r="M13" i="149"/>
  <c r="M11" i="144"/>
  <c r="M17" i="143"/>
  <c r="M19" i="143"/>
  <c r="M21" i="143"/>
  <c r="M23" i="143"/>
  <c r="M25" i="143"/>
  <c r="M27" i="143"/>
  <c r="M29" i="143"/>
  <c r="M15" i="143"/>
  <c r="M9" i="143"/>
  <c r="M11" i="143"/>
  <c r="M13" i="143"/>
  <c r="M17" i="142"/>
  <c r="M9" i="141"/>
  <c r="M11" i="141"/>
  <c r="M13" i="141"/>
  <c r="M9" i="140"/>
  <c r="M11" i="139"/>
  <c r="M13" i="139"/>
  <c r="M15" i="139"/>
  <c r="I22" i="150"/>
  <c r="M19" i="150"/>
  <c r="M15" i="150"/>
  <c r="L15" i="150"/>
  <c r="M11" i="150"/>
  <c r="M9" i="150"/>
  <c r="M7" i="150"/>
  <c r="I28" i="149"/>
  <c r="M25" i="149"/>
  <c r="L25" i="149"/>
  <c r="M21" i="149"/>
  <c r="L21" i="149"/>
  <c r="M17" i="149"/>
  <c r="M15" i="149"/>
  <c r="M11" i="149"/>
  <c r="M9" i="149"/>
  <c r="M7" i="149"/>
  <c r="I22" i="148"/>
  <c r="M19" i="148"/>
  <c r="L19" i="148"/>
  <c r="M15" i="148"/>
  <c r="L15" i="148"/>
  <c r="M11" i="148"/>
  <c r="M9" i="148"/>
  <c r="M7" i="148"/>
  <c r="I22" i="147"/>
  <c r="M19" i="147"/>
  <c r="L19" i="147"/>
  <c r="M15" i="147"/>
  <c r="L15" i="147"/>
  <c r="X1" i="147" s="1"/>
  <c r="M11" i="147"/>
  <c r="M9" i="147"/>
  <c r="M7" i="147"/>
  <c r="I24" i="146"/>
  <c r="M21" i="146"/>
  <c r="L21" i="146"/>
  <c r="M17" i="146"/>
  <c r="L17" i="146"/>
  <c r="M13" i="146"/>
  <c r="M11" i="146"/>
  <c r="M9" i="146"/>
  <c r="M7" i="146"/>
  <c r="I26" i="145"/>
  <c r="M23" i="145"/>
  <c r="L23" i="145"/>
  <c r="M19" i="145"/>
  <c r="L19" i="145"/>
  <c r="M15" i="145"/>
  <c r="M13" i="145"/>
  <c r="M11" i="145"/>
  <c r="M9" i="145"/>
  <c r="M7" i="145"/>
  <c r="I22" i="144"/>
  <c r="M19" i="144"/>
  <c r="L19" i="144"/>
  <c r="M15" i="144"/>
  <c r="L15" i="144"/>
  <c r="M9" i="144"/>
  <c r="M7" i="144"/>
  <c r="I40" i="143"/>
  <c r="M37" i="143"/>
  <c r="L37" i="143"/>
  <c r="M33" i="143"/>
  <c r="L33" i="143"/>
  <c r="M7" i="143"/>
  <c r="I24" i="142"/>
  <c r="M21" i="142"/>
  <c r="L21" i="142"/>
  <c r="L17" i="142"/>
  <c r="M13" i="142"/>
  <c r="M11" i="142"/>
  <c r="M9" i="142"/>
  <c r="M7" i="142"/>
  <c r="I32" i="141"/>
  <c r="M29" i="141"/>
  <c r="L29" i="141"/>
  <c r="M25" i="141"/>
  <c r="L25" i="141"/>
  <c r="M21" i="141"/>
  <c r="M19" i="141"/>
  <c r="M17" i="141"/>
  <c r="M15" i="141"/>
  <c r="M7" i="141"/>
  <c r="I28" i="140"/>
  <c r="M25" i="140"/>
  <c r="L25" i="140"/>
  <c r="M21" i="140"/>
  <c r="L21" i="140"/>
  <c r="X1" i="140" s="1"/>
  <c r="M17" i="140"/>
  <c r="M15" i="140"/>
  <c r="M13" i="140"/>
  <c r="M11" i="140"/>
  <c r="M7" i="140"/>
  <c r="I32" i="139"/>
  <c r="M29" i="139"/>
  <c r="L29" i="139"/>
  <c r="M25" i="139"/>
  <c r="L25" i="139"/>
  <c r="M21" i="139"/>
  <c r="M19" i="139"/>
  <c r="M17" i="139"/>
  <c r="M9" i="139"/>
  <c r="M7" i="139"/>
  <c r="M9" i="131"/>
  <c r="M11" i="131"/>
  <c r="M7" i="130"/>
  <c r="M9" i="130"/>
  <c r="M11" i="130"/>
  <c r="M13" i="130"/>
  <c r="M9" i="129"/>
  <c r="M11" i="129"/>
  <c r="M13" i="129"/>
  <c r="M11" i="127"/>
  <c r="M13" i="127"/>
  <c r="M11" i="126"/>
  <c r="M13" i="126"/>
  <c r="M15" i="126"/>
  <c r="M17" i="126"/>
  <c r="M19" i="126"/>
  <c r="M21" i="126"/>
  <c r="M23" i="126"/>
  <c r="M11" i="125"/>
  <c r="M13" i="125"/>
  <c r="M15" i="125"/>
  <c r="I26" i="134"/>
  <c r="M23" i="134"/>
  <c r="L23" i="134"/>
  <c r="M19" i="134"/>
  <c r="L19" i="134"/>
  <c r="M15" i="134"/>
  <c r="M13" i="134"/>
  <c r="M11" i="134"/>
  <c r="M9" i="134"/>
  <c r="M7" i="134"/>
  <c r="I26" i="133"/>
  <c r="M23" i="133"/>
  <c r="L23" i="133"/>
  <c r="M19" i="133"/>
  <c r="L19" i="133"/>
  <c r="M15" i="133"/>
  <c r="M13" i="133"/>
  <c r="M11" i="133"/>
  <c r="M9" i="133"/>
  <c r="M7" i="133"/>
  <c r="I26" i="132"/>
  <c r="M23" i="132"/>
  <c r="L23" i="132"/>
  <c r="M19" i="132"/>
  <c r="L19" i="132"/>
  <c r="M15" i="132"/>
  <c r="M13" i="132"/>
  <c r="M11" i="132"/>
  <c r="M9" i="132"/>
  <c r="M7" i="132"/>
  <c r="I30" i="131"/>
  <c r="M27" i="131"/>
  <c r="L27" i="131"/>
  <c r="M23" i="131"/>
  <c r="L23" i="131"/>
  <c r="M19" i="131"/>
  <c r="M17" i="131"/>
  <c r="M15" i="131"/>
  <c r="M13" i="131"/>
  <c r="M7" i="131"/>
  <c r="I32" i="130"/>
  <c r="M29" i="130"/>
  <c r="L29" i="130"/>
  <c r="M25" i="130"/>
  <c r="L25" i="130"/>
  <c r="M21" i="130"/>
  <c r="M19" i="130"/>
  <c r="M17" i="130"/>
  <c r="M15" i="130"/>
  <c r="I32" i="129"/>
  <c r="M29" i="129"/>
  <c r="L29" i="129"/>
  <c r="M25" i="129"/>
  <c r="L25" i="129"/>
  <c r="M21" i="129"/>
  <c r="M19" i="129"/>
  <c r="M17" i="129"/>
  <c r="M15" i="129"/>
  <c r="M7" i="129"/>
  <c r="I24" i="128"/>
  <c r="M21" i="128"/>
  <c r="L21" i="128"/>
  <c r="M17" i="128"/>
  <c r="L17" i="128"/>
  <c r="M13" i="128"/>
  <c r="M11" i="128"/>
  <c r="M9" i="128"/>
  <c r="M7" i="128"/>
  <c r="I30" i="127"/>
  <c r="M27" i="127"/>
  <c r="L27" i="127"/>
  <c r="M23" i="127"/>
  <c r="L23" i="127"/>
  <c r="M19" i="127"/>
  <c r="M17" i="127"/>
  <c r="M15" i="127"/>
  <c r="M9" i="127"/>
  <c r="M7" i="127"/>
  <c r="I40" i="126"/>
  <c r="M37" i="126"/>
  <c r="L37" i="126"/>
  <c r="M33" i="126"/>
  <c r="L33" i="126"/>
  <c r="M29" i="126"/>
  <c r="M27" i="126"/>
  <c r="M25" i="126"/>
  <c r="M9" i="126"/>
  <c r="M7" i="126"/>
  <c r="I32" i="125"/>
  <c r="M29" i="125"/>
  <c r="L29" i="125"/>
  <c r="M25" i="125"/>
  <c r="L25" i="125"/>
  <c r="M21" i="125"/>
  <c r="M19" i="125"/>
  <c r="M17" i="125"/>
  <c r="M9" i="125"/>
  <c r="M7" i="125"/>
  <c r="I26" i="124"/>
  <c r="M23" i="124"/>
  <c r="L23" i="124"/>
  <c r="X1" i="124" s="1"/>
  <c r="Y1" i="124" s="1"/>
  <c r="M19" i="124"/>
  <c r="L19" i="124"/>
  <c r="M15" i="124"/>
  <c r="M13" i="124"/>
  <c r="M11" i="124"/>
  <c r="M9" i="124"/>
  <c r="M7" i="124"/>
  <c r="M13" i="122"/>
  <c r="M15" i="122"/>
  <c r="M17" i="122"/>
  <c r="M19" i="122"/>
  <c r="M13" i="121"/>
  <c r="M15" i="121"/>
  <c r="M13" i="120"/>
  <c r="M23" i="118"/>
  <c r="X1" i="191"/>
  <c r="Y1" i="191" s="1"/>
  <c r="X1" i="189"/>
  <c r="Y1" i="189" s="1"/>
  <c r="X1" i="168"/>
  <c r="C9" i="210" s="1"/>
  <c r="Y1" i="168"/>
  <c r="X1" i="167"/>
  <c r="C8" i="210" s="1"/>
  <c r="Y1" i="167"/>
  <c r="X1" i="156"/>
  <c r="Y1" i="156" s="1"/>
  <c r="X1" i="149"/>
  <c r="C13" i="208" s="1"/>
  <c r="Y1" i="149"/>
  <c r="X1" i="125"/>
  <c r="Y1" i="125" s="1"/>
  <c r="M13" i="116"/>
  <c r="M15" i="116"/>
  <c r="M13" i="114"/>
  <c r="M15" i="114"/>
  <c r="M17" i="114"/>
  <c r="I26" i="123"/>
  <c r="L23" i="123"/>
  <c r="M19" i="123"/>
  <c r="L19" i="123"/>
  <c r="M15" i="123"/>
  <c r="M13" i="123"/>
  <c r="M11" i="123"/>
  <c r="M9" i="123"/>
  <c r="M7" i="123"/>
  <c r="I34" i="122"/>
  <c r="M31" i="122"/>
  <c r="L31" i="122"/>
  <c r="M27" i="122"/>
  <c r="L27" i="122"/>
  <c r="M23" i="122"/>
  <c r="M21" i="122"/>
  <c r="M11" i="122"/>
  <c r="M9" i="122"/>
  <c r="M7" i="122"/>
  <c r="L7" i="122"/>
  <c r="I30" i="121"/>
  <c r="M27" i="121"/>
  <c r="L27" i="121"/>
  <c r="M23" i="121"/>
  <c r="L23" i="121"/>
  <c r="M19" i="121"/>
  <c r="M17" i="121"/>
  <c r="M11" i="121"/>
  <c r="M9" i="121"/>
  <c r="M7" i="121"/>
  <c r="I28" i="120"/>
  <c r="M25" i="120"/>
  <c r="L25" i="120"/>
  <c r="M21" i="120"/>
  <c r="L21" i="120"/>
  <c r="M17" i="120"/>
  <c r="M15" i="120"/>
  <c r="M11" i="120"/>
  <c r="M9" i="120"/>
  <c r="M7" i="120"/>
  <c r="I22" i="119"/>
  <c r="M19" i="119"/>
  <c r="L19" i="119"/>
  <c r="M15" i="119"/>
  <c r="L15" i="119"/>
  <c r="M11" i="119"/>
  <c r="M9" i="119"/>
  <c r="M7" i="119"/>
  <c r="I26" i="118"/>
  <c r="L23" i="118"/>
  <c r="X1" i="118" s="1"/>
  <c r="C22" i="203" s="1"/>
  <c r="M19" i="118"/>
  <c r="L19" i="118"/>
  <c r="M15" i="118"/>
  <c r="M13" i="118"/>
  <c r="M11" i="118"/>
  <c r="M9" i="118"/>
  <c r="M7" i="118"/>
  <c r="I26" i="117"/>
  <c r="M23" i="117"/>
  <c r="L23" i="117"/>
  <c r="M19" i="117"/>
  <c r="L19" i="117"/>
  <c r="M15" i="117"/>
  <c r="L15" i="117"/>
  <c r="M13" i="117"/>
  <c r="L13" i="117"/>
  <c r="M11" i="117"/>
  <c r="L11" i="117"/>
  <c r="M9" i="117"/>
  <c r="L9" i="117"/>
  <c r="M7" i="117"/>
  <c r="L7" i="117"/>
  <c r="I30" i="116"/>
  <c r="M27" i="116"/>
  <c r="L27" i="116"/>
  <c r="M23" i="116"/>
  <c r="L23" i="116"/>
  <c r="M19" i="116"/>
  <c r="M17" i="116"/>
  <c r="M11" i="116"/>
  <c r="M9" i="116"/>
  <c r="M7" i="116"/>
  <c r="I26" i="115"/>
  <c r="M23" i="115"/>
  <c r="L23" i="115"/>
  <c r="M19" i="115"/>
  <c r="L19" i="115"/>
  <c r="M15" i="115"/>
  <c r="L15" i="115"/>
  <c r="M13" i="115"/>
  <c r="L13" i="115"/>
  <c r="M11" i="115"/>
  <c r="L11" i="115"/>
  <c r="M9" i="115"/>
  <c r="L9" i="115"/>
  <c r="M7" i="115"/>
  <c r="L7" i="115"/>
  <c r="I32" i="114"/>
  <c r="M29" i="114"/>
  <c r="L29" i="114"/>
  <c r="M25" i="114"/>
  <c r="L25" i="114"/>
  <c r="M21" i="114"/>
  <c r="M19" i="114"/>
  <c r="M11" i="114"/>
  <c r="M9" i="114"/>
  <c r="M7" i="114"/>
  <c r="M9" i="113"/>
  <c r="M11" i="113"/>
  <c r="M13" i="113"/>
  <c r="M9" i="112"/>
  <c r="M11" i="112"/>
  <c r="M13" i="112"/>
  <c r="M9" i="111"/>
  <c r="M11" i="111"/>
  <c r="M9" i="110"/>
  <c r="M11" i="110"/>
  <c r="M13" i="110"/>
  <c r="M15" i="110"/>
  <c r="M17" i="110"/>
  <c r="M9" i="109"/>
  <c r="M11" i="109"/>
  <c r="M13" i="109"/>
  <c r="M9" i="108"/>
  <c r="M11" i="108"/>
  <c r="I26" i="113"/>
  <c r="M23" i="113"/>
  <c r="L23" i="113"/>
  <c r="M19" i="113"/>
  <c r="L19" i="113"/>
  <c r="M15" i="113"/>
  <c r="M7" i="113"/>
  <c r="I26" i="112"/>
  <c r="M23" i="112"/>
  <c r="L23" i="112"/>
  <c r="M19" i="112"/>
  <c r="L19" i="112"/>
  <c r="M15" i="112"/>
  <c r="M7" i="112"/>
  <c r="I24" i="111"/>
  <c r="M21" i="111"/>
  <c r="L21" i="111"/>
  <c r="M17" i="111"/>
  <c r="L17" i="111"/>
  <c r="M13" i="111"/>
  <c r="M7" i="111"/>
  <c r="I30" i="110"/>
  <c r="M27" i="110"/>
  <c r="L27" i="110"/>
  <c r="M23" i="110"/>
  <c r="L23" i="110"/>
  <c r="M19" i="110"/>
  <c r="M7" i="110"/>
  <c r="I24" i="109"/>
  <c r="M21" i="109"/>
  <c r="L21" i="109"/>
  <c r="M17" i="109"/>
  <c r="L17" i="109"/>
  <c r="M7" i="109"/>
  <c r="L7" i="109"/>
  <c r="X1" i="109" s="1"/>
  <c r="I24" i="108"/>
  <c r="M21" i="108"/>
  <c r="L21" i="108"/>
  <c r="M17" i="108"/>
  <c r="L17" i="108"/>
  <c r="M13" i="108"/>
  <c r="M7" i="108"/>
  <c r="M9" i="106"/>
  <c r="M9" i="104"/>
  <c r="I20" i="106"/>
  <c r="M17" i="106"/>
  <c r="M13" i="106"/>
  <c r="M7" i="106"/>
  <c r="I18" i="105"/>
  <c r="M15" i="105"/>
  <c r="L15" i="105"/>
  <c r="M11" i="105"/>
  <c r="M7" i="105"/>
  <c r="I20" i="104"/>
  <c r="M17" i="104"/>
  <c r="M13" i="104"/>
  <c r="M7" i="104"/>
  <c r="I18" i="103"/>
  <c r="M15" i="103"/>
  <c r="M11" i="103"/>
  <c r="M7" i="103"/>
  <c r="I18" i="102"/>
  <c r="M15" i="102"/>
  <c r="M11" i="102"/>
  <c r="M7" i="102"/>
  <c r="I18" i="101"/>
  <c r="M15" i="101"/>
  <c r="M11" i="101"/>
  <c r="M7" i="101"/>
  <c r="I18" i="100"/>
  <c r="M15" i="100"/>
  <c r="M11" i="100"/>
  <c r="M7" i="100"/>
  <c r="X1" i="119"/>
  <c r="Y1" i="119" s="1"/>
  <c r="X1" i="103"/>
  <c r="C8" i="203" s="1"/>
  <c r="I18" i="99"/>
  <c r="M15" i="99"/>
  <c r="M11" i="99"/>
  <c r="M7" i="99"/>
  <c r="M15" i="1"/>
  <c r="M11" i="1"/>
  <c r="M7" i="1"/>
  <c r="I18" i="1"/>
  <c r="L7" i="1"/>
  <c r="X1" i="1" s="1"/>
  <c r="C4" i="217" l="1"/>
  <c r="Y1" i="202"/>
  <c r="X1" i="201"/>
  <c r="C5" i="217"/>
  <c r="Y1" i="201"/>
  <c r="X1" i="200"/>
  <c r="C6" i="217" s="1"/>
  <c r="X1" i="199"/>
  <c r="Y1" i="199" s="1"/>
  <c r="X1" i="198"/>
  <c r="Y1" i="198" s="1"/>
  <c r="X1" i="197"/>
  <c r="C3" i="216" s="1"/>
  <c r="C6" i="215"/>
  <c r="Y1" i="196"/>
  <c r="X1" i="195"/>
  <c r="C5" i="215" s="1"/>
  <c r="Y1" i="194"/>
  <c r="C4" i="215"/>
  <c r="X1" i="193"/>
  <c r="C3" i="215"/>
  <c r="Y1" i="193"/>
  <c r="X1" i="192"/>
  <c r="Y1" i="192" s="1"/>
  <c r="C5" i="214"/>
  <c r="Y1" i="190"/>
  <c r="C3" i="214"/>
  <c r="X1" i="214" s="1"/>
  <c r="Y1" i="214" s="1"/>
  <c r="X1" i="188"/>
  <c r="Y1" i="188" s="1"/>
  <c r="Y1" i="187"/>
  <c r="C6" i="213"/>
  <c r="X1" i="186"/>
  <c r="C5" i="213" s="1"/>
  <c r="X1" i="184"/>
  <c r="Y1" i="184" s="1"/>
  <c r="X1" i="185"/>
  <c r="Y1" i="185" s="1"/>
  <c r="Y1" i="183"/>
  <c r="C5" i="212"/>
  <c r="X1" i="182"/>
  <c r="Y1" i="182" s="1"/>
  <c r="X1" i="181"/>
  <c r="C3" i="212" s="1"/>
  <c r="X1" i="180"/>
  <c r="Y1" i="180"/>
  <c r="C10" i="211"/>
  <c r="Y1" i="179"/>
  <c r="Y1" i="178"/>
  <c r="C7" i="211"/>
  <c r="Y1" i="177"/>
  <c r="C6" i="211"/>
  <c r="X1" i="175"/>
  <c r="Y1" i="175" s="1"/>
  <c r="Y1" i="174"/>
  <c r="C4" i="211"/>
  <c r="X1" i="173"/>
  <c r="Y1" i="173" s="1"/>
  <c r="C13" i="210"/>
  <c r="Y1" i="172"/>
  <c r="Y1" i="171"/>
  <c r="X1" i="170"/>
  <c r="C11" i="210" s="1"/>
  <c r="Y1" i="170"/>
  <c r="X1" i="169"/>
  <c r="C10" i="210" s="1"/>
  <c r="X1" i="166"/>
  <c r="C7" i="210"/>
  <c r="Y1" i="166"/>
  <c r="X1" i="165"/>
  <c r="C6" i="210" s="1"/>
  <c r="X1" i="164"/>
  <c r="C5" i="210" s="1"/>
  <c r="X1" i="163"/>
  <c r="C4" i="210" s="1"/>
  <c r="X1" i="162"/>
  <c r="Y1" i="162"/>
  <c r="C3" i="210"/>
  <c r="Y1" i="159"/>
  <c r="C11" i="209"/>
  <c r="X1" i="158"/>
  <c r="Y1" i="158" s="1"/>
  <c r="C10" i="209"/>
  <c r="Y1" i="157"/>
  <c r="C9" i="209"/>
  <c r="C8" i="209"/>
  <c r="Y1" i="155"/>
  <c r="Y1" i="154"/>
  <c r="C6" i="209"/>
  <c r="X1" i="153"/>
  <c r="C5" i="209" s="1"/>
  <c r="X1" i="152"/>
  <c r="Y1" i="152" s="1"/>
  <c r="X1" i="151"/>
  <c r="Y1" i="151" s="1"/>
  <c r="C3" i="209"/>
  <c r="C14" i="208"/>
  <c r="Y1" i="150"/>
  <c r="X1" i="148"/>
  <c r="Y1" i="148"/>
  <c r="C12" i="208"/>
  <c r="Y1" i="147"/>
  <c r="C11" i="208"/>
  <c r="X1" i="146"/>
  <c r="Y1" i="146" s="1"/>
  <c r="X1" i="145"/>
  <c r="Y1" i="145"/>
  <c r="C9" i="208"/>
  <c r="X1" i="144"/>
  <c r="Y1" i="144" s="1"/>
  <c r="X1" i="143"/>
  <c r="C7" i="208" s="1"/>
  <c r="X1" i="142"/>
  <c r="C6" i="208" s="1"/>
  <c r="X1" i="141"/>
  <c r="Y1" i="141" s="1"/>
  <c r="C4" i="208"/>
  <c r="Y1" i="140"/>
  <c r="X1" i="139"/>
  <c r="C3" i="208" s="1"/>
  <c r="X1" i="134"/>
  <c r="Y1" i="134"/>
  <c r="C13" i="207"/>
  <c r="X1" i="133"/>
  <c r="C12" i="207" s="1"/>
  <c r="X1" i="132"/>
  <c r="Y1" i="132"/>
  <c r="C11" i="207"/>
  <c r="X1" i="131"/>
  <c r="C10" i="207" s="1"/>
  <c r="X1" i="130"/>
  <c r="Y1" i="130" s="1"/>
  <c r="X1" i="129"/>
  <c r="C8" i="207" s="1"/>
  <c r="X1" i="128"/>
  <c r="Y1" i="128" s="1"/>
  <c r="C7" i="207"/>
  <c r="X1" i="127"/>
  <c r="Y1" i="127" s="1"/>
  <c r="C6" i="207"/>
  <c r="X1" i="126"/>
  <c r="C5" i="207" s="1"/>
  <c r="Y1" i="126"/>
  <c r="C4" i="207"/>
  <c r="C3" i="207"/>
  <c r="X1" i="123"/>
  <c r="Y1" i="123" s="1"/>
  <c r="X1" i="122"/>
  <c r="C26" i="203" s="1"/>
  <c r="X1" i="121"/>
  <c r="C25" i="203" s="1"/>
  <c r="X1" i="120"/>
  <c r="Y1" i="120" s="1"/>
  <c r="C23" i="203"/>
  <c r="Y1" i="118"/>
  <c r="X1" i="117"/>
  <c r="Y1" i="117"/>
  <c r="C21" i="203"/>
  <c r="C20" i="203"/>
  <c r="Y1" i="116"/>
  <c r="X1" i="115"/>
  <c r="Y1" i="115" s="1"/>
  <c r="X1" i="114"/>
  <c r="Y1" i="114" s="1"/>
  <c r="Y1" i="113"/>
  <c r="C17" i="203"/>
  <c r="X1" i="112"/>
  <c r="Y1" i="112"/>
  <c r="C16" i="203"/>
  <c r="X1" i="111"/>
  <c r="C15" i="203"/>
  <c r="Y1" i="111"/>
  <c r="X1" i="110"/>
  <c r="Y1" i="110" s="1"/>
  <c r="Y1" i="109"/>
  <c r="C13" i="203"/>
  <c r="X1" i="108"/>
  <c r="Y1" i="108"/>
  <c r="C12" i="203"/>
  <c r="Y1" i="106"/>
  <c r="C11" i="203"/>
  <c r="X1" i="105"/>
  <c r="C10" i="203"/>
  <c r="Y1" i="105"/>
  <c r="Y1" i="104"/>
  <c r="C9" i="203"/>
  <c r="Y1" i="103"/>
  <c r="Y1" i="102"/>
  <c r="C7" i="203"/>
  <c r="X1" i="101"/>
  <c r="C6" i="203"/>
  <c r="Y1" i="101"/>
  <c r="X1" i="100"/>
  <c r="Y1" i="100" s="1"/>
  <c r="C4" i="203"/>
  <c r="Y1" i="99"/>
  <c r="C3" i="203"/>
  <c r="Y1" i="1"/>
  <c r="Y1" i="200" l="1"/>
  <c r="C3" i="217"/>
  <c r="X1" i="217" s="1"/>
  <c r="Y1" i="217" s="1"/>
  <c r="C4" i="216"/>
  <c r="X1" i="216" s="1"/>
  <c r="Y1" i="216" s="1"/>
  <c r="Y1" i="197"/>
  <c r="Y1" i="195"/>
  <c r="X1" i="215"/>
  <c r="Y1" i="215" s="1"/>
  <c r="C6" i="214"/>
  <c r="C7" i="213"/>
  <c r="Y1" i="186"/>
  <c r="C3" i="213"/>
  <c r="C4" i="213"/>
  <c r="X1" i="213" s="1"/>
  <c r="Y1" i="213" s="1"/>
  <c r="C4" i="212"/>
  <c r="X1" i="212" s="1"/>
  <c r="Y1" i="212" s="1"/>
  <c r="Y1" i="181"/>
  <c r="C5" i="211"/>
  <c r="C3" i="211"/>
  <c r="X1" i="211" s="1"/>
  <c r="Y1" i="211" s="1"/>
  <c r="Y1" i="169"/>
  <c r="Y1" i="165"/>
  <c r="Y1" i="164"/>
  <c r="X1" i="210"/>
  <c r="Y1" i="210" s="1"/>
  <c r="Y1" i="163"/>
  <c r="Y1" i="153"/>
  <c r="C4" i="209"/>
  <c r="X1" i="209" s="1"/>
  <c r="Y1" i="209" s="1"/>
  <c r="C10" i="208"/>
  <c r="C8" i="208"/>
  <c r="Y1" i="143"/>
  <c r="Y1" i="142"/>
  <c r="C5" i="208"/>
  <c r="X1" i="208"/>
  <c r="Y1" i="208" s="1"/>
  <c r="Y1" i="139"/>
  <c r="Y1" i="133"/>
  <c r="Y1" i="131"/>
  <c r="C9" i="207"/>
  <c r="Y1" i="129"/>
  <c r="X1" i="207"/>
  <c r="Y1" i="207" s="1"/>
  <c r="C27" i="203"/>
  <c r="Y1" i="122"/>
  <c r="Y1" i="121"/>
  <c r="C24" i="203"/>
  <c r="C19" i="203"/>
  <c r="C18" i="203"/>
  <c r="C14" i="203"/>
  <c r="C5" i="203"/>
  <c r="X1" i="203" l="1"/>
  <c r="Y1" i="203" s="1"/>
</calcChain>
</file>

<file path=xl/sharedStrings.xml><?xml version="1.0" encoding="utf-8"?>
<sst xmlns="http://schemas.openxmlformats.org/spreadsheetml/2006/main" count="1780" uniqueCount="546">
  <si>
    <t>Carmen</t>
  </si>
  <si>
    <t>Tipo</t>
  </si>
  <si>
    <t>Distrito</t>
  </si>
  <si>
    <t>Meta</t>
  </si>
  <si>
    <t>Contabilidad</t>
  </si>
  <si>
    <t>% Avance</t>
  </si>
  <si>
    <t>Pendiente</t>
  </si>
  <si>
    <t>Comunidad</t>
  </si>
  <si>
    <t>Comercio</t>
  </si>
  <si>
    <t>Policial</t>
  </si>
  <si>
    <t>Merced</t>
  </si>
  <si>
    <t>Hospital</t>
  </si>
  <si>
    <t>Catedral</t>
  </si>
  <si>
    <t>San Sebastian</t>
  </si>
  <si>
    <t>Hatillo</t>
  </si>
  <si>
    <t>Zapote</t>
  </si>
  <si>
    <t>San Francisco</t>
  </si>
  <si>
    <t>Zapote/San Francisco</t>
  </si>
  <si>
    <t>Pavas</t>
  </si>
  <si>
    <t>Uruca</t>
  </si>
  <si>
    <t>Mata redonda</t>
  </si>
  <si>
    <t>Curridabat</t>
  </si>
  <si>
    <t>San Pedro</t>
  </si>
  <si>
    <t>Sabanilla</t>
  </si>
  <si>
    <t>Mercedes</t>
  </si>
  <si>
    <t>San Rafael</t>
  </si>
  <si>
    <t>Granadilla</t>
  </si>
  <si>
    <t>Sanchez</t>
  </si>
  <si>
    <t>Tirrases</t>
  </si>
  <si>
    <t>Montes de Oca</t>
  </si>
  <si>
    <t>Guadalupe</t>
  </si>
  <si>
    <t>Calle Blancos</t>
  </si>
  <si>
    <t>Mata Platano</t>
  </si>
  <si>
    <t>Ipis</t>
  </si>
  <si>
    <t>Rancho Redondo</t>
  </si>
  <si>
    <t>Purral</t>
  </si>
  <si>
    <t>Goicochea</t>
  </si>
  <si>
    <t>Moravia</t>
  </si>
  <si>
    <t>San Vicente</t>
  </si>
  <si>
    <t>San Jeronimo</t>
  </si>
  <si>
    <t>Paracito</t>
  </si>
  <si>
    <t>Trinidad</t>
  </si>
  <si>
    <t>Tibas</t>
  </si>
  <si>
    <t>San Juan</t>
  </si>
  <si>
    <t>Cinco Esquinas</t>
  </si>
  <si>
    <t>Anaselmo Llorente</t>
  </si>
  <si>
    <t>Leon Xlll</t>
  </si>
  <si>
    <t>Colima</t>
  </si>
  <si>
    <t>Coronado</t>
  </si>
  <si>
    <t>San Felipe</t>
  </si>
  <si>
    <t>San Isidro</t>
  </si>
  <si>
    <t>Dulce Nombre</t>
  </si>
  <si>
    <t>Patalillo</t>
  </si>
  <si>
    <t>Cascajal</t>
  </si>
  <si>
    <t>Desamparados Norte</t>
  </si>
  <si>
    <t>Desamparados</t>
  </si>
  <si>
    <t>Patarra</t>
  </si>
  <si>
    <t>Damas</t>
  </si>
  <si>
    <t>Gravilias</t>
  </si>
  <si>
    <t>San Juan de Dios</t>
  </si>
  <si>
    <t>San Rafael Arriba</t>
  </si>
  <si>
    <t>San Rafael Abajo</t>
  </si>
  <si>
    <t>San Antonio</t>
  </si>
  <si>
    <t>Desamparados N</t>
  </si>
  <si>
    <t>Desamparados Sur</t>
  </si>
  <si>
    <t>San Cristobal</t>
  </si>
  <si>
    <t>Rosario</t>
  </si>
  <si>
    <t>Los Guido</t>
  </si>
  <si>
    <t>Frailes</t>
  </si>
  <si>
    <t>San Miguel</t>
  </si>
  <si>
    <t>Desamparados S</t>
  </si>
  <si>
    <t>Aserri</t>
  </si>
  <si>
    <t>Tarbaca</t>
  </si>
  <si>
    <t>Vuelta Jorco</t>
  </si>
  <si>
    <t>San Gabriel</t>
  </si>
  <si>
    <t>Legua</t>
  </si>
  <si>
    <t>Monterrey</t>
  </si>
  <si>
    <t>Salitrillos</t>
  </si>
  <si>
    <t>Acosta</t>
  </si>
  <si>
    <t>San Ignacio</t>
  </si>
  <si>
    <t>Guaitil</t>
  </si>
  <si>
    <t>Palmichal</t>
  </si>
  <si>
    <t>Cangrejal</t>
  </si>
  <si>
    <t>Sabanillas</t>
  </si>
  <si>
    <t>Alajuelita</t>
  </si>
  <si>
    <t>San Josecito</t>
  </si>
  <si>
    <t>Concepcion</t>
  </si>
  <si>
    <t>Escazu</t>
  </si>
  <si>
    <t>Santa Ana</t>
  </si>
  <si>
    <t>Salitral</t>
  </si>
  <si>
    <t>Pozos</t>
  </si>
  <si>
    <t>Piedades</t>
  </si>
  <si>
    <t>Brasil</t>
  </si>
  <si>
    <t>Mora</t>
  </si>
  <si>
    <t>Colon</t>
  </si>
  <si>
    <t>Guayabo</t>
  </si>
  <si>
    <t>Tabarcia</t>
  </si>
  <si>
    <t>Piedras Negras</t>
  </si>
  <si>
    <t>Picagres</t>
  </si>
  <si>
    <t>Quitirrisi</t>
  </si>
  <si>
    <t>Jaris</t>
  </si>
  <si>
    <t>Puriscal</t>
  </si>
  <si>
    <t>Santiago</t>
  </si>
  <si>
    <t>Mercedes Sur</t>
  </si>
  <si>
    <t>Barbacoas</t>
  </si>
  <si>
    <t>Grifo Alto</t>
  </si>
  <si>
    <t>Candelaria</t>
  </si>
  <si>
    <t>Desamparaditos</t>
  </si>
  <si>
    <t>Chires</t>
  </si>
  <si>
    <t>Turrubares</t>
  </si>
  <si>
    <t>San Pablo</t>
  </si>
  <si>
    <t>San Juan de Mata</t>
  </si>
  <si>
    <t>San Luis</t>
  </si>
  <si>
    <t>Carara</t>
  </si>
  <si>
    <t xml:space="preserve">         </t>
  </si>
  <si>
    <t>Alajuela Sur</t>
  </si>
  <si>
    <t>Guacima</t>
  </si>
  <si>
    <t>Turrucares</t>
  </si>
  <si>
    <t>Garita</t>
  </si>
  <si>
    <t>Alajuela Norte</t>
  </si>
  <si>
    <t>Alajuela S</t>
  </si>
  <si>
    <t>Alajuela</t>
  </si>
  <si>
    <t>Carrizal</t>
  </si>
  <si>
    <t>San Jose</t>
  </si>
  <si>
    <t>Rio Segundo</t>
  </si>
  <si>
    <t>Tambor</t>
  </si>
  <si>
    <t>Alajuela N</t>
  </si>
  <si>
    <t>San Ramon</t>
  </si>
  <si>
    <t>Piedades Norte</t>
  </si>
  <si>
    <t>Piedades Sur</t>
  </si>
  <si>
    <t>Angeles</t>
  </si>
  <si>
    <t>Alfaro</t>
  </si>
  <si>
    <t>Volio</t>
  </si>
  <si>
    <t>Zapotal</t>
  </si>
  <si>
    <t>Grecia</t>
  </si>
  <si>
    <t>San Roque</t>
  </si>
  <si>
    <t>Tacares</t>
  </si>
  <si>
    <t>Puente de Piedra</t>
  </si>
  <si>
    <t>Bolivar</t>
  </si>
  <si>
    <t>San Mateo</t>
  </si>
  <si>
    <t>Desmonte</t>
  </si>
  <si>
    <t>Jesus Maria</t>
  </si>
  <si>
    <t>Labrador</t>
  </si>
  <si>
    <t>Atenas</t>
  </si>
  <si>
    <t>Jesus</t>
  </si>
  <si>
    <t>Santa Eulalia</t>
  </si>
  <si>
    <t>Escobal</t>
  </si>
  <si>
    <t>Naranjo</t>
  </si>
  <si>
    <t>Cirri Sur</t>
  </si>
  <si>
    <t>Palmitos</t>
  </si>
  <si>
    <t>Palmares</t>
  </si>
  <si>
    <t>Zaragoza</t>
  </si>
  <si>
    <t>Buenos Aires</t>
  </si>
  <si>
    <t>Esquipulas</t>
  </si>
  <si>
    <t>Granja</t>
  </si>
  <si>
    <t>Poas</t>
  </si>
  <si>
    <t>Carrillos</t>
  </si>
  <si>
    <t>Sabana Redonda</t>
  </si>
  <si>
    <t>Orotina</t>
  </si>
  <si>
    <t>Mastate</t>
  </si>
  <si>
    <t>Hacienda Vieja</t>
  </si>
  <si>
    <t>Coyolar</t>
  </si>
  <si>
    <t>Ceiba</t>
  </si>
  <si>
    <t>Sarchi</t>
  </si>
  <si>
    <t>Sarchi Sur</t>
  </si>
  <si>
    <t>Toro Amarillo</t>
  </si>
  <si>
    <t>Rodriguez</t>
  </si>
  <si>
    <t>Cartago</t>
  </si>
  <si>
    <t>Oriental</t>
  </si>
  <si>
    <t>Occidental</t>
  </si>
  <si>
    <t>San Nicolas</t>
  </si>
  <si>
    <t>Aguacaliente</t>
  </si>
  <si>
    <t>Tierra Blanca</t>
  </si>
  <si>
    <t>Llano Grande</t>
  </si>
  <si>
    <t>Paraiso</t>
  </si>
  <si>
    <t>Orosi</t>
  </si>
  <si>
    <t>Cachi</t>
  </si>
  <si>
    <t>Llanos de Santa Lucia</t>
  </si>
  <si>
    <t>Birrisito</t>
  </si>
  <si>
    <t>La Union</t>
  </si>
  <si>
    <t>Tres Rios</t>
  </si>
  <si>
    <t>San Diego</t>
  </si>
  <si>
    <t>Rio Azul</t>
  </si>
  <si>
    <t>Jimenez</t>
  </si>
  <si>
    <t>Juan Viñas</t>
  </si>
  <si>
    <t>La Victoria</t>
  </si>
  <si>
    <t>Tucurrique</t>
  </si>
  <si>
    <t>Pejibaye</t>
  </si>
  <si>
    <t>Turrialba</t>
  </si>
  <si>
    <t>La Suiza</t>
  </si>
  <si>
    <t>Peralta</t>
  </si>
  <si>
    <t>Santa Cruz</t>
  </si>
  <si>
    <t>Santa Teresita</t>
  </si>
  <si>
    <t>Pavones</t>
  </si>
  <si>
    <t>Tuis</t>
  </si>
  <si>
    <t>Tayutic</t>
  </si>
  <si>
    <t>Santa Rosa</t>
  </si>
  <si>
    <t>Tres Equis</t>
  </si>
  <si>
    <t>Chirripo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</si>
  <si>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</si>
  <si>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</si>
  <si>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</si>
  <si>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</si>
  <si>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</si>
  <si>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</si>
  <si>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</si>
  <si>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</si>
  <si>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</si>
  <si>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Tejar</t>
  </si>
  <si>
    <t>Patio de Agua</t>
  </si>
  <si>
    <t>Tobosi</t>
  </si>
  <si>
    <t>Tarrazu</t>
  </si>
  <si>
    <t>San Marcos</t>
  </si>
  <si>
    <t>San Lorenzo</t>
  </si>
  <si>
    <t>San Carlos</t>
  </si>
  <si>
    <t>Dota</t>
  </si>
  <si>
    <t>Santa Maria</t>
  </si>
  <si>
    <t>Jardin</t>
  </si>
  <si>
    <t>Copey</t>
  </si>
  <si>
    <t>Leon Cortes</t>
  </si>
  <si>
    <t>San Andres</t>
  </si>
  <si>
    <t>Llano Bonito</t>
  </si>
  <si>
    <t>Corralillo</t>
  </si>
  <si>
    <t>Quebradilla</t>
  </si>
  <si>
    <t>Heredia</t>
  </si>
  <si>
    <t>Ulloa</t>
  </si>
  <si>
    <t>Vara Blanca</t>
  </si>
  <si>
    <t>Barva</t>
  </si>
  <si>
    <t>Puente Salas</t>
  </si>
  <si>
    <t>Santa Lucia</t>
  </si>
  <si>
    <t>San Jose de la Montaña</t>
  </si>
  <si>
    <t>Santo Domingo</t>
  </si>
  <si>
    <t>Santo Tomas</t>
  </si>
  <si>
    <t>Tures</t>
  </si>
  <si>
    <t>Santa Barbara</t>
  </si>
  <si>
    <t>Puraba</t>
  </si>
  <si>
    <t>Belen</t>
  </si>
  <si>
    <t>Ribera</t>
  </si>
  <si>
    <t>Asuncion</t>
  </si>
  <si>
    <t>Flores</t>
  </si>
  <si>
    <t>San Joaquin</t>
  </si>
  <si>
    <t>Barrantes</t>
  </si>
  <si>
    <t>Llorente</t>
  </si>
  <si>
    <t>Rincon de Sabanilla</t>
  </si>
  <si>
    <t>Liberia</t>
  </si>
  <si>
    <t>Cañas Dulces</t>
  </si>
  <si>
    <t>Mayorga</t>
  </si>
  <si>
    <t>Nacascolo</t>
  </si>
  <si>
    <t>Curubande</t>
  </si>
  <si>
    <t>Nicoya</t>
  </si>
  <si>
    <t>Mansion</t>
  </si>
  <si>
    <t>Quebrada Honda</t>
  </si>
  <si>
    <t>Samara</t>
  </si>
  <si>
    <t>Nosara</t>
  </si>
  <si>
    <t>Belen de Nosarita</t>
  </si>
  <si>
    <t>Bolson</t>
  </si>
  <si>
    <t>Veintisiete de Abril</t>
  </si>
  <si>
    <t>Tempate</t>
  </si>
  <si>
    <t>Cartagena</t>
  </si>
  <si>
    <t>Cuajiniquil</t>
  </si>
  <si>
    <t>Diria</t>
  </si>
  <si>
    <t>Cabo Velas</t>
  </si>
  <si>
    <t>Tamarindo</t>
  </si>
  <si>
    <t>Bagaces</t>
  </si>
  <si>
    <t>Fortuna</t>
  </si>
  <si>
    <t>Mogote</t>
  </si>
  <si>
    <t>Rio Naranjo</t>
  </si>
  <si>
    <t>Carrillo</t>
  </si>
  <si>
    <t>Filadelfia</t>
  </si>
  <si>
    <t>Palmira</t>
  </si>
  <si>
    <t>Sardinal</t>
  </si>
  <si>
    <t>Cañas</t>
  </si>
  <si>
    <t>Bebedero</t>
  </si>
  <si>
    <t>Porozal</t>
  </si>
  <si>
    <t>Abangares</t>
  </si>
  <si>
    <t>Juntas</t>
  </si>
  <si>
    <t>Sierra</t>
  </si>
  <si>
    <t>Colorado</t>
  </si>
  <si>
    <t>Tilaran</t>
  </si>
  <si>
    <t>Quebrada Grande</t>
  </si>
  <si>
    <t>Tronadora</t>
  </si>
  <si>
    <t>Libano</t>
  </si>
  <si>
    <t>Tierra Morenas</t>
  </si>
  <si>
    <t>Arenal</t>
  </si>
  <si>
    <t>Cabeceras</t>
  </si>
  <si>
    <t>Nandayure</t>
  </si>
  <si>
    <t>Carmona</t>
  </si>
  <si>
    <t>Santa Rita</t>
  </si>
  <si>
    <t>Porvenir</t>
  </si>
  <si>
    <t>Bejuco</t>
  </si>
  <si>
    <t>Hojancha</t>
  </si>
  <si>
    <t>Monte Romo</t>
  </si>
  <si>
    <t>Puerto Carrillo</t>
  </si>
  <si>
    <t>Matambu</t>
  </si>
  <si>
    <t>Huacas</t>
  </si>
  <si>
    <t>La Cruz</t>
  </si>
  <si>
    <t>Santa Cecilia</t>
  </si>
  <si>
    <t>Santa Elena</t>
  </si>
  <si>
    <t>Puntarenas</t>
  </si>
  <si>
    <t>Barranca</t>
  </si>
  <si>
    <t>Chacarita</t>
  </si>
  <si>
    <t>El Roble</t>
  </si>
  <si>
    <t>Esparza</t>
  </si>
  <si>
    <t xml:space="preserve">Espiritu Santo </t>
  </si>
  <si>
    <t>San Juan Grande</t>
  </si>
  <si>
    <t>Macacona</t>
  </si>
  <si>
    <t>Caldera</t>
  </si>
  <si>
    <t>Montes de Oro</t>
  </si>
  <si>
    <t>Miramar</t>
  </si>
  <si>
    <t>Union</t>
  </si>
  <si>
    <t>Arancibia</t>
  </si>
  <si>
    <t>Quepos</t>
  </si>
  <si>
    <t>Savegre</t>
  </si>
  <si>
    <t>Naranjito</t>
  </si>
  <si>
    <t>Parrita</t>
  </si>
  <si>
    <t>Garabito</t>
  </si>
  <si>
    <t>Jaco</t>
  </si>
  <si>
    <t>Lagunillas</t>
  </si>
  <si>
    <t>Tarcoles</t>
  </si>
  <si>
    <t>Paquera</t>
  </si>
  <si>
    <t>Lepanto</t>
  </si>
  <si>
    <t>Cobano</t>
  </si>
  <si>
    <t>Judas de Chomes</t>
  </si>
  <si>
    <t>Monteverde</t>
  </si>
  <si>
    <t>Chomes</t>
  </si>
  <si>
    <t>Chira</t>
  </si>
  <si>
    <t>Acapulco</t>
  </si>
  <si>
    <t>Pithaya</t>
  </si>
  <si>
    <t>Manzanillo</t>
  </si>
  <si>
    <t>Guacimal</t>
  </si>
  <si>
    <t>Perez Zeledon</t>
  </si>
  <si>
    <t>San Isidro del General</t>
  </si>
  <si>
    <t>General</t>
  </si>
  <si>
    <t>Daniel Flores</t>
  </si>
  <si>
    <t>Rivas</t>
  </si>
  <si>
    <t>Platanares</t>
  </si>
  <si>
    <t>Cajon</t>
  </si>
  <si>
    <t>Baru</t>
  </si>
  <si>
    <t>Rio Nuevo</t>
  </si>
  <si>
    <t>Paramo</t>
  </si>
  <si>
    <t>La Amistad</t>
  </si>
  <si>
    <t>Volcan</t>
  </si>
  <si>
    <t>Potrero Grande</t>
  </si>
  <si>
    <t>Boruca</t>
  </si>
  <si>
    <t>Pilas</t>
  </si>
  <si>
    <t>Colinas</t>
  </si>
  <si>
    <t>Changuena</t>
  </si>
  <si>
    <t>Biolley</t>
  </si>
  <si>
    <t>Brunka</t>
  </si>
  <si>
    <t>Osa</t>
  </si>
  <si>
    <t>Puerto Cortes</t>
  </si>
  <si>
    <t>Palmar</t>
  </si>
  <si>
    <t>Bahia Ballena</t>
  </si>
  <si>
    <t>Piedras Blancas</t>
  </si>
  <si>
    <t>San Carlos Este</t>
  </si>
  <si>
    <t>Tigra</t>
  </si>
  <si>
    <t>Venado</t>
  </si>
  <si>
    <t>Peñas Blancas</t>
  </si>
  <si>
    <t>San Carlos Oeste</t>
  </si>
  <si>
    <t>Quesada</t>
  </si>
  <si>
    <t>Florencia</t>
  </si>
  <si>
    <t>Aguas Zarcas</t>
  </si>
  <si>
    <t>Venecia</t>
  </si>
  <si>
    <t>Pital</t>
  </si>
  <si>
    <t>Palmera</t>
  </si>
  <si>
    <t>Buena Vista</t>
  </si>
  <si>
    <t>San Carlos E</t>
  </si>
  <si>
    <t>Zarcero</t>
  </si>
  <si>
    <t>Laguna</t>
  </si>
  <si>
    <t>Tapezco</t>
  </si>
  <si>
    <t>Brisas</t>
  </si>
  <si>
    <t>Guatuso</t>
  </si>
  <si>
    <t>Cote</t>
  </si>
  <si>
    <t>Katira</t>
  </si>
  <si>
    <t>Rio Cuarto</t>
  </si>
  <si>
    <t>Santa Isabel</t>
  </si>
  <si>
    <t>Sarapiqui</t>
  </si>
  <si>
    <t>Limon</t>
  </si>
  <si>
    <t>Valle la Estrella</t>
  </si>
  <si>
    <t>Rio Blanco</t>
  </si>
  <si>
    <t>Matama</t>
  </si>
  <si>
    <t>Siquirres</t>
  </si>
  <si>
    <t>Pacuare</t>
  </si>
  <si>
    <t>Florida</t>
  </si>
  <si>
    <t>Germania</t>
  </si>
  <si>
    <t>Cairo</t>
  </si>
  <si>
    <t>Reventazon</t>
  </si>
  <si>
    <t>Alegria</t>
  </si>
  <si>
    <t>Talamanca</t>
  </si>
  <si>
    <t>Bratsi</t>
  </si>
  <si>
    <t>Sixaola</t>
  </si>
  <si>
    <t>Cahuita</t>
  </si>
  <si>
    <t>Telire</t>
  </si>
  <si>
    <t>Matina</t>
  </si>
  <si>
    <t>Batan</t>
  </si>
  <si>
    <t>Carrandi</t>
  </si>
  <si>
    <t>Golfito</t>
  </si>
  <si>
    <t>Pavon</t>
  </si>
  <si>
    <t>Guaycara</t>
  </si>
  <si>
    <t>Coto Brus</t>
  </si>
  <si>
    <t>San Vito</t>
  </si>
  <si>
    <t>Sabalito</t>
  </si>
  <si>
    <t>Limoncito</t>
  </si>
  <si>
    <t>Gutierrez Braun</t>
  </si>
  <si>
    <t>Corredor</t>
  </si>
  <si>
    <t>La Cuesta</t>
  </si>
  <si>
    <t>Laurel</t>
  </si>
  <si>
    <t>Corredores</t>
  </si>
  <si>
    <t>Puerto Jimenez</t>
  </si>
  <si>
    <t>Bahia Drake</t>
  </si>
  <si>
    <t>Upala</t>
  </si>
  <si>
    <t>Aguas Claras</t>
  </si>
  <si>
    <t>Bijagua</t>
  </si>
  <si>
    <t>Delicias</t>
  </si>
  <si>
    <t>Dos Rios</t>
  </si>
  <si>
    <t>Yolillal</t>
  </si>
  <si>
    <t>Canalete</t>
  </si>
  <si>
    <t>Los Chiles</t>
  </si>
  <si>
    <t>Caño Negro</t>
  </si>
  <si>
    <t>El Amparo</t>
  </si>
  <si>
    <t>San Jorge</t>
  </si>
  <si>
    <t>Cutris</t>
  </si>
  <si>
    <t>Pocosol</t>
  </si>
  <si>
    <t>Puerto Viejo</t>
  </si>
  <si>
    <t>La Virgen</t>
  </si>
  <si>
    <t>Horquetas</t>
  </si>
  <si>
    <t>Llanuras del Gaspar</t>
  </si>
  <si>
    <t>Cureña</t>
  </si>
  <si>
    <t>Pococi Norte</t>
  </si>
  <si>
    <t>Roxana</t>
  </si>
  <si>
    <t>Cariari</t>
  </si>
  <si>
    <t>Guapiles</t>
  </si>
  <si>
    <t>La Rita</t>
  </si>
  <si>
    <t>La Colonia</t>
  </si>
  <si>
    <t>Pococi Sur</t>
  </si>
  <si>
    <t>Guacimo</t>
  </si>
  <si>
    <t>Pocora</t>
  </si>
  <si>
    <t>Rio Jimenez</t>
  </si>
  <si>
    <t>Duacari</t>
  </si>
  <si>
    <t xml:space="preserve"> </t>
  </si>
  <si>
    <t>Delegacion Policial</t>
  </si>
  <si>
    <t>D1- Carmen</t>
  </si>
  <si>
    <t>D2-Merced</t>
  </si>
  <si>
    <t>D3-Hospital</t>
  </si>
  <si>
    <t>D4-Catedral</t>
  </si>
  <si>
    <t>D5-San Sebastián</t>
  </si>
  <si>
    <t>D6-Hatillo</t>
  </si>
  <si>
    <t>D7-San Francisco y Zapote</t>
  </si>
  <si>
    <t>D8-Pavas</t>
  </si>
  <si>
    <t>D9-Mata Redonda y Uruca</t>
  </si>
  <si>
    <t>D10-Curridabat</t>
  </si>
  <si>
    <t>D11-Montes de Oca</t>
  </si>
  <si>
    <t>D12-Goicoechea</t>
  </si>
  <si>
    <t>D13-Moravia</t>
  </si>
  <si>
    <t>D14-Tibas</t>
  </si>
  <si>
    <t>D15-Coronado</t>
  </si>
  <si>
    <t>D16-Desmparados Norte</t>
  </si>
  <si>
    <t>D17- Desamparados Sur</t>
  </si>
  <si>
    <t>D18-Aserrí</t>
  </si>
  <si>
    <t>D19-Acosta</t>
  </si>
  <si>
    <t>D20-Alajuelita</t>
  </si>
  <si>
    <t>D21 Escazú</t>
  </si>
  <si>
    <t>D22-Santa Ana</t>
  </si>
  <si>
    <t>D23-Mora</t>
  </si>
  <si>
    <t>D24-Puriscal</t>
  </si>
  <si>
    <t>D25-Turrubares</t>
  </si>
  <si>
    <t>D26-Alajuela Sur</t>
  </si>
  <si>
    <t>D27-Alajuela Norte</t>
  </si>
  <si>
    <t>D28-San Ramón</t>
  </si>
  <si>
    <t>D29-Grecia</t>
  </si>
  <si>
    <t>D30-San Mateo</t>
  </si>
  <si>
    <t>D31-Atenas</t>
  </si>
  <si>
    <t>D32-Naranjo</t>
  </si>
  <si>
    <t>D33-Palmares</t>
  </si>
  <si>
    <t>D34-Poás</t>
  </si>
  <si>
    <t>D35-Orotina</t>
  </si>
  <si>
    <t>D36-Sarchí</t>
  </si>
  <si>
    <t>D37-Cartago</t>
  </si>
  <si>
    <t>D38-Paraiso</t>
  </si>
  <si>
    <t>D39-La Unión</t>
  </si>
  <si>
    <t>D40-Jiménez</t>
  </si>
  <si>
    <t>D41-Turrialba</t>
  </si>
  <si>
    <t>D42-Alvarado</t>
  </si>
  <si>
    <t>D43-Oreamuno</t>
  </si>
  <si>
    <t>D44-El Guarco</t>
  </si>
  <si>
    <t>D45-Tarrazú</t>
  </si>
  <si>
    <t>D46-Dota</t>
  </si>
  <si>
    <t>D47-León Cortes</t>
  </si>
  <si>
    <t>D48-Guadalupe</t>
  </si>
  <si>
    <t>D49-Heredia</t>
  </si>
  <si>
    <t>D50-Barva</t>
  </si>
  <si>
    <t>D51-Santo Domingo</t>
  </si>
  <si>
    <t>D52-Santa Bárbara</t>
  </si>
  <si>
    <t>D53- San Rafael</t>
  </si>
  <si>
    <t>D54- San Isidro</t>
  </si>
  <si>
    <t>D55- Belén</t>
  </si>
  <si>
    <t>D56- Flores</t>
  </si>
  <si>
    <t>D57- San Pablo</t>
  </si>
  <si>
    <t>D60-Liberia</t>
  </si>
  <si>
    <t>D61-Nicoya</t>
  </si>
  <si>
    <t>D62-Santa Cruz</t>
  </si>
  <si>
    <t>D63-Bagaces</t>
  </si>
  <si>
    <t>D64-Carrillo</t>
  </si>
  <si>
    <t>D65-Cañas</t>
  </si>
  <si>
    <t>D66-Abangares</t>
  </si>
  <si>
    <t>D67-Tilarán</t>
  </si>
  <si>
    <t>D68-Nandayure</t>
  </si>
  <si>
    <t>D69-Hojancha</t>
  </si>
  <si>
    <t>D70-La Cruz</t>
  </si>
  <si>
    <t>D71-Puntarenas</t>
  </si>
  <si>
    <t>D72-Esparza</t>
  </si>
  <si>
    <t>D73-Montes de Oro</t>
  </si>
  <si>
    <t>D74-Quepos</t>
  </si>
  <si>
    <t>D75-Parrita</t>
  </si>
  <si>
    <t>D76-Garabito</t>
  </si>
  <si>
    <t>D77-Paquera</t>
  </si>
  <si>
    <t>D78-Judas de Chomes</t>
  </si>
  <si>
    <t>D79-Pérez Zeledón</t>
  </si>
  <si>
    <t>D80-Buenos Aires</t>
  </si>
  <si>
    <t>D81-Osa</t>
  </si>
  <si>
    <t>D82O-San Carlos Oeste</t>
  </si>
  <si>
    <t>D82E-San Carlos Este</t>
  </si>
  <si>
    <t>D83-Zarcero</t>
  </si>
  <si>
    <t>D86-Guatuso</t>
  </si>
  <si>
    <t>D87-Río Cuarto</t>
  </si>
  <si>
    <t>D88-Limón</t>
  </si>
  <si>
    <t>D90-Siquirres</t>
  </si>
  <si>
    <t>D91-Talamanca</t>
  </si>
  <si>
    <t>D92-Matina</t>
  </si>
  <si>
    <t>D94- Golfito</t>
  </si>
  <si>
    <t>D95-Coto Brus</t>
  </si>
  <si>
    <t>D96-Corredores</t>
  </si>
  <si>
    <t>D97-Puerto Jiménez</t>
  </si>
  <si>
    <t>D84-Upala</t>
  </si>
  <si>
    <t>D85-Los Chiles</t>
  </si>
  <si>
    <t>D58-Sarapiquí</t>
  </si>
  <si>
    <t>D93-Guacimo</t>
  </si>
  <si>
    <t>D89-Pococí Sur</t>
  </si>
  <si>
    <t>D98-Pococí Norte</t>
  </si>
  <si>
    <t>Sarchí Norte</t>
  </si>
  <si>
    <t>La Isabel</t>
  </si>
  <si>
    <t>Pará</t>
  </si>
  <si>
    <t>Sierpe</t>
  </si>
  <si>
    <t>Aguabuena</t>
  </si>
  <si>
    <t>Pittier</t>
  </si>
  <si>
    <t>Canoas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</si>
</sst>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140A]hh:mm:ss\ AM/PM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rial"/>
      <family val="2"/>
    </font>
    <font>
      <b/>
      <sz val="28"/>
      <color theme="1"/>
      <name val="Arial"/>
      <family val="2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5" fillId="0" borderId="0" xfId="0" applyNumberFormat="1" applyFont="1" applyAlignment="1">
      <alignment vertical="center"/>
    </xf>
    <xf numFmtId="9" fontId="5" fillId="0" borderId="0" xfId="0" applyNumberFormat="1" applyFont="1"/>
    <xf numFmtId="9" fontId="6" fillId="0" borderId="0" xfId="0" applyNumberFormat="1" applyFont="1" applyAlignment="1">
      <alignment vertical="center"/>
    </xf>
    <xf numFmtId="9" fontId="6" fillId="0" borderId="0" xfId="0" applyNumberFormat="1" applyFont="1"/>
    <xf numFmtId="0" fontId="6" fillId="0" borderId="0" xfId="0" applyFont="1"/>
    <xf numFmtId="0" fontId="0" fillId="0" borderId="0" xfId="0" applyAlignment="1"/>
    <xf numFmtId="9" fontId="0" fillId="0" borderId="0" xfId="0" applyNumberFormat="1"/>
    <xf numFmtId="0" fontId="7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1" fontId="2" fillId="3" borderId="1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9" fontId="2" fillId="3" borderId="1" xfId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" fontId="2" fillId="3" borderId="2" xfId="1" applyNumberFormat="1" applyFont="1" applyFill="1" applyBorder="1" applyAlignment="1">
      <alignment horizontal="center" vertical="center"/>
    </xf>
    <xf numFmtId="1" fontId="2" fillId="3" borderId="3" xfId="1" applyNumberFormat="1" applyFont="1" applyFill="1" applyBorder="1" applyAlignment="1">
      <alignment horizontal="center" vertical="center"/>
    </xf>
    <xf numFmtId="9" fontId="2" fillId="3" borderId="2" xfId="1" applyFont="1" applyFill="1" applyBorder="1" applyAlignment="1">
      <alignment horizontal="center" vertical="center"/>
    </xf>
    <xf numFmtId="9" fontId="2" fillId="3" borderId="3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1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5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7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9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8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0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4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7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9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1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3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5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7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1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3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5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7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9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2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4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6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8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0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4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6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8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1.xml"/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3.xml"/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5.xml"/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7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9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1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3.xml"/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5.xml"/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7.xml"/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9.xml"/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1.xml"/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4.xml"/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6.xml"/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8.xml"/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0.xml"/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2.xml"/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4.xml"/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6.xml"/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8.xml"/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1.xml"/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3.xml"/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5.xml"/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8.xml"/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0.xml"/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2.xml"/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4.xml"/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6.xml"/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9.xml"/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1.xml"/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3.xml"/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5.xml"/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8.xml"/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0.xml"/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2.xml"/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4.xml"/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7.xml"/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9.xml"/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2.xml"/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4.xml"/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6.xml"/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8.xml"/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Delegaciones Policiales R1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>
        <c:manualLayout>
          <c:layoutTarget val="inner"/>
          <c:xMode val="edge"/>
          <c:yMode val="edge"/>
          <c:x val="0.15746243509954269"/>
          <c:y val="0.13225970140861354"/>
          <c:w val="0.84253756490045728"/>
          <c:h val="0.86774029859138646"/>
        </c:manualLayout>
      </c:layout>
      <c:barChart>
        <c:barDir val="bar"/>
        <c:grouping val="clustered"/>
        <c:varyColors val="0"/>
        <c:ser>
          <c:idx val="1"/>
          <c:order val="1"/>
          <c:tx>
            <c:v>Delegacion Policial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'R1'!$A$3:$B$27</c:f>
              <c:strCache>
                <c:ptCount val="25"/>
                <c:pt idx="0">
                  <c:v>D1- Carmen</c:v>
                </c:pt>
                <c:pt idx="1">
                  <c:v>D2-Merced</c:v>
                </c:pt>
                <c:pt idx="2">
                  <c:v>D3-Hospital</c:v>
                </c:pt>
                <c:pt idx="3">
                  <c:v>D4-Catedral</c:v>
                </c:pt>
                <c:pt idx="4">
                  <c:v>D5-San Sebastián</c:v>
                </c:pt>
                <c:pt idx="5">
                  <c:v>D6-Hatillo</c:v>
                </c:pt>
                <c:pt idx="6">
                  <c:v>D7-San Francisco y Zapote</c:v>
                </c:pt>
                <c:pt idx="7">
                  <c:v>D8-Pavas</c:v>
                </c:pt>
                <c:pt idx="8">
                  <c:v>D9-Mata Redonda y Uruca</c:v>
                </c:pt>
                <c:pt idx="9">
                  <c:v>D10-Curridabat</c:v>
                </c:pt>
                <c:pt idx="10">
                  <c:v>D11-Montes de Oca</c:v>
                </c:pt>
                <c:pt idx="11">
                  <c:v>D12-Goicoechea</c:v>
                </c:pt>
                <c:pt idx="12">
                  <c:v>D13-Moravia</c:v>
                </c:pt>
                <c:pt idx="13">
                  <c:v>D14-Tibas</c:v>
                </c:pt>
                <c:pt idx="14">
                  <c:v>D15-Coronado</c:v>
                </c:pt>
                <c:pt idx="15">
                  <c:v>D16-Desmparados Norte</c:v>
                </c:pt>
                <c:pt idx="16">
                  <c:v>D17- Desamparados Sur</c:v>
                </c:pt>
                <c:pt idx="17">
                  <c:v>D18-Aserrí</c:v>
                </c:pt>
                <c:pt idx="18">
                  <c:v>D19-Acosta</c:v>
                </c:pt>
                <c:pt idx="19">
                  <c:v>D20-Alajuelita</c:v>
                </c:pt>
                <c:pt idx="20">
                  <c:v>D21 Escazú</c:v>
                </c:pt>
                <c:pt idx="21">
                  <c:v>D22-Santa Ana</c:v>
                </c:pt>
                <c:pt idx="22">
                  <c:v>D23-Mora</c:v>
                </c:pt>
                <c:pt idx="23">
                  <c:v>D24-Puriscal</c:v>
                </c:pt>
                <c:pt idx="24">
                  <c:v>D25-Turrubares</c:v>
                </c:pt>
              </c:strCache>
            </c:strRef>
          </c:cat>
          <c:val>
            <c:numRef>
              <c:f>'R1'!$C$3:$C$27</c:f>
              <c:numCache>
                <c:formatCode>0%</c:formatCode>
                <c:ptCount val="25"/>
                <c:pt idx="0">
                  <c:v>1.0256619790016155</c:v>
                </c:pt>
                <c:pt idx="1">
                  <c:v>1.0575565259582727</c:v>
                </c:pt>
                <c:pt idx="2">
                  <c:v>1.0588931519255531</c:v>
                </c:pt>
                <c:pt idx="3">
                  <c:v>1.0041415929203541</c:v>
                </c:pt>
                <c:pt idx="4">
                  <c:v>1.094608272005215</c:v>
                </c:pt>
                <c:pt idx="5">
                  <c:v>1.1045982621533577</c:v>
                </c:pt>
                <c:pt idx="6">
                  <c:v>1.2291228477069185</c:v>
                </c:pt>
                <c:pt idx="7">
                  <c:v>1.1290766674578687</c:v>
                </c:pt>
                <c:pt idx="8">
                  <c:v>1.1578708929342136</c:v>
                </c:pt>
                <c:pt idx="9">
                  <c:v>1.7030713388787815</c:v>
                </c:pt>
                <c:pt idx="10">
                  <c:v>1.0347848024799022</c:v>
                </c:pt>
                <c:pt idx="11">
                  <c:v>1.5023900498881593</c:v>
                </c:pt>
                <c:pt idx="12">
                  <c:v>1.3362504846685148</c:v>
                </c:pt>
                <c:pt idx="13">
                  <c:v>1.2473862389663271</c:v>
                </c:pt>
                <c:pt idx="14">
                  <c:v>1.0797179261019338</c:v>
                </c:pt>
                <c:pt idx="15">
                  <c:v>1.0754453256189682</c:v>
                </c:pt>
                <c:pt idx="16">
                  <c:v>1.1465287233643868</c:v>
                </c:pt>
                <c:pt idx="17">
                  <c:v>1.6544533771524106</c:v>
                </c:pt>
                <c:pt idx="18">
                  <c:v>1.0303036863819199</c:v>
                </c:pt>
                <c:pt idx="19">
                  <c:v>1.3657517331853106</c:v>
                </c:pt>
                <c:pt idx="20">
                  <c:v>1.0262020905923346</c:v>
                </c:pt>
                <c:pt idx="21">
                  <c:v>1.0884835718625463</c:v>
                </c:pt>
                <c:pt idx="22">
                  <c:v>1.1343142800880397</c:v>
                </c:pt>
                <c:pt idx="23">
                  <c:v>1.2369023418704483</c:v>
                </c:pt>
                <c:pt idx="24">
                  <c:v>1.0587694889820656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E-445E-B01A-34CD7F8319F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60714672"/>
        <c:axId val="1360715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C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'R1'!$A$3:$B$27</c15:sqref>
                        </c15:formulaRef>
                      </c:ext>
                    </c:extLst>
                    <c:strCache>
                      <c:ptCount val="25"/>
                      <c:pt idx="0">
                        <c:v>D1- Carmen</c:v>
                      </c:pt>
                      <c:pt idx="1">
                        <c:v>D2-Merced</c:v>
                      </c:pt>
                      <c:pt idx="2">
                        <c:v>D3-Hospital</c:v>
                      </c:pt>
                      <c:pt idx="3">
                        <c:v>D4-Catedral</c:v>
                      </c:pt>
                      <c:pt idx="4">
                        <c:v>D5-San Sebastián</c:v>
                      </c:pt>
                      <c:pt idx="5">
                        <c:v>D6-Hatillo</c:v>
                      </c:pt>
                      <c:pt idx="6">
                        <c:v>D7-San Francisco y Zapote</c:v>
                      </c:pt>
                      <c:pt idx="7">
                        <c:v>D8-Pavas</c:v>
                      </c:pt>
                      <c:pt idx="8">
                        <c:v>D9-Mata Redonda y Uruca</c:v>
                      </c:pt>
                      <c:pt idx="9">
                        <c:v>D10-Curridabat</c:v>
                      </c:pt>
                      <c:pt idx="10">
                        <c:v>D11-Montes de Oca</c:v>
                      </c:pt>
                      <c:pt idx="11">
                        <c:v>D12-Goicoechea</c:v>
                      </c:pt>
                      <c:pt idx="12">
                        <c:v>D13-Moravia</c:v>
                      </c:pt>
                      <c:pt idx="13">
                        <c:v>D14-Tibas</c:v>
                      </c:pt>
                      <c:pt idx="14">
                        <c:v>D15-Coronado</c:v>
                      </c:pt>
                      <c:pt idx="15">
                        <c:v>D16-Desmparados Norte</c:v>
                      </c:pt>
                      <c:pt idx="16">
                        <c:v>D17- Desamparados Sur</c:v>
                      </c:pt>
                      <c:pt idx="17">
                        <c:v>D18-Aserrí</c:v>
                      </c:pt>
                      <c:pt idx="18">
                        <c:v>D19-Acosta</c:v>
                      </c:pt>
                      <c:pt idx="19">
                        <c:v>D20-Alajuelita</c:v>
                      </c:pt>
                      <c:pt idx="20">
                        <c:v>D21 Escazú</c:v>
                      </c:pt>
                      <c:pt idx="21">
                        <c:v>D22-Santa Ana</c:v>
                      </c:pt>
                      <c:pt idx="22">
                        <c:v>D23-Mora</c:v>
                      </c:pt>
                      <c:pt idx="23">
                        <c:v>D24-Puriscal</c:v>
                      </c:pt>
                      <c:pt idx="24">
                        <c:v>D25-Turrubares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'R1'!$B$3:$B$27</c15:sqref>
                        </c15:formulaRef>
                      </c:ext>
                    </c:extLst>
                    <c:numCache>
                      <c:formatCode>General</c:formatCode>
                      <c:ptCount val="2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23E-445E-B01A-34CD7F8319F5}"/>
                  </c:ext>
                </c:extLst>
              </c15:ser>
            </c15:filteredBarSeries>
          </c:ext>
        </c:extLst>
      </c:barChart>
      <c:catAx>
        <c:axId val="136071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360715152"/>
        <c:crosses val="autoZero"/>
        <c:auto val="1"/>
        <c:lblAlgn val="ctr"/>
        <c:lblOffset val="100"/>
        <c:noMultiLvlLbl val="0"/>
      </c:catAx>
      <c:valAx>
        <c:axId val="136071515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crossAx val="136071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9F1-4E29-8B24-AE0EEE31E48E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49F1-4E29-8B24-AE0EEE31E48E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F1-4E29-8B24-AE0EEE31E4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9F1-4E29-8B24-AE0EEE31E48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'R1'!$X$1:$Y$1</c:f>
              <c:numCache>
                <c:formatCode>0%</c:formatCode>
                <c:ptCount val="2"/>
                <c:pt idx="0">
                  <c:v>1.1832914260858169</c:v>
                </c:pt>
                <c:pt idx="1">
                  <c:v>-0.18329142608581694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1-4E29-8B24-AE0EEE31E4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C57-4C13-9139-5A36ED59CB5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57-4C13-9139-5A36ED59CB5E}"/>
              </c:ext>
            </c:extLst>
          </c:dPt>
          <c:val>
            <c:numRef>
              <c:f>'D1 Carmen'!$X$1:$Y$1</c:f>
              <c:numCache>
                <c:formatCode>0%</c:formatCode>
                <c:ptCount val="2"/>
                <c:pt idx="0">
                  <c:v>1.0256619790016155</c:v>
                </c:pt>
                <c:pt idx="1">
                  <c:v>-2.5661979001615487E-2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7-4C13-9139-5A36ED59C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 Merced'!$L$4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29-426A-A8D2-109FC434090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29-426A-A8D2-109FC4340908}"/>
              </c:ext>
            </c:extLst>
          </c:dPt>
          <c:val>
            <c:numRef>
              <c:f>'D2 Merced'!$X$1:$Y$1</c:f>
              <c:numCache>
                <c:formatCode>0%</c:formatCode>
                <c:ptCount val="2"/>
                <c:pt idx="0">
                  <c:v>1.0575565259582727</c:v>
                </c:pt>
                <c:pt idx="1">
                  <c:v>-5.7556525958272653E-2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AB-4CFE-8337-4432DB68C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 Hospital'!$L$4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0C-4215-889B-4C4F3C8828C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0C-4215-889B-4C4F3C8828C3}"/>
              </c:ext>
            </c:extLst>
          </c:dPt>
          <c:val>
            <c:numRef>
              <c:f>'D3 Hospital'!$X$1:$Y$1</c:f>
              <c:numCache>
                <c:formatCode>0%</c:formatCode>
                <c:ptCount val="2"/>
                <c:pt idx="0">
                  <c:v>1.0588931519255531</c:v>
                </c:pt>
                <c:pt idx="1">
                  <c:v>-5.8893151925553111E-2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0C-4215-889B-4C4F3C882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 Catedral'!$L$4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4C-4306-9D2A-E84446F2885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4C-4306-9D2A-E84446F28855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A1-4D79-A9D7-88FDB78DD97E}"/>
              </c:ext>
            </c:extLst>
          </c:dPt>
          <c:val>
            <c:numRef>
              <c:f>'D4 Catedral'!$W$1:$Y$1</c:f>
              <c:numCache>
                <c:formatCode>0%</c:formatCode>
                <c:ptCount val="3"/>
                <c:pt idx="1">
                  <c:v>1.0041415929203541</c:v>
                </c:pt>
                <c:pt idx="2">
                  <c:v>-4.141592920354098E-3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4C-4306-9D2A-E84446F28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 San Sebastian'!$L$4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54-4272-92C5-D7ACF984ECB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54-4272-92C5-D7ACF984ECB5}"/>
              </c:ext>
            </c:extLst>
          </c:dPt>
          <c:val>
            <c:numRef>
              <c:f>'D5 San Sebastian'!$X$1:$Y$1</c:f>
              <c:numCache>
                <c:formatCode>0%</c:formatCode>
                <c:ptCount val="2"/>
                <c:pt idx="0">
                  <c:v>1.094608272005215</c:v>
                </c:pt>
                <c:pt idx="1">
                  <c:v>-9.4608272005215044E-2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54-4272-92C5-D7ACF984E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 Hatillo'!$L$4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96-4655-AD21-3E00C9A9D08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96-4655-AD21-3E00C9A9D08A}"/>
              </c:ext>
            </c:extLst>
          </c:dPt>
          <c:val>
            <c:numRef>
              <c:f>'D6 Hatillo'!$X$1:$Y$1</c:f>
              <c:numCache>
                <c:formatCode>0%</c:formatCode>
                <c:ptCount val="2"/>
                <c:pt idx="0">
                  <c:v>1.1045982621533577</c:v>
                </c:pt>
                <c:pt idx="1">
                  <c:v>-0.10459826215335766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96-4655-AD21-3E00C9A9D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 Zapote'!$L$4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0C-45B1-9A24-B1A52ABF606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F0C-45B1-9A24-B1A52ABF606D}"/>
              </c:ext>
            </c:extLst>
          </c:dPt>
          <c:val>
            <c:numRef>
              <c:f>'D7 Zapote'!$X$1:$Y$1</c:f>
              <c:numCache>
                <c:formatCode>0%</c:formatCode>
                <c:ptCount val="2"/>
                <c:pt idx="0">
                  <c:v>1.2291228477069185</c:v>
                </c:pt>
                <c:pt idx="1">
                  <c:v>-0.22912284770691849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0C-45B1-9A24-B1A52ABF6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 Pavas'!$L$4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D9-4950-ADA9-A521C42CA2C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D9-4950-ADA9-A521C42CA2CA}"/>
              </c:ext>
            </c:extLst>
          </c:dPt>
          <c:val>
            <c:numRef>
              <c:f>'D8 Pavas'!$X$1:$Y$1</c:f>
              <c:numCache>
                <c:formatCode>0%</c:formatCode>
                <c:ptCount val="2"/>
                <c:pt idx="0">
                  <c:v>1.1290766674578687</c:v>
                </c:pt>
                <c:pt idx="1">
                  <c:v>-0.12907666745786872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D9-4950-ADA9-A521C42CA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 Uruca'!$L$4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26-46B5-A9E5-1A9B9770F9D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26-46B5-A9E5-1A9B9770F9DB}"/>
              </c:ext>
            </c:extLst>
          </c:dPt>
          <c:val>
            <c:numRef>
              <c:f>'D9 Uruca'!$X$1:$Y$1</c:f>
              <c:numCache>
                <c:formatCode>0%</c:formatCode>
                <c:ptCount val="2"/>
                <c:pt idx="0">
                  <c:v>1.1578708929342136</c:v>
                </c:pt>
                <c:pt idx="1">
                  <c:v>-0.15787089293421364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26-46B5-A9E5-1A9B9770F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'D10 Curridabat'!$L$4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C2-458D-9D44-34704E94E67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C2-458D-9D44-34704E94E678}"/>
              </c:ext>
            </c:extLst>
          </c:dPt>
          <c:val>
            <c:numRef>
              <c:f>'D10 Curridabat'!$X$1:$Y$1</c:f>
              <c:numCache>
                <c:formatCode>0%</c:formatCode>
                <c:ptCount val="2"/>
                <c:pt idx="0">
                  <c:v>1.7030713388787815</c:v>
                </c:pt>
                <c:pt idx="1">
                  <c:v>-0.70307133887878148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C2-458D-9D44-34704E94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'D11 Montes de Oca'!$L$4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C3-478B-A70D-578786B6E94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3-478B-A70D-578786B6E94B}"/>
              </c:ext>
            </c:extLst>
          </c:dPt>
          <c:val>
            <c:numRef>
              <c:f>'D11 Montes de Oca'!$X$1:$Y$1</c:f>
              <c:numCache>
                <c:formatCode>0%</c:formatCode>
                <c:ptCount val="2"/>
                <c:pt idx="0">
                  <c:v>1.0347848024799022</c:v>
                </c:pt>
                <c:pt idx="1">
                  <c:v>-3.4784802479902233E-2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C3-478B-A70D-578786B6E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'D12 Goicochea'!$L$4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54-4C42-908C-1B9F20E7303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4-4C42-908C-1B9F20E73036}"/>
              </c:ext>
            </c:extLst>
          </c:dPt>
          <c:val>
            <c:numRef>
              <c:f>'D12 Goicochea'!$X$1:$Y$1</c:f>
              <c:numCache>
                <c:formatCode>0%</c:formatCode>
                <c:ptCount val="2"/>
                <c:pt idx="0">
                  <c:v>1.5023900498881593</c:v>
                </c:pt>
                <c:pt idx="1">
                  <c:v>-0.50239004988815927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54-4C42-908C-1B9F20E73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D13</c:v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25-4843-9D90-E1B952E1806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25-4843-9D90-E1B952E18066}"/>
              </c:ext>
            </c:extLst>
          </c:dPt>
          <c:val>
            <c:numRef>
              <c:f>'D13 Moravia'!$X$1:$Y$1</c:f>
              <c:numCache>
                <c:formatCode>0%</c:formatCode>
                <c:ptCount val="2"/>
                <c:pt idx="0">
                  <c:v>1.3362504846685148</c:v>
                </c:pt>
                <c:pt idx="1">
                  <c:v>-0.33625048466851482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25-4843-9D90-E1B952E18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'D14 Tibas'!$L$4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A2-4080-890A-63C9E1038EB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A2-4080-890A-63C9E1038EB8}"/>
              </c:ext>
            </c:extLst>
          </c:dPt>
          <c:val>
            <c:numRef>
              <c:f>'D14 Tibas'!$X$1:$Y$1</c:f>
              <c:numCache>
                <c:formatCode>0%</c:formatCode>
                <c:ptCount val="2"/>
                <c:pt idx="0">
                  <c:v>1.2473862389663271</c:v>
                </c:pt>
                <c:pt idx="1">
                  <c:v>-0.24738623896632705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CB-4A29-8008-7AD847495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'D15 Coronado'!$L$4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8E-402F-9619-45E466F6833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8E-402F-9619-45E466F6833B}"/>
              </c:ext>
            </c:extLst>
          </c:dPt>
          <c:val>
            <c:numRef>
              <c:f>'D15 Coronado'!$X$1:$Y$1</c:f>
              <c:numCache>
                <c:formatCode>0%</c:formatCode>
                <c:ptCount val="2"/>
                <c:pt idx="0">
                  <c:v>1.0797179261019338</c:v>
                </c:pt>
                <c:pt idx="1">
                  <c:v>-7.9717926101933845E-2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2E-4D9F-82FF-1A5C2A781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'D16 Desamparados 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0C-4027-9736-B5687161048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0C-4027-9736-B56871610482}"/>
              </c:ext>
            </c:extLst>
          </c:dPt>
          <c:val>
            <c:numRef>
              <c:f>'D16 Desamparados N'!$X$1:$Y$1</c:f>
              <c:numCache>
                <c:formatCode>0%</c:formatCode>
                <c:ptCount val="2"/>
                <c:pt idx="0">
                  <c:v>1.0754453256189682</c:v>
                </c:pt>
                <c:pt idx="1">
                  <c:v>-7.5445325618968218E-2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9C-4E74-B212-1298E88EF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'D17 Desamparados 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B-4448-A61C-EBF831F2C78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0B-4448-A61C-EBF831F2C78E}"/>
              </c:ext>
            </c:extLst>
          </c:dPt>
          <c:val>
            <c:numRef>
              <c:f>'D17 Desamparados S'!$X$1:$Y$1</c:f>
              <c:numCache>
                <c:formatCode>0%</c:formatCode>
                <c:ptCount val="2"/>
                <c:pt idx="0">
                  <c:v>1.1465287233643868</c:v>
                </c:pt>
                <c:pt idx="1">
                  <c:v>-0.14652872336438683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DD-4D99-9647-7C2E49FD9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'D18 Aserri'!$L$4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76-4F91-9A04-3B586EB7DBB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76-4F91-9A04-3B586EB7DBB6}"/>
              </c:ext>
            </c:extLst>
          </c:dPt>
          <c:val>
            <c:numRef>
              <c:f>'D18 Aserri'!$X$1:$Y$1</c:f>
              <c:numCache>
                <c:formatCode>0%</c:formatCode>
                <c:ptCount val="2"/>
                <c:pt idx="0">
                  <c:v>1.6544533771524106</c:v>
                </c:pt>
                <c:pt idx="1">
                  <c:v>-0.65445337715241059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95-43B3-BE8B-B37EF5E0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'D19 Acosta'!$L$4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C8-4D1B-A8B7-A27EC3F6CC6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C8-4D1B-A8B7-A27EC3F6CC63}"/>
              </c:ext>
            </c:extLst>
          </c:dPt>
          <c:val>
            <c:numRef>
              <c:f>'D19 Acosta'!$X$1:$Y$1</c:f>
              <c:numCache>
                <c:formatCode>0%</c:formatCode>
                <c:ptCount val="2"/>
                <c:pt idx="0">
                  <c:v>1.0303036863819199</c:v>
                </c:pt>
                <c:pt idx="1">
                  <c:v>-3.0303686381919936E-2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CD-4F68-AB69-3BC30BE3A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'D20 Alajuelita'!$L$4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BC-416C-80E2-467328F3758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BC-416C-80E2-467328F37586}"/>
              </c:ext>
            </c:extLst>
          </c:dPt>
          <c:val>
            <c:numRef>
              <c:f>'D20 Alajuelita'!$X$1:$Y$1</c:f>
              <c:numCache>
                <c:formatCode>0%</c:formatCode>
                <c:ptCount val="2"/>
                <c:pt idx="0">
                  <c:v>1.3657517331853106</c:v>
                </c:pt>
                <c:pt idx="1">
                  <c:v>-0.36575173318531062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85-42A3-A8F2-C8393AC74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'D21 Escazu'!$L$4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75-431F-BC29-C0285DB3A13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75-431F-BC29-C0285DB3A13C}"/>
              </c:ext>
            </c:extLst>
          </c:dPt>
          <c:val>
            <c:numRef>
              <c:f>'D21 Escazu'!$X$1:$Y$1</c:f>
              <c:numCache>
                <c:formatCode>0%</c:formatCode>
                <c:ptCount val="2"/>
                <c:pt idx="0">
                  <c:v>1.0262020905923346</c:v>
                </c:pt>
                <c:pt idx="1">
                  <c:v>-2.6202090592334581E-2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03-4F0E-A768-91BB2A167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'D22 Santa Ana'!$L$4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A1-4B74-8964-AFAEF8DBBF6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1-4B74-8964-AFAEF8DBBF63}"/>
              </c:ext>
            </c:extLst>
          </c:dPt>
          <c:val>
            <c:numRef>
              <c:f>'D22 Santa Ana'!$X$1:$Y$1</c:f>
              <c:numCache>
                <c:formatCode>0%</c:formatCode>
                <c:ptCount val="2"/>
                <c:pt idx="0">
                  <c:v>1.0884835718625463</c:v>
                </c:pt>
                <c:pt idx="1">
                  <c:v>-8.8483571862546295E-2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1C-4FA6-8841-3DC0B6998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'D23 Mora'!$L$4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9F-4011-ADFB-13CF702C325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9F-4011-ADFB-13CF702C3253}"/>
              </c:ext>
            </c:extLst>
          </c:dPt>
          <c:val>
            <c:numRef>
              <c:f>'D23 Mora'!$X$1:$Y$1</c:f>
              <c:numCache>
                <c:formatCode>0%</c:formatCode>
                <c:ptCount val="2"/>
                <c:pt idx="0">
                  <c:v>1.1343142800880397</c:v>
                </c:pt>
                <c:pt idx="1">
                  <c:v>-0.13431428008803969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C7-40B9-BB7C-C242E496D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'D24 Puriscal'!$L$4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0F-460E-AF55-722D80474EB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20F-460E-AF55-722D80474EBC}"/>
              </c:ext>
            </c:extLst>
          </c:dPt>
          <c:val>
            <c:numRef>
              <c:f>'D24 Puriscal'!$X$1:$Y$1</c:f>
              <c:numCache>
                <c:formatCode>0%</c:formatCode>
                <c:ptCount val="2"/>
                <c:pt idx="0">
                  <c:v>1.2369023418704483</c:v>
                </c:pt>
                <c:pt idx="1">
                  <c:v>-0.23690234187044834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99-4138-9394-B948E0472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'D25 Turrubares'!$L$4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B6-4B6C-9413-A4619831260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6-4B6C-9413-A4619831260C}"/>
              </c:ext>
            </c:extLst>
          </c:dPt>
          <c:val>
            <c:numRef>
              <c:f>'D25 Turrubares'!$X$1:$Y$1</c:f>
              <c:numCache>
                <c:formatCode>0%</c:formatCode>
                <c:ptCount val="2"/>
                <c:pt idx="0">
                  <c:v>1.0587694889820656</c:v>
                </c:pt>
                <c:pt idx="1">
                  <c:v>-5.8769488982065576E-2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F9-4A48-ADB5-7A5C09D06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'R2'!$A$3:$A$13</c:f>
              <c:strCache>
                <c:ptCount val="11"/>
                <c:pt idx="0">
                  <c:v>D26-Alajuela Sur</c:v>
                </c:pt>
                <c:pt idx="1">
                  <c:v>D27-Alajuela Norte</c:v>
                </c:pt>
                <c:pt idx="2">
                  <c:v>D28-San Ramón</c:v>
                </c:pt>
                <c:pt idx="3">
                  <c:v>D29-Grecia</c:v>
                </c:pt>
                <c:pt idx="4">
                  <c:v>D30-San Mateo</c:v>
                </c:pt>
                <c:pt idx="5">
                  <c:v>D31-Atenas</c:v>
                </c:pt>
                <c:pt idx="6">
                  <c:v>D32-Naranjo</c:v>
                </c:pt>
                <c:pt idx="7">
                  <c:v>D33-Palmares</c:v>
                </c:pt>
                <c:pt idx="8">
                  <c:v>D34-Poás</c:v>
                </c:pt>
                <c:pt idx="9">
                  <c:v>D35-Orotina</c:v>
                </c:pt>
                <c:pt idx="10">
                  <c:v>D36-Sarchí</c:v>
                </c:pt>
              </c:strCache>
            </c:strRef>
          </c:cat>
          <c:val>
            <c:numRef>
              <c:f>'R2'!$B$3:$B$13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6C9E-4CF6-8CF7-FC85689DB0E3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'R2'!$A$3:$A$13</c:f>
              <c:strCache>
                <c:ptCount val="11"/>
                <c:pt idx="0">
                  <c:v>D26-Alajuela Sur</c:v>
                </c:pt>
                <c:pt idx="1">
                  <c:v>D27-Alajuela Norte</c:v>
                </c:pt>
                <c:pt idx="2">
                  <c:v>D28-San Ramón</c:v>
                </c:pt>
                <c:pt idx="3">
                  <c:v>D29-Grecia</c:v>
                </c:pt>
                <c:pt idx="4">
                  <c:v>D30-San Mateo</c:v>
                </c:pt>
                <c:pt idx="5">
                  <c:v>D31-Atenas</c:v>
                </c:pt>
                <c:pt idx="6">
                  <c:v>D32-Naranjo</c:v>
                </c:pt>
                <c:pt idx="7">
                  <c:v>D33-Palmares</c:v>
                </c:pt>
                <c:pt idx="8">
                  <c:v>D34-Poás</c:v>
                </c:pt>
                <c:pt idx="9">
                  <c:v>D35-Orotina</c:v>
                </c:pt>
                <c:pt idx="10">
                  <c:v>D36-Sarchí</c:v>
                </c:pt>
              </c:strCache>
            </c:strRef>
          </c:cat>
          <c:val>
            <c:numRef>
              <c:f>'R2'!$C$3:$C$13</c:f>
              <c:numCache>
                <c:formatCode>0%</c:formatCode>
                <c:ptCount val="11"/>
                <c:pt idx="0">
                  <c:v>1.0923947457158136</c:v>
                </c:pt>
                <c:pt idx="1">
                  <c:v>1.8687724402820163</c:v>
                </c:pt>
                <c:pt idx="2">
                  <c:v>1.0459328075777905</c:v>
                </c:pt>
                <c:pt idx="3">
                  <c:v>1.1283854499249149</c:v>
                </c:pt>
                <c:pt idx="4">
                  <c:v>0.72765597551224337</c:v>
                </c:pt>
                <c:pt idx="5">
                  <c:v>0.65055022073767199</c:v>
                </c:pt>
                <c:pt idx="6">
                  <c:v>1.0424162184671069</c:v>
                </c:pt>
                <c:pt idx="7">
                  <c:v>0.99438735300439218</c:v>
                </c:pt>
                <c:pt idx="8">
                  <c:v>1.1770297889571406</c:v>
                </c:pt>
                <c:pt idx="9">
                  <c:v>1.0479553138920052</c:v>
                </c:pt>
                <c:pt idx="10">
                  <c:v>1.0292532731442505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9E-4CF6-8CF7-FC85689DB0E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07528912"/>
        <c:axId val="1507529392"/>
      </c:barChart>
      <c:catAx>
        <c:axId val="150752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507529392"/>
        <c:crosses val="autoZero"/>
        <c:auto val="1"/>
        <c:lblAlgn val="ctr"/>
        <c:lblOffset val="100"/>
        <c:noMultiLvlLbl val="0"/>
      </c:catAx>
      <c:valAx>
        <c:axId val="150752939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0752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4AF-4D73-8ACA-194AF038222A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24AF-4D73-8ACA-194AF038222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AF-4D73-8ACA-194AF038222A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'R2'!$X$1:$Y$1</c:f>
              <c:numCache>
                <c:formatCode>0%</c:formatCode>
                <c:ptCount val="2"/>
                <c:pt idx="0">
                  <c:v>1.0731575988377589</c:v>
                </c:pt>
                <c:pt idx="1">
                  <c:v>-7.3157598837758853E-2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F-4D73-8ACA-194AF038222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'D26 Alajuela Sur'!$L$4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F0-4D61-A654-A436C743FAB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F0-4D61-A654-A436C743FAB4}"/>
              </c:ext>
            </c:extLst>
          </c:dPt>
          <c:val>
            <c:numRef>
              <c:f>'D26 Alajuela Sur'!$X$1:$Y$1</c:f>
              <c:numCache>
                <c:formatCode>0%</c:formatCode>
                <c:ptCount val="2"/>
                <c:pt idx="0">
                  <c:v>1.0923947457158136</c:v>
                </c:pt>
                <c:pt idx="1">
                  <c:v>-9.2394745715813631E-2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3D-461F-B393-94B710617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'D27 Alajuela Norte'!$L$4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D8-4D9F-A8CA-BA447E036CA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8-4D9F-A8CA-BA447E036CA1}"/>
              </c:ext>
            </c:extLst>
          </c:dPt>
          <c:val>
            <c:numRef>
              <c:f>'D27 Alajuela Norte'!$X$1:$Y$1</c:f>
              <c:numCache>
                <c:formatCode>0%</c:formatCode>
                <c:ptCount val="2"/>
                <c:pt idx="0">
                  <c:v>1.8687724402820163</c:v>
                </c:pt>
                <c:pt idx="1">
                  <c:v>-0.86877244028201628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6E-4E59-AC20-5DAB7643E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'D28 San Ramon'!$L$4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A9-4680-9372-6D573F5DE81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A9-4680-9372-6D573F5DE810}"/>
              </c:ext>
            </c:extLst>
          </c:dPt>
          <c:val>
            <c:numRef>
              <c:f>'D28 San Ramon'!$X$1:$Y$1</c:f>
              <c:numCache>
                <c:formatCode>0%</c:formatCode>
                <c:ptCount val="2"/>
                <c:pt idx="0">
                  <c:v>1.0459328075777905</c:v>
                </c:pt>
                <c:pt idx="1">
                  <c:v>-4.5932807577790502E-2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84-4098-A409-4BB70FA8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'D29 Grecia'!$L$4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75-479D-81AF-3FEAA4A7E6A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75-479D-81AF-3FEAA4A7E6AA}"/>
              </c:ext>
            </c:extLst>
          </c:dPt>
          <c:val>
            <c:numRef>
              <c:f>'D29 Grecia'!$X$1:$Y$1</c:f>
              <c:numCache>
                <c:formatCode>0%</c:formatCode>
                <c:ptCount val="2"/>
                <c:pt idx="0">
                  <c:v>1.1283854499249149</c:v>
                </c:pt>
                <c:pt idx="1">
                  <c:v>-0.12838544992491485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A3-4F89-A3AB-81C61E48D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'D30 San Mateo'!$L$4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DF-4B17-8109-E7E3FC0C330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DF-4B17-8109-E7E3FC0C3306}"/>
              </c:ext>
            </c:extLst>
          </c:dPt>
          <c:val>
            <c:numRef>
              <c:f>'D30 San Mateo'!$X$1:$Y$1</c:f>
              <c:numCache>
                <c:formatCode>0%</c:formatCode>
                <c:ptCount val="2"/>
                <c:pt idx="0">
                  <c:v>0.72765597551224337</c:v>
                </c:pt>
                <c:pt idx="1">
                  <c:v>0.27234402448775663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26-4162-BEA2-FDB7EFDE8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'D31 Atenas'!$L$4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B6-4232-A364-AEC3C658750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2B6-4232-A364-AEC3C6587504}"/>
              </c:ext>
            </c:extLst>
          </c:dPt>
          <c:val>
            <c:numRef>
              <c:f>'D31 Atenas'!$X$1:$Y$1</c:f>
              <c:numCache>
                <c:formatCode>0%</c:formatCode>
                <c:ptCount val="2"/>
                <c:pt idx="0">
                  <c:v>0.65055022073767199</c:v>
                </c:pt>
                <c:pt idx="1">
                  <c:v>0.34944977926232801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46-4334-B638-F19639002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'D32 Naranjo'!$L$4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231-4244-A957-9377B7F360F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1-4244-A957-9377B7F360F3}"/>
              </c:ext>
            </c:extLst>
          </c:dPt>
          <c:val>
            <c:numRef>
              <c:f>'D32 Naranjo'!$X$1:$Y$1</c:f>
              <c:numCache>
                <c:formatCode>0%</c:formatCode>
                <c:ptCount val="2"/>
                <c:pt idx="0">
                  <c:v>1.0424162184671069</c:v>
                </c:pt>
                <c:pt idx="1">
                  <c:v>-4.2416218467106859E-2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76-46F0-8BE9-A2651A4A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'D33 Palmares'!$L$4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6D-4132-BED8-C52159307FE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6D-4132-BED8-C52159307FE0}"/>
              </c:ext>
            </c:extLst>
          </c:dPt>
          <c:val>
            <c:numRef>
              <c:f>'D33 Palmares'!$X$1:$Y$1</c:f>
              <c:numCache>
                <c:formatCode>0%</c:formatCode>
                <c:ptCount val="2"/>
                <c:pt idx="0">
                  <c:v>0.99438735300439218</c:v>
                </c:pt>
                <c:pt idx="1">
                  <c:v>5.6126469956078173E-3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C8-41AA-B664-BE48ACBA2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'D34 Poas'!$L$4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37-47F9-BE6F-30250793193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D37-47F9-BE6F-302507931934}"/>
              </c:ext>
            </c:extLst>
          </c:dPt>
          <c:val>
            <c:numRef>
              <c:f>'D34 Poas'!$X$1:$Y$1</c:f>
              <c:numCache>
                <c:formatCode>0%</c:formatCode>
                <c:ptCount val="2"/>
                <c:pt idx="0">
                  <c:v>1.1770297889571406</c:v>
                </c:pt>
                <c:pt idx="1">
                  <c:v>-0.17702978895714061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5C-42BF-8156-CF1205458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'D35 Orotina'!$L$4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7F-42D6-B4FB-C15122D5334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7F-42D6-B4FB-C15122D53344}"/>
              </c:ext>
            </c:extLst>
          </c:dPt>
          <c:val>
            <c:numRef>
              <c:f>'D35 Orotina'!$X$1:$Y$1</c:f>
              <c:numCache>
                <c:formatCode>0%</c:formatCode>
                <c:ptCount val="2"/>
                <c:pt idx="0">
                  <c:v>1.0479553138920052</c:v>
                </c:pt>
                <c:pt idx="1">
                  <c:v>-4.7955313892005247E-2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21-431E-913D-1FB6B2E52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'D36 Sarchi'!$L$4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15-4F5A-B82C-9E0C793630B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15-4F5A-B82C-9E0C793630B6}"/>
              </c:ext>
            </c:extLst>
          </c:dPt>
          <c:val>
            <c:numRef>
              <c:f>'D36 Sarchi'!$X$1:$Y$1</c:f>
              <c:numCache>
                <c:formatCode>0%</c:formatCode>
                <c:ptCount val="2"/>
                <c:pt idx="0">
                  <c:v>1.0292532731442505</c:v>
                </c:pt>
                <c:pt idx="1">
                  <c:v>-2.9253273144250524E-2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84-4744-9BCA-6506FEAC3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 sz="1600">
                <a:latin typeface="Arial" panose="020B0604020202020204" pitchFamily="34" charset="0"/>
                <a:cs typeface="Arial" panose="020B0604020202020204" pitchFamily="34" charset="0"/>
              </a:rPr>
              <a:t>Delegaciones</a:t>
            </a:r>
            <a:r>
              <a:rPr lang="es-CR" sz="1600" baseline="0">
                <a:latin typeface="Arial" panose="020B0604020202020204" pitchFamily="34" charset="0"/>
                <a:cs typeface="Arial" panose="020B0604020202020204" pitchFamily="34" charset="0"/>
              </a:rPr>
              <a:t> Policiales R3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'R3'!$A$3:$A$14</c:f>
              <c:strCache>
                <c:ptCount val="12"/>
                <c:pt idx="0">
                  <c:v>D37-Cartago</c:v>
                </c:pt>
                <c:pt idx="1">
                  <c:v>D38-Paraiso</c:v>
                </c:pt>
                <c:pt idx="2">
                  <c:v>D39-La Unión</c:v>
                </c:pt>
                <c:pt idx="3">
                  <c:v>D40-Jiménez</c:v>
                </c:pt>
                <c:pt idx="4">
                  <c:v>D41-Turrialba</c:v>
                </c:pt>
                <c:pt idx="5">
                  <c:v>D42-Alvarado</c:v>
                </c:pt>
                <c:pt idx="6">
                  <c:v>D43-Oreamuno</c:v>
                </c:pt>
                <c:pt idx="7">
                  <c:v>D44-El Guarco</c:v>
                </c:pt>
                <c:pt idx="8">
                  <c:v>D45-Tarrazú</c:v>
                </c:pt>
                <c:pt idx="9">
                  <c:v>D46-Dota</c:v>
                </c:pt>
                <c:pt idx="10">
                  <c:v>D47-León Cortes</c:v>
                </c:pt>
                <c:pt idx="11">
                  <c:v>D48-Guadalupe</c:v>
                </c:pt>
              </c:strCache>
            </c:strRef>
          </c:cat>
          <c:val>
            <c:numRef>
              <c:f>'R3'!$B$3:$B$14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6A6C-45F6-BC3E-860944D3F0AE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'R3'!$A$3:$A$14</c:f>
              <c:strCache>
                <c:ptCount val="12"/>
                <c:pt idx="0">
                  <c:v>D37-Cartago</c:v>
                </c:pt>
                <c:pt idx="1">
                  <c:v>D38-Paraiso</c:v>
                </c:pt>
                <c:pt idx="2">
                  <c:v>D39-La Unión</c:v>
                </c:pt>
                <c:pt idx="3">
                  <c:v>D40-Jiménez</c:v>
                </c:pt>
                <c:pt idx="4">
                  <c:v>D41-Turrialba</c:v>
                </c:pt>
                <c:pt idx="5">
                  <c:v>D42-Alvarado</c:v>
                </c:pt>
                <c:pt idx="6">
                  <c:v>D43-Oreamuno</c:v>
                </c:pt>
                <c:pt idx="7">
                  <c:v>D44-El Guarco</c:v>
                </c:pt>
                <c:pt idx="8">
                  <c:v>D45-Tarrazú</c:v>
                </c:pt>
                <c:pt idx="9">
                  <c:v>D46-Dota</c:v>
                </c:pt>
                <c:pt idx="10">
                  <c:v>D47-León Cortes</c:v>
                </c:pt>
                <c:pt idx="11">
                  <c:v>D48-Guadalupe</c:v>
                </c:pt>
              </c:strCache>
            </c:strRef>
          </c:cat>
          <c:val>
            <c:numRef>
              <c:f>'R3'!$C$3:$C$14</c:f>
              <c:numCache>
                <c:formatCode>0%</c:formatCode>
                <c:ptCount val="12"/>
                <c:pt idx="0">
                  <c:v>1.3484426038939212</c:v>
                </c:pt>
                <c:pt idx="1">
                  <c:v>1.4272980511476716</c:v>
                </c:pt>
                <c:pt idx="2">
                  <c:v>1.0160469418131448</c:v>
                </c:pt>
                <c:pt idx="3">
                  <c:v>1.1762816749874438</c:v>
                </c:pt>
                <c:pt idx="4">
                  <c:v>1.1441833015235379</c:v>
                </c:pt>
                <c:pt idx="5">
                  <c:v>1.0318046132971506</c:v>
                </c:pt>
                <c:pt idx="6">
                  <c:v>1.1072523947724588</c:v>
                </c:pt>
                <c:pt idx="7">
                  <c:v>1.1350281662781663</c:v>
                </c:pt>
                <c:pt idx="8">
                  <c:v>1.0016326757697627</c:v>
                </c:pt>
                <c:pt idx="9">
                  <c:v>1.0260319875382637</c:v>
                </c:pt>
                <c:pt idx="10">
                  <c:v>1.0432886793015077</c:v>
                </c:pt>
                <c:pt idx="11">
                  <c:v>0.84055611055611057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C-45F6-BC3E-860944D3F0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47656512"/>
        <c:axId val="1064716208"/>
      </c:barChart>
      <c:catAx>
        <c:axId val="647656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064716208"/>
        <c:crosses val="autoZero"/>
        <c:auto val="1"/>
        <c:lblAlgn val="ctr"/>
        <c:lblOffset val="100"/>
        <c:noMultiLvlLbl val="0"/>
      </c:catAx>
      <c:valAx>
        <c:axId val="106471620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765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>
                <a:latin typeface="Arial" panose="020B0604020202020204" pitchFamily="34" charset="0"/>
                <a:cs typeface="Arial" panose="020B0604020202020204" pitchFamily="34" charset="0"/>
              </a:rPr>
              <a:t>Porcentaje total</a:t>
            </a:r>
            <a:r>
              <a:rPr lang="es-CR" baseline="0">
                <a:latin typeface="Arial" panose="020B0604020202020204" pitchFamily="34" charset="0"/>
                <a:cs typeface="Arial" panose="020B0604020202020204" pitchFamily="34" charset="0"/>
              </a:rPr>
              <a:t> de la Region</a:t>
            </a:r>
            <a:endParaRPr lang="es-CR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7C4-4FE1-B47F-7A2AF3B523C2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7C4-4FE1-B47F-7A2AF3B523C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C4-4FE1-B47F-7A2AF3B523C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'R3'!$X$1:$Y$1</c:f>
              <c:numCache>
                <c:formatCode>0%</c:formatCode>
                <c:ptCount val="2"/>
                <c:pt idx="0">
                  <c:v>1.1081539334065951</c:v>
                </c:pt>
                <c:pt idx="1">
                  <c:v>-0.10815393340659507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4-4FE1-B47F-7A2AF3B523C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'D37 Cartago'!$L$4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0B-4EA3-9FFD-4A11CEE1AC4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0B-4EA3-9FFD-4A11CEE1AC4D}"/>
              </c:ext>
            </c:extLst>
          </c:dPt>
          <c:val>
            <c:numRef>
              <c:f>'D37 Cartago'!$X$1:$Y$1</c:f>
              <c:numCache>
                <c:formatCode>0%</c:formatCode>
                <c:ptCount val="2"/>
                <c:pt idx="0">
                  <c:v>1.3484426038939212</c:v>
                </c:pt>
                <c:pt idx="1">
                  <c:v>-0.34844260389392123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AD-4ACE-935B-D73512B97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'D38 Paraiso'!$L$4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B4-45B5-9BE7-B6B2F908BD1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B4-45B5-9BE7-B6B2F908BD1F}"/>
              </c:ext>
            </c:extLst>
          </c:dPt>
          <c:val>
            <c:numRef>
              <c:f>'D38 Paraiso'!$X$1:$Y$1</c:f>
              <c:numCache>
                <c:formatCode>0%</c:formatCode>
                <c:ptCount val="2"/>
                <c:pt idx="0">
                  <c:v>1.4272980511476716</c:v>
                </c:pt>
                <c:pt idx="1">
                  <c:v>-0.42729805114767161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3-4AB5-A0B7-CEE221370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'D39 La Union'!$L$4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E7-4D8A-8A21-402DE7F9F71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E7-4D8A-8A21-402DE7F9F71A}"/>
              </c:ext>
            </c:extLst>
          </c:dPt>
          <c:val>
            <c:numRef>
              <c:f>'D39 La Union'!$X$1:$Y$1</c:f>
              <c:numCache>
                <c:formatCode>0%</c:formatCode>
                <c:ptCount val="2"/>
                <c:pt idx="0">
                  <c:v>1.0160469418131448</c:v>
                </c:pt>
                <c:pt idx="1">
                  <c:v>-1.604694181314481E-2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B1-480A-ADC6-6F3E0D40E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'D40 Jimenez'!$L$4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4C-4235-97B1-5C018D96160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C-4235-97B1-5C018D961601}"/>
              </c:ext>
            </c:extLst>
          </c:dPt>
          <c:val>
            <c:numRef>
              <c:f>'D40 Jimenez'!$X$1:$Y$1</c:f>
              <c:numCache>
                <c:formatCode>0%</c:formatCode>
                <c:ptCount val="2"/>
                <c:pt idx="0">
                  <c:v>1.1762816749874438</c:v>
                </c:pt>
                <c:pt idx="1">
                  <c:v>-0.17628167498744385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8B-4C11-B8A3-F88871D25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'D41 Turrialba'!$L$4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E3-493D-8531-74B8BC75C8D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E3-493D-8531-74B8BC75C8D0}"/>
              </c:ext>
            </c:extLst>
          </c:dPt>
          <c:val>
            <c:numRef>
              <c:f>'D41 Turrialba'!$X$1:$Y$1</c:f>
              <c:numCache>
                <c:formatCode>0%</c:formatCode>
                <c:ptCount val="2"/>
                <c:pt idx="0">
                  <c:v>1.1441833015235379</c:v>
                </c:pt>
                <c:pt idx="1">
                  <c:v>-0.14418330152353787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F0-4CD4-8AC0-961C50566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'D42 Alvarado'!$L$4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D2-44C7-AB70-925871BCF16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D2-44C7-AB70-925871BCF16D}"/>
              </c:ext>
            </c:extLst>
          </c:dPt>
          <c:val>
            <c:numRef>
              <c:f>'D42 Alvarado'!$X$1:$Y$1</c:f>
              <c:numCache>
                <c:formatCode>0%</c:formatCode>
                <c:ptCount val="2"/>
                <c:pt idx="0">
                  <c:v>1.0318046132971506</c:v>
                </c:pt>
                <c:pt idx="1">
                  <c:v>-3.1804613297150564E-2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D9-4C85-8169-EFBC39F34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'D43 Oreamuno'!$L$4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DB-432C-851F-1E039A7BB7D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B-432C-851F-1E039A7BB7DA}"/>
              </c:ext>
            </c:extLst>
          </c:dPt>
          <c:val>
            <c:numRef>
              <c:f>'D43 Oreamuno'!$X$1:$Y$1</c:f>
              <c:numCache>
                <c:formatCode>0%</c:formatCode>
                <c:ptCount val="2"/>
                <c:pt idx="0">
                  <c:v>1.1072523947724588</c:v>
                </c:pt>
                <c:pt idx="1">
                  <c:v>-0.10725239477245885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68-4B46-81F1-09483F12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'D44 El Guarco'!$L$4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02-43ED-B54E-BBE9AB18C83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02-43ED-B54E-BBE9AB18C831}"/>
              </c:ext>
            </c:extLst>
          </c:dPt>
          <c:val>
            <c:numRef>
              <c:f>'D44 El Guarco'!$X$1:$Y$1</c:f>
              <c:numCache>
                <c:formatCode>0%</c:formatCode>
                <c:ptCount val="2"/>
                <c:pt idx="0">
                  <c:v>1.1350281662781663</c:v>
                </c:pt>
                <c:pt idx="1">
                  <c:v>-0.13502816627816627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9A-4F15-86A7-4D42C119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'D45 Tarrazu'!$L$4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04-4917-B924-9A76738A57D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04-4917-B924-9A76738A57D2}"/>
              </c:ext>
            </c:extLst>
          </c:dPt>
          <c:val>
            <c:numRef>
              <c:f>'D45 Tarrazu'!$X$1:$Y$1</c:f>
              <c:numCache>
                <c:formatCode>0%</c:formatCode>
                <c:ptCount val="2"/>
                <c:pt idx="0">
                  <c:v>1.0016326757697627</c:v>
                </c:pt>
                <c:pt idx="1">
                  <c:v>-1.6326757697626704E-3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88-4C70-A66C-45F8201FD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'D46 Dota'!$L$4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76-47D1-B0E5-0C4BC88DE78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76-47D1-B0E5-0C4BC88DE78F}"/>
              </c:ext>
            </c:extLst>
          </c:dPt>
          <c:val>
            <c:numRef>
              <c:f>'D46 Dota'!$X$1:$Y$1</c:f>
              <c:numCache>
                <c:formatCode>0%</c:formatCode>
                <c:ptCount val="2"/>
                <c:pt idx="0">
                  <c:v>1.0260319875382637</c:v>
                </c:pt>
                <c:pt idx="1">
                  <c:v>-2.6031987538263746E-2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6E-4A41-AE4D-B02E7205D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'D47 Leon Cortes'!$L$4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061-42E8-A6CC-49E6147C30A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61-42E8-A6CC-49E6147C30AA}"/>
              </c:ext>
            </c:extLst>
          </c:dPt>
          <c:val>
            <c:numRef>
              <c:f>'D47 Leon Cortes'!$X$1:$Y$1</c:f>
              <c:numCache>
                <c:formatCode>0%</c:formatCode>
                <c:ptCount val="2"/>
                <c:pt idx="0">
                  <c:v>1.0432886793015077</c:v>
                </c:pt>
                <c:pt idx="1">
                  <c:v>-4.3288679301507704E-2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D0-4142-B07E-B8879FEB0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'D48 Guadalupe'!$L$4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66-424A-8C47-19FF18B0E99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6-424A-8C47-19FF18B0E996}"/>
              </c:ext>
            </c:extLst>
          </c:dPt>
          <c:val>
            <c:numRef>
              <c:f>'D48 Guadalupe'!$X$1:$Y$1</c:f>
              <c:numCache>
                <c:formatCode>0%</c:formatCode>
                <c:ptCount val="2"/>
                <c:pt idx="0">
                  <c:v>0.84055611055611057</c:v>
                </c:pt>
                <c:pt idx="1">
                  <c:v>0.15944388944388943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D3-4ACB-958D-5906AE8C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 sz="1600">
                <a:latin typeface="Arial" panose="020B0604020202020204" pitchFamily="34" charset="0"/>
                <a:cs typeface="Arial" panose="020B0604020202020204" pitchFamily="34" charset="0"/>
              </a:rPr>
              <a:t>Delegaciones Policiales R4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'R4'!$A$3:$A$11</c:f>
              <c:strCache>
                <c:ptCount val="9"/>
                <c:pt idx="0">
                  <c:v>D49-Heredia</c:v>
                </c:pt>
                <c:pt idx="1">
                  <c:v>D50-Barva</c:v>
                </c:pt>
                <c:pt idx="2">
                  <c:v>D51-Santo Domingo</c:v>
                </c:pt>
                <c:pt idx="3">
                  <c:v>D52-Santa Bárbara</c:v>
                </c:pt>
                <c:pt idx="4">
                  <c:v>D53- San Rafael</c:v>
                </c:pt>
                <c:pt idx="5">
                  <c:v>D54- San Isidro</c:v>
                </c:pt>
                <c:pt idx="6">
                  <c:v>D55- Belén</c:v>
                </c:pt>
                <c:pt idx="7">
                  <c:v>D56- Flores</c:v>
                </c:pt>
                <c:pt idx="8">
                  <c:v>D57- San Pablo</c:v>
                </c:pt>
              </c:strCache>
            </c:strRef>
          </c:cat>
          <c:val>
            <c:numRef>
              <c:f>'R4'!$B$3:$B$11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F039-4B26-98C4-D4BA01BAC9BD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'R4'!$A$3:$A$11</c:f>
              <c:strCache>
                <c:ptCount val="9"/>
                <c:pt idx="0">
                  <c:v>D49-Heredia</c:v>
                </c:pt>
                <c:pt idx="1">
                  <c:v>D50-Barva</c:v>
                </c:pt>
                <c:pt idx="2">
                  <c:v>D51-Santo Domingo</c:v>
                </c:pt>
                <c:pt idx="3">
                  <c:v>D52-Santa Bárbara</c:v>
                </c:pt>
                <c:pt idx="4">
                  <c:v>D53- San Rafael</c:v>
                </c:pt>
                <c:pt idx="5">
                  <c:v>D54- San Isidro</c:v>
                </c:pt>
                <c:pt idx="6">
                  <c:v>D55- Belén</c:v>
                </c:pt>
                <c:pt idx="7">
                  <c:v>D56- Flores</c:v>
                </c:pt>
                <c:pt idx="8">
                  <c:v>D57- San Pablo</c:v>
                </c:pt>
              </c:strCache>
            </c:strRef>
          </c:cat>
          <c:val>
            <c:numRef>
              <c:f>'R4'!$C$3:$C$11</c:f>
              <c:numCache>
                <c:formatCode>0%</c:formatCode>
                <c:ptCount val="9"/>
                <c:pt idx="0">
                  <c:v>1.6450385474555955</c:v>
                </c:pt>
                <c:pt idx="1">
                  <c:v>1.0117037952416377</c:v>
                </c:pt>
                <c:pt idx="2">
                  <c:v>1.1445516086886955</c:v>
                </c:pt>
                <c:pt idx="3">
                  <c:v>1.2155086106039561</c:v>
                </c:pt>
                <c:pt idx="4">
                  <c:v>1.1055230442763717</c:v>
                </c:pt>
                <c:pt idx="5">
                  <c:v>1.226706034737733</c:v>
                </c:pt>
                <c:pt idx="6">
                  <c:v>1.0208812423861788</c:v>
                </c:pt>
                <c:pt idx="7">
                  <c:v>1.0712930928468949</c:v>
                </c:pt>
                <c:pt idx="8">
                  <c:v>1.0545440257013659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9-4B26-98C4-D4BA01BAC9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64741168"/>
        <c:axId val="1064741648"/>
      </c:barChart>
      <c:catAx>
        <c:axId val="1064741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064741648"/>
        <c:crosses val="autoZero"/>
        <c:auto val="1"/>
        <c:lblAlgn val="ctr"/>
        <c:lblOffset val="100"/>
        <c:noMultiLvlLbl val="0"/>
      </c:catAx>
      <c:valAx>
        <c:axId val="106474164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74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>
                <a:latin typeface="Arial" panose="020B0604020202020204" pitchFamily="34" charset="0"/>
                <a:cs typeface="Arial" panose="020B0604020202020204" pitchFamily="34" charset="0"/>
              </a:rPr>
              <a:t>Porcentaje</a:t>
            </a:r>
            <a:r>
              <a:rPr lang="es-CR" baseline="0">
                <a:latin typeface="Arial" panose="020B0604020202020204" pitchFamily="34" charset="0"/>
                <a:cs typeface="Arial" panose="020B0604020202020204" pitchFamily="34" charset="0"/>
              </a:rPr>
              <a:t> total de la Region</a:t>
            </a:r>
            <a:endParaRPr lang="es-CR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8F08-4989-9A29-34AD5675E06F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8F08-4989-9A29-34AD5675E06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08-4989-9A29-34AD5675E06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'R4'!$X$1:$Y$1</c:f>
              <c:numCache>
                <c:formatCode>0%</c:formatCode>
                <c:ptCount val="2"/>
                <c:pt idx="0">
                  <c:v>1.1661944446598254</c:v>
                </c:pt>
                <c:pt idx="1">
                  <c:v>-0.16619444465982536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8-4989-9A29-34AD5675E06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'D49 Heredia'!$L$4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34-4955-9E02-ECCC62DB586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34-4955-9E02-ECCC62DB586A}"/>
              </c:ext>
            </c:extLst>
          </c:dPt>
          <c:val>
            <c:numRef>
              <c:f>'D49 Heredia'!$X$1:$Y$1</c:f>
              <c:numCache>
                <c:formatCode>0%</c:formatCode>
                <c:ptCount val="2"/>
                <c:pt idx="0">
                  <c:v>1.6450385474555955</c:v>
                </c:pt>
                <c:pt idx="1">
                  <c:v>-0.64503854745559552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70-4C1B-907C-04CC4F1D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'D50 Barva'!$L$4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39-4030-8B36-DF36203801B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39-4030-8B36-DF36203801BF}"/>
              </c:ext>
            </c:extLst>
          </c:dPt>
          <c:val>
            <c:numRef>
              <c:f>'D50 Barva'!$X$1:$Y$1</c:f>
              <c:numCache>
                <c:formatCode>0%</c:formatCode>
                <c:ptCount val="2"/>
                <c:pt idx="0">
                  <c:v>1.0117037952416377</c:v>
                </c:pt>
                <c:pt idx="1">
                  <c:v>-1.1703795241637671E-2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97-4E32-B55F-8DC89B990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'D51 Santo Domingo'!$L$4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A6-4B34-AF1B-7EFD2A4577B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A6-4B34-AF1B-7EFD2A4577BC}"/>
              </c:ext>
            </c:extLst>
          </c:dPt>
          <c:val>
            <c:numRef>
              <c:f>'D51 Santo Domingo'!$X$1:$Y$1</c:f>
              <c:numCache>
                <c:formatCode>0%</c:formatCode>
                <c:ptCount val="2"/>
                <c:pt idx="0">
                  <c:v>1.1445516086886955</c:v>
                </c:pt>
                <c:pt idx="1">
                  <c:v>-0.14455160868869554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5B-4FE8-B5BA-399F88EB0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'D52 Santa Barbara'!$L$4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67-4D51-A35E-1F349C07588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67-4D51-A35E-1F349C075887}"/>
              </c:ext>
            </c:extLst>
          </c:dPt>
          <c:val>
            <c:numRef>
              <c:f>'D52 Santa Barbara'!$X$1:$Y$1</c:f>
              <c:numCache>
                <c:formatCode>0%</c:formatCode>
                <c:ptCount val="2"/>
                <c:pt idx="0">
                  <c:v>1.2155086106039561</c:v>
                </c:pt>
                <c:pt idx="1">
                  <c:v>-0.2155086106039561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C5-4112-B562-13AA41C62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'D53 San Rafael'!$L$4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C8-4B9A-9DAA-35D9FDDE8F0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C8-4B9A-9DAA-35D9FDDE8F05}"/>
              </c:ext>
            </c:extLst>
          </c:dPt>
          <c:val>
            <c:numRef>
              <c:f>'D53 San Rafael'!$X$1:$Y$1</c:f>
              <c:numCache>
                <c:formatCode>0%</c:formatCode>
                <c:ptCount val="2"/>
                <c:pt idx="0">
                  <c:v>1.1055230442763717</c:v>
                </c:pt>
                <c:pt idx="1">
                  <c:v>-0.10552304427637171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A3-4705-B426-C220666F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'D54 San Isidro'!$L$4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E7C-4165-ADC7-34FCEBE7B7C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7C-4165-ADC7-34FCEBE7B7C8}"/>
              </c:ext>
            </c:extLst>
          </c:dPt>
          <c:val>
            <c:numRef>
              <c:f>'D54 San Isidro'!$X$1:$Y$1</c:f>
              <c:numCache>
                <c:formatCode>0%</c:formatCode>
                <c:ptCount val="2"/>
                <c:pt idx="0">
                  <c:v>1.226706034737733</c:v>
                </c:pt>
                <c:pt idx="1">
                  <c:v>-0.22670603473773299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48-45AA-A0C7-1F22859E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'D55 Belen'!$L$4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CD-46D1-9BF5-9C800E0D132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CD-46D1-9BF5-9C800E0D132A}"/>
              </c:ext>
            </c:extLst>
          </c:dPt>
          <c:val>
            <c:numRef>
              <c:f>'D55 Belen'!$X$1:$Y$1</c:f>
              <c:numCache>
                <c:formatCode>0%</c:formatCode>
                <c:ptCount val="2"/>
                <c:pt idx="0">
                  <c:v>1.0208812423861788</c:v>
                </c:pt>
                <c:pt idx="1">
                  <c:v>-2.0881242386178833E-2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7C-4C05-A720-B5E8C58CB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'D56 Flores'!$L$4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E7-4C4A-9B1C-49E01256CDB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E7-4C4A-9B1C-49E01256CDBB}"/>
              </c:ext>
            </c:extLst>
          </c:dPt>
          <c:val>
            <c:numRef>
              <c:f>'D56 Flores'!$X$1:$Y$1</c:f>
              <c:numCache>
                <c:formatCode>0%</c:formatCode>
                <c:ptCount val="2"/>
                <c:pt idx="0">
                  <c:v>1.0712930928468949</c:v>
                </c:pt>
                <c:pt idx="1">
                  <c:v>-7.129309284689489E-2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CB-4CF6-AB0A-D461AC7C4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'D57 San Pablo'!$L$4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32-4CB7-99A8-9192F744EE1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32-4CB7-99A8-9192F744EE13}"/>
              </c:ext>
            </c:extLst>
          </c:dPt>
          <c:val>
            <c:numRef>
              <c:f>'D57 San Pablo'!$X$1:$Y$1</c:f>
              <c:numCache>
                <c:formatCode>0%</c:formatCode>
                <c:ptCount val="2"/>
                <c:pt idx="0">
                  <c:v>1.0545440257013659</c:v>
                </c:pt>
                <c:pt idx="1">
                  <c:v>-5.454402570136585E-2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9B-4F03-937C-38EAA45C2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'R5'!$A$3:$A$13</c:f>
              <c:strCache>
                <c:ptCount val="11"/>
                <c:pt idx="0">
                  <c:v>D60-Liberia</c:v>
                </c:pt>
                <c:pt idx="1">
                  <c:v>D61-Nicoya</c:v>
                </c:pt>
                <c:pt idx="2">
                  <c:v>D62-Santa Cruz</c:v>
                </c:pt>
                <c:pt idx="3">
                  <c:v>D63-Bagaces</c:v>
                </c:pt>
                <c:pt idx="4">
                  <c:v>D64-Carrillo</c:v>
                </c:pt>
                <c:pt idx="5">
                  <c:v>D65-Cañas</c:v>
                </c:pt>
                <c:pt idx="6">
                  <c:v>D66-Abangares</c:v>
                </c:pt>
                <c:pt idx="7">
                  <c:v>D67-Tilarán</c:v>
                </c:pt>
                <c:pt idx="8">
                  <c:v>D68-Nandayure</c:v>
                </c:pt>
                <c:pt idx="9">
                  <c:v>D69-Hojancha</c:v>
                </c:pt>
                <c:pt idx="10">
                  <c:v>D70-La Cruz</c:v>
                </c:pt>
              </c:strCache>
            </c:strRef>
          </c:cat>
          <c:val>
            <c:numRef>
              <c:f>'R5'!$B$3:$B$13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0971-42B8-ABCF-74D829831570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'R5'!$A$3:$A$13</c:f>
              <c:strCache>
                <c:ptCount val="11"/>
                <c:pt idx="0">
                  <c:v>D60-Liberia</c:v>
                </c:pt>
                <c:pt idx="1">
                  <c:v>D61-Nicoya</c:v>
                </c:pt>
                <c:pt idx="2">
                  <c:v>D62-Santa Cruz</c:v>
                </c:pt>
                <c:pt idx="3">
                  <c:v>D63-Bagaces</c:v>
                </c:pt>
                <c:pt idx="4">
                  <c:v>D64-Carrillo</c:v>
                </c:pt>
                <c:pt idx="5">
                  <c:v>D65-Cañas</c:v>
                </c:pt>
                <c:pt idx="6">
                  <c:v>D66-Abangares</c:v>
                </c:pt>
                <c:pt idx="7">
                  <c:v>D67-Tilarán</c:v>
                </c:pt>
                <c:pt idx="8">
                  <c:v>D68-Nandayure</c:v>
                </c:pt>
                <c:pt idx="9">
                  <c:v>D69-Hojancha</c:v>
                </c:pt>
                <c:pt idx="10">
                  <c:v>D70-La Cruz</c:v>
                </c:pt>
              </c:strCache>
            </c:strRef>
          </c:cat>
          <c:val>
            <c:numRef>
              <c:f>'R5'!$C$3:$C$13</c:f>
              <c:numCache>
                <c:formatCode>0%</c:formatCode>
                <c:ptCount val="11"/>
                <c:pt idx="0">
                  <c:v>1.3675843975454793</c:v>
                </c:pt>
                <c:pt idx="1">
                  <c:v>1.1080596454184024</c:v>
                </c:pt>
                <c:pt idx="2">
                  <c:v>1.5554785633514341</c:v>
                </c:pt>
                <c:pt idx="3">
                  <c:v>0.87167116136643008</c:v>
                </c:pt>
                <c:pt idx="4">
                  <c:v>1.0631827118959472</c:v>
                </c:pt>
                <c:pt idx="5">
                  <c:v>1.1491592652819005</c:v>
                </c:pt>
                <c:pt idx="6">
                  <c:v>1.021780818809005</c:v>
                </c:pt>
                <c:pt idx="7">
                  <c:v>1.0569699191928414</c:v>
                </c:pt>
                <c:pt idx="8">
                  <c:v>1.1068532618972522</c:v>
                </c:pt>
                <c:pt idx="9">
                  <c:v>1.1314246557060308</c:v>
                </c:pt>
                <c:pt idx="10">
                  <c:v>1.1673397899530555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71-42B8-ABCF-74D8298315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47629632"/>
        <c:axId val="647646912"/>
      </c:barChart>
      <c:catAx>
        <c:axId val="64762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647646912"/>
        <c:crosses val="autoZero"/>
        <c:auto val="1"/>
        <c:lblAlgn val="ctr"/>
        <c:lblOffset val="100"/>
        <c:noMultiLvlLbl val="0"/>
      </c:catAx>
      <c:valAx>
        <c:axId val="64764691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762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5739-4652-9D42-703D895A1BE3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739-4652-9D42-703D895A1BE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39-4652-9D42-703D895A1BE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'R5'!$X$1:$Y$1</c:f>
              <c:numCache>
                <c:formatCode>0%</c:formatCode>
                <c:ptCount val="2"/>
                <c:pt idx="0">
                  <c:v>1.1454094718561618</c:v>
                </c:pt>
                <c:pt idx="1">
                  <c:v>-0.14540947185616182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9-4652-9D42-703D895A1BE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'D60 Liberia'!$L$4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D0-44B1-A115-0811225FF82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D0-44B1-A115-0811225FF82F}"/>
              </c:ext>
            </c:extLst>
          </c:dPt>
          <c:val>
            <c:numRef>
              <c:f>'D60 Liberia'!$X$1:$Y$1</c:f>
              <c:numCache>
                <c:formatCode>0%</c:formatCode>
                <c:ptCount val="2"/>
                <c:pt idx="0">
                  <c:v>1.3675843975454793</c:v>
                </c:pt>
                <c:pt idx="1">
                  <c:v>-0.36758439754547934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E2-4CB5-AE36-287E0DB38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'D61 Nicoya'!$L$4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66-45EF-9DF2-A1EC9080A55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66-45EF-9DF2-A1EC9080A55D}"/>
              </c:ext>
            </c:extLst>
          </c:dPt>
          <c:val>
            <c:numRef>
              <c:f>'D61 Nicoya'!$X$1:$Y$1</c:f>
              <c:numCache>
                <c:formatCode>0%</c:formatCode>
                <c:ptCount val="2"/>
                <c:pt idx="0">
                  <c:v>1.1080596454184024</c:v>
                </c:pt>
                <c:pt idx="1">
                  <c:v>-0.10805964541840241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A1-4910-8A92-B1D1C5BE5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'D62 Santa Cruz'!$L$4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78-4628-9C51-D0B22944AC6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78-4628-9C51-D0B22944AC68}"/>
              </c:ext>
            </c:extLst>
          </c:dPt>
          <c:val>
            <c:numRef>
              <c:f>'D62 Santa Cruz'!$X$1:$Y$1</c:f>
              <c:numCache>
                <c:formatCode>0%</c:formatCode>
                <c:ptCount val="2"/>
                <c:pt idx="0">
                  <c:v>1.5554785633514341</c:v>
                </c:pt>
                <c:pt idx="1">
                  <c:v>-0.55547856335143408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7E-411A-9499-63621A7A4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'D63 Bagaces'!$L$4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B1-49A1-996E-DC111B834259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1-49A1-996E-DC111B834259}"/>
              </c:ext>
            </c:extLst>
          </c:dPt>
          <c:val>
            <c:numRef>
              <c:f>'D63 Bagaces'!$X$1:$Y$1</c:f>
              <c:numCache>
                <c:formatCode>0%</c:formatCode>
                <c:ptCount val="2"/>
                <c:pt idx="0">
                  <c:v>0.87167116136643008</c:v>
                </c:pt>
                <c:pt idx="1">
                  <c:v>0.12832883863356992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3B-4B05-9037-4062A361C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'D64 Carrillo'!$L$4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6C-4075-A0A1-93C020B0905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6C-4075-A0A1-93C020B09053}"/>
              </c:ext>
            </c:extLst>
          </c:dPt>
          <c:val>
            <c:numRef>
              <c:f>'D64 Carrillo'!$X$1:$Y$1</c:f>
              <c:numCache>
                <c:formatCode>0%</c:formatCode>
                <c:ptCount val="2"/>
                <c:pt idx="0">
                  <c:v>1.0631827118959472</c:v>
                </c:pt>
                <c:pt idx="1">
                  <c:v>-6.3182711895947152E-2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71-464B-B4E8-7A03DE0E9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'D65 Cañas'!$L$4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2C-4845-8CA3-A7512581109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C-4845-8CA3-A75125811096}"/>
              </c:ext>
            </c:extLst>
          </c:dPt>
          <c:val>
            <c:numRef>
              <c:f>'D65 Cañas'!$X$1:$Y$1</c:f>
              <c:numCache>
                <c:formatCode>0%</c:formatCode>
                <c:ptCount val="2"/>
                <c:pt idx="0">
                  <c:v>1.1491592652819005</c:v>
                </c:pt>
                <c:pt idx="1">
                  <c:v>-0.14915926528190049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16-490C-8049-AAF958C40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'D66 Abangares'!$L$4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FC-4A3A-BD5D-DC4290D059B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FC-4A3A-BD5D-DC4290D059B2}"/>
              </c:ext>
            </c:extLst>
          </c:dPt>
          <c:val>
            <c:numRef>
              <c:f>'D66 Abangares'!$X$1:$Y$1</c:f>
              <c:numCache>
                <c:formatCode>0%</c:formatCode>
                <c:ptCount val="2"/>
                <c:pt idx="0">
                  <c:v>1.021780818809005</c:v>
                </c:pt>
                <c:pt idx="1">
                  <c:v>-2.1780818809004954E-2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CA-4EFA-B5A9-82E2A7999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'D67 Tilaran'!$L$4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0C-4B94-A63E-FBE32020EF5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0C-4B94-A63E-FBE32020EF5B}"/>
              </c:ext>
            </c:extLst>
          </c:dPt>
          <c:val>
            <c:numRef>
              <c:f>'D67 Tilaran'!$X$1:$Y$1</c:f>
              <c:numCache>
                <c:formatCode>0%</c:formatCode>
                <c:ptCount val="2"/>
                <c:pt idx="0">
                  <c:v>1.0569699191928414</c:v>
                </c:pt>
                <c:pt idx="1">
                  <c:v>-5.6969919192841445E-2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C3-4926-8A53-6A9D74077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'D68 Nandayure'!$L$4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3C-4967-B8C0-85231EC0BDF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3C-4967-B8C0-85231EC0BDF4}"/>
              </c:ext>
            </c:extLst>
          </c:dPt>
          <c:val>
            <c:numRef>
              <c:f>'D68 Nandayure'!$X$1:$Y$1</c:f>
              <c:numCache>
                <c:formatCode>0%</c:formatCode>
                <c:ptCount val="2"/>
                <c:pt idx="0">
                  <c:v>1.1068532618972522</c:v>
                </c:pt>
                <c:pt idx="1">
                  <c:v>-0.10685326189725219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5A-4EFC-9099-33A3BFFB1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'D69 Hojancha'!$L$4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32-480E-B3F9-14B073ECA9D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32-480E-B3F9-14B073ECA9DE}"/>
              </c:ext>
            </c:extLst>
          </c:dPt>
          <c:val>
            <c:numRef>
              <c:f>'D69 Hojancha'!$X$1:$Y$1</c:f>
              <c:numCache>
                <c:formatCode>0%</c:formatCode>
                <c:ptCount val="2"/>
                <c:pt idx="0">
                  <c:v>1.1314246557060308</c:v>
                </c:pt>
                <c:pt idx="1">
                  <c:v>-0.13142465570603079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56-4E8E-B597-8981DE2A2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'D70 La Cruz'!$L$4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B7-4A8E-AAAD-89BDB003D94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B7-4A8E-AAAD-89BDB003D947}"/>
              </c:ext>
            </c:extLst>
          </c:dPt>
          <c:val>
            <c:numRef>
              <c:f>'D70 La Cruz'!$X$1:$Y$1</c:f>
              <c:numCache>
                <c:formatCode>0%</c:formatCode>
                <c:ptCount val="2"/>
                <c:pt idx="0">
                  <c:v>1.1673397899530555</c:v>
                </c:pt>
                <c:pt idx="1">
                  <c:v>-0.16733978995305554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96-4214-80EF-6950E8462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 sz="1600">
                <a:latin typeface="Arial" panose="020B0604020202020204" pitchFamily="34" charset="0"/>
                <a:cs typeface="Arial" panose="020B0604020202020204" pitchFamily="34" charset="0"/>
              </a:rPr>
              <a:t>Delegaciones Policiales R6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'R6'!$A$3:$A$10</c:f>
              <c:strCache>
                <c:ptCount val="8"/>
                <c:pt idx="0">
                  <c:v>D71-Puntarenas</c:v>
                </c:pt>
                <c:pt idx="1">
                  <c:v>D72-Esparza</c:v>
                </c:pt>
                <c:pt idx="2">
                  <c:v>D73-Montes de Oro</c:v>
                </c:pt>
                <c:pt idx="3">
                  <c:v>D74-Quepos</c:v>
                </c:pt>
                <c:pt idx="4">
                  <c:v>D75-Parrita</c:v>
                </c:pt>
                <c:pt idx="5">
                  <c:v>D76-Garabito</c:v>
                </c:pt>
                <c:pt idx="6">
                  <c:v>D77-Paquera</c:v>
                </c:pt>
                <c:pt idx="7">
                  <c:v>D78-Judas de Chomes</c:v>
                </c:pt>
              </c:strCache>
            </c:strRef>
          </c:cat>
          <c:val>
            <c:numRef>
              <c:f>'R6'!$B$3:$B$10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AC45-498D-8240-342A2F50A0B9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'R6'!$A$3:$A$10</c:f>
              <c:strCache>
                <c:ptCount val="8"/>
                <c:pt idx="0">
                  <c:v>D71-Puntarenas</c:v>
                </c:pt>
                <c:pt idx="1">
                  <c:v>D72-Esparza</c:v>
                </c:pt>
                <c:pt idx="2">
                  <c:v>D73-Montes de Oro</c:v>
                </c:pt>
                <c:pt idx="3">
                  <c:v>D74-Quepos</c:v>
                </c:pt>
                <c:pt idx="4">
                  <c:v>D75-Parrita</c:v>
                </c:pt>
                <c:pt idx="5">
                  <c:v>D76-Garabito</c:v>
                </c:pt>
                <c:pt idx="6">
                  <c:v>D77-Paquera</c:v>
                </c:pt>
                <c:pt idx="7">
                  <c:v>D78-Judas de Chomes</c:v>
                </c:pt>
              </c:strCache>
            </c:strRef>
          </c:cat>
          <c:val>
            <c:numRef>
              <c:f>'R6'!$C$3:$C$10</c:f>
              <c:numCache>
                <c:formatCode>0%</c:formatCode>
                <c:ptCount val="8"/>
                <c:pt idx="0">
                  <c:v>1.1040280857354028</c:v>
                </c:pt>
                <c:pt idx="1">
                  <c:v>1.6512961853078543</c:v>
                </c:pt>
                <c:pt idx="2">
                  <c:v>1.1223504818599543</c:v>
                </c:pt>
                <c:pt idx="3">
                  <c:v>1.0998413844930359</c:v>
                </c:pt>
                <c:pt idx="4">
                  <c:v>1.0297619047619049</c:v>
                </c:pt>
                <c:pt idx="5">
                  <c:v>1.0385982681095935</c:v>
                </c:pt>
                <c:pt idx="6">
                  <c:v>1.061222072772503</c:v>
                </c:pt>
                <c:pt idx="7">
                  <c:v>0.33158688200547964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5-498D-8240-342A2F50A0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60250624"/>
        <c:axId val="360251584"/>
      </c:barChart>
      <c:catAx>
        <c:axId val="36025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360251584"/>
        <c:crosses val="autoZero"/>
        <c:auto val="1"/>
        <c:lblAlgn val="ctr"/>
        <c:lblOffset val="100"/>
        <c:noMultiLvlLbl val="0"/>
      </c:catAx>
      <c:valAx>
        <c:axId val="36025158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025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R">
                <a:latin typeface="Arial" panose="020B0604020202020204" pitchFamily="34" charset="0"/>
                <a:cs typeface="Arial" panose="020B0604020202020204" pitchFamily="34" charset="0"/>
              </a:rPr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FB31-491C-B7CB-C4420AA51B03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B31-491C-B7CB-C4420AA51B0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1-491C-B7CB-C4420AA51B0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'R6'!$X$1:$Y$1</c:f>
              <c:numCache>
                <c:formatCode>0%</c:formatCode>
                <c:ptCount val="2"/>
                <c:pt idx="0">
                  <c:v>1.0548356581307161</c:v>
                </c:pt>
                <c:pt idx="1">
                  <c:v>-5.4835658130716114E-2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1-491C-B7CB-C4420AA51B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'D71 Puntarenas'!$L$4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8CA-4F2B-A2E9-08CEA3A302B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CA-4F2B-A2E9-08CEA3A302B0}"/>
              </c:ext>
            </c:extLst>
          </c:dPt>
          <c:val>
            <c:numRef>
              <c:f>'D71 Puntarenas'!$X$1:$Y$1</c:f>
              <c:numCache>
                <c:formatCode>0%</c:formatCode>
                <c:ptCount val="2"/>
                <c:pt idx="0">
                  <c:v>1.1040280857354028</c:v>
                </c:pt>
                <c:pt idx="1">
                  <c:v>-0.10402808573540279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C9-4318-9510-67F51CCCE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'D72 Esparza'!$L$4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65-4F1D-A8C3-3F73992F8DD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65-4F1D-A8C3-3F73992F8DD0}"/>
              </c:ext>
            </c:extLst>
          </c:dPt>
          <c:val>
            <c:numRef>
              <c:f>'D72 Esparza'!$X$1:$Y$1</c:f>
              <c:numCache>
                <c:formatCode>0%</c:formatCode>
                <c:ptCount val="2"/>
                <c:pt idx="0">
                  <c:v>1.6512961853078543</c:v>
                </c:pt>
                <c:pt idx="1">
                  <c:v>-0.65129618530785427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4B-4CE4-A47C-A467AED0C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'D73 Montes de Oro'!$L$4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C7-4718-8A5E-F556B2A3483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C7-4718-8A5E-F556B2A3483D}"/>
              </c:ext>
            </c:extLst>
          </c:dPt>
          <c:val>
            <c:numRef>
              <c:f>'D73 Montes de Oro'!$X$1:$Y$1</c:f>
              <c:numCache>
                <c:formatCode>0%</c:formatCode>
                <c:ptCount val="2"/>
                <c:pt idx="0">
                  <c:v>1.1223504818599543</c:v>
                </c:pt>
                <c:pt idx="1">
                  <c:v>-0.12235048185995434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39-4026-BEF0-72688F9E6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'D74 Quepos'!$L$4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CE-4D6B-8DED-00AA3FADF89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CE-4D6B-8DED-00AA3FADF89C}"/>
              </c:ext>
            </c:extLst>
          </c:dPt>
          <c:val>
            <c:numRef>
              <c:f>'D74 Quepos'!$X$1:$Y$1</c:f>
              <c:numCache>
                <c:formatCode>0%</c:formatCode>
                <c:ptCount val="2"/>
                <c:pt idx="0">
                  <c:v>1.0998413844930359</c:v>
                </c:pt>
                <c:pt idx="1">
                  <c:v>-9.9841384493035923E-2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A3-46C9-A5AE-050977403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'D75 Parrita'!$L$4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DA-4F6B-9791-0E754AA6F9D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DA-4F6B-9791-0E754AA6F9D5}"/>
              </c:ext>
            </c:extLst>
          </c:dPt>
          <c:val>
            <c:numRef>
              <c:f>'D75 Parrita'!$X$1:$Y$1</c:f>
              <c:numCache>
                <c:formatCode>0%</c:formatCode>
                <c:ptCount val="2"/>
                <c:pt idx="0">
                  <c:v>1.0297619047619049</c:v>
                </c:pt>
                <c:pt idx="1">
                  <c:v>-2.9761904761904878E-2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85-4BCF-B831-473B4A516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'D76 Garabito'!$L$4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D5-480D-A4AF-3235C1B1008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D5-480D-A4AF-3235C1B1008F}"/>
              </c:ext>
            </c:extLst>
          </c:dPt>
          <c:val>
            <c:numRef>
              <c:f>'D76 Garabito'!$X$1:$Y$1</c:f>
              <c:numCache>
                <c:formatCode>0%</c:formatCode>
                <c:ptCount val="2"/>
                <c:pt idx="0">
                  <c:v>1.0385982681095935</c:v>
                </c:pt>
                <c:pt idx="1">
                  <c:v>-3.8598268109593548E-2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7F-4183-9A2B-777385B4D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'D77 Paquera'!$L$4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AB-4CC5-A5EF-71949CDB816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AB-4CC5-A5EF-71949CDB816C}"/>
              </c:ext>
            </c:extLst>
          </c:dPt>
          <c:val>
            <c:numRef>
              <c:f>'D77 Paquera'!$X$1:$Y$1</c:f>
              <c:numCache>
                <c:formatCode>0%</c:formatCode>
                <c:ptCount val="2"/>
                <c:pt idx="0">
                  <c:v>1.061222072772503</c:v>
                </c:pt>
                <c:pt idx="1">
                  <c:v>-6.1222072772503022E-2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08-40E5-8F1E-8B0901118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'D78 Judas de Chomes'!$L$4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4A-45B5-8E95-FE4F5457304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4A-45B5-8E95-FE4F54573044}"/>
              </c:ext>
            </c:extLst>
          </c:dPt>
          <c:val>
            <c:numRef>
              <c:f>'D78 Judas de Chomes'!$X$1:$Y$1</c:f>
              <c:numCache>
                <c:formatCode>0%</c:formatCode>
                <c:ptCount val="2"/>
                <c:pt idx="0">
                  <c:v>0.33158688200547964</c:v>
                </c:pt>
                <c:pt idx="1">
                  <c:v>0.6684131179945203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EB-4D83-A302-6EA738E69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'R7'!$A$3:$A$5</c:f>
              <c:strCache>
                <c:ptCount val="3"/>
                <c:pt idx="0">
                  <c:v>D79-Pérez Zeledón</c:v>
                </c:pt>
                <c:pt idx="1">
                  <c:v>D80-Buenos Aires</c:v>
                </c:pt>
                <c:pt idx="2">
                  <c:v>D81-Osa</c:v>
                </c:pt>
              </c:strCache>
            </c:strRef>
          </c:cat>
          <c:val>
            <c:numRef>
              <c:f>'R7'!$B$3:$B$5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39F-4F18-ADA2-DA1A6577B322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'R7'!$A$3:$A$5</c:f>
              <c:strCache>
                <c:ptCount val="3"/>
                <c:pt idx="0">
                  <c:v>D79-Pérez Zeledón</c:v>
                </c:pt>
                <c:pt idx="1">
                  <c:v>D80-Buenos Aires</c:v>
                </c:pt>
                <c:pt idx="2">
                  <c:v>D81-Osa</c:v>
                </c:pt>
              </c:strCache>
            </c:strRef>
          </c:cat>
          <c:val>
            <c:numRef>
              <c:f>'R7'!$C$3:$C$5</c:f>
              <c:numCache>
                <c:formatCode>0%</c:formatCode>
                <c:ptCount val="3"/>
                <c:pt idx="0">
                  <c:v>1.2610432821406954</c:v>
                </c:pt>
                <c:pt idx="1">
                  <c:v>1.2170374327376683</c:v>
                </c:pt>
                <c:pt idx="2">
                  <c:v>0.96124097912409689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9F-4F18-ADA2-DA1A6577B3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191424"/>
        <c:axId val="1450191904"/>
      </c:barChart>
      <c:catAx>
        <c:axId val="145019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450191904"/>
        <c:crosses val="autoZero"/>
        <c:auto val="1"/>
        <c:lblAlgn val="ctr"/>
        <c:lblOffset val="100"/>
        <c:noMultiLvlLbl val="0"/>
      </c:catAx>
      <c:valAx>
        <c:axId val="145019190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019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2525-4F71-B9D7-24C170740C04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525-4F71-B9D7-24C170740C0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25-4F71-B9D7-24C170740C0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'R7'!$X$1:$Y$1</c:f>
              <c:numCache>
                <c:formatCode>0%</c:formatCode>
                <c:ptCount val="2"/>
                <c:pt idx="0">
                  <c:v>1.1464405646674869</c:v>
                </c:pt>
                <c:pt idx="1">
                  <c:v>-0.14644056466748689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5-4F71-B9D7-24C170740C0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'D79 Perez Zeledon'!$L$4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0D-4F14-97DB-24705BAE837B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0D-4F14-97DB-24705BAE837B}"/>
              </c:ext>
            </c:extLst>
          </c:dPt>
          <c:val>
            <c:numRef>
              <c:f>'D79 Perez Zeledon'!$X$1:$Y$1</c:f>
              <c:numCache>
                <c:formatCode>0%</c:formatCode>
                <c:ptCount val="2"/>
                <c:pt idx="0">
                  <c:v>1.2610432821406954</c:v>
                </c:pt>
                <c:pt idx="1">
                  <c:v>-0.26104328214069539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18-4999-96B0-2287721B3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'D80 Buenos Aires'!$L$4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DD-429C-8440-00E8408F114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D-429C-8440-00E8408F1145}"/>
              </c:ext>
            </c:extLst>
          </c:dPt>
          <c:val>
            <c:numRef>
              <c:f>'D80 Buenos Aires'!$X$1:$Y$1</c:f>
              <c:numCache>
                <c:formatCode>0%</c:formatCode>
                <c:ptCount val="2"/>
                <c:pt idx="0">
                  <c:v>1.2170374327376683</c:v>
                </c:pt>
                <c:pt idx="1">
                  <c:v>-0.21703743273766829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70-45B1-94BF-55E2BDA21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'D81 Osa'!$L$4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E8-4DFB-BCBD-322C8BE216A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E8-4DFB-BCBD-322C8BE216A2}"/>
              </c:ext>
            </c:extLst>
          </c:dPt>
          <c:val>
            <c:numRef>
              <c:f>'D81 Osa'!$X$1:$Y$1</c:f>
              <c:numCache>
                <c:formatCode>0%</c:formatCode>
                <c:ptCount val="2"/>
                <c:pt idx="0">
                  <c:v>0.96124097912409689</c:v>
                </c:pt>
                <c:pt idx="1">
                  <c:v>3.8759020875903105E-2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E1-46AA-83EA-AAC3D76C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'R8'!$A$3:$A$7</c:f>
              <c:strCache>
                <c:ptCount val="5"/>
                <c:pt idx="0">
                  <c:v>D82O-San Carlos Oeste</c:v>
                </c:pt>
                <c:pt idx="1">
                  <c:v>D82E-San Carlos Este</c:v>
                </c:pt>
                <c:pt idx="2">
                  <c:v>D83-Zarcero</c:v>
                </c:pt>
                <c:pt idx="3">
                  <c:v>D86-Guatuso</c:v>
                </c:pt>
                <c:pt idx="4">
                  <c:v>D87-Río Cuarto</c:v>
                </c:pt>
              </c:strCache>
            </c:strRef>
          </c:cat>
          <c:val>
            <c:numRef>
              <c:f>'R8'!$B$3:$B$7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04A1-474C-B21A-44B2D6BFA5DB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'R8'!$A$3:$A$7</c:f>
              <c:strCache>
                <c:ptCount val="5"/>
                <c:pt idx="0">
                  <c:v>D82O-San Carlos Oeste</c:v>
                </c:pt>
                <c:pt idx="1">
                  <c:v>D82E-San Carlos Este</c:v>
                </c:pt>
                <c:pt idx="2">
                  <c:v>D83-Zarcero</c:v>
                </c:pt>
                <c:pt idx="3">
                  <c:v>D86-Guatuso</c:v>
                </c:pt>
                <c:pt idx="4">
                  <c:v>D87-Río Cuarto</c:v>
                </c:pt>
              </c:strCache>
            </c:strRef>
          </c:cat>
          <c:val>
            <c:numRef>
              <c:f>'R8'!$C$3:$C$7</c:f>
              <c:numCache>
                <c:formatCode>0%</c:formatCode>
                <c:ptCount val="5"/>
                <c:pt idx="0">
                  <c:v>1.2000706765516465</c:v>
                </c:pt>
                <c:pt idx="1">
                  <c:v>1.4417751352576789</c:v>
                </c:pt>
                <c:pt idx="2">
                  <c:v>1.0116827616827617</c:v>
                </c:pt>
                <c:pt idx="3">
                  <c:v>1.0688885178847196</c:v>
                </c:pt>
                <c:pt idx="4">
                  <c:v>1.0413602905261512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1-474C-B21A-44B2D6BFA5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152544"/>
        <c:axId val="1450136224"/>
      </c:barChart>
      <c:catAx>
        <c:axId val="1450152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450136224"/>
        <c:crosses val="autoZero"/>
        <c:auto val="1"/>
        <c:lblAlgn val="ctr"/>
        <c:lblOffset val="100"/>
        <c:noMultiLvlLbl val="0"/>
      </c:catAx>
      <c:valAx>
        <c:axId val="145013622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015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9FBA-4E1B-80F8-BBEFFB0190C8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FBA-4E1B-80F8-BBEFFB0190C8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BA-4E1B-80F8-BBEFFB0190C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'R8'!$X$1:$Y$1</c:f>
              <c:numCache>
                <c:formatCode>0%</c:formatCode>
                <c:ptCount val="2"/>
                <c:pt idx="0">
                  <c:v>1.1527554763805916</c:v>
                </c:pt>
                <c:pt idx="1">
                  <c:v>-0.15275547638059161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A-4E1B-80F8-BBEFFB0190C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'D82 San Carlos 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DD-4A29-844C-ADEC39E1B8AC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DD-4A29-844C-ADEC39E1B8AC}"/>
              </c:ext>
            </c:extLst>
          </c:dPt>
          <c:val>
            <c:numRef>
              <c:f>'D82 San Carlos O'!$X$1:$Y$1</c:f>
              <c:numCache>
                <c:formatCode>0%</c:formatCode>
                <c:ptCount val="2"/>
                <c:pt idx="0">
                  <c:v>1.2000706765516465</c:v>
                </c:pt>
                <c:pt idx="1">
                  <c:v>-0.20007067655164645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7E-47CF-BF55-D5684742C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'D82 San Carlos E 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A58-493D-8B23-440070C0219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58-493D-8B23-440070C02195}"/>
              </c:ext>
            </c:extLst>
          </c:dPt>
          <c:val>
            <c:numRef>
              <c:f>'D82 San Carlos E '!$X$1:$Y$1</c:f>
              <c:numCache>
                <c:formatCode>0%</c:formatCode>
                <c:ptCount val="2"/>
                <c:pt idx="0">
                  <c:v>1.4417751352576789</c:v>
                </c:pt>
                <c:pt idx="1">
                  <c:v>-0.44177513525767886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EA-41A5-BC7E-892C049F0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'D83 Zarcero'!$L$4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BF-4CF6-88D1-78B3FD18F21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F-4CF6-88D1-78B3FD18F217}"/>
              </c:ext>
            </c:extLst>
          </c:dPt>
          <c:val>
            <c:numRef>
              <c:f>'D83 Zarcero'!$X$1:$Y$1</c:f>
              <c:numCache>
                <c:formatCode>0%</c:formatCode>
                <c:ptCount val="2"/>
                <c:pt idx="0">
                  <c:v>1.0116827616827617</c:v>
                </c:pt>
                <c:pt idx="1">
                  <c:v>-1.1682761682761722E-2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5B-4A4E-A8DE-750C58B16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'D86 Guatuso'!$L$4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809-4863-A290-C3FB4DADEAB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09-4863-A290-C3FB4DADEABA}"/>
              </c:ext>
            </c:extLst>
          </c:dPt>
          <c:val>
            <c:numRef>
              <c:f>'D86 Guatuso'!$X$1:$Y$1</c:f>
              <c:numCache>
                <c:formatCode>0%</c:formatCode>
                <c:ptCount val="2"/>
                <c:pt idx="0">
                  <c:v>1.0688885178847196</c:v>
                </c:pt>
                <c:pt idx="1">
                  <c:v>-6.8888517884719613E-2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C5-4B4D-819D-D532C4E71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'D87 Rio Cuarto'!$L$4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53-4D06-BD35-FB57B4012B95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53-4D06-BD35-FB57B4012B95}"/>
              </c:ext>
            </c:extLst>
          </c:dPt>
          <c:val>
            <c:numRef>
              <c:f>'D87 Rio Cuarto'!$X$1:$Y$1</c:f>
              <c:numCache>
                <c:formatCode>0%</c:formatCode>
                <c:ptCount val="2"/>
                <c:pt idx="0">
                  <c:v>1.0413602905261512</c:v>
                </c:pt>
                <c:pt idx="1">
                  <c:v>-4.13602905261512E-2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32-4B23-9686-5092F3BBE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'R9'!$A$3:$A$6</c:f>
              <c:strCache>
                <c:ptCount val="4"/>
                <c:pt idx="0">
                  <c:v>D88-Limón</c:v>
                </c:pt>
                <c:pt idx="1">
                  <c:v>D90-Siquirres</c:v>
                </c:pt>
                <c:pt idx="2">
                  <c:v>D91-Talamanca</c:v>
                </c:pt>
                <c:pt idx="3">
                  <c:v>D92-Matina</c:v>
                </c:pt>
              </c:strCache>
            </c:strRef>
          </c:cat>
          <c:val>
            <c:numRef>
              <c:f>'R9'!$B$3:$B$6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B3C0-4AF2-9184-CC786E139835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'R9'!$A$3:$A$6</c:f>
              <c:strCache>
                <c:ptCount val="4"/>
                <c:pt idx="0">
                  <c:v>D88-Limón</c:v>
                </c:pt>
                <c:pt idx="1">
                  <c:v>D90-Siquirres</c:v>
                </c:pt>
                <c:pt idx="2">
                  <c:v>D91-Talamanca</c:v>
                </c:pt>
                <c:pt idx="3">
                  <c:v>D92-Matina</c:v>
                </c:pt>
              </c:strCache>
            </c:strRef>
          </c:cat>
          <c:val>
            <c:numRef>
              <c:f>'R9'!$C$3:$C$6</c:f>
              <c:numCache>
                <c:formatCode>0%</c:formatCode>
                <c:ptCount val="4"/>
                <c:pt idx="0">
                  <c:v>1.0559664972708451</c:v>
                </c:pt>
                <c:pt idx="1">
                  <c:v>1.0378395273136058</c:v>
                </c:pt>
                <c:pt idx="2">
                  <c:v>1.0050196717195632</c:v>
                </c:pt>
                <c:pt idx="3">
                  <c:v>1.0858051036007408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0-4AF2-9184-CC786E1398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169344"/>
        <c:axId val="1450175584"/>
      </c:barChart>
      <c:catAx>
        <c:axId val="145016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450175584"/>
        <c:crosses val="autoZero"/>
        <c:auto val="1"/>
        <c:lblAlgn val="ctr"/>
        <c:lblOffset val="100"/>
        <c:noMultiLvlLbl val="0"/>
      </c:catAx>
      <c:valAx>
        <c:axId val="145017558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01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7643-4B20-B48D-0B7B62369E2C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643-4B20-B48D-0B7B62369E2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43-4B20-B48D-0B7B62369E2C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'R9'!$X$1:$Y$1</c:f>
              <c:numCache>
                <c:formatCode>0%</c:formatCode>
                <c:ptCount val="2"/>
                <c:pt idx="0">
                  <c:v>1.0461576999761888</c:v>
                </c:pt>
                <c:pt idx="1">
                  <c:v>-4.6157699976188793E-2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3-4B20-B48D-0B7B62369E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'D88 Limon'!$L$4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F5-4EE3-8972-36DC550090E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F5-4EE3-8972-36DC550090E0}"/>
              </c:ext>
            </c:extLst>
          </c:dPt>
          <c:val>
            <c:numRef>
              <c:f>'D88 Limon'!$X$1:$Y$1</c:f>
              <c:numCache>
                <c:formatCode>0%</c:formatCode>
                <c:ptCount val="2"/>
                <c:pt idx="0">
                  <c:v>1.0559664972708451</c:v>
                </c:pt>
                <c:pt idx="1">
                  <c:v>-5.5966497270845128E-2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75-4433-B71E-35A5F2AE0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'D90 Siquirres'!$L$4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37-4FAC-BD70-7F8244891CF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A37-4FAC-BD70-7F8244891CF1}"/>
              </c:ext>
            </c:extLst>
          </c:dPt>
          <c:val>
            <c:numRef>
              <c:f>'D90 Siquirres'!$X$1:$Y$1</c:f>
              <c:numCache>
                <c:formatCode>0%</c:formatCode>
                <c:ptCount val="2"/>
                <c:pt idx="0">
                  <c:v>1.0378395273136058</c:v>
                </c:pt>
                <c:pt idx="1">
                  <c:v>-3.7839527313605847E-2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F9-4F69-9DF4-03CE94A68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'D91 Talamanca'!$L$4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95-4A38-A83D-6296C69EB979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E95-4A38-A83D-6296C69EB979}"/>
              </c:ext>
            </c:extLst>
          </c:dPt>
          <c:val>
            <c:numRef>
              <c:f>'D91 Talamanca'!$X$1:$Y$1</c:f>
              <c:numCache>
                <c:formatCode>0%</c:formatCode>
                <c:ptCount val="2"/>
                <c:pt idx="0">
                  <c:v>1.0050196717195632</c:v>
                </c:pt>
                <c:pt idx="1">
                  <c:v>-5.0196717195631901E-3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E3-4CD7-A264-A5C83154E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'D92 Matina'!$L$4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F9-4647-AD42-44B98AAB0A6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F9-4647-AD42-44B98AAB0A60}"/>
              </c:ext>
            </c:extLst>
          </c:dPt>
          <c:val>
            <c:numRef>
              <c:f>'D92 Matina'!$X$1:$Y$1</c:f>
              <c:numCache>
                <c:formatCode>0%</c:formatCode>
                <c:ptCount val="2"/>
                <c:pt idx="0">
                  <c:v>1.0858051036007408</c:v>
                </c:pt>
                <c:pt idx="1">
                  <c:v>-8.5805103600740784E-2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47-4382-8A0F-99F0B0169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'R10'!$A$3:$A$6</c:f>
              <c:strCache>
                <c:ptCount val="4"/>
                <c:pt idx="0">
                  <c:v>D94- Golfito</c:v>
                </c:pt>
                <c:pt idx="1">
                  <c:v>D95-Coto Brus</c:v>
                </c:pt>
                <c:pt idx="2">
                  <c:v>D96-Corredores</c:v>
                </c:pt>
                <c:pt idx="3">
                  <c:v>D97-Puerto Jiménez</c:v>
                </c:pt>
              </c:strCache>
            </c:strRef>
          </c:cat>
          <c:val>
            <c:numRef>
              <c:f>'R10'!$B$3:$B$6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A4CD-4BCB-8642-C4A0E28C7B6F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'R10'!$A$3:$A$6</c:f>
              <c:strCache>
                <c:ptCount val="4"/>
                <c:pt idx="0">
                  <c:v>D94- Golfito</c:v>
                </c:pt>
                <c:pt idx="1">
                  <c:v>D95-Coto Brus</c:v>
                </c:pt>
                <c:pt idx="2">
                  <c:v>D96-Corredores</c:v>
                </c:pt>
                <c:pt idx="3">
                  <c:v>D97-Puerto Jiménez</c:v>
                </c:pt>
              </c:strCache>
            </c:strRef>
          </c:cat>
          <c:val>
            <c:numRef>
              <c:f>'R10'!$C$3:$C$6</c:f>
              <c:numCache>
                <c:formatCode>0%</c:formatCode>
                <c:ptCount val="4"/>
                <c:pt idx="0">
                  <c:v>1.0332423125069077</c:v>
                </c:pt>
                <c:pt idx="1">
                  <c:v>1.1192193474025385</c:v>
                </c:pt>
                <c:pt idx="2">
                  <c:v>1.0657798058864618</c:v>
                </c:pt>
                <c:pt idx="3">
                  <c:v>1.0271296938311196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CD-4BCB-8642-C4A0E28C7B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159744"/>
        <c:axId val="1450156864"/>
      </c:barChart>
      <c:catAx>
        <c:axId val="145015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450156864"/>
        <c:crosses val="autoZero"/>
        <c:auto val="1"/>
        <c:lblAlgn val="ctr"/>
        <c:lblOffset val="100"/>
        <c:noMultiLvlLbl val="0"/>
      </c:catAx>
      <c:valAx>
        <c:axId val="145015686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015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D6C6-4A9E-B791-E2B7C867469D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6C6-4A9E-B791-E2B7C867469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C6-4A9E-B791-E2B7C867469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'R10'!$X$1:$Y$1</c:f>
              <c:numCache>
                <c:formatCode>0%</c:formatCode>
                <c:ptCount val="2"/>
                <c:pt idx="0">
                  <c:v>1.0613427899067567</c:v>
                </c:pt>
                <c:pt idx="1">
                  <c:v>-6.1342789906756678E-2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6-4A9E-B791-E2B7C867469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'D94 Golfito'!$L$4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3D-4A0A-B4FB-384D161EB5BF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3D-4A0A-B4FB-384D161EB5BF}"/>
              </c:ext>
            </c:extLst>
          </c:dPt>
          <c:val>
            <c:numRef>
              <c:f>'D94 Golfito'!$X$1:$Y$1</c:f>
              <c:numCache>
                <c:formatCode>0%</c:formatCode>
                <c:ptCount val="2"/>
                <c:pt idx="0">
                  <c:v>1.0332423125069077</c:v>
                </c:pt>
                <c:pt idx="1">
                  <c:v>-3.3242312506907679E-2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B3-4CAB-AFDE-E8F87583D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'D95 Coto Brus'!$L$4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97-4540-B3AA-CC1A594A8561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97-4540-B3AA-CC1A594A8561}"/>
              </c:ext>
            </c:extLst>
          </c:dPt>
          <c:val>
            <c:numRef>
              <c:f>'D95 Coto Brus'!$X$1:$Y$1</c:f>
              <c:numCache>
                <c:formatCode>0%</c:formatCode>
                <c:ptCount val="2"/>
                <c:pt idx="0">
                  <c:v>1.1192193474025385</c:v>
                </c:pt>
                <c:pt idx="1">
                  <c:v>-0.11921934740253848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BC-4AEA-AC6B-509B7EFE0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'D96 Corredores'!$L$4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E2-4F17-9C82-39C4FEF5EA5E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2-4F17-9C82-39C4FEF5EA5E}"/>
              </c:ext>
            </c:extLst>
          </c:dPt>
          <c:val>
            <c:numRef>
              <c:f>'D96 Corredores'!$X$1:$Y$1</c:f>
              <c:numCache>
                <c:formatCode>0%</c:formatCode>
                <c:ptCount val="2"/>
                <c:pt idx="0">
                  <c:v>1.0657798058864618</c:v>
                </c:pt>
                <c:pt idx="1">
                  <c:v>-6.5779805886461817E-2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73-4633-9E32-7C57394C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'D97 Puerto Jimenez'!$L$4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74-4269-8297-B69DBD7D88C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74-4269-8297-B69DBD7D88C7}"/>
              </c:ext>
            </c:extLst>
          </c:dPt>
          <c:val>
            <c:numRef>
              <c:f>'D97 Puerto Jimenez'!$X$1:$Y$1</c:f>
              <c:numCache>
                <c:formatCode>0%</c:formatCode>
                <c:ptCount val="2"/>
                <c:pt idx="0">
                  <c:v>1.0271296938311196</c:v>
                </c:pt>
                <c:pt idx="1">
                  <c:v>-2.7129693831119628E-2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78-424A-B143-C91A7ADED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total en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Delegacion</c:v>
          </c:tx>
          <c:spPr>
            <a:solidFill>
              <a:schemeClr val="tx1">
                <a:lumMod val="50000"/>
                <a:lumOff val="5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493-4882-9B43-F713F48699DB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D493-4882-9B43-F713F48699DB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93-4882-9B43-F713F48699D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'R11'!$X$1:$Y$1</c:f>
              <c:numCache>
                <c:formatCode>0%</c:formatCode>
                <c:ptCount val="2"/>
                <c:pt idx="0">
                  <c:v>1.1471825127774533</c:v>
                </c:pt>
                <c:pt idx="1">
                  <c:v>-0.14718251277745331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3-4882-9B43-F713F48699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'R11'!$A$3:$A$4</c:f>
              <c:strCache>
                <c:ptCount val="2"/>
                <c:pt idx="0">
                  <c:v>D84-Upala</c:v>
                </c:pt>
                <c:pt idx="1">
                  <c:v>D85-Los Chiles</c:v>
                </c:pt>
              </c:strCache>
            </c:strRef>
          </c:cat>
          <c:val>
            <c:numRef>
              <c:f>'R11'!$B$3:$B$4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3137-4355-A581-6A9531241095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'R11'!$A$3:$A$4</c:f>
              <c:strCache>
                <c:ptCount val="2"/>
                <c:pt idx="0">
                  <c:v>D84-Upala</c:v>
                </c:pt>
                <c:pt idx="1">
                  <c:v>D85-Los Chiles</c:v>
                </c:pt>
              </c:strCache>
            </c:strRef>
          </c:cat>
          <c:val>
            <c:numRef>
              <c:f>'R11'!$C$3:$C$4</c:f>
              <c:numCache>
                <c:formatCode>0%</c:formatCode>
                <c:ptCount val="2"/>
                <c:pt idx="0">
                  <c:v>1.2292794217578702</c:v>
                </c:pt>
                <c:pt idx="1">
                  <c:v>1.0650856037970367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7-4355-A581-6A95312410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64719088"/>
        <c:axId val="1064725808"/>
      </c:barChart>
      <c:catAx>
        <c:axId val="1064719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064725808"/>
        <c:crosses val="autoZero"/>
        <c:auto val="1"/>
        <c:lblAlgn val="ctr"/>
        <c:lblOffset val="100"/>
        <c:noMultiLvlLbl val="0"/>
      </c:catAx>
      <c:valAx>
        <c:axId val="106472580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471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'D84 Upala'!$L$4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51-46AE-94E3-AF3820B612CD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51-46AE-94E3-AF3820B612CD}"/>
              </c:ext>
            </c:extLst>
          </c:dPt>
          <c:val>
            <c:numRef>
              <c:f>'D84 Upala'!$X$1:$Y$1</c:f>
              <c:numCache>
                <c:formatCode>0%</c:formatCode>
                <c:ptCount val="2"/>
                <c:pt idx="0">
                  <c:v>1.2292794217578702</c:v>
                </c:pt>
                <c:pt idx="1">
                  <c:v>-0.22927942175787019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7B-4622-8D03-F55AEEC7F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'D85 Los Chiles'!$L$4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96-4C2A-8D1A-401092FCCE5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96-4C2A-8D1A-401092FCCE53}"/>
              </c:ext>
            </c:extLst>
          </c:dPt>
          <c:val>
            <c:numRef>
              <c:f>'D85 Los Chiles'!$X$1:$Y$1</c:f>
              <c:numCache>
                <c:formatCode>0%</c:formatCode>
                <c:ptCount val="2"/>
                <c:pt idx="0">
                  <c:v>1.0650856037970367</c:v>
                </c:pt>
                <c:pt idx="1">
                  <c:v>-6.5085603797036651E-2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32-4B52-99E9-EE00522C1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Delegaciones Policiales R12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'R12'!$A$3:$A$6</c:f>
              <c:strCache>
                <c:ptCount val="4"/>
                <c:pt idx="0">
                  <c:v>D58-Sarapiquí</c:v>
                </c:pt>
                <c:pt idx="1">
                  <c:v>D93-Guacimo</c:v>
                </c:pt>
                <c:pt idx="2">
                  <c:v>D89-Pococí Sur</c:v>
                </c:pt>
                <c:pt idx="3">
                  <c:v>D98-Pococí Norte</c:v>
                </c:pt>
              </c:strCache>
            </c:strRef>
          </c:cat>
          <c:val>
            <c:numRef>
              <c:f>'R12'!$B$3:$B$6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83A-4004-BAB3-78AC3BB4F644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'R12'!$A$3:$A$6</c:f>
              <c:strCache>
                <c:ptCount val="4"/>
                <c:pt idx="0">
                  <c:v>D58-Sarapiquí</c:v>
                </c:pt>
                <c:pt idx="1">
                  <c:v>D93-Guacimo</c:v>
                </c:pt>
                <c:pt idx="2">
                  <c:v>D89-Pococí Sur</c:v>
                </c:pt>
                <c:pt idx="3">
                  <c:v>D98-Pococí Norte</c:v>
                </c:pt>
              </c:strCache>
            </c:strRef>
          </c:cat>
          <c:val>
            <c:numRef>
              <c:f>'R12'!$C$3:$C$6</c:f>
              <c:numCache>
                <c:formatCode>0%</c:formatCode>
                <c:ptCount val="4"/>
                <c:pt idx="0">
                  <c:v>1.0892903045158684</c:v>
                </c:pt>
                <c:pt idx="1">
                  <c:v>0.57078602931555311</c:v>
                </c:pt>
                <c:pt idx="2">
                  <c:v>1.2529556836958016</c:v>
                </c:pt>
                <c:pt idx="3">
                  <c:v>1.1460314732838932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A-4004-BAB3-78AC3BB4F6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50187104"/>
        <c:axId val="1450170784"/>
      </c:barChart>
      <c:catAx>
        <c:axId val="145018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CR"/>
          </a:p>
        </c:txPr>
        <c:crossAx val="1450170784"/>
        <c:crosses val="autoZero"/>
        <c:auto val="1"/>
        <c:lblAlgn val="ctr"/>
        <c:lblOffset val="100"/>
        <c:noMultiLvlLbl val="0"/>
      </c:catAx>
      <c:valAx>
        <c:axId val="145017078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5018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Porcentaje total de la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15F6-4CA6-BC2A-483D3BF785B1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5F6-4CA6-BC2A-483D3BF785B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F6-4CA6-BC2A-483D3BF785B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'R12'!$X$1:$Y$1</c:f>
              <c:numCache>
                <c:formatCode>0%</c:formatCode>
                <c:ptCount val="2"/>
                <c:pt idx="0">
                  <c:v>1.0147658727027791</c:v>
                </c:pt>
                <c:pt idx="1">
                  <c:v>-1.476587270277907E-2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6-4CA6-BC2A-483D3BF785B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'D58 Sarapiqui'!$L$4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1E-4E9B-814B-B3F2C62E2A2A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1E-4E9B-814B-B3F2C62E2A2A}"/>
              </c:ext>
            </c:extLst>
          </c:dPt>
          <c:val>
            <c:numRef>
              <c:f>'D58 Sarapiqui'!$X$1:$Y$1</c:f>
              <c:numCache>
                <c:formatCode>0%</c:formatCode>
                <c:ptCount val="2"/>
                <c:pt idx="0">
                  <c:v>1.0892903045158684</c:v>
                </c:pt>
                <c:pt idx="1">
                  <c:v>-8.9290304515868391E-2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AC-4B69-990F-1016FBE89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'D98 Pococi Norte'!$L$4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EA-4648-A81F-9B1FE57D7068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EA-4648-A81F-9B1FE57D7068}"/>
              </c:ext>
            </c:extLst>
          </c:dPt>
          <c:val>
            <c:numRef>
              <c:f>'D98 Pococi Norte'!$X$1:$Y$1</c:f>
              <c:numCache>
                <c:formatCode>0%</c:formatCode>
                <c:ptCount val="2"/>
                <c:pt idx="0">
                  <c:v>1.1460314732838932</c:v>
                </c:pt>
                <c:pt idx="1">
                  <c:v>-0.14603147328389321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77-4DC5-8CBB-3793E8F02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'D89 Pococi Sur'!$L$4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16-4236-9789-5950E8857D6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16-4236-9789-5950E8857D63}"/>
              </c:ext>
            </c:extLst>
          </c:dPt>
          <c:val>
            <c:numRef>
              <c:f>'D89 Pococi Sur'!$X$1:$Y$1</c:f>
              <c:numCache>
                <c:formatCode>0%</c:formatCode>
                <c:ptCount val="2"/>
                <c:pt idx="0">
                  <c:v>1.2529556836958016</c:v>
                </c:pt>
                <c:pt idx="1">
                  <c:v>-0.25295568369580157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3D-4F45-9A80-D19D44B6F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R" sz="2000" b="1">
                <a:solidFill>
                  <a:sysClr val="windowText" lastClr="000000"/>
                </a:solidFill>
              </a:rPr>
              <a:t>Avance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'D93 Guacimo'!$L$4</c:f>
              <c:strCache>
                <c:ptCount val="1"/>
                <c:pt idx="0">
                  <c:v>% Avance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27000">
                <a:solidFill>
                  <a:schemeClr val="accent6">
                    <a:lumMod val="75000"/>
                  </a:schemeClr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32-4F42-8D53-681CDD20471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2-4F42-8D53-681CDD204717}"/>
              </c:ext>
            </c:extLst>
          </c:dPt>
          <c:val>
            <c:numRef>
              <c:f>'D93 Guacimo'!$X$1:$Y$1</c:f>
              <c:numCache>
                <c:formatCode>0%</c:formatCode>
                <c:ptCount val="2"/>
                <c:pt idx="0">
                  <c:v>0.57078602931555311</c:v>
                </c:pt>
                <c:pt idx="1">
                  <c:v>0.42921397068444689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9A-443C-991A-21B6B9D4A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7.xml"/><Relationship Id="rId1" Type="http://schemas.openxmlformats.org/officeDocument/2006/relationships/chart" Target="../charts/chart66.xml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1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0.xml"/><Relationship Id="rId1" Type="http://schemas.openxmlformats.org/officeDocument/2006/relationships/chart" Target="../charts/chart89.xml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16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5.xml"/><Relationship Id="rId1" Type="http://schemas.openxmlformats.org/officeDocument/2006/relationships/chart" Target="../charts/chart94.xml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7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2.xml"/><Relationship Id="rId1" Type="http://schemas.openxmlformats.org/officeDocument/2006/relationships/chart" Target="../charts/chart101.xml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8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8.xml"/><Relationship Id="rId1" Type="http://schemas.openxmlformats.org/officeDocument/2006/relationships/chart" Target="../charts/chart107.xml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9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4.xml"/><Relationship Id="rId1" Type="http://schemas.openxmlformats.org/officeDocument/2006/relationships/chart" Target="../charts/chart113.xml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20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8.xml"/><Relationship Id="rId1" Type="http://schemas.openxmlformats.org/officeDocument/2006/relationships/chart" Target="../charts/chart117.xml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9526</xdr:colOff>
      <xdr:row>2</xdr:row>
      <xdr:rowOff>9525</xdr:rowOff>
    </xdr:from>
    <xdr:to>
      <xdr:col>23</xdr:col>
      <xdr:colOff>9525</xdr:colOff>
      <xdr:row>28</xdr:row>
      <xdr:rowOff>142875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4D1DE097-A48A-A1C8-FE4A-63EF39D4BF3D}"/>
            </a:ext>
          </a:extLst>
        </xdr:cNvPr>
        <xdr:cNvGrpSpPr>
          <a:grpSpLocks noChangeAspect="1"/>
        </xdr:cNvGrpSpPr>
      </xdr:nvGrpSpPr>
      <xdr:grpSpPr>
        <a:xfrm>
          <a:off x="9526" y="390525"/>
          <a:ext cx="17859374" cy="5086350"/>
          <a:chOff x="9526" y="390525"/>
          <a:chExt cx="17859374" cy="508635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E67933E0-6348-C174-4851-DE191E28FF9C}"/>
              </a:ext>
            </a:extLst>
          </xdr:cNvPr>
          <xdr:cNvGraphicFramePr/>
        </xdr:nvGraphicFramePr>
        <xdr:xfrm>
          <a:off x="9526" y="390525"/>
          <a:ext cx="13087350" cy="50863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9346C05-49E4-1F8F-4CC6-BF1EB86601E2}"/>
              </a:ext>
            </a:extLst>
          </xdr:cNvPr>
          <xdr:cNvGraphicFramePr/>
        </xdr:nvGraphicFramePr>
        <xdr:xfrm>
          <a:off x="13096876" y="395286"/>
          <a:ext cx="4772024" cy="50815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B3D3C1C-5225-2F90-45A5-7A2F8FFC2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 Carme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7EBA2EF-3C6E-47ED-980D-79361524AC4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2000" b="1">
            <a:solidFill>
              <a:srgbClr val="FF0000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82FDE9-0FA3-4884-8088-29EAD13417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 Merced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6729F16-4412-4720-82F1-A7619F4DE386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106%</a:t>
          </a:fld>
          <a:endParaRPr lang="es-CR" sz="4000" b="1">
            <a:solidFill>
              <a:srgbClr val="FF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F10EBD-52E8-4074-8831-6BC075A74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 Hospital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8F3ED38-07D0-4E43-B20B-1DF9F007655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527EBE-965A-402E-8408-613711737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 Catedral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E2D21B5-1B73-49BE-AE32-75865B2ED86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100%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C14113-E4C7-4BB2-8809-504538069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 San Sebastia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DEA9974-3142-40B2-87C7-AD0D7D860CE9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109%</a:t>
          </a:fld>
          <a:endParaRPr lang="es-CR" sz="11500" b="1">
            <a:solidFill>
              <a:srgbClr val="FF0000"/>
            </a:solidFill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284189-945B-4AD1-82B8-2F34FAF04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 Hatill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E52F0A3-25E6-4D0E-A94A-E4CD1C1A8960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 algn="ctr"/>
            <a:t>110%</a:t>
          </a:fld>
          <a:endParaRPr lang="es-CR" sz="7200" b="1">
            <a:solidFill>
              <a:srgbClr val="FF0000"/>
            </a:solidFill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CCA4BC-F39F-40A6-BC56-AA84DB1500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 Zapote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EBCECF4-42DA-4B96-8070-36BFD45738F4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18273A-F6ED-4795-ABF8-FF3603709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 Pava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46A0F4F-4379-4684-9790-809D44A73003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BA27DB-2783-4955-8F44-D944849FA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 Uruc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CB9AACB-ADDF-4053-BF5A-EBF27C76C9E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B9FDC-6126-4AC7-A43B-AA641DA68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0 Curridabat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F44C1D9-67D7-4440-AE92-4C97DFDF83E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170%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8A1578-ADAE-41F4-AE0F-579DCD486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1 Montes de Oc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58B195B-B330-4394-A09C-CCE6DCF6EA9C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AC04C7-DA70-4695-A949-1FDA56F4B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2 Goicoche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D1AC19F-FF2B-4AC6-A61C-012CCDEE3767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150%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37C0BA-A745-441B-9D1A-53F2650B8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3 Moravi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BABE5-9E4F-409B-B5CC-CA7A6A00874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134%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68C932-D065-444A-B885-BDA1756838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4 Tiba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B014398-8624-4414-ACC2-64D4FE3D7A64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50F994-9C8A-4047-A4B7-289526C04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5 Coronad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A0EB4EF-B853-41D3-B3A7-A8D58E62FA86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 algn="ctr"/>
            <a:t>108%</a:t>
          </a:fld>
          <a:endParaRPr lang="es-CR" sz="7200" b="1">
            <a:solidFill>
              <a:srgbClr val="FF0000"/>
            </a:solidFill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2FBB2B-9774-4F78-B838-D4EAA2725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6 Desamparados 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DFEF901-2776-4A6C-9FBA-A3803FD09C18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 algn="ctr"/>
            <a:t>108%</a:t>
          </a:fld>
          <a:endParaRPr lang="es-CR" sz="7200" b="1">
            <a:solidFill>
              <a:srgbClr val="FF0000"/>
            </a:solidFill>
          </a:endParaRP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B6A939-F6F9-4D51-A3CC-C88B05216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7 Desamparados 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0D4FB93-F671-49F9-B095-EAF8B49C6A1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F2EA2D5-5AA8-4E18-98E6-1E7F78170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8 Aserri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328A070-305D-4BA8-BC45-2C3EEF21EFFC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165%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0F5CFF-33FD-4C4B-AB49-DF684E81C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19 Acost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57ADFAE-039A-43F5-9BAC-4C52D76E87F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EC9DE1-DD9E-4C30-8661-109CC1338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0 Alajuelit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426AA1D-5528-4B77-94D6-FE95646E53AC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137%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A0677D-D4B9-48DD-B5E8-A9C218F3C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1 Escazu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85EFF1F-CEE3-4EE0-84D7-694CBD71E54F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CC2B68-2228-4005-8450-3E96AE784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2 Santa An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3921B05-75E2-4917-8172-5A95D504E5F6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109%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23DEDF-1F13-4913-97F8-68897B3E3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3 Mor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618BC9E-A22C-42B9-A549-F96798E5A1C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E11080-BFF7-4F0A-BA3F-B6343116E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4 Puriscal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62B171F-7F60-4096-B569-54214D446EF7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9F6B79-3711-4D75-9AF8-CB3A6F969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5 Turrubar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3869E2D-3400-42B2-A203-14B46624367C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5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185737</xdr:rowOff>
    </xdr:from>
    <xdr:to>
      <xdr:col>23</xdr:col>
      <xdr:colOff>367350</xdr:colOff>
      <xdr:row>28</xdr:row>
      <xdr:rowOff>129037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57B7230-A017-1E46-B1EA-78E7B194BA61}"/>
            </a:ext>
          </a:extLst>
        </xdr:cNvPr>
        <xdr:cNvGrpSpPr/>
      </xdr:nvGrpSpPr>
      <xdr:grpSpPr>
        <a:xfrm>
          <a:off x="0" y="376237"/>
          <a:ext cx="17893350" cy="5086800"/>
          <a:chOff x="0" y="376237"/>
          <a:chExt cx="17893350" cy="50868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8DEF7DD9-7537-35ED-5CDC-51A283C51BCD}"/>
              </a:ext>
            </a:extLst>
          </xdr:cNvPr>
          <xdr:cNvGraphicFramePr/>
        </xdr:nvGraphicFramePr>
        <xdr:xfrm>
          <a:off x="0" y="37623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18BDF623-7F78-DAE7-B7D7-62696B8AD298}"/>
              </a:ext>
            </a:extLst>
          </xdr:cNvPr>
          <xdr:cNvGraphicFramePr/>
        </xdr:nvGraphicFramePr>
        <xdr:xfrm>
          <a:off x="13087350" y="376237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750F18-15E3-4149-BC4C-2B1D8F455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6 Alajuela Sur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424A45A-79BF-4B8F-A726-6DED288EBD59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109%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EFF363-B990-4D68-B94D-2C1779F67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7 Alajuela Norte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E1F88AF-EB00-421C-BA3A-39A4B6D20C54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187%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D97DC2-1767-4C1E-9B2C-A6AC6DEDB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8 San Ramo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952F065-1544-4F2F-99A1-8A755D57F1E4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292695-BA4F-4D53-8BAC-1A4636410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29 Greci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2ED69E8-5B8C-40AE-B350-DEBDD441BB02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71F49F-9713-41DB-BFF7-986123C49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0 San Mate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96CFF82-E61C-407D-9724-F6A828D28D0C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73%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99A307-FA51-45BC-9C65-9C9FE58A3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1 Atena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5A3C3CA-5FC4-4C37-AE54-50AE7B5E5595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65%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C9F3AA3-12D5-497A-A5A7-E90588DFFC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2 Naranj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2ED59C6-1B47-40DD-91B9-7C01A46AE85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B8F05B-F6C9-459F-83C0-10ADF8C93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3 Palmar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F6CA981-F8B7-41FC-8452-8D640F896A11}" type="TxLink">
            <a:rPr lang="en-US" sz="2400" b="1" i="0" u="none" strike="noStrike">
              <a:solidFill>
                <a:srgbClr val="FF0000"/>
              </a:solidFill>
              <a:latin typeface="Aptos Narrow"/>
            </a:rPr>
            <a:pPr algn="ctr"/>
            <a:t>99%</a:t>
          </a:fld>
          <a:endParaRPr lang="es-CR" sz="7200" b="1">
            <a:solidFill>
              <a:srgbClr val="FF0000"/>
            </a:solidFill>
          </a:endParaRP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21334A-9016-42DF-ACB9-1553E1621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4 Poa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ECAE92D-B109-426D-807D-C518C89FDE5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118%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40D2B4-1D2D-45B0-8419-B446FE9DE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5 Orotin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4AE89F7-9423-4BB6-B4A4-9A00710493B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1D3D4C-AE6D-4E1A-86D3-C5DA9EC90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6 Sarchi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0B90A77-7421-4E40-B666-7987F9CA0E73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2</xdr:row>
      <xdr:rowOff>4762</xdr:rowOff>
    </xdr:from>
    <xdr:to>
      <xdr:col>23</xdr:col>
      <xdr:colOff>376374</xdr:colOff>
      <xdr:row>28</xdr:row>
      <xdr:rowOff>138562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6397A6E3-8022-37CE-C4F9-BA3B465529FF}"/>
            </a:ext>
          </a:extLst>
        </xdr:cNvPr>
        <xdr:cNvGrpSpPr/>
      </xdr:nvGrpSpPr>
      <xdr:grpSpPr>
        <a:xfrm>
          <a:off x="9525" y="385762"/>
          <a:ext cx="17892849" cy="5086800"/>
          <a:chOff x="9525" y="385762"/>
          <a:chExt cx="17892849" cy="50868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497896D2-114A-7B4B-B575-DC81A6A42AB4}"/>
              </a:ext>
            </a:extLst>
          </xdr:cNvPr>
          <xdr:cNvGraphicFramePr/>
        </xdr:nvGraphicFramePr>
        <xdr:xfrm>
          <a:off x="9525" y="385762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DD09A217-8A76-3795-961E-8D39C5E0535F}"/>
              </a:ext>
            </a:extLst>
          </xdr:cNvPr>
          <xdr:cNvGraphicFramePr/>
        </xdr:nvGraphicFramePr>
        <xdr:xfrm>
          <a:off x="13096374" y="385762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F1C0F4-80CD-425A-8F0E-E0570A3B9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7 Cartag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1CDEAF8-A4F9-44AA-AE50-82F3676E1DB9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135%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AF2D42-038B-4950-92A5-96301D5EAB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8 Parais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9A2B455-F3BC-46C0-A5AD-84189A1CA8B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143%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D17ADD-9E3A-413B-A712-D92871CD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39 La Unio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B180E34-80C0-472F-A898-2C9B2E4AD382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102%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35FC5C-09D7-43D1-BB61-264145045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0 Jimenez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21CB1C1-1316-4099-B647-E163C2F9F08A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118%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64DF43-948F-42B3-979D-1131651FA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1 Turrialb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87B83E6-FEC8-4C37-95D0-8ECEB7ED6E64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114%</a:t>
          </a:fld>
          <a:endParaRPr lang="es-CR" sz="11500" b="1">
            <a:solidFill>
              <a:srgbClr val="FF0000"/>
            </a:solidFill>
          </a:endParaRPr>
        </a:p>
      </cdr:txBody>
    </cdr:sp>
  </cdr:relSizeAnchor>
</c:userShapes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E1B962-6CAD-4CD1-9013-8564851A8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2 Alvarad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700C7E8-530E-48AE-9599-299543A357D6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C250DD-E7CF-45A3-87C1-1AE1F7692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3 Oreamun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B0C9EB2-B8C9-4D0A-A57C-3A6F66EE90C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111%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80D918-FED7-4658-8F07-DA12C9B63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4 El Guarc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E89715F-94F4-477F-BB3B-7E94F7C2356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5FB47A-16AD-4993-886A-DF2242B50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5 Tarrazu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24D414A-5B11-423B-8B93-E946233D0F6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100%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87EB0C-1F4A-4BEA-BFD5-045F90C77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6 Dot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BE94EB5-0C00-495C-AA49-AABCD9999F3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8C0F29-9E74-4BB1-B2FF-A2B6CBB01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7 Leon Cort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3F58217-2314-4EA4-9382-724F3ED166D6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116625-A45D-4A16-AA8B-D0D7D352F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8 Guadalupe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53ABBC6-F46D-4D8D-8BF1-34D7F9A7F7D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84%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0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1694</xdr:rowOff>
    </xdr:from>
    <xdr:to>
      <xdr:col>23</xdr:col>
      <xdr:colOff>362668</xdr:colOff>
      <xdr:row>28</xdr:row>
      <xdr:rowOff>138562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8FC276E-0234-C065-839A-12A77DD2D63D}"/>
            </a:ext>
          </a:extLst>
        </xdr:cNvPr>
        <xdr:cNvGrpSpPr/>
      </xdr:nvGrpSpPr>
      <xdr:grpSpPr>
        <a:xfrm>
          <a:off x="0" y="382694"/>
          <a:ext cx="17888668" cy="5089868"/>
          <a:chOff x="0" y="382694"/>
          <a:chExt cx="17888668" cy="5089868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BCBE9DBF-8041-8896-20BF-B8CC1C920405}"/>
              </a:ext>
            </a:extLst>
          </xdr:cNvPr>
          <xdr:cNvGraphicFramePr/>
        </xdr:nvGraphicFramePr>
        <xdr:xfrm>
          <a:off x="0" y="385762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533B42B-E889-7F01-0430-BCB1C85D987A}"/>
              </a:ext>
            </a:extLst>
          </xdr:cNvPr>
          <xdr:cNvGraphicFramePr/>
        </xdr:nvGraphicFramePr>
        <xdr:xfrm>
          <a:off x="13082668" y="382694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EBCBF6-1BDE-4239-A9B4-4DBDAEC11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49 Heredi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FA94D5F-F73A-47E3-9BCE-DE43B7A2D66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165%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5B9D29-DB49-47F5-A279-96A771540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0 Barv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BE27910-E309-4627-A0BD-39A65DE50BC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101%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51F519-E7D9-484A-9B12-67C0F8710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1 Santo Doming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8E3CB4-21F5-43F3-8B48-84AE08055B7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3DF034-9A13-40E8-90D6-07A2D29FB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2 Santa Barbar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0235908-BF56-40E8-9904-795CCEE4E7A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122%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D7601E-2A9E-4304-857D-51876EB92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0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3 San Rafael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A1C8EC5-8C89-4B94-B3DD-ADF258E2DB20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111%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D01D2E-83C6-4B31-A16F-750DA453F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4 San Isidr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E1E30EE-517D-4382-82C3-79274B1D07CF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BF7EB-6A04-49D0-9FDC-8B24083CE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4.xml><?xml version="1.0" encoding="utf-8"?>
<c:userShapes xmlns:c="http://schemas.openxmlformats.org/drawingml/2006/chart">
  <cdr:relSizeAnchor xmlns:cdr="http://schemas.openxmlformats.org/drawingml/2006/chartDrawing">
    <cdr:from>
      <cdr:x>0.41319</cdr:x>
      <cdr:y>0.51852</cdr:y>
    </cdr:from>
    <cdr:to>
      <cdr:x>0.60903</cdr:x>
      <cdr:y>0.61574</cdr:y>
    </cdr:to>
    <cdr:sp macro="" textlink="'D55 Bele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89105" y="1422404"/>
          <a:ext cx="895380" cy="26669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3A31BAF-68E3-4690-BC65-257E720E3916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102%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299873-23AB-4676-BAB1-890697D61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6 Flor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7DB95B0-92BE-45B6-983E-F10BB7C82AB4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7E6188-C066-48D6-A919-F358BDC87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7 San Pabl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8DFACAB-B4DC-4C59-AC01-B3FC7C632592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1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184271</xdr:rowOff>
    </xdr:from>
    <xdr:to>
      <xdr:col>23</xdr:col>
      <xdr:colOff>361488</xdr:colOff>
      <xdr:row>28</xdr:row>
      <xdr:rowOff>129037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F700042-1BAD-DFCB-CD95-513C9510CD08}"/>
            </a:ext>
          </a:extLst>
        </xdr:cNvPr>
        <xdr:cNvGrpSpPr/>
      </xdr:nvGrpSpPr>
      <xdr:grpSpPr>
        <a:xfrm>
          <a:off x="0" y="374771"/>
          <a:ext cx="17887488" cy="5088266"/>
          <a:chOff x="0" y="374771"/>
          <a:chExt cx="17887488" cy="5088266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B03AC75B-C0D2-93EA-5204-7CBB676EA3D7}"/>
              </a:ext>
            </a:extLst>
          </xdr:cNvPr>
          <xdr:cNvGraphicFramePr/>
        </xdr:nvGraphicFramePr>
        <xdr:xfrm>
          <a:off x="0" y="37623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3000D99-1DB3-6EC8-C3F4-E49E0641015D}"/>
              </a:ext>
            </a:extLst>
          </xdr:cNvPr>
          <xdr:cNvGraphicFramePr/>
        </xdr:nvGraphicFramePr>
        <xdr:xfrm>
          <a:off x="13081488" y="374771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0613B6-5BCC-4394-815F-D112400E3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0 Liberi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D14E9D7-7F1F-41B9-9AA4-B17CB9ECEDB7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137%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5F0F55-5E28-4EC1-96A8-3349503D4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1 Nicoy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25DDD73-1D36-4F39-A7F0-3426A3CE1AA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111%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425FD14-5415-44FA-AE20-9F120E3E7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2 Santa Cruz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874D9B3-A652-4F73-AB69-C818E1BB7E0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156%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DDB4C8-76C2-4445-8A1B-9734C8250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3 Bagac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98F25A7-03F0-45DB-83D1-CEF613A640E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87%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3AF70E-E274-4643-8C08-79E75371A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4 Carrill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E204152-C475-4CB1-8B80-BD00A3C4758C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920AF5-F135-4A90-872C-EC2D25C9D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5 Caña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A66F8C6-84CA-45A5-B9AF-808A6935CD94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8949E4-9C18-4B37-B666-1A85F88D2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6 Abangar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29233F5-DA7A-4DED-B964-8E8BE18ADD4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102%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2CE66B-EDB5-4E16-ABAF-121FD4229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7 Tilara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475364E-C424-4962-9726-4D8A5C495B4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AF07B2-F4F9-4998-BA7C-F13416574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8 Nandayure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E6ED287-B282-4BB5-A90A-F25FABD1CB8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111%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43C81C-0ADB-4C0C-B5FF-95EC31A970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69 Hojanch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26F8F79-6204-4271-93E9-EBBF80974987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A96539-F13C-4C01-BD30-E73901C45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0 La Cruz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2EB51F9-1907-4588-871C-4C658F6A001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4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13669</xdr:rowOff>
    </xdr:from>
    <xdr:to>
      <xdr:col>23</xdr:col>
      <xdr:colOff>361660</xdr:colOff>
      <xdr:row>28</xdr:row>
      <xdr:rowOff>148087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6315E60-E630-6E2D-EBEB-E15459225BFE}"/>
            </a:ext>
          </a:extLst>
        </xdr:cNvPr>
        <xdr:cNvGrpSpPr/>
      </xdr:nvGrpSpPr>
      <xdr:grpSpPr>
        <a:xfrm>
          <a:off x="0" y="394669"/>
          <a:ext cx="17887660" cy="5087418"/>
          <a:chOff x="0" y="394669"/>
          <a:chExt cx="17887660" cy="5087418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732F0094-24EF-D6A4-8297-B13E1688D16C}"/>
              </a:ext>
            </a:extLst>
          </xdr:cNvPr>
          <xdr:cNvGraphicFramePr/>
        </xdr:nvGraphicFramePr>
        <xdr:xfrm>
          <a:off x="0" y="39528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9185F57A-0717-2A10-E13D-1F97F36DA6E9}"/>
              </a:ext>
            </a:extLst>
          </xdr:cNvPr>
          <xdr:cNvGraphicFramePr/>
        </xdr:nvGraphicFramePr>
        <xdr:xfrm>
          <a:off x="13081660" y="394669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F4DAC6-A591-4B44-9B55-002BBF74E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1 Puntarena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B837FB4-4E72-4128-9A19-1A9FBABAB7A0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110%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6C4029-28C2-408E-B863-79FF05121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2 Esparz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91648BC-FD22-49A8-8A53-5502C560BDD5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165%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4865D5-E01D-4AA2-9A96-B911CDD81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3 Montes de Or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B61FCC7-D455-4527-802B-8194B4B049C0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112%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CADF4C-B68A-41AA-8292-808E1CC3E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0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4 Quepo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AFF4714-E189-4259-B30B-7C43EE6BE3CF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110%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36F0DB-78ED-4A36-8B77-52C80EC7C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5 Parrit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2E5A4A2-0945-47ED-9D79-8C2AEDA1C103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9991A2-ADEB-4F73-AC89-15AD961971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6 Garabit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F887DD4-F3F3-400F-8257-B26AFD49937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D37DDE-11E8-4215-ABD4-2636DE82F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7 Paquer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0705FAA-013A-4DD7-97DE-9D5BA5E46617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60D9F2-F4EE-40CF-BD50-44B33586A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8 Judas de Chom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8498620-34C6-4EEB-B476-554C78F1A1D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33%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5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14287</xdr:rowOff>
    </xdr:from>
    <xdr:to>
      <xdr:col>23</xdr:col>
      <xdr:colOff>362587</xdr:colOff>
      <xdr:row>28</xdr:row>
      <xdr:rowOff>148087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C5A8CAC2-1EC5-34CE-B686-10BCEA188147}"/>
            </a:ext>
          </a:extLst>
        </xdr:cNvPr>
        <xdr:cNvGrpSpPr/>
      </xdr:nvGrpSpPr>
      <xdr:grpSpPr>
        <a:xfrm>
          <a:off x="0" y="395287"/>
          <a:ext cx="17888587" cy="5086800"/>
          <a:chOff x="0" y="395287"/>
          <a:chExt cx="17888587" cy="50868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25B72C25-4F60-9712-34ED-5350968CEE94}"/>
              </a:ext>
            </a:extLst>
          </xdr:cNvPr>
          <xdr:cNvGraphicFramePr/>
        </xdr:nvGraphicFramePr>
        <xdr:xfrm>
          <a:off x="0" y="39528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A918D33-9D88-69B1-C05A-408282AA87D9}"/>
              </a:ext>
            </a:extLst>
          </xdr:cNvPr>
          <xdr:cNvGraphicFramePr/>
        </xdr:nvGraphicFramePr>
        <xdr:xfrm>
          <a:off x="13082587" y="395287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FC8F9A-DEF7-47AA-8A3B-2DFCB02AB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79 Perez Zeledo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328233F-87F5-467E-B7C7-0E22456BEEA7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3FEB81-4FEB-4478-9720-3B2D070AB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0 Buenos Air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79EC5E7-8DB8-45BB-B83F-20332DBC736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122%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F5BC76-73B9-4784-B4C9-6966D658E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1 Os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A8B0ED4-BC99-48AB-97B4-EC5F00BD6976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96%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184664</xdr:rowOff>
    </xdr:from>
    <xdr:to>
      <xdr:col>23</xdr:col>
      <xdr:colOff>364130</xdr:colOff>
      <xdr:row>28</xdr:row>
      <xdr:rowOff>129037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88A3B0B5-7915-2CC7-D326-AC8A92DFD150}"/>
            </a:ext>
          </a:extLst>
        </xdr:cNvPr>
        <xdr:cNvGrpSpPr/>
      </xdr:nvGrpSpPr>
      <xdr:grpSpPr>
        <a:xfrm>
          <a:off x="0" y="375164"/>
          <a:ext cx="17890130" cy="5087873"/>
          <a:chOff x="0" y="375164"/>
          <a:chExt cx="17890130" cy="5087873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718BF26-9FF3-2F14-1081-5451CB475FDF}"/>
              </a:ext>
            </a:extLst>
          </xdr:cNvPr>
          <xdr:cNvGraphicFramePr/>
        </xdr:nvGraphicFramePr>
        <xdr:xfrm>
          <a:off x="0" y="37623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8F2842E5-D99B-A231-8550-221FD69496E5}"/>
              </a:ext>
            </a:extLst>
          </xdr:cNvPr>
          <xdr:cNvGraphicFramePr/>
        </xdr:nvGraphicFramePr>
        <xdr:xfrm>
          <a:off x="13084130" y="375164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98DCAA-A8EB-4D1C-8AB4-78EDDB4F7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2 San Carlos 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B2A3246-C3E3-4259-B385-A60AB39DC1C3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120%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B73629-37BB-4A43-B8D5-E1019F159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0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2 San Carlos E 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77F511A-B89C-4CE1-9156-01304F4D4F3F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144%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84CB65-5E9D-4C91-B944-5D7FEC23B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3 Zarcer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78BC0EF-9A38-429F-93CC-3E5CAA61578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101%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FA5C66-EF82-4F79-AC8F-2E70AE56C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6 Guatus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BBED8B2-BDFE-4FA4-8758-C7C7612F120F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A20CC9-79B2-48C7-9507-4392B61EAA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7 Rio Cuart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BD46E6-B384-430A-8111-26538AB4AC0D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7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14287</xdr:rowOff>
    </xdr:from>
    <xdr:to>
      <xdr:col>23</xdr:col>
      <xdr:colOff>366811</xdr:colOff>
      <xdr:row>28</xdr:row>
      <xdr:rowOff>149345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21F4DF67-458D-E914-59C6-ACFAC69F7E8C}"/>
            </a:ext>
          </a:extLst>
        </xdr:cNvPr>
        <xdr:cNvGrpSpPr/>
      </xdr:nvGrpSpPr>
      <xdr:grpSpPr>
        <a:xfrm>
          <a:off x="0" y="395287"/>
          <a:ext cx="17892811" cy="5088058"/>
          <a:chOff x="0" y="395287"/>
          <a:chExt cx="17892811" cy="5088058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A3BABA75-E5A1-57F9-B9B4-C828DD3E0F4D}"/>
              </a:ext>
            </a:extLst>
          </xdr:cNvPr>
          <xdr:cNvGraphicFramePr/>
        </xdr:nvGraphicFramePr>
        <xdr:xfrm>
          <a:off x="0" y="39528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0F1389AF-9D8D-3AA7-336D-9FFCC3401891}"/>
              </a:ext>
            </a:extLst>
          </xdr:cNvPr>
          <xdr:cNvGraphicFramePr/>
        </xdr:nvGraphicFramePr>
        <xdr:xfrm>
          <a:off x="13086811" y="396545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D402B6-42BF-4568-A318-1909B6212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8 Limon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809AE89-9FA9-4076-ACE3-6C4901882E26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106%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13A85D-F585-4B4C-BC59-64A796501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1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0 Siquirr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19AC594-A55A-4A83-989C-C156288B15E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104%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3E10C3-977C-477F-98C7-6BD5B1B7F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3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1 Talamanc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74FB656-74DE-4CEF-B0F9-3902DC65219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101%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45565-D8FE-49AE-997B-1782D69EB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5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2 Matin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9940BA6-A600-40ED-B239-02DF698CA61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109%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8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4762</xdr:rowOff>
    </xdr:from>
    <xdr:to>
      <xdr:col>23</xdr:col>
      <xdr:colOff>369731</xdr:colOff>
      <xdr:row>28</xdr:row>
      <xdr:rowOff>138562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F12912D6-8BFC-E997-EE55-2A18F0F78544}"/>
            </a:ext>
          </a:extLst>
        </xdr:cNvPr>
        <xdr:cNvGrpSpPr/>
      </xdr:nvGrpSpPr>
      <xdr:grpSpPr>
        <a:xfrm>
          <a:off x="0" y="385762"/>
          <a:ext cx="17895731" cy="5086800"/>
          <a:chOff x="0" y="385762"/>
          <a:chExt cx="17895731" cy="50868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F357EC51-D771-6497-2E2B-4F6361DA3BE5}"/>
              </a:ext>
            </a:extLst>
          </xdr:cNvPr>
          <xdr:cNvGraphicFramePr/>
        </xdr:nvGraphicFramePr>
        <xdr:xfrm>
          <a:off x="0" y="385762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FCF54629-EBA4-1773-B332-5E1943EB1158}"/>
              </a:ext>
            </a:extLst>
          </xdr:cNvPr>
          <xdr:cNvGraphicFramePr/>
        </xdr:nvGraphicFramePr>
        <xdr:xfrm>
          <a:off x="13089731" y="385762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BB045F-BF9E-4A46-9F74-2F90500F6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4 Golfit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69CB8D0A-849C-4BB6-92E7-0A8855243E4B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B2B1BF-430C-4FEE-955F-84399FBD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0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5 Coto Bru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495829F-A9A5-4ECB-AB39-5D12111CE9AC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112%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9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16898-FAB0-4E94-AF6A-979EC57C4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6 Corredor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C300580-7F6F-49DC-98C1-0429841C318E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9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AC9785-FFC4-42FB-8A6B-DBDCDE704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7 Puerto Jimenez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C621531-DFCA-4009-A1D9-790BF7D2BC6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9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14287</xdr:rowOff>
    </xdr:from>
    <xdr:to>
      <xdr:col>23</xdr:col>
      <xdr:colOff>360206</xdr:colOff>
      <xdr:row>28</xdr:row>
      <xdr:rowOff>148087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294E27FE-8F61-3215-86CF-685A346C210E}"/>
            </a:ext>
          </a:extLst>
        </xdr:cNvPr>
        <xdr:cNvGrpSpPr/>
      </xdr:nvGrpSpPr>
      <xdr:grpSpPr>
        <a:xfrm>
          <a:off x="0" y="395287"/>
          <a:ext cx="17886206" cy="5086800"/>
          <a:chOff x="0" y="395287"/>
          <a:chExt cx="17886206" cy="508680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E1FA0AA5-ADA9-BCD3-820C-F93E409FB2D8}"/>
              </a:ext>
            </a:extLst>
          </xdr:cNvPr>
          <xdr:cNvGraphicFramePr/>
        </xdr:nvGraphicFramePr>
        <xdr:xfrm>
          <a:off x="13080206" y="395287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35C9D685-B0F6-93D7-F8BF-F9629652E61A}"/>
              </a:ext>
            </a:extLst>
          </xdr:cNvPr>
          <xdr:cNvGraphicFramePr/>
        </xdr:nvGraphicFramePr>
        <xdr:xfrm>
          <a:off x="0" y="39528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56BCFD-78AE-464D-A03C-60582AE0F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7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4 Upala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A4BC6B6-7F17-4138-B572-4B7E9E235EC2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123%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19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D67364-7CF3-494B-BE2C-C2F28AC3C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9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5 Los Chiles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7499E4D-373E-4CD0-81EB-CC4B160C0571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0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14287</xdr:rowOff>
    </xdr:from>
    <xdr:to>
      <xdr:col>23</xdr:col>
      <xdr:colOff>362587</xdr:colOff>
      <xdr:row>28</xdr:row>
      <xdr:rowOff>148087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A2666B51-FDC6-2C38-D97E-B035A9E5C9D2}"/>
            </a:ext>
          </a:extLst>
        </xdr:cNvPr>
        <xdr:cNvGrpSpPr/>
      </xdr:nvGrpSpPr>
      <xdr:grpSpPr>
        <a:xfrm>
          <a:off x="0" y="395287"/>
          <a:ext cx="17888587" cy="5086800"/>
          <a:chOff x="0" y="395287"/>
          <a:chExt cx="17888587" cy="50868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4440DF38-1382-8B1B-7C9B-2C727D286DB5}"/>
              </a:ext>
            </a:extLst>
          </xdr:cNvPr>
          <xdr:cNvGraphicFramePr/>
        </xdr:nvGraphicFramePr>
        <xdr:xfrm>
          <a:off x="0" y="395287"/>
          <a:ext cx="1308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AF47392E-C636-54D7-43D6-52A4A66CF1B8}"/>
              </a:ext>
            </a:extLst>
          </xdr:cNvPr>
          <xdr:cNvGraphicFramePr/>
        </xdr:nvGraphicFramePr>
        <xdr:xfrm>
          <a:off x="13082587" y="395287"/>
          <a:ext cx="4806000" cy="5086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9A8918-B4A6-4E4E-A5A1-B966D24D8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2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58 Sarapiqui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48266EE6-9493-4A23-83B0-8AD512198A52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109%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0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C8559A-226E-43B1-8A34-6BB38B988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4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8 Pococi Norte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A21F222C-4910-4C05-8F4F-4C9C2F6B911A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115%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0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0B2808-9518-429B-8A3B-A6FA8C881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6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89 Pococi Sur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621AA1A-B8AE-4AE0-AC99-04EBA9A128B8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125%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drawings/drawing20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14287</xdr:rowOff>
    </xdr:from>
    <xdr:to>
      <xdr:col>20</xdr:col>
      <xdr:colOff>9525</xdr:colOff>
      <xdr:row>14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392198-1851-4BC2-A382-9D4878318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8.xml><?xml version="1.0" encoding="utf-8"?>
<c:userShapes xmlns:c="http://schemas.openxmlformats.org/drawingml/2006/chart">
  <cdr:relSizeAnchor xmlns:cdr="http://schemas.openxmlformats.org/drawingml/2006/chartDrawing">
    <cdr:from>
      <cdr:x>0.40694</cdr:x>
      <cdr:y>0.51852</cdr:y>
    </cdr:from>
    <cdr:to>
      <cdr:x>0.60278</cdr:x>
      <cdr:y>0.61574</cdr:y>
    </cdr:to>
    <cdr:sp macro="" textlink="'D93 Guacimo'!$X$1">
      <cdr:nvSpPr>
        <cdr:cNvPr id="2" name="CuadroTexto 8">
          <a:extLst xmlns:a="http://schemas.openxmlformats.org/drawingml/2006/main">
            <a:ext uri="{FF2B5EF4-FFF2-40B4-BE49-F238E27FC236}">
              <a16:creationId xmlns:a16="http://schemas.microsoft.com/office/drawing/2014/main" id="{348F9F74-3AF6-AF8E-7C22-02769903220A}"/>
            </a:ext>
          </a:extLst>
        </cdr:cNvPr>
        <cdr:cNvSpPr txBox="1"/>
      </cdr:nvSpPr>
      <cdr:spPr>
        <a:xfrm xmlns:a="http://schemas.openxmlformats.org/drawingml/2006/main">
          <a:off x="1860550" y="1422400"/>
          <a:ext cx="895350" cy="2667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A38364B-4C3D-47A4-A467-79487AE6366F}" type="TxLink">
            <a:rPr lang="en-US" sz="2000" b="1" i="0" u="none" strike="noStrike">
              <a:solidFill>
                <a:srgbClr val="FF0000"/>
              </a:solidFill>
              <a:latin typeface="Aptos Narrow"/>
            </a:rPr>
            <a:pPr algn="ctr"/>
            <a:t>57%</a:t>
          </a:fld>
          <a:endParaRPr lang="es-CR" sz="6600" b="1">
            <a:solidFill>
              <a:srgbClr val="FF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C862-B933-4BE7-BAD6-B44EF3FA182F}">
  <dimension ref="A1:Y31"/>
  <sheetViews>
    <sheetView showGridLines="0" workbookViewId="0">
      <selection activeCell="H33" sqref="H33"/>
    </sheetView>
  </sheetViews>
  <sheetFormatPr baseColWidth="10" defaultRowHeight="15" x14ac:dyDescent="0.25"/>
  <cols>
    <col min="2" max="2" width="16.42578125" customWidth="1"/>
  </cols>
  <sheetData>
    <row r="1" spans="1:25" x14ac:dyDescent="0.25">
      <c r="A1" s="15" t="s">
        <v>440</v>
      </c>
      <c r="B1" s="15"/>
      <c r="C1" s="13"/>
      <c r="X1" s="9">
        <f>AVERAGE(C3:C27)</f>
        <v>1.1832914260858169</v>
      </c>
      <c r="Y1" s="9">
        <f>1-X1</f>
        <v>-0.18329142608581694</v>
      </c>
    </row>
    <row r="2" spans="1:25" x14ac:dyDescent="0.25">
      <c r="A2" s="15"/>
      <c r="B2" s="15"/>
      <c r="C2" s="13"/>
    </row>
    <row r="3" spans="1:25" x14ac:dyDescent="0.25">
      <c r="A3" s="16" t="s">
        <v>441</v>
      </c>
      <c r="B3" s="16"/>
      <c r="C3" s="14">
        <f>'D1 Carmen'!X1</f>
        <v>1.0256619790016155</v>
      </c>
    </row>
    <row r="4" spans="1:25" x14ac:dyDescent="0.25">
      <c r="A4" s="16" t="s">
        <v>442</v>
      </c>
      <c r="B4" s="16"/>
      <c r="C4" s="14">
        <f>'D2 Merced'!X1</f>
        <v>1.0575565259582727</v>
      </c>
    </row>
    <row r="5" spans="1:25" x14ac:dyDescent="0.25">
      <c r="A5" s="16" t="s">
        <v>443</v>
      </c>
      <c r="B5" s="16"/>
      <c r="C5" s="14">
        <f>'D3 Hospital'!X1</f>
        <v>1.0588931519255531</v>
      </c>
    </row>
    <row r="6" spans="1:25" x14ac:dyDescent="0.25">
      <c r="A6" s="16" t="s">
        <v>444</v>
      </c>
      <c r="B6" s="16"/>
      <c r="C6" s="14">
        <f>'D4 Catedral'!X1</f>
        <v>1.0041415929203541</v>
      </c>
    </row>
    <row r="7" spans="1:25" x14ac:dyDescent="0.25">
      <c r="A7" s="16" t="s">
        <v>445</v>
      </c>
      <c r="B7" s="16"/>
      <c r="C7" s="14">
        <f>'D5 San Sebastian'!X1</f>
        <v>1.094608272005215</v>
      </c>
    </row>
    <row r="8" spans="1:25" x14ac:dyDescent="0.25">
      <c r="A8" s="16" t="s">
        <v>446</v>
      </c>
      <c r="B8" s="16"/>
      <c r="C8" s="14">
        <f>'D6 Hatillo'!$X$1</f>
        <v>1.1045982621533577</v>
      </c>
    </row>
    <row r="9" spans="1:25" x14ac:dyDescent="0.25">
      <c r="A9" s="16" t="s">
        <v>447</v>
      </c>
      <c r="B9" s="16"/>
      <c r="C9" s="14">
        <f>'D7 Zapote'!$X$1</f>
        <v>1.2291228477069185</v>
      </c>
    </row>
    <row r="10" spans="1:25" x14ac:dyDescent="0.25">
      <c r="A10" s="16" t="s">
        <v>448</v>
      </c>
      <c r="B10" s="16"/>
      <c r="C10" s="14">
        <f>'D8 Pavas'!$X$1</f>
        <v>1.1290766674578687</v>
      </c>
    </row>
    <row r="11" spans="1:25" x14ac:dyDescent="0.25">
      <c r="A11" s="16" t="s">
        <v>449</v>
      </c>
      <c r="B11" s="16"/>
      <c r="C11" s="14">
        <f>'D9 Uruca'!$X$1</f>
        <v>1.1578708929342136</v>
      </c>
    </row>
    <row r="12" spans="1:25" x14ac:dyDescent="0.25">
      <c r="A12" s="17" t="s">
        <v>450</v>
      </c>
      <c r="B12" s="16"/>
      <c r="C12" s="14">
        <f>'D10 Curridabat'!$X$1</f>
        <v>1.7030713388787815</v>
      </c>
    </row>
    <row r="13" spans="1:25" x14ac:dyDescent="0.25">
      <c r="A13" s="17" t="s">
        <v>451</v>
      </c>
      <c r="B13" s="16"/>
      <c r="C13" s="14">
        <f>'D11 Montes de Oca'!$X$1</f>
        <v>1.0347848024799022</v>
      </c>
    </row>
    <row r="14" spans="1:25" x14ac:dyDescent="0.25">
      <c r="A14" s="17" t="s">
        <v>452</v>
      </c>
      <c r="B14" s="16"/>
      <c r="C14" s="14">
        <f>'D12 Goicochea'!$X$1</f>
        <v>1.5023900498881593</v>
      </c>
    </row>
    <row r="15" spans="1:25" x14ac:dyDescent="0.25">
      <c r="A15" s="17" t="s">
        <v>453</v>
      </c>
      <c r="B15" s="16"/>
      <c r="C15" s="14">
        <f>'D13 Moravia'!$X$1</f>
        <v>1.3362504846685148</v>
      </c>
    </row>
    <row r="16" spans="1:25" x14ac:dyDescent="0.25">
      <c r="A16" s="17" t="s">
        <v>454</v>
      </c>
      <c r="B16" s="16"/>
      <c r="C16" s="14">
        <f>'D14 Tibas'!$X$1</f>
        <v>1.2473862389663271</v>
      </c>
    </row>
    <row r="17" spans="1:13" x14ac:dyDescent="0.25">
      <c r="A17" s="17" t="s">
        <v>455</v>
      </c>
      <c r="B17" s="16"/>
      <c r="C17" s="14">
        <f>'D15 Coronado'!$X$1</f>
        <v>1.0797179261019338</v>
      </c>
    </row>
    <row r="18" spans="1:13" x14ac:dyDescent="0.25">
      <c r="A18" s="17" t="s">
        <v>456</v>
      </c>
      <c r="B18" s="16"/>
      <c r="C18" s="14">
        <f>'D16 Desamparados N'!X1</f>
        <v>1.0754453256189682</v>
      </c>
    </row>
    <row r="19" spans="1:13" x14ac:dyDescent="0.25">
      <c r="A19" s="17" t="s">
        <v>457</v>
      </c>
      <c r="B19" s="16"/>
      <c r="C19" s="14">
        <f>'D17 Desamparados S'!X1</f>
        <v>1.1465287233643868</v>
      </c>
    </row>
    <row r="20" spans="1:13" x14ac:dyDescent="0.25">
      <c r="A20" s="17" t="s">
        <v>458</v>
      </c>
      <c r="B20" s="16"/>
      <c r="C20" s="14">
        <f>'D18 Aserri'!X1</f>
        <v>1.6544533771524106</v>
      </c>
    </row>
    <row r="21" spans="1:13" x14ac:dyDescent="0.25">
      <c r="A21" s="17" t="s">
        <v>459</v>
      </c>
      <c r="B21" s="16"/>
      <c r="C21" s="14">
        <f>'D19 Acosta'!X1</f>
        <v>1.0303036863819199</v>
      </c>
    </row>
    <row r="22" spans="1:13" x14ac:dyDescent="0.25">
      <c r="A22" s="17" t="s">
        <v>460</v>
      </c>
      <c r="B22" s="16"/>
      <c r="C22" s="14">
        <f>'D20 Alajuelita'!X1</f>
        <v>1.3657517331853106</v>
      </c>
    </row>
    <row r="23" spans="1:13" x14ac:dyDescent="0.25">
      <c r="A23" s="17" t="s">
        <v>461</v>
      </c>
      <c r="B23" s="16"/>
      <c r="C23" s="14">
        <f>'D21 Escazu'!X1</f>
        <v>1.0262020905923346</v>
      </c>
    </row>
    <row r="24" spans="1:13" x14ac:dyDescent="0.25">
      <c r="A24" s="17" t="s">
        <v>462</v>
      </c>
      <c r="B24" s="16"/>
      <c r="C24" s="14">
        <f>'D22 Santa Ana'!X1</f>
        <v>1.0884835718625463</v>
      </c>
    </row>
    <row r="25" spans="1:13" x14ac:dyDescent="0.25">
      <c r="A25" s="17" t="s">
        <v>463</v>
      </c>
      <c r="B25" s="16"/>
      <c r="C25" s="14">
        <f>'D23 Mora'!X1</f>
        <v>1.1343142800880397</v>
      </c>
    </row>
    <row r="26" spans="1:13" x14ac:dyDescent="0.25">
      <c r="A26" s="17" t="s">
        <v>464</v>
      </c>
      <c r="B26" s="16"/>
      <c r="C26" s="14">
        <f>'D24 Puriscal'!X1</f>
        <v>1.2369023418704483</v>
      </c>
    </row>
    <row r="27" spans="1:13" x14ac:dyDescent="0.25">
      <c r="A27" s="17" t="s">
        <v>465</v>
      </c>
      <c r="B27" s="16"/>
      <c r="C27" s="14">
        <f>'D25 Turrubares'!X1</f>
        <v>1.0587694889820656</v>
      </c>
    </row>
    <row r="31" spans="1:13" x14ac:dyDescent="0.25">
      <c r="M31" t="s">
        <v>439</v>
      </c>
    </row>
  </sheetData>
  <sheetProtection algorithmName="SHA-512" hashValue="eD/d+H1cGoHDqFnDbUtSXLqI/D0clr1DyKyGG7dJrUoTPl002tvZYniiRjKVqpQoguidX8EoO85uB2irp76cpw==" saltValue="JBaEY/cE4BEdbuOXxfmfVw==" spinCount="100000" sheet="1" objects="1" scenarios="1"/>
  <mergeCells count="26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:B2"/>
    <mergeCell ref="A3:B3"/>
    <mergeCell ref="A4:B4"/>
    <mergeCell ref="A5:B5"/>
    <mergeCell ref="A6:B6"/>
  </mergeCells>
  <pageMargins left="0.7" right="0.7" top="0.75" bottom="0.75" header="0.3" footer="0.3"/>
  <ignoredErrors>
    <ignoredError sqref="C9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713D-D2ED-4340-858A-563E78AB6E57}">
  <sheetPr codeName="Hoja1"/>
  <dimension ref="B1:Y20"/>
  <sheetViews>
    <sheetView showGridLines="0" topLeftCell="H1" workbookViewId="0">
      <selection activeCell="K15" sqref="K15:K16"/>
    </sheetView>
  </sheetViews>
  <sheetFormatPr baseColWidth="10" defaultRowHeight="15" x14ac:dyDescent="0.25"/>
  <cols>
    <col min="4" max="4" width="14.71093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0</v>
      </c>
      <c r="I1" s="19"/>
      <c r="J1" s="19"/>
      <c r="K1" s="19"/>
      <c r="L1" s="19"/>
      <c r="M1" s="19"/>
      <c r="N1" s="22"/>
      <c r="X1" s="8">
        <f>AVERAGE(L7,L11,L15)</f>
        <v>1.0256619790016155</v>
      </c>
      <c r="Y1" s="9">
        <f>1-X1</f>
        <v>-2.5661979001615487E-2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0" t="s">
        <v>0</v>
      </c>
      <c r="J7" s="20">
        <v>338</v>
      </c>
      <c r="K7" s="20">
        <v>355</v>
      </c>
      <c r="L7" s="23">
        <f>K7/J7</f>
        <v>1.0502958579881656</v>
      </c>
      <c r="M7" s="18">
        <f>J7-K7</f>
        <v>-17</v>
      </c>
      <c r="N7" s="22"/>
    </row>
    <row r="8" spans="2:25" x14ac:dyDescent="0.25">
      <c r="H8" s="26"/>
      <c r="I8" s="20"/>
      <c r="J8" s="20"/>
      <c r="K8" s="20"/>
      <c r="L8" s="23"/>
      <c r="M8" s="18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0</v>
      </c>
      <c r="J11" s="20">
        <v>201</v>
      </c>
      <c r="K11" s="20">
        <v>204</v>
      </c>
      <c r="L11" s="23">
        <f>K11/J11</f>
        <v>1.0149253731343284</v>
      </c>
      <c r="M11" s="18">
        <f>J11-K11</f>
        <v>-3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0</v>
      </c>
      <c r="J15" s="20">
        <v>85</v>
      </c>
      <c r="K15" s="20">
        <v>86</v>
      </c>
      <c r="L15" s="23">
        <f>K15/J15</f>
        <v>1.0117647058823529</v>
      </c>
      <c r="M15" s="18">
        <f>J15-K15</f>
        <v>-1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I18:L18"/>
    <mergeCell ref="J20:L20"/>
    <mergeCell ref="H7:H8"/>
    <mergeCell ref="H11:H12"/>
    <mergeCell ref="H15:H16"/>
    <mergeCell ref="H13:H14"/>
    <mergeCell ref="N1:N17"/>
    <mergeCell ref="K11:K12"/>
    <mergeCell ref="L11:L12"/>
    <mergeCell ref="M11:M12"/>
    <mergeCell ref="K15:K16"/>
    <mergeCell ref="L15:L16"/>
    <mergeCell ref="M15:M16"/>
    <mergeCell ref="I13:M14"/>
    <mergeCell ref="I11:I12"/>
    <mergeCell ref="I5:M6"/>
    <mergeCell ref="J7:J8"/>
    <mergeCell ref="J11:J12"/>
    <mergeCell ref="J15:J16"/>
    <mergeCell ref="I15:I16"/>
    <mergeCell ref="K7:K8"/>
    <mergeCell ref="L7:L8"/>
    <mergeCell ref="M7:M8"/>
    <mergeCell ref="H1:M3"/>
    <mergeCell ref="I7:I8"/>
    <mergeCell ref="H9:H10"/>
    <mergeCell ref="H5:H6"/>
    <mergeCell ref="I9:M10"/>
  </mergeCells>
  <conditionalFormatting sqref="L7:L8 L11:L12 L15:L16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{20E91AF2-FAA7-4128-B948-FFC236B147C1}</x14:id>
        </ext>
      </extLst>
    </cfRule>
    <cfRule type="dataBar" priority="6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{B656D1D3-08BC-45C8-A8C0-BB2BCD4030CA}</x14:id>
        </ext>
      </extLst>
    </cfRule>
  </conditionalFormatting>
  <conditionalFormatting sqref="L7:L8">
    <cfRule type="dataBar" priority="5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{5C333F80-6D50-4E0F-9427-93CA5E39ECE1}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{2157C570-BE10-4C17-BF67-E2D1A96AB0BB}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{877EE7F5-AD75-413B-AF22-123C16EB589E}</x14:id>
        </ext>
      </extLst>
    </cfRule>
  </conditionalFormatting>
  <conditionalFormatting sqref="L11:L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{52E2B4F9-0053-46E9-BD67-8BB123644F8D}</x14:id>
        </ext>
      </extLst>
    </cfRule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{632D2C12-6CE9-4135-9833-B8966E33AE59}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{3A4406F6-1729-4822-9481-D099021CB26C}</x14:id>
        </ext>
      </extLst>
    </cfRule>
    <cfRule type="dataBar" priority="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{FEC4088B-E396-4D50-A856-2D5154B51ABF}</x14:id>
        </ext>
      </extLst>
    </cfRule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{773DE816-8387-4086-82BD-6A24EC5DD1E1}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{57B42BF6-83E4-4DCF-990E-FD1AD907C34B}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{A4203EEC-DD8C-43AB-8634-9FF4C26BCA71}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{F498E80E-CBFA-40DA-9167-1A443FD68854}</x14:id>
        </ext>
      </extLst>
    </cfRule>
  </conditionalFormatting>
  <conditionalFormatting sqref="L15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{C775EABC-9528-4F64-AE4C-818FD4DA47F3}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{A54AF1A3-1E10-4AAF-BF49-12977758DB73}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{5A432B72-00D5-401A-8805-DB1C21AFB112}</x14:id>
        </ext>
      </extLst>
    </cfRule>
    <cfRule type="dataBar" priority="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{2F71624C-3660-43C9-9EE9-B91AB6E9A71E}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{FACB4306-F64D-4121-A358-EACFA26B04C8}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{0ADDAEF9-A386-40EE-A018-BF89E834DD72}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{F6D8F14E-1C1C-44AD-B0CE-188C2FABBA57}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{A7F60150-6B3A-4A1E-B519-E298BE925BC7}</x14:id>
        </ext>
      </extLst>
    </cfRule>
  </conditionalFormatting>
  <conditionalFormatting sqref="M7:M8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{F15DA949-4741-4C44-A21B-B127F34280CC}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{5AEED271-EF12-45E7-A027-678D85DA8D5F}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{08483D79-D2B7-42A1-B604-56B77082D9EA}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{2240693E-2C12-4555-80DD-6A27F8A3D25C}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{7D23933A-4FE7-4562-A20B-9B339C3F0911}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{0C2A5109-7F11-4E02-9049-0A9B0227AC34}</x14:id>
        </ext>
      </extLst>
    </cfRule>
    <cfRule type="dataBar" priority="3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{5C222369-68FF-4C0E-9CA8-66C14EBD73D4}</x14:id>
        </ext>
      </extLst>
    </cfRule>
    <cfRule type="dataBar" priority="3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{EDE2E1B1-207E-45F4-884F-0789935DE811}</x14:id>
        </ext>
      </extLst>
    </cfRule>
  </conditionalFormatting>
  <conditionalFormatting sqref="M11:M1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{68E845CF-DC84-4EBE-91B2-BBB0D8A5ADF1}</x14:id>
        </ext>
      </extLst>
    </cfRule>
    <cfRule type="dataBar" priority="2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{BCDE8860-2696-483C-BD38-EB2624E4CDEA}</x14:id>
        </ext>
      </extLst>
    </cfRule>
    <cfRule type="dataBar" priority="2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{1BEE5107-155A-4E87-90AF-42C3AE1D485C}</x14:id>
        </ext>
      </extLst>
    </cfRule>
    <cfRule type="dataBar" priority="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{EA3422DE-FDCE-4BA0-A854-A49B0DC160EE}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{874C8DA0-5727-4417-9F6B-E824EF2A5405}</x14:id>
        </ext>
      </extLst>
    </cfRule>
    <cfRule type="dataBar" priority="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{A37213B3-3D64-4E29-9EC7-3672A35A0062}</x14:id>
        </ext>
      </extLst>
    </cfRule>
    <cfRule type="dataBar" priority="1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{A57217B0-28D8-4623-80D3-DD88B2103EF0}</x14:id>
        </ext>
      </extLst>
    </cfRule>
    <cfRule type="dataBar" priority="1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{D4B3F60D-864A-4DAE-A46C-E6EFDF529651}</x14:id>
        </ext>
      </extLst>
    </cfRule>
    <cfRule type="dataBar" priority="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{54BBF689-F29F-414E-9C91-686E1C2FE498}</x14:id>
        </ext>
      </extLst>
    </cfRule>
  </conditionalFormatting>
  <conditionalFormatting sqref="M15:M16">
    <cfRule type="dataBar" priority="1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{7B694899-76B8-462E-A2E1-7C23E01098DF}</x14:id>
        </ext>
      </extLst>
    </cfRule>
    <cfRule type="dataBar" priority="1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{C030E010-E028-4AD0-85E6-79FDF2C38195}</x14:id>
        </ext>
      </extLst>
    </cfRule>
    <cfRule type="dataBar" priority="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{96B657B0-DF9A-4E57-ABA6-E92E5016152C}</x14:id>
        </ext>
      </extLst>
    </cfRule>
    <cfRule type="dataBar" priority="1">
      <dataBar>
        <cfvo type="num" val="0"/>
        <cfvo type="num" val="85"/>
        <color rgb="FF638EC6"/>
      </dataBar>
      <extLst>
        <ext xmlns:x14="http://schemas.microsoft.com/office/spreadsheetml/2009/9/main" uri="{B025F937-C7B1-47D3-B67F-A62EFF666E3E}">
          <x14:id>{DE3D52EA-3D82-4280-B76B-84033FD64C02}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{F7AB0545-86BD-42D2-A15B-FF921CF0323A}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{B12EBCFE-1156-4746-8FAA-0A3C3EAB886F}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{9A95FA71-6707-40DA-A164-0FD73E3AD559}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{9DF96174-176F-408C-B5FC-167F2D7A1E2F}</x14:id>
        </ext>
      </extLst>
    </cfRule>
    <cfRule type="dataBar" priority="1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{DD16C043-FB09-4260-B6CE-DEE21BB0EC92}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1AF2-FAA7-4128-B948-FFC236B14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56D1D3-08BC-45C8-A8C0-BB2BCD4030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L7:L8 L11:L12 L15:L16</xm:sqref>
        </x14:conditionalFormatting>
        <x14:conditionalFormatting xmlns:xm="http://schemas.microsoft.com/office/excel/2006/main">
          <x14:cfRule type="dataBar" id="{5C333F80-6D50-4E0F-9427-93CA5E39EC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57C570-BE10-4C17-BF67-E2D1A96AB0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7EE7F5-AD75-413B-AF22-123C16EB58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52E2B4F9-0053-46E9-BD67-8BB123644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2D2C12-6CE9-4135-9833-B8966E33AE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4406F6-1729-4822-9481-D099021CB2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C4088B-E396-4D50-A856-2D5154B51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3DE816-8387-4086-82BD-6A24EC5DD1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B42BF6-83E4-4DCF-990E-FD1AD907C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203EEC-DD8C-43AB-8634-9FF4C26BCA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98E80E-CBFA-40DA-9167-1A443FD688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C775EABC-9528-4F64-AE4C-818FD4DA47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4AF1A3-1E10-4AAF-BF49-12977758D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432B72-00D5-401A-8805-DB1C21AFB1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71624C-3660-43C9-9EE9-B91AB6E9A7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CB4306-F64D-4121-A358-EACFA26B0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DDAEF9-A386-40EE-A018-BF89E834DD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D8F14E-1C1C-44AD-B0CE-188C2FABB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F60150-6B3A-4A1E-B519-E298BE925B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15DA949-4741-4C44-A21B-B127F34280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EED271-EF12-45E7-A027-678D85DA8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483D79-D2B7-42A1-B604-56B77082D9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40693E-2C12-4555-80DD-6A27F8A3D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23933A-4FE7-4562-A20B-9B339C3F09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2A5109-7F11-4E02-9049-0A9B0227AC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222369-68FF-4C0E-9CA8-66C14EBD73D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DE2E1B1-207E-45F4-884F-0789935DE81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68E845CF-DC84-4EBE-91B2-BBB0D8A5AD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DE8860-2696-483C-BD38-EB2624E4CD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EE5107-155A-4E87-90AF-42C3AE1D48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3422DE-FDCE-4BA0-A854-A49B0DC160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4C8DA0-5727-4417-9F6B-E824EF2A54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7213B3-3D64-4E29-9EC7-3672A35A006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A57217B0-28D8-4623-80D3-DD88B2103EF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4B3F60D-864A-4DAE-A46C-E6EFDF52965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4BBF689-F29F-414E-9C91-686E1C2FE4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7B694899-76B8-462E-A2E1-7C23E01098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30E010-E028-4AD0-85E6-79FDF2C3819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6B657B0-DF9A-4E57-ABA6-E92E5016152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E3D52EA-3D82-4280-B76B-84033FD64C02}">
            <x14:dataBar minLength="0" maxLength="100" gradient="0">
              <x14:cfvo type="num">
                <xm:f>0</xm:f>
              </x14:cfvo>
              <x14:cfvo type="num">
                <xm:f>85</xm:f>
              </x14:cfvo>
              <x14:negativeFillColor rgb="FFFF0000"/>
              <x14:axisColor rgb="FF000000"/>
            </x14:dataBar>
          </x14:cfRule>
          <x14:cfRule type="dataBar" id="{F7AB0545-86BD-42D2-A15B-FF921CF032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2EBCFE-1156-4746-8FAA-0A3C3EAB88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95FA71-6707-40DA-A164-0FD73E3AD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F96174-176F-408C-B5FC-167F2D7A1E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16C043-FB09-4260-B6CE-DEE21BB0EC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EE39-E8D5-4F7E-B534-21C8ECFF4934}">
  <sheetPr codeName="Hoja2"/>
  <dimension ref="B1:Y20"/>
  <sheetViews>
    <sheetView showGridLines="0" topLeftCell="H1" workbookViewId="0">
      <selection activeCell="K17" sqref="K17"/>
    </sheetView>
  </sheetViews>
  <sheetFormatPr baseColWidth="10" defaultRowHeight="15" x14ac:dyDescent="0.25"/>
  <cols>
    <col min="4" max="4" width="14.71093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10</v>
      </c>
      <c r="I1" s="19"/>
      <c r="J1" s="19"/>
      <c r="K1" s="19"/>
      <c r="L1" s="19"/>
      <c r="M1" s="19"/>
      <c r="N1" s="22"/>
      <c r="X1" s="8">
        <f>AVERAGE(L7,L11,L15)</f>
        <v>1.0575565259582727</v>
      </c>
      <c r="Y1" s="9">
        <f>1-X1</f>
        <v>-5.7556525958272653E-2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0" t="s">
        <v>10</v>
      </c>
      <c r="J7" s="20">
        <v>375</v>
      </c>
      <c r="K7" s="20">
        <v>407</v>
      </c>
      <c r="L7" s="23">
        <f>K7/J7</f>
        <v>1.0853333333333333</v>
      </c>
      <c r="M7" s="18">
        <f>J7-K7</f>
        <v>-32</v>
      </c>
      <c r="N7" s="22"/>
    </row>
    <row r="8" spans="2:25" x14ac:dyDescent="0.25">
      <c r="H8" s="26"/>
      <c r="I8" s="20"/>
      <c r="J8" s="20"/>
      <c r="K8" s="20"/>
      <c r="L8" s="23"/>
      <c r="M8" s="18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10</v>
      </c>
      <c r="J11" s="20">
        <v>229</v>
      </c>
      <c r="K11" s="20">
        <v>249</v>
      </c>
      <c r="L11" s="23">
        <f>K11/J11</f>
        <v>1.0873362445414847</v>
      </c>
      <c r="M11" s="18">
        <f>J11-K11</f>
        <v>-20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10</v>
      </c>
      <c r="J15" s="20">
        <v>90</v>
      </c>
      <c r="K15" s="20">
        <v>90</v>
      </c>
      <c r="L15" s="23">
        <f>K15/J15</f>
        <v>1</v>
      </c>
      <c r="M15" s="18">
        <f>J15-K15</f>
        <v>0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H1:M3"/>
    <mergeCell ref="N1:N17"/>
    <mergeCell ref="H5:H6"/>
    <mergeCell ref="I5:M6"/>
    <mergeCell ref="H7:H8"/>
    <mergeCell ref="I7:I8"/>
    <mergeCell ref="J7:J8"/>
    <mergeCell ref="K7:K8"/>
    <mergeCell ref="L7:L8"/>
    <mergeCell ref="M7:M8"/>
    <mergeCell ref="H9:H10"/>
    <mergeCell ref="I9:M10"/>
    <mergeCell ref="H11:H12"/>
    <mergeCell ref="I11:I12"/>
    <mergeCell ref="J11:J12"/>
    <mergeCell ref="K11:K12"/>
    <mergeCell ref="L11:L12"/>
    <mergeCell ref="M11:M12"/>
    <mergeCell ref="I18:L18"/>
    <mergeCell ref="J20:L20"/>
    <mergeCell ref="H13:H14"/>
    <mergeCell ref="I13:M14"/>
    <mergeCell ref="H15:H16"/>
    <mergeCell ref="I15:I16"/>
    <mergeCell ref="J15:J16"/>
    <mergeCell ref="K15:K16"/>
    <mergeCell ref="L15:L16"/>
    <mergeCell ref="M15:M16"/>
  </mergeCells>
  <conditionalFormatting sqref="L7:L8"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{1C47ACD1-50FC-4884-A964-9EBA544E5546}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{1A46C2F2-5124-4A78-9C28-4518B6FEA5CF}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{4C8442F5-FA3E-4D86-B6BA-84E0E019D7BD}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{8C2A2875-7FDA-4C1E-B104-0995218E9AC3}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{CEF241FF-ABD4-4AE4-AD42-094881717461}</x14:id>
        </ext>
      </extLst>
    </cfRule>
  </conditionalFormatting>
  <conditionalFormatting sqref="L11:L12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{B8425217-3AA3-4D28-841D-2EBA9C6BE422}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{6AE54866-5F8E-4D78-AEDF-411FDA6812B4}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{2CB0421B-BC08-4A28-842C-CAE3B98E1AA8}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{C83CABD0-2049-4061-8B72-7519AE8BDD87}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{87F732F7-982D-463C-B5A3-05C4C9A765A5}</x14:id>
        </ext>
      </extLst>
    </cfRule>
  </conditionalFormatting>
  <conditionalFormatting sqref="L15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{BF8CF301-6D55-4403-9830-F7D03B145312}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{69FB0A28-C17F-453B-B768-72C90B93FBF7}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{6EE0E9C6-7D7B-480F-BFE2-55393AAEF09D}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{9DD3044A-C1B1-4E42-A0AC-E5F5BE0DD937}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{806B1672-2BE1-4288-9F08-380CB2E1F511}</x14:id>
        </ext>
      </extLst>
    </cfRule>
  </conditionalFormatting>
  <conditionalFormatting sqref="M7:M8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{5B7E437A-D4B6-4360-9A5F-C9CFA9C4F702}</x14:id>
        </ext>
      </extLst>
    </cfRule>
    <cfRule type="dataBar" priority="3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{FB8BD096-9C25-4957-A433-707EF319AC48}</x14:id>
        </ext>
      </extLst>
    </cfRule>
    <cfRule type="dataBar" priority="3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{7536CAE4-E3A4-4A6D-A538-E645AEFAA111}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{01EE244D-9BBC-452A-BF7C-B3B256803776}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{73C49371-3165-4531-B130-8DB32F6C0933}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{6315C847-1917-4B9B-BDD0-E85EF19D9C4E}</x14:id>
        </ext>
      </extLst>
    </cfRule>
    <cfRule type="dataBar" priority="3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{43682970-0478-4E14-BEE2-357739DD9DC4}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{1A610022-2902-4BEF-A244-C1D920B48A27}</x14:id>
        </ext>
      </extLst>
    </cfRule>
  </conditionalFormatting>
  <conditionalFormatting sqref="M11:M12">
    <cfRule type="dataBar" priority="1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{EBA7349C-F1AB-4D19-89E4-C2C8801155D9}</x14:id>
        </ext>
      </extLst>
    </cfRule>
    <cfRule type="dataBar" priority="2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{A6762E9E-D649-441F-A727-3971D5181B5B}</x14:id>
        </ext>
      </extLst>
    </cfRule>
    <cfRule type="dataBar" priority="2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{A29F4C1D-BA8B-4FED-A61E-0F060C658AF7}</x14:id>
        </ext>
      </extLst>
    </cfRule>
    <cfRule type="dataBar" priority="2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{B9AE8AAC-54FE-42B4-9E82-899DB73EA316}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{0EEA45AE-FE0D-495F-8F06-12AFAB3E9A38}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{3051458D-365C-48BC-BA83-8DA9A996EA22}</x14:id>
        </ext>
      </extLst>
    </cfRule>
    <cfRule type="dataBar" priority="3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{066D8A3C-4CBA-4E82-A46E-C7F21B3AE7F7}</x14:id>
        </ext>
      </extLst>
    </cfRule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{13371F88-9FE2-4AC8-9FB4-0AFEF750F480}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{DFA18E3C-DB77-4F50-B844-92965946CC75}</x14:id>
        </ext>
      </extLst>
    </cfRule>
  </conditionalFormatting>
  <conditionalFormatting sqref="M15:M16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{D0E3D077-B4A4-4F35-BC52-52AED1FE6EBD}</x14:id>
        </ext>
      </extLst>
    </cfRule>
    <cfRule type="dataBar" priority="1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{0EA36838-CFE9-4B79-99A9-6871104CBF54}</x14:id>
        </ext>
      </extLst>
    </cfRule>
    <cfRule type="dataBar" priority="1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{669CBE85-92F3-4B57-84CE-1C1A5CE07C3E}</x14:id>
        </ext>
      </extLst>
    </cfRule>
    <cfRule type="dataBar" priority="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{699ABE7B-ACAF-486B-9810-24C4CBE8E80F}</x14:id>
        </ext>
      </extLst>
    </cfRule>
    <cfRule type="dataBar" priority="1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{72731C1B-1014-4DB0-AC5F-B5E17B8F57F7}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{ADBF0FE5-14C8-4394-9419-784EB2EF37E3}</x14:id>
        </ext>
      </extLst>
    </cfRule>
    <cfRule type="dataBar" priority="2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{8CE2F523-080B-425D-8113-B69EFDCDC895}</x14:id>
        </ext>
      </extLst>
    </cfRule>
    <cfRule type="dataBar" priority="2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{89501D44-FAD4-48CB-8393-89F0614A1692}</x14:id>
        </ext>
      </extLst>
    </cfRule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{C3AE67A0-8698-456D-86D1-B70A2EE0B144}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47ACD1-50FC-4884-A964-9EBA544E55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46C2F2-5124-4A78-9C28-4518B6FEA5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8442F5-FA3E-4D86-B6BA-84E0E019D7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2A2875-7FDA-4C1E-B104-0995218E9A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F241FF-ABD4-4AE4-AD42-094881717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B8425217-3AA3-4D28-841D-2EBA9C6BE4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E54866-5F8E-4D78-AEDF-411FDA681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0421B-BC08-4A28-842C-CAE3B98E1A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3CABD0-2049-4061-8B72-7519AE8BDD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F732F7-982D-463C-B5A3-05C4C9A765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BF8CF301-6D55-4403-9830-F7D03B1453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FB0A28-C17F-453B-B768-72C90B93FB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E0E9C6-7D7B-480F-BFE2-55393AAEF0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D3044A-C1B1-4E42-A0AC-E5F5BE0DD9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6B1672-2BE1-4288-9F08-380CB2E1F5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B7E437A-D4B6-4360-9A5F-C9CFA9C4F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8BD096-9C25-4957-A433-707EF319AC4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536CAE4-E3A4-4A6D-A538-E645AEFAA11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1EE244D-9BBC-452A-BF7C-B3B2568037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C49371-3165-4531-B130-8DB32F6C09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15C847-1917-4B9B-BDD0-E85EF19D9C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682970-0478-4E14-BEE2-357739DD9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610022-2902-4BEF-A244-C1D920B48A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BA7349C-F1AB-4D19-89E4-C2C8801155D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A6762E9E-D649-441F-A727-3971D5181B5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29F4C1D-BA8B-4FED-A61E-0F060C658AF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9AE8AAC-54FE-42B4-9E82-899DB73EA3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EA45AE-FE0D-495F-8F06-12AFAB3E9A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51458D-365C-48BC-BA83-8DA9A996E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6D8A3C-4CBA-4E82-A46E-C7F21B3AE7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371F88-9FE2-4AC8-9FB4-0AFEF750F4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A18E3C-DB77-4F50-B844-92965946CC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D0E3D077-B4A4-4F35-BC52-52AED1FE6E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A36838-CFE9-4B79-99A9-6871104CBF5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69CBE85-92F3-4B57-84CE-1C1A5CE07C3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99ABE7B-ACAF-486B-9810-24C4CBE8E8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731C1B-1014-4DB0-AC5F-B5E17B8F57F7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ADBF0FE5-14C8-4394-9419-784EB2EF3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E2F523-080B-425D-8113-B69EFDCDC8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501D44-FAD4-48CB-8393-89F0614A16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AE67A0-8698-456D-86D1-B70A2EE0B1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05A5-9A32-4A3B-AFCA-EB0718ECEAB5}">
  <sheetPr codeName="Hoja3"/>
  <dimension ref="B1:Y20"/>
  <sheetViews>
    <sheetView showGridLines="0" topLeftCell="H1" workbookViewId="0">
      <selection activeCell="K17" sqref="K17"/>
    </sheetView>
  </sheetViews>
  <sheetFormatPr baseColWidth="10" defaultRowHeight="15" x14ac:dyDescent="0.25"/>
  <cols>
    <col min="4" max="4" width="14.71093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11</v>
      </c>
      <c r="I1" s="19"/>
      <c r="J1" s="19"/>
      <c r="K1" s="19"/>
      <c r="L1" s="19"/>
      <c r="M1" s="19"/>
      <c r="N1" s="22"/>
      <c r="X1" s="8">
        <f>AVERAGE(L7,L11,L15)</f>
        <v>1.0588931519255531</v>
      </c>
      <c r="Y1" s="9">
        <f>1-X1</f>
        <v>-5.8893151925553111E-2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0" t="s">
        <v>11</v>
      </c>
      <c r="J7" s="20">
        <v>379</v>
      </c>
      <c r="K7" s="20">
        <v>429</v>
      </c>
      <c r="L7" s="23">
        <f>K7/J7</f>
        <v>1.1319261213720317</v>
      </c>
      <c r="M7" s="18">
        <f>J7-K7</f>
        <v>-50</v>
      </c>
      <c r="N7" s="22"/>
    </row>
    <row r="8" spans="2:25" x14ac:dyDescent="0.25">
      <c r="H8" s="26"/>
      <c r="I8" s="20"/>
      <c r="J8" s="20"/>
      <c r="K8" s="20"/>
      <c r="L8" s="23"/>
      <c r="M8" s="18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11</v>
      </c>
      <c r="J11" s="20">
        <v>254</v>
      </c>
      <c r="K11" s="20">
        <v>255</v>
      </c>
      <c r="L11" s="23">
        <f>K11/J11</f>
        <v>1.0039370078740157</v>
      </c>
      <c r="M11" s="18">
        <f>J11-K11</f>
        <v>-1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11</v>
      </c>
      <c r="J15" s="20">
        <v>98</v>
      </c>
      <c r="K15" s="20">
        <v>102</v>
      </c>
      <c r="L15" s="23">
        <f>K15/J15</f>
        <v>1.0408163265306123</v>
      </c>
      <c r="M15" s="18">
        <f>J15-K15</f>
        <v>-4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H1:M3"/>
    <mergeCell ref="N1:N17"/>
    <mergeCell ref="H5:H6"/>
    <mergeCell ref="I5:M6"/>
    <mergeCell ref="H7:H8"/>
    <mergeCell ref="I7:I8"/>
    <mergeCell ref="J7:J8"/>
    <mergeCell ref="K7:K8"/>
    <mergeCell ref="L7:L8"/>
    <mergeCell ref="M7:M8"/>
    <mergeCell ref="H9:H10"/>
    <mergeCell ref="I9:M10"/>
    <mergeCell ref="H11:H12"/>
    <mergeCell ref="I11:I12"/>
    <mergeCell ref="J11:J12"/>
    <mergeCell ref="K11:K12"/>
    <mergeCell ref="L11:L12"/>
    <mergeCell ref="M11:M12"/>
    <mergeCell ref="I18:L18"/>
    <mergeCell ref="J20:L20"/>
    <mergeCell ref="H13:H14"/>
    <mergeCell ref="I13:M14"/>
    <mergeCell ref="H15:H16"/>
    <mergeCell ref="I15:I16"/>
    <mergeCell ref="J15:J16"/>
    <mergeCell ref="K15:K16"/>
    <mergeCell ref="L15:L16"/>
    <mergeCell ref="M15:M16"/>
  </mergeCells>
  <conditionalFormatting sqref="L7:L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{85525CE4-DA11-4F9C-95F1-E487DEF9529E}</x14:id>
        </ext>
      </extLst>
    </cfRule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{BCF0304A-F605-478C-A93D-6971BD83D8B6}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{482E8D86-4B29-4F3A-AF55-4EC356308867}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{686610D5-65B8-423D-9D9D-C5AAAA9F0689}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{6B647203-28B0-48A2-9323-77B97F6F6500}</x14:id>
        </ext>
      </extLst>
    </cfRule>
  </conditionalFormatting>
  <conditionalFormatting sqref="L11:L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{8311B872-CFA8-4A03-ADA2-988941828423}</x14:id>
        </ext>
      </extLst>
    </cfRule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{13746012-CEAC-454D-A8F1-508D994DE211}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{072F60B4-25EC-40FE-8A4D-63D6C9447224}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{EC2A1D2C-C6E6-4C0D-A0DB-BF8C745863EA}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{1568C021-8C59-47D5-88DC-9B904B5ED988}</x14:id>
        </ext>
      </extLst>
    </cfRule>
  </conditionalFormatting>
  <conditionalFormatting sqref="L15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{373EF389-CB5A-4AB4-A76C-3EF5CDDF3070}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{C68A4DF7-8CCC-4045-B967-94C1F8D64663}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{7B025ADE-55BF-4A79-A2A9-375A23801ECF}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{60017FA9-93A4-42DC-9964-5EBB1465DA2B}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{9AD7E560-23AD-48E5-956A-F54F5DD73B2E}</x14:id>
        </ext>
      </extLst>
    </cfRule>
  </conditionalFormatting>
  <conditionalFormatting sqref="M7:M8"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{6B2EBD36-6426-45C0-A44A-68F48CC76A08}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{C131DE40-91C4-426F-9A79-1B0923228EB7}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{3A9A1D29-D1C4-4482-897B-69E39F0969F7}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{2B021533-4DB8-4ED5-988A-01915FA0FB66}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{37D943F6-3D76-4464-A8E4-351DF75C0C74}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{7421C6F8-1818-49D7-9734-49799ED58BF4}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{98F10A2E-012E-4911-B586-399501899E15}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{C9D9BB6F-7FCF-4463-BD1B-77995AAB4BF2}</x14:id>
        </ext>
      </extLst>
    </cfRule>
  </conditionalFormatting>
  <conditionalFormatting sqref="M11:M12">
    <cfRule type="dataBar" priority="17">
      <dataBar>
        <cfvo type="num" val="254"/>
        <cfvo type="num" val="0"/>
        <color rgb="FF638EC6"/>
      </dataBar>
      <extLst>
        <ext xmlns:x14="http://schemas.microsoft.com/office/spreadsheetml/2009/9/main" uri="{B025F937-C7B1-47D3-B67F-A62EFF666E3E}">
          <x14:id>{5DF7B8D7-6FB6-4364-AB5A-91E580E30E0E}</x14:id>
        </ext>
      </extLst>
    </cfRule>
    <cfRule type="dataBar" priority="1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{3AF19EBC-AF69-42D1-B53F-BADA3AEF26A9}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{D51FB198-502C-48F4-BB0A-66729823F2C9}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{0B5F631C-C1F2-4427-B091-BE02140F0160}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{BD8A6CC8-68B7-4E5A-AAE6-323EB85B0207}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{731360D6-73D4-4064-8D58-EE344B5D47EE}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{05AE94DE-A3BF-4ADE-9F24-43A3D869E776}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{C2387645-5E97-4BEF-AA08-4DFDEB62B570}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{2AC3FEA2-E611-48FF-A911-8095AEDC2308}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{17A8C353-0D27-4E48-A90C-47BD8D0EED0B}</x14:id>
        </ext>
      </extLst>
    </cfRule>
  </conditionalFormatting>
  <conditionalFormatting sqref="M15:M16">
    <cfRule type="dataBar" priority="1">
      <dataBar>
        <cfvo type="num" val="0"/>
        <cfvo type="num" val="98"/>
        <color rgb="FF638EC6"/>
      </dataBar>
      <extLst>
        <ext xmlns:x14="http://schemas.microsoft.com/office/spreadsheetml/2009/9/main" uri="{B025F937-C7B1-47D3-B67F-A62EFF666E3E}">
          <x14:id>{3F69BB14-B0CE-49BD-9CE7-10B0EC282B04}</x14:id>
        </ext>
      </extLst>
    </cfRule>
    <cfRule type="dataBar" priority="1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{4ADBE160-2152-4FE1-9C60-FDA6C09726D3}</x14:id>
        </ext>
      </extLst>
    </cfRule>
    <cfRule type="dataBar" priority="2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{62423604-99FE-4487-B9C9-12E1D4E9B08F}</x14:id>
        </ext>
      </extLst>
    </cfRule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{57D83967-03E8-4D04-A496-B6A61B846506}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{0E9CF8A9-191F-431A-9452-CAD9749CAB28}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{FC44D8B3-A418-462F-8D27-645CF6C4DD59}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{86F53CAD-3AB5-48C4-B5A2-38230F9D249A}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{A4F03983-4443-4B2B-A70B-4A49400FFB54}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{73E748A4-C9AA-42C2-B56C-7C0DD2AC90AB}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525CE4-DA11-4F9C-95F1-E487DEF952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F0304A-F605-478C-A93D-6971BD83D8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2E8D86-4B29-4F3A-AF55-4EC3563088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6610D5-65B8-423D-9D9D-C5AAAA9F0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647203-28B0-48A2-9323-77B97F6F65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8311B872-CFA8-4A03-ADA2-988941828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746012-CEAC-454D-A8F1-508D994DE2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2F60B4-25EC-40FE-8A4D-63D6C94472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2A1D2C-C6E6-4C0D-A0DB-BF8C745863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68C021-8C59-47D5-88DC-9B904B5ED9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373EF389-CB5A-4AB4-A76C-3EF5CDDF30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8A4DF7-8CCC-4045-B967-94C1F8D64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025ADE-55BF-4A79-A2A9-375A23801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17FA9-93A4-42DC-9964-5EBB1465DA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D7E560-23AD-48E5-956A-F54F5DD73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6B2EBD36-6426-45C0-A44A-68F48CC76A0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131DE40-91C4-426F-9A79-1B0923228EB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A9A1D29-D1C4-4482-897B-69E39F0969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021533-4DB8-4ED5-988A-01915FA0F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D943F6-3D76-4464-A8E4-351DF75C0C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21C6F8-1818-49D7-9734-49799ED58B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F10A2E-012E-4911-B586-399501899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D9BB6F-7FCF-4463-BD1B-77995AAB4B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DF7B8D7-6FB6-4364-AB5A-91E580E30E0E}">
            <x14:dataBar minLength="0" maxLength="100" gradient="0">
              <x14:cfvo type="num">
                <xm:f>254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AF19EBC-AF69-42D1-B53F-BADA3AEF26A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D51FB198-502C-48F4-BB0A-66729823F2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5F631C-C1F2-4427-B091-BE02140F0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8A6CC8-68B7-4E5A-AAE6-323EB85B02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1360D6-73D4-4064-8D58-EE344B5D47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AE94DE-A3BF-4ADE-9F24-43A3D869E77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2387645-5E97-4BEF-AA08-4DFDEB62B57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AC3FEA2-E611-48FF-A911-8095AEDC23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7A8C353-0D27-4E48-A90C-47BD8D0EE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F69BB14-B0CE-49BD-9CE7-10B0EC282B04}">
            <x14:dataBar minLength="0" maxLength="100" gradient="0">
              <x14:cfvo type="num">
                <xm:f>0</xm:f>
              </x14:cfvo>
              <x14:cfvo type="num">
                <xm:f>98</xm:f>
              </x14:cfvo>
              <x14:negativeFillColor rgb="FFFF0000"/>
              <x14:axisColor rgb="FF000000"/>
            </x14:dataBar>
          </x14:cfRule>
          <x14:cfRule type="dataBar" id="{4ADBE160-2152-4FE1-9C60-FDA6C09726D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2423604-99FE-4487-B9C9-12E1D4E9B08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7D83967-03E8-4D04-A496-B6A61B8465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9CF8A9-191F-431A-9452-CAD9749CAB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44D8B3-A418-462F-8D27-645CF6C4DD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F53CAD-3AB5-48C4-B5A2-38230F9D24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F03983-4443-4B2B-A70B-4A49400FF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E748A4-C9AA-42C2-B56C-7C0DD2AC90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0602-C4F5-4523-9A7C-F3B2B6EB8140}">
  <sheetPr codeName="Hoja4"/>
  <dimension ref="B1:Y20"/>
  <sheetViews>
    <sheetView showGridLines="0" topLeftCell="H1" workbookViewId="0">
      <selection activeCell="K17" sqref="K17"/>
    </sheetView>
  </sheetViews>
  <sheetFormatPr baseColWidth="10" defaultRowHeight="15" x14ac:dyDescent="0.25"/>
  <cols>
    <col min="4" max="4" width="14.71093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12</v>
      </c>
      <c r="I1" s="19"/>
      <c r="J1" s="19"/>
      <c r="K1" s="19"/>
      <c r="L1" s="19"/>
      <c r="M1" s="19"/>
      <c r="N1" s="22"/>
      <c r="X1" s="8">
        <f>AVERAGE(L7,L11,L15)</f>
        <v>1.0041415929203541</v>
      </c>
      <c r="Y1" s="9">
        <f>1-X1</f>
        <v>-4.141592920354098E-3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0" t="s">
        <v>12</v>
      </c>
      <c r="J7" s="20">
        <v>375</v>
      </c>
      <c r="K7" s="20">
        <v>378</v>
      </c>
      <c r="L7" s="23">
        <f>K7/J7</f>
        <v>1.008</v>
      </c>
      <c r="M7" s="18">
        <f>J7-K7</f>
        <v>-3</v>
      </c>
      <c r="N7" s="22"/>
    </row>
    <row r="8" spans="2:25" x14ac:dyDescent="0.25">
      <c r="H8" s="26"/>
      <c r="I8" s="20"/>
      <c r="J8" s="20"/>
      <c r="K8" s="20"/>
      <c r="L8" s="23"/>
      <c r="M8" s="18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12</v>
      </c>
      <c r="J11" s="20">
        <v>226</v>
      </c>
      <c r="K11" s="20">
        <v>227</v>
      </c>
      <c r="L11" s="23">
        <f>K11/J11</f>
        <v>1.0044247787610618</v>
      </c>
      <c r="M11" s="18">
        <f>J11-K11</f>
        <v>-1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12</v>
      </c>
      <c r="J15" s="20">
        <v>79</v>
      </c>
      <c r="K15" s="20">
        <v>79</v>
      </c>
      <c r="L15" s="23">
        <f>K15/J15</f>
        <v>1</v>
      </c>
      <c r="M15" s="18">
        <f>J15-K15</f>
        <v>0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H1:M3"/>
    <mergeCell ref="N1:N17"/>
    <mergeCell ref="H5:H6"/>
    <mergeCell ref="I5:M6"/>
    <mergeCell ref="H7:H8"/>
    <mergeCell ref="I7:I8"/>
    <mergeCell ref="J7:J8"/>
    <mergeCell ref="K7:K8"/>
    <mergeCell ref="L7:L8"/>
    <mergeCell ref="M7:M8"/>
    <mergeCell ref="H9:H10"/>
    <mergeCell ref="I9:M10"/>
    <mergeCell ref="H11:H12"/>
    <mergeCell ref="I11:I12"/>
    <mergeCell ref="J11:J12"/>
    <mergeCell ref="K11:K12"/>
    <mergeCell ref="L11:L12"/>
    <mergeCell ref="M11:M12"/>
    <mergeCell ref="I18:L18"/>
    <mergeCell ref="J20:L20"/>
    <mergeCell ref="H13:H14"/>
    <mergeCell ref="I13:M14"/>
    <mergeCell ref="H15:H16"/>
    <mergeCell ref="I15:I16"/>
    <mergeCell ref="J15:J16"/>
    <mergeCell ref="K15:K16"/>
    <mergeCell ref="L15:L16"/>
    <mergeCell ref="M15:M16"/>
  </mergeCells>
  <conditionalFormatting sqref="I13:M14">
    <cfRule type="dataBar" priority="17">
      <dataBar>
        <cfvo type="num" val="226"/>
        <cfvo type="num" val="0"/>
        <color rgb="FF638EC6"/>
      </dataBar>
      <extLst>
        <ext xmlns:x14="http://schemas.microsoft.com/office/spreadsheetml/2009/9/main" uri="{B025F937-C7B1-47D3-B67F-A62EFF666E3E}">
          <x14:id>{1C5833A4-174F-4909-9BF6-2EA8B986052B}</x14:id>
        </ext>
      </extLst>
    </cfRule>
  </conditionalFormatting>
  <conditionalFormatting sqref="L7:L8"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{6FD2C42F-1A9D-425F-A148-0FD261199A58}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{63F884A6-CEBD-4B64-8D6B-B5618F9AF8A3}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{A4845023-B3E1-41B6-83C4-266BD06ABFB3}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{C5636299-E037-47BE-86AE-9C3C27C0ECA9}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{69B4E368-52DC-4750-81DB-8183E0EF0ADE}</x14:id>
        </ext>
      </extLst>
    </cfRule>
  </conditionalFormatting>
  <conditionalFormatting sqref="L11:L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{C3E4D5FB-C996-4680-95DB-507A86C5B884}</x14:id>
        </ext>
      </extLst>
    </cfRule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{BDDBC862-B140-4661-9257-459E396598E8}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{50EA6FC9-486D-42C3-918A-EC02D89A2D76}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{AB149A64-3F2C-4C29-A50C-718476C91042}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{F52612F4-7AF1-4257-9E65-3520A0E594D9}</x14:id>
        </ext>
      </extLst>
    </cfRule>
  </conditionalFormatting>
  <conditionalFormatting sqref="L15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{56A9C1B4-68AD-44DC-A4C7-E6636CFBB2E1}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{4C090965-B5F0-480B-969D-5B0CDF0572AC}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{D2E0B676-14CE-4C43-AFB1-8FF7460EA4BD}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{17D07117-600B-42ED-B4D8-304C38164F4A}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{9CC4EB0F-3107-40DE-9C5E-F09180DF6CBC}</x14:id>
        </ext>
      </extLst>
    </cfRule>
  </conditionalFormatting>
  <conditionalFormatting sqref="M7:M8"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{016D0E69-A979-4B05-A7D8-6B6DB4568E50}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{8F541609-C79C-4C5D-AE49-A8FC0857C7EF}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{047012BB-95B2-4AFA-A12F-75837232583D}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{4102FA8E-1875-4BAF-9FE3-0904E93F8AD4}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{048E4EF2-46FA-4C32-AD78-91EB2101B05F}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{33A08AAA-D995-4FEC-866A-95FF80FABB39}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{723778E1-195C-42D7-8190-486714BCAEE0}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{14D21B99-110B-4C4B-A2EB-E2B549CDB509}</x14:id>
        </ext>
      </extLst>
    </cfRule>
  </conditionalFormatting>
  <conditionalFormatting sqref="M11:M12">
    <cfRule type="dataBar" priority="1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{DB3B4D2B-8C16-44E3-9246-D4F94884A4D1}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{2901A4AB-3068-437E-8698-6D63331A42E6}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{2D155AEB-B8BD-4FA9-BB97-D1A414245C00}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{0773F156-6F0D-4F61-8306-BD228946E5FD}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{49E12497-B990-493B-8D25-764D82A6D029}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{42FEBAC4-DC59-425D-8EA6-6BF7BB66C47E}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{07A4EEFB-6B10-4E73-BC7E-834A76EE9A58}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{F640EC01-E0BE-46B1-8921-DC3522F4A3BB}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{B3B1A031-6C39-4238-86F2-47C881CAEE55}</x14:id>
        </ext>
      </extLst>
    </cfRule>
  </conditionalFormatting>
  <conditionalFormatting sqref="M15:M16">
    <cfRule type="dataBar" priority="1">
      <dataBar>
        <cfvo type="num" val="0"/>
        <cfvo type="num" val="79"/>
        <color rgb="FF638EC6"/>
      </dataBar>
      <extLst>
        <ext xmlns:x14="http://schemas.microsoft.com/office/spreadsheetml/2009/9/main" uri="{B025F937-C7B1-47D3-B67F-A62EFF666E3E}">
          <x14:id>{DA39D944-6B10-4D12-A507-171C2F776FC3}</x14:id>
        </ext>
      </extLst>
    </cfRule>
    <cfRule type="dataBar" priority="1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{E846624B-E90B-4FC9-9FC1-26EDA4A2CC87}</x14:id>
        </ext>
      </extLst>
    </cfRule>
    <cfRule type="dataBar" priority="2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{9CCD0EEB-AC42-41CA-9663-BAE3C1D49154}</x14:id>
        </ext>
      </extLst>
    </cfRule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{8E330EE1-6653-46A3-8520-52863421534A}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{60024D1A-A266-40A7-A86A-62B7DD37B600}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{03CA8669-1A43-448A-81BD-717B8599CD68}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{EF7241C1-91D2-46DB-B56E-8CA52042BBB5}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{307D0962-7A01-48EC-9FCD-42C313CE0D7F}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{DB0629E5-082E-4A66-B7DE-7E3410C68F41}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5833A4-174F-4909-9BF6-2EA8B986052B}">
            <x14:dataBar minLength="0" maxLength="100" gradient="0">
              <x14:cfvo type="num">
                <xm:f>226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I13:M14</xm:sqref>
        </x14:conditionalFormatting>
        <x14:conditionalFormatting xmlns:xm="http://schemas.microsoft.com/office/excel/2006/main">
          <x14:cfRule type="dataBar" id="{6FD2C42F-1A9D-425F-A148-0FD261199A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F884A6-CEBD-4B64-8D6B-B5618F9AF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845023-B3E1-41B6-83C4-266BD06ABF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636299-E037-47BE-86AE-9C3C27C0EC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B4E368-52DC-4750-81DB-8183E0EF0A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C3E4D5FB-C996-4680-95DB-507A86C5B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DBC862-B140-4661-9257-459E396598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EA6FC9-486D-42C3-918A-EC02D89A2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149A64-3F2C-4C29-A50C-718476C91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2612F4-7AF1-4257-9E65-3520A0E594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56A9C1B4-68AD-44DC-A4C7-E6636CFBB2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090965-B5F0-480B-969D-5B0CDF057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E0B676-14CE-4C43-AFB1-8FF7460EA4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D07117-600B-42ED-B4D8-304C38164F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C4EB0F-3107-40DE-9C5E-F09180DF6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016D0E69-A979-4B05-A7D8-6B6DB4568E5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F541609-C79C-4C5D-AE49-A8FC0857C7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7012BB-95B2-4AFA-A12F-758372325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02FA8E-1875-4BAF-9FE3-0904E93F8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8E4EF2-46FA-4C32-AD78-91EB2101B0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3A08AAA-D995-4FEC-866A-95FF80FAB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3778E1-195C-42D7-8190-486714BCAE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D21B99-110B-4C4B-A2EB-E2B549CDB50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DB3B4D2B-8C16-44E3-9246-D4F94884A4D1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2901A4AB-3068-437E-8698-6D63331A42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155AEB-B8BD-4FA9-BB97-D1A414245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73F156-6F0D-4F61-8306-BD228946E5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E12497-B990-493B-8D25-764D82A6D0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FEBAC4-DC59-425D-8EA6-6BF7BB66C47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7A4EEFB-6B10-4E73-BC7E-834A76EE9A5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640EC01-E0BE-46B1-8921-DC3522F4A3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B1A031-6C39-4238-86F2-47C881CAEE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DA39D944-6B10-4D12-A507-171C2F776FC3}">
            <x14:dataBar minLength="0" maxLength="100" gradient="0">
              <x14:cfvo type="num">
                <xm:f>0</xm:f>
              </x14:cfvo>
              <x14:cfvo type="num">
                <xm:f>79</xm:f>
              </x14:cfvo>
              <x14:negativeFillColor rgb="FFFF0000"/>
              <x14:axisColor rgb="FF000000"/>
            </x14:dataBar>
          </x14:cfRule>
          <x14:cfRule type="dataBar" id="{E846624B-E90B-4FC9-9FC1-26EDA4A2CC8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CCD0EEB-AC42-41CA-9663-BAE3C1D4915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E330EE1-6653-46A3-8520-5286342153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024D1A-A266-40A7-A86A-62B7DD37B6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CA8669-1A43-448A-81BD-717B8599CD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7241C1-91D2-46DB-B56E-8CA52042BB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7D0962-7A01-48EC-9FCD-42C313CE0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0629E5-082E-4A66-B7DE-7E3410C68F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0F64-2EF5-4AC4-97D8-1FDB6D3D6A14}">
  <sheetPr codeName="Hoja5"/>
  <dimension ref="B1:Y20"/>
  <sheetViews>
    <sheetView showGridLines="0" topLeftCell="F1" workbookViewId="0">
      <selection activeCell="K17" sqref="K17"/>
    </sheetView>
  </sheetViews>
  <sheetFormatPr baseColWidth="10" defaultRowHeight="15" x14ac:dyDescent="0.25"/>
  <cols>
    <col min="4" max="4" width="14.7109375" customWidth="1"/>
    <col min="9" max="9" width="13.425781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13</v>
      </c>
      <c r="I1" s="19"/>
      <c r="J1" s="19"/>
      <c r="K1" s="19"/>
      <c r="L1" s="19"/>
      <c r="M1" s="19"/>
      <c r="N1" s="22"/>
      <c r="W1" s="12"/>
      <c r="X1" s="10">
        <f>AVERAGE(L7,L11,L15)</f>
        <v>1.094608272005215</v>
      </c>
      <c r="Y1" s="11">
        <f>1-X1</f>
        <v>-9.4608272005215044E-2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0" t="s">
        <v>13</v>
      </c>
      <c r="J7" s="20">
        <v>381</v>
      </c>
      <c r="K7" s="20">
        <v>397</v>
      </c>
      <c r="L7" s="23">
        <f>K7/J7</f>
        <v>1.041994750656168</v>
      </c>
      <c r="M7" s="18">
        <f>J7-K7</f>
        <v>-16</v>
      </c>
      <c r="N7" s="22"/>
    </row>
    <row r="8" spans="2:25" x14ac:dyDescent="0.25">
      <c r="H8" s="26"/>
      <c r="I8" s="20"/>
      <c r="J8" s="20"/>
      <c r="K8" s="20"/>
      <c r="L8" s="23"/>
      <c r="M8" s="18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13</v>
      </c>
      <c r="J11" s="20">
        <v>153</v>
      </c>
      <c r="K11" s="20">
        <v>190</v>
      </c>
      <c r="L11" s="23">
        <f>K11/J11</f>
        <v>1.2418300653594772</v>
      </c>
      <c r="M11" s="18">
        <f>J11-K11</f>
        <v>-37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13</v>
      </c>
      <c r="J15" s="20">
        <v>47</v>
      </c>
      <c r="K15" s="20">
        <v>47</v>
      </c>
      <c r="L15" s="23">
        <f>K15/J15</f>
        <v>1</v>
      </c>
      <c r="M15" s="18">
        <f>J15-K15</f>
        <v>0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H1:M3"/>
    <mergeCell ref="N1:N17"/>
    <mergeCell ref="H5:H6"/>
    <mergeCell ref="I5:M6"/>
    <mergeCell ref="H7:H8"/>
    <mergeCell ref="I7:I8"/>
    <mergeCell ref="J7:J8"/>
    <mergeCell ref="K7:K8"/>
    <mergeCell ref="L7:L8"/>
    <mergeCell ref="M7:M8"/>
    <mergeCell ref="H9:H10"/>
    <mergeCell ref="I9:M10"/>
    <mergeCell ref="H11:H12"/>
    <mergeCell ref="I11:I12"/>
    <mergeCell ref="J11:J12"/>
    <mergeCell ref="K11:K12"/>
    <mergeCell ref="L11:L12"/>
    <mergeCell ref="M11:M12"/>
    <mergeCell ref="I18:L18"/>
    <mergeCell ref="J20:L20"/>
    <mergeCell ref="H13:H14"/>
    <mergeCell ref="I13:M14"/>
    <mergeCell ref="H15:H16"/>
    <mergeCell ref="I15:I16"/>
    <mergeCell ref="J15:J16"/>
    <mergeCell ref="K15:K16"/>
    <mergeCell ref="L15:L16"/>
    <mergeCell ref="M15:M16"/>
  </mergeCells>
  <conditionalFormatting sqref="L7:L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{49EA2868-55EC-471B-AD11-A240344B3121}</x14:id>
        </ext>
      </extLst>
    </cfRule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{74AEE3E7-902C-4E6E-B00F-486C244FAF28}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{3DB27873-25F4-4E77-9B59-327EF9D40C4C}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{E78D288B-B6EA-45F3-9E7E-579C0C48517C}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{35595D85-2C71-4359-897F-3D1F98D22C74}</x14:id>
        </ext>
      </extLst>
    </cfRule>
  </conditionalFormatting>
  <conditionalFormatting sqref="L11:L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{B615E086-2548-4502-BAF9-E33CE1CC87E4}</x14:id>
        </ext>
      </extLst>
    </cfRule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{C2B77294-F5D1-4097-BFD5-0AF05AB8AEE3}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{D449F37D-7788-4305-8880-8C63A5CBCBA9}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{B5BCBCDD-7C02-47AE-9B70-3C58AB96F299}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{FD1E566C-E981-4E79-9879-D2687CA351B3}</x14:id>
        </ext>
      </extLst>
    </cfRule>
  </conditionalFormatting>
  <conditionalFormatting sqref="L15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{B868FE15-D30A-448F-A03B-38A3B4B44835}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{5607EA48-91B4-4A23-A32E-30AEBE23323F}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{7438A8A5-9863-43C4-AFA0-1FA8E1B7EE9A}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{2885BB5D-30A1-40C7-A03D-5BE9E1D7D79E}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{53359E76-9905-41E7-9466-6289E44711E4}</x14:id>
        </ext>
      </extLst>
    </cfRule>
  </conditionalFormatting>
  <conditionalFormatting sqref="M7:M8"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{FFD14916-0970-45D7-B52F-BAB77C1C70ED}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{925BEE73-289F-48F9-B7C9-6408BAFB48AD}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{659EA2C6-B2D7-409E-95E6-8F2682952F80}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{C5310BB4-A804-49FC-959B-7865A70182FC}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{AF62848B-E90F-474B-876B-03B8FFD64DF0}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{D6CF7387-7103-469D-ADE0-210EFBD843EE}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{F49B5993-0651-400F-AD3B-3F49AB0F3BFE}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{9291A692-6DB6-489C-B8DE-C99C485964EE}</x14:id>
        </ext>
      </extLst>
    </cfRule>
  </conditionalFormatting>
  <conditionalFormatting sqref="M11:M12">
    <cfRule type="dataBar" priority="17">
      <dataBar>
        <cfvo type="num" val="153"/>
        <cfvo type="num" val="0"/>
        <color rgb="FF638EC6"/>
      </dataBar>
      <extLst>
        <ext xmlns:x14="http://schemas.microsoft.com/office/spreadsheetml/2009/9/main" uri="{B025F937-C7B1-47D3-B67F-A62EFF666E3E}">
          <x14:id>{8038A1C1-7B79-4E78-871D-A123B1E42035}</x14:id>
        </ext>
      </extLst>
    </cfRule>
    <cfRule type="dataBar" priority="1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{F2DBEB0D-1B77-4707-9ED3-ADC56B047842}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{FE2AFE7A-ADF2-4D1C-91CB-B1B4B604BA79}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{FE6CD6A4-6E09-40BF-A9CF-4E9AE6CBFC8D}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{8E4721BB-C6C6-4E2E-B70E-E11CF3950707}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{6B4C7D34-0819-496A-A93A-71BAEA8A3992}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{78A82EC6-0103-4BF3-9793-F1020E57AB7F}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{EBA823FB-AB72-4005-898F-CBAFAB647392}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{C73108C0-C2D4-48A8-8999-30749789DDC8}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{99955F94-4BDD-4163-9CFA-B8F989E1D5E8}</x14:id>
        </ext>
      </extLst>
    </cfRule>
  </conditionalFormatting>
  <conditionalFormatting sqref="M15:M16">
    <cfRule type="dataBar" priority="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{D3D0326C-43B0-49C6-B91C-E0B6C5E43A9B}</x14:id>
        </ext>
      </extLst>
    </cfRule>
    <cfRule type="dataBar" priority="1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{D24AF2EE-CBD0-4481-8CE6-2FB26BDC9CDA}</x14:id>
        </ext>
      </extLst>
    </cfRule>
    <cfRule type="dataBar" priority="2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{F0B5004B-BAB1-45F5-830F-14606EE8D4E4}</x14:id>
        </ext>
      </extLst>
    </cfRule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{FBE1B1E0-FA41-43D4-B796-4AFFE159A7F9}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{4D054F86-B3AE-4E06-8CE3-58CDEF0B4DDA}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{C31F5541-25C4-4D86-A136-FE247DA42E77}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{0991B338-8DDA-4164-B6ED-159B46FCEE1A}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{E03246DF-9614-4320-82C3-51E614677F9B}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{2E4FF991-87D8-41FA-9A34-699AFFBC6D37}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EA2868-55EC-471B-AD11-A240344B3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AEE3E7-902C-4E6E-B00F-486C244FAF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B27873-25F4-4E77-9B59-327EF9D40C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8D288B-B6EA-45F3-9E7E-579C0C4851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595D85-2C71-4359-897F-3D1F98D22C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B615E086-2548-4502-BAF9-E33CE1CC8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B77294-F5D1-4097-BFD5-0AF05AB8AE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49F37D-7788-4305-8880-8C63A5CBC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BCBCDD-7C02-47AE-9B70-3C58AB96F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1E566C-E981-4E79-9879-D2687CA351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B868FE15-D30A-448F-A03B-38A3B4B448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07EA48-91B4-4A23-A32E-30AEBE233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38A8A5-9863-43C4-AFA0-1FA8E1B7EE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85BB5D-30A1-40C7-A03D-5BE9E1D7D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359E76-9905-41E7-9466-6289E44711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FD14916-0970-45D7-B52F-BAB77C1C70E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25BEE73-289F-48F9-B7C9-6408BAFB48A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59EA2C6-B2D7-409E-95E6-8F2682952F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310BB4-A804-49FC-959B-7865A7018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62848B-E90F-474B-876B-03B8FFD64D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CF7387-7103-469D-ADE0-210EFBD843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9B5993-0651-400F-AD3B-3F49AB0F3B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1A692-6DB6-489C-B8DE-C99C485964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038A1C1-7B79-4E78-871D-A123B1E42035}">
            <x14:dataBar minLength="0" maxLength="100" gradient="0">
              <x14:cfvo type="num">
                <xm:f>153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2DBEB0D-1B77-4707-9ED3-ADC56B04784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E2AFE7A-ADF2-4D1C-91CB-B1B4B604BA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6CD6A4-6E09-40BF-A9CF-4E9AE6CBF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4721BB-C6C6-4E2E-B70E-E11CF39507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4C7D34-0819-496A-A93A-71BAEA8A39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A82EC6-0103-4BF3-9793-F1020E57AB7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BA823FB-AB72-4005-898F-CBAFAB64739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73108C0-C2D4-48A8-8999-30749789DD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955F94-4BDD-4163-9CFA-B8F989E1D5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D3D0326C-43B0-49C6-B91C-E0B6C5E43A9B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D24AF2EE-CBD0-4481-8CE6-2FB26BDC9CD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0B5004B-BAB1-45F5-830F-14606EE8D4E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BE1B1E0-FA41-43D4-B796-4AFFE159A7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054F86-B3AE-4E06-8CE3-58CDEF0B4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1F5541-25C4-4D86-A136-FE247DA42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91B338-8DDA-4164-B6ED-159B46FCEE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3246DF-9614-4320-82C3-51E614677F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4FF991-87D8-41FA-9A34-699AFFBC6D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1052-881F-49FE-A0EF-18FEDE1216C9}">
  <sheetPr codeName="Hoja6"/>
  <dimension ref="B1:Y20"/>
  <sheetViews>
    <sheetView showGridLines="0" topLeftCell="G1" workbookViewId="0">
      <selection activeCell="K17" sqref="K17"/>
    </sheetView>
  </sheetViews>
  <sheetFormatPr baseColWidth="10" defaultRowHeight="15" x14ac:dyDescent="0.25"/>
  <cols>
    <col min="4" max="4" width="14.71093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14</v>
      </c>
      <c r="I1" s="19"/>
      <c r="J1" s="19"/>
      <c r="K1" s="19"/>
      <c r="L1" s="19"/>
      <c r="M1" s="19"/>
      <c r="N1" s="22"/>
      <c r="X1" s="8">
        <f>AVERAGE(L7,L11,L15)</f>
        <v>1.1045982621533577</v>
      </c>
      <c r="Y1" s="9">
        <f>1-X1</f>
        <v>-0.10459826215335766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0" t="s">
        <v>14</v>
      </c>
      <c r="J7" s="20">
        <v>382</v>
      </c>
      <c r="K7" s="20">
        <v>392</v>
      </c>
      <c r="L7" s="23">
        <f>K7/J7</f>
        <v>1.0261780104712042</v>
      </c>
      <c r="M7" s="18">
        <f>J7-K7</f>
        <v>-10</v>
      </c>
      <c r="N7" s="22"/>
    </row>
    <row r="8" spans="2:25" x14ac:dyDescent="0.25">
      <c r="H8" s="26"/>
      <c r="I8" s="20"/>
      <c r="J8" s="20"/>
      <c r="K8" s="20"/>
      <c r="L8" s="23"/>
      <c r="M8" s="18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14</v>
      </c>
      <c r="J11" s="20">
        <v>117</v>
      </c>
      <c r="K11" s="20">
        <v>118</v>
      </c>
      <c r="L11" s="23">
        <f>K11/J11</f>
        <v>1.0085470085470085</v>
      </c>
      <c r="M11" s="18">
        <f>J11-K11</f>
        <v>-1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14</v>
      </c>
      <c r="J15" s="20">
        <v>43</v>
      </c>
      <c r="K15" s="20">
        <v>55</v>
      </c>
      <c r="L15" s="23">
        <f>K15/J15</f>
        <v>1.2790697674418605</v>
      </c>
      <c r="M15" s="18">
        <f>J15-K15</f>
        <v>-12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H1:M3"/>
    <mergeCell ref="N1:N17"/>
    <mergeCell ref="H5:H6"/>
    <mergeCell ref="I5:M6"/>
    <mergeCell ref="H7:H8"/>
    <mergeCell ref="I7:I8"/>
    <mergeCell ref="J7:J8"/>
    <mergeCell ref="K7:K8"/>
    <mergeCell ref="L7:L8"/>
    <mergeCell ref="M7:M8"/>
    <mergeCell ref="H9:H10"/>
    <mergeCell ref="I9:M10"/>
    <mergeCell ref="H11:H12"/>
    <mergeCell ref="I11:I12"/>
    <mergeCell ref="J11:J12"/>
    <mergeCell ref="K11:K12"/>
    <mergeCell ref="L11:L12"/>
    <mergeCell ref="M11:M12"/>
    <mergeCell ref="I18:L18"/>
    <mergeCell ref="J20:L20"/>
    <mergeCell ref="H13:H14"/>
    <mergeCell ref="I13:M14"/>
    <mergeCell ref="H15:H16"/>
    <mergeCell ref="I15:I16"/>
    <mergeCell ref="J15:J16"/>
    <mergeCell ref="K15:K16"/>
    <mergeCell ref="L15:L16"/>
    <mergeCell ref="M15:M16"/>
  </mergeCells>
  <conditionalFormatting sqref="L7:L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{D4E9B082-9F8E-45D8-9985-4FB96BD9649F}</x14:id>
        </ext>
      </extLst>
    </cfRule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{D7F1B6E9-8A99-4CE4-811C-F723864D3629}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{F0FA8C79-666E-4007-8201-1E4347222A68}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{11A5258C-65DB-40BF-8D2A-09542A388A0F}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{B2911D76-5CD4-463A-860F-3D57E155BE80}</x14:id>
        </ext>
      </extLst>
    </cfRule>
  </conditionalFormatting>
  <conditionalFormatting sqref="L11:L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{DB847653-B3E6-4F08-88C8-DD976E7E9309}</x14:id>
        </ext>
      </extLst>
    </cfRule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{E5004DA2-91D2-4D6B-8A04-A095D3F3195E}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{5C9E1ABD-C23A-436D-B3DA-654836B4F8E9}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{EBC9F364-D943-4E68-BCE0-8F07C28F377B}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{221A5826-D53D-436A-AD1F-DB9B06968AF5}</x14:id>
        </ext>
      </extLst>
    </cfRule>
  </conditionalFormatting>
  <conditionalFormatting sqref="L15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{A12FA5B1-10E4-4D85-9828-C0D1A51F22A5}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{FDB4ED95-315E-40D5-B9B5-8C674C09B52E}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{37A00967-B123-4EE6-B629-D156D426A469}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{615B7116-34CD-47A0-BE31-8E8F5DAF56BA}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{30F37F26-8B99-4FD1-99B6-8F1B14347102}</x14:id>
        </ext>
      </extLst>
    </cfRule>
  </conditionalFormatting>
  <conditionalFormatting sqref="M7:M8"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{4B739421-7861-49CC-A580-701153156B0C}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{9D43D18D-CD66-4322-A823-871297BEC708}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{3112DB71-3635-44CB-8D52-CF9871569EB5}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{F100CD82-4A39-4EBA-A34A-CFD7C0B5A030}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{B0F218B2-115E-4959-8747-22A41F250E3B}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{F023E755-C285-4FE1-A9F7-63CA8B5EDF2D}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{3E36FE88-A6A1-4086-B904-22F1A1132455}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{DA3845B7-482C-4B7C-B0D9-B052CA7726BF}</x14:id>
        </ext>
      </extLst>
    </cfRule>
  </conditionalFormatting>
  <conditionalFormatting sqref="M11:M12">
    <cfRule type="dataBar" priority="17">
      <dataBar>
        <cfvo type="num" val="117"/>
        <cfvo type="num" val="0"/>
        <color rgb="FF638EC6"/>
      </dataBar>
      <extLst>
        <ext xmlns:x14="http://schemas.microsoft.com/office/spreadsheetml/2009/9/main" uri="{B025F937-C7B1-47D3-B67F-A62EFF666E3E}">
          <x14:id>{C93F9ABB-7C74-4D90-BE8D-3172F2D5EFD7}</x14:id>
        </ext>
      </extLst>
    </cfRule>
    <cfRule type="dataBar" priority="1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{F9769161-9698-4966-BB38-D33E25D53C9B}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{A4D006AF-E62F-45A6-AE32-A87467DE4E41}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{B5E94C30-AD13-40F8-9F82-CEB63DB28303}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{52C936F7-BD11-496D-BFD8-B8CCFD3FF7E2}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{BBBE557A-7B2F-47A7-BC3E-13284C721265}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{F3EAEF0D-BAD2-417A-9C1B-4FF17A944564}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{C5D5B6C4-4095-495B-8146-6C0B6E03A936}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{C912227F-9A39-4DAA-9CB5-6CCC36E6F036}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{237A1F77-2899-40B7-B374-AEEF7F625A57}</x14:id>
        </ext>
      </extLst>
    </cfRule>
  </conditionalFormatting>
  <conditionalFormatting sqref="M15:M16">
    <cfRule type="dataBar" priority="1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{4B2D9DF2-E5F7-43BC-AD68-5EB231836592}</x14:id>
        </ext>
      </extLst>
    </cfRule>
    <cfRule type="dataBar" priority="1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{B0D62054-F171-4AA8-ABE4-39E75C8E6627}</x14:id>
        </ext>
      </extLst>
    </cfRule>
    <cfRule type="dataBar" priority="2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{D83B3FEB-9849-4485-ABDB-B08AA14C6D66}</x14:id>
        </ext>
      </extLst>
    </cfRule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{6C0CBFE5-C9A3-450D-A190-95B41CCCB646}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{488B838F-D108-4705-935A-54F7E822A5C6}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{923CAFDC-23B3-482A-B2D4-152FF9B2DBEC}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{BE70DCF6-A942-459F-8BCC-B03E7A8347AE}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{DB791B68-E77E-4574-91DD-9B9274E63883}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{3CD1BCB8-9013-4216-B4B5-9F4DD3CCB2E6}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E9B082-9F8E-45D8-9985-4FB96BD964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F1B6E9-8A99-4CE4-811C-F723864D36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FA8C79-666E-4007-8201-1E4347222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A5258C-65DB-40BF-8D2A-09542A388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911D76-5CD4-463A-860F-3D57E155BE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DB847653-B3E6-4F08-88C8-DD976E7E9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004DA2-91D2-4D6B-8A04-A095D3F319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9E1ABD-C23A-436D-B3DA-654836B4F8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C9F364-D943-4E68-BCE0-8F07C28F37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1A5826-D53D-436A-AD1F-DB9B06968A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A12FA5B1-10E4-4D85-9828-C0D1A51F22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B4ED95-315E-40D5-B9B5-8C674C09B5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A00967-B123-4EE6-B629-D156D426A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5B7116-34CD-47A0-BE31-8E8F5DAF56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F37F26-8B99-4FD1-99B6-8F1B143471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B739421-7861-49CC-A580-701153156B0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D43D18D-CD66-4322-A823-871297BEC70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112DB71-3635-44CB-8D52-CF9871569E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00CD82-4A39-4EBA-A34A-CFD7C0B5A0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F218B2-115E-4959-8747-22A41F250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23E755-C285-4FE1-A9F7-63CA8B5EDF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36FE88-A6A1-4086-B904-22F1A1132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3845B7-482C-4B7C-B0D9-B052CA7726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93F9ABB-7C74-4D90-BE8D-3172F2D5EFD7}">
            <x14:dataBar minLength="0" maxLength="100" gradient="0">
              <x14:cfvo type="num">
                <xm:f>117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9769161-9698-4966-BB38-D33E25D53C9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A4D006AF-E62F-45A6-AE32-A87467DE4E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E94C30-AD13-40F8-9F82-CEB63DB28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C936F7-BD11-496D-BFD8-B8CCFD3FF7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BE557A-7B2F-47A7-BC3E-13284C721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EAEF0D-BAD2-417A-9C1B-4FF17A94456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5D5B6C4-4095-495B-8146-6C0B6E03A93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912227F-9A39-4DAA-9CB5-6CCC36E6F0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7A1F77-2899-40B7-B374-AEEF7F625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4B2D9DF2-E5F7-43BC-AD68-5EB231836592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14:cfRule type="dataBar" id="{B0D62054-F171-4AA8-ABE4-39E75C8E662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83B3FEB-9849-4485-ABDB-B08AA14C6D6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C0CBFE5-C9A3-450D-A190-95B41CCCB6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8B838F-D108-4705-935A-54F7E822A5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3CAFDC-23B3-482A-B2D4-152FF9B2DB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70DCF6-A942-459F-8BCC-B03E7A8347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791B68-E77E-4574-91DD-9B9274E638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D1BCB8-9013-4216-B4B5-9F4DD3CCB2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F0E1-B198-4D66-9E91-AB5F0D7E1D68}">
  <sheetPr codeName="Hoja7"/>
  <dimension ref="B1:Y22"/>
  <sheetViews>
    <sheetView showGridLines="0" topLeftCell="G1" workbookViewId="0">
      <selection activeCell="K19" sqref="K19"/>
    </sheetView>
  </sheetViews>
  <sheetFormatPr baseColWidth="10" defaultRowHeight="15" x14ac:dyDescent="0.25"/>
  <cols>
    <col min="4" max="4" width="14.7109375" customWidth="1"/>
    <col min="9" max="9" width="13.425781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15</v>
      </c>
      <c r="I1" s="19"/>
      <c r="J1" s="19"/>
      <c r="K1" s="19"/>
      <c r="L1" s="19"/>
      <c r="M1" s="19"/>
      <c r="N1" s="22"/>
      <c r="X1" s="8">
        <f>AVERAGE(L7,L9,L13,L17)</f>
        <v>1.2291228477069185</v>
      </c>
      <c r="Y1" s="9">
        <f>1-X1</f>
        <v>-0.22912284770691849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15</v>
      </c>
      <c r="J7" s="27">
        <v>185</v>
      </c>
      <c r="K7" s="27">
        <v>293</v>
      </c>
      <c r="L7" s="23">
        <f>K7/J7</f>
        <v>1.5837837837837838</v>
      </c>
      <c r="M7" s="32">
        <f>J7-K7</f>
        <v>-108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9" t="s">
        <v>16</v>
      </c>
      <c r="J9" s="27">
        <v>198</v>
      </c>
      <c r="K9" s="27">
        <v>263</v>
      </c>
      <c r="L9" s="23">
        <f>K9/J9</f>
        <v>1.3282828282828283</v>
      </c>
      <c r="M9" s="32">
        <f>J9-K9</f>
        <v>-65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1" t="s">
        <v>8</v>
      </c>
      <c r="I11" s="22"/>
      <c r="J11" s="22"/>
      <c r="K11" s="22"/>
      <c r="L11" s="22"/>
      <c r="M11" s="22"/>
      <c r="N11" s="22"/>
    </row>
    <row r="12" spans="2:25" x14ac:dyDescent="0.25">
      <c r="H12" s="21"/>
      <c r="I12" s="22"/>
      <c r="J12" s="22"/>
      <c r="K12" s="22"/>
      <c r="L12" s="22"/>
      <c r="M12" s="22"/>
      <c r="N12" s="22"/>
    </row>
    <row r="13" spans="2:25" x14ac:dyDescent="0.25">
      <c r="H13" s="26"/>
      <c r="I13" s="30" t="s">
        <v>17</v>
      </c>
      <c r="J13" s="20">
        <v>226</v>
      </c>
      <c r="K13" s="20">
        <v>227</v>
      </c>
      <c r="L13" s="23">
        <f>K13/J13</f>
        <v>1.0044247787610618</v>
      </c>
      <c r="M13" s="18">
        <f>J13-K13</f>
        <v>-1</v>
      </c>
      <c r="N13" s="22"/>
    </row>
    <row r="14" spans="2:25" x14ac:dyDescent="0.25">
      <c r="H14" s="26"/>
      <c r="I14" s="31"/>
      <c r="J14" s="20"/>
      <c r="K14" s="20"/>
      <c r="L14" s="23"/>
      <c r="M14" s="18"/>
      <c r="N14" s="22"/>
    </row>
    <row r="15" spans="2:25" x14ac:dyDescent="0.25">
      <c r="H15" s="21" t="s">
        <v>9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0" t="s">
        <v>17</v>
      </c>
      <c r="J17" s="20">
        <v>43</v>
      </c>
      <c r="K17" s="20">
        <v>43</v>
      </c>
      <c r="L17" s="23">
        <f>K17/J17</f>
        <v>1</v>
      </c>
      <c r="M17" s="18">
        <f>J17-K17</f>
        <v>0</v>
      </c>
      <c r="N17" s="22"/>
    </row>
    <row r="18" spans="8:14" x14ac:dyDescent="0.25">
      <c r="H18" s="26"/>
      <c r="I18" s="31"/>
      <c r="J18" s="20"/>
      <c r="K18" s="20"/>
      <c r="L18" s="23"/>
      <c r="M18" s="18"/>
      <c r="N18" s="22"/>
    </row>
    <row r="19" spans="8:14" x14ac:dyDescent="0.25">
      <c r="H19" s="2"/>
      <c r="I19" s="2"/>
      <c r="J19" s="5"/>
      <c r="K19" s="5"/>
      <c r="L19" s="5"/>
      <c r="M19" s="5"/>
      <c r="N19" s="22"/>
    </row>
    <row r="20" spans="8:14" x14ac:dyDescent="0.25">
      <c r="I20" s="24">
        <f ca="1">TODAY()</f>
        <v>46256</v>
      </c>
      <c r="J20" s="24"/>
      <c r="K20" s="24"/>
      <c r="L20" s="24"/>
    </row>
    <row r="22" spans="8:14" x14ac:dyDescent="0.25">
      <c r="J22" s="25"/>
      <c r="K22" s="25"/>
      <c r="L22" s="25"/>
    </row>
  </sheetData>
  <mergeCells count="33">
    <mergeCell ref="H15:H16"/>
    <mergeCell ref="L7:L8"/>
    <mergeCell ref="H17:H18"/>
    <mergeCell ref="M17:M18"/>
    <mergeCell ref="H1:M3"/>
    <mergeCell ref="N1:N19"/>
    <mergeCell ref="H5:H6"/>
    <mergeCell ref="I5:M6"/>
    <mergeCell ref="H7:H10"/>
    <mergeCell ref="H11:H12"/>
    <mergeCell ref="I11:M12"/>
    <mergeCell ref="H13:H14"/>
    <mergeCell ref="I13:I14"/>
    <mergeCell ref="J13:J14"/>
    <mergeCell ref="K13:K14"/>
    <mergeCell ref="L13:L14"/>
    <mergeCell ref="M13:M14"/>
    <mergeCell ref="L9:L10"/>
    <mergeCell ref="I15:M16"/>
    <mergeCell ref="M7:M8"/>
    <mergeCell ref="M9:M10"/>
    <mergeCell ref="I20:L20"/>
    <mergeCell ref="J22:L22"/>
    <mergeCell ref="I7:I8"/>
    <mergeCell ref="I9:I10"/>
    <mergeCell ref="J7:J8"/>
    <mergeCell ref="J9:J10"/>
    <mergeCell ref="I17:I18"/>
    <mergeCell ref="J17:J18"/>
    <mergeCell ref="K17:K18"/>
    <mergeCell ref="L17:L18"/>
    <mergeCell ref="K7:K8"/>
    <mergeCell ref="K9:K10"/>
  </mergeCells>
  <conditionalFormatting sqref="L7:L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{51AC8F96-8878-404B-8DE3-7D6E21DEA06D}</x14:id>
        </ext>
      </extLst>
    </cfRule>
    <cfRule type="dataBar" priority="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{D7E6EDE2-A217-48E3-B357-4FF614BEC9D2}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{EA01A9ED-B787-41A0-8430-79E1BAA960D1}</x14:id>
        </ext>
      </extLst>
    </cfRule>
    <cfRule type="dataBar" priority="1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{B0ECF1DB-0323-403E-9E85-5DCF24D929F2}</x14:id>
        </ext>
      </extLst>
    </cfRule>
    <cfRule type="dataBar" priority="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{28D3065B-9CC6-42AF-8C29-2DBE0BF247DA}</x14:id>
        </ext>
      </extLst>
    </cfRule>
  </conditionalFormatting>
  <conditionalFormatting sqref="L9:L1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{4FA85A72-F6D1-4E76-B7D7-77ADBEAA42A8}</x14:id>
        </ext>
      </extLst>
    </cfRule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{45FCB957-60C9-44EC-B207-376AD472BF08}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{B8DC74F7-C138-4359-9708-485F6FF7B49A}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{34D521EE-D738-49B6-B4AE-A48E7F643071}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{A7D64792-B651-40D3-903F-915EE2339C55}</x14:id>
        </ext>
      </extLst>
    </cfRule>
  </conditionalFormatting>
  <conditionalFormatting sqref="L13:L14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{9D422271-6970-4E33-AC4E-F0F529F47A27}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{AC0B8C60-251C-46E3-B641-27EBF5BBD422}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{E9628BC9-C1B8-4EE5-842F-4E15DA5DD06B}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{B1D19FE3-9F97-4F4B-A245-84F630FD7EFF}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{AA8F3FFF-4C4D-4573-970C-CE1A3943C78F}</x14:id>
        </ext>
      </extLst>
    </cfRule>
  </conditionalFormatting>
  <conditionalFormatting sqref="L17:L1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{CAD6BA5E-1274-4483-A365-30AA5358270A}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{862365E2-416B-439C-BF9F-0A941F6AD9C9}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{4181F687-2B83-4B27-8941-E093022C1EED}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{4D44802B-4778-4D4B-98CC-D9B2942F36E4}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{F0877525-8C5C-4BC8-AF6D-92FB11568B95}</x14:id>
        </ext>
      </extLst>
    </cfRule>
  </conditionalFormatting>
  <conditionalFormatting sqref="M7 M9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{20307B7C-91DA-4D85-A25C-BF8C9CC67A64}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{D9D3B2C1-4D58-41F5-BC51-AAB7CFCD529E}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{1C1ACAE9-949B-4065-A5DB-DCF70CF6ED46}</x14:id>
        </ext>
      </extLst>
    </cfRule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{CF9089D8-76D9-48D1-983B-91491D7DC0AF}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{AC7C24F3-1A53-4B84-BEA3-D01ADC055E1B}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{E537F0F1-0B02-41A1-8E11-5B6A3B623DC3}</x14:id>
        </ext>
      </extLst>
    </cfRule>
    <cfRule type="dataBar" priority="4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{0B85C4A5-C1DF-4C9A-B42A-E8D800A4F1D2}</x14:id>
        </ext>
      </extLst>
    </cfRule>
    <cfRule type="dataBar" priority="4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{3E2A2F9D-6477-4E8C-BFF8-FBF7A5A69CB6}</x14:id>
        </ext>
      </extLst>
    </cfRule>
  </conditionalFormatting>
  <conditionalFormatting sqref="M7:M8">
    <cfRule type="dataBar" priority="25">
      <dataBar>
        <cfvo type="num" val="0"/>
        <cfvo type="num" val="185"/>
        <color rgb="FF638EC6"/>
      </dataBar>
      <extLst>
        <ext xmlns:x14="http://schemas.microsoft.com/office/spreadsheetml/2009/9/main" uri="{B025F937-C7B1-47D3-B67F-A62EFF666E3E}">
          <x14:id>{664FF867-F99B-4A7F-B7FF-31FA9F54C90D}</x14:id>
        </ext>
      </extLst>
    </cfRule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{264848EF-F647-4E3F-8EEB-A494737CD922}</x14:id>
        </ext>
      </extLst>
    </cfRule>
  </conditionalFormatting>
  <conditionalFormatting sqref="M9:M10">
    <cfRule type="dataBar" priority="24">
      <dataBar>
        <cfvo type="min"/>
        <cfvo type="num" val="198"/>
        <color rgb="FF638EC6"/>
      </dataBar>
      <extLst>
        <ext xmlns:x14="http://schemas.microsoft.com/office/spreadsheetml/2009/9/main" uri="{B025F937-C7B1-47D3-B67F-A62EFF666E3E}">
          <x14:id>{8CA39A04-3FF4-42CB-A97C-5BE35C32D92D}</x14:id>
        </ext>
      </extLst>
    </cfRule>
  </conditionalFormatting>
  <conditionalFormatting sqref="M13:M14">
    <cfRule type="dataBar" priority="22">
      <dataBar>
        <cfvo type="num" val="226"/>
        <cfvo type="num" val="0"/>
        <color rgb="FF638EC6"/>
      </dataBar>
      <extLst>
        <ext xmlns:x14="http://schemas.microsoft.com/office/spreadsheetml/2009/9/main" uri="{B025F937-C7B1-47D3-B67F-A62EFF666E3E}">
          <x14:id>{73013ED3-4D0C-439A-B5C8-AA502747721F}</x14:id>
        </ext>
      </extLst>
    </cfRule>
    <cfRule type="dataBar" priority="23">
      <dataBar>
        <cfvo type="num" val="226"/>
        <cfvo type="max"/>
        <color rgb="FF638EC6"/>
      </dataBar>
      <extLst>
        <ext xmlns:x14="http://schemas.microsoft.com/office/spreadsheetml/2009/9/main" uri="{B025F937-C7B1-47D3-B67F-A62EFF666E3E}">
          <x14:id>{4CF20953-6701-4ADB-9AFE-6D07F3E52BC3}</x14:id>
        </ext>
      </extLst>
    </cfRule>
    <cfRule type="dataBar" priority="3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{9689A5A5-56BD-4A1C-8729-6654AE59E2F6}</x14:id>
        </ext>
      </extLst>
    </cfRule>
    <cfRule type="dataBar" priority="3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{7126D8B0-82B9-44AF-8D48-95F0BF150F31}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{21ACC3C2-281F-481A-ADE8-8F0815A10402}</x14:id>
        </ext>
      </extLst>
    </cfRule>
    <cfRule type="dataBar" priority="2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{E97FA32B-27E9-4E21-8004-942E792F832C}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{241FE779-1536-4A2B-9D0C-F40CECC4C7D5}</x14:id>
        </ext>
      </extLst>
    </cfRule>
    <cfRule type="dataBar" priority="4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{33F40647-40E9-4B07-BC37-3BF62D4B0172}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{84966369-877E-4297-AF9D-7DA5222F1064}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{BF986FCF-8A27-4AF8-8C7C-D50DBFA71728}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{ECE5963A-B21F-4606-A6B6-30B5E6C100BB}</x14:id>
        </ext>
      </extLst>
    </cfRule>
  </conditionalFormatting>
  <conditionalFormatting sqref="M17:M18">
    <cfRule type="dataBar" priority="1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{6CE3AB21-9A81-4E25-895C-9CCE12A588B9}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{AF7CF006-AB17-40A5-80E6-F6EEE547B857}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{E27E16DE-D832-4D87-B975-B41CA45DF707}</x14:id>
        </ext>
      </extLst>
    </cfRule>
    <cfRule type="dataBar" priority="2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{6F0ABEEF-7722-4177-801D-8AC59F20F507}</x14:id>
        </ext>
      </extLst>
    </cfRule>
    <cfRule type="dataBar" priority="2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{258A01A8-979E-44B6-B80B-906E7702F73C}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{5CE7306A-1A79-480F-A688-BCA8C9D3A721}</x14:id>
        </ext>
      </extLst>
    </cfRule>
    <cfRule type="dataBar" priority="3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{4A1F53A9-0C89-412D-97FE-1F7D6F99C69C}</x14:id>
        </ext>
      </extLs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{DA565482-3707-478E-9814-CBBF7F9F3ADC}</x14:id>
        </ext>
      </extLst>
    </cfRule>
    <cfRule type="dataBar" priority="3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{3A997FEB-D449-4134-98A8-67040B5DE1AB}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C8F96-8878-404B-8DE3-7D6E21DEA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E6EDE2-A217-48E3-B357-4FF614BEC9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01A9ED-B787-41A0-8430-79E1BAA960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ECF1DB-0323-403E-9E85-5DCF24D929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D3065B-9CC6-42AF-8C29-2DBE0BF247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4FA85A72-F6D1-4E76-B7D7-77ADBEAA4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CB957-60C9-44EC-B207-376AD472BF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DC74F7-C138-4359-9708-485F6FF7B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D521EE-D738-49B6-B4AE-A48E7F6430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D64792-B651-40D3-903F-915EE2339C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L9:L10</xm:sqref>
        </x14:conditionalFormatting>
        <x14:conditionalFormatting xmlns:xm="http://schemas.microsoft.com/office/excel/2006/main">
          <x14:cfRule type="dataBar" id="{9D422271-6970-4E33-AC4E-F0F529F47A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0B8C60-251C-46E3-B641-27EBF5BBD4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628BC9-C1B8-4EE5-842F-4E15DA5DD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D19FE3-9F97-4F4B-A245-84F630FD7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8F3FFF-4C4D-4573-970C-CE1A3943C7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L13:L14</xm:sqref>
        </x14:conditionalFormatting>
        <x14:conditionalFormatting xmlns:xm="http://schemas.microsoft.com/office/excel/2006/main">
          <x14:cfRule type="dataBar" id="{CAD6BA5E-1274-4483-A365-30AA535827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2365E2-416B-439C-BF9F-0A941F6AD9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81F687-2B83-4B27-8941-E093022C1E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44802B-4778-4D4B-98CC-D9B2942F36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877525-8C5C-4BC8-AF6D-92FB11568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20307B7C-91DA-4D85-A25C-BF8C9CC67A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D3B2C1-4D58-41F5-BC51-AAB7CFCD52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1ACAE9-949B-4065-A5DB-DCF70CF6E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9089D8-76D9-48D1-983B-91491D7DC0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7C24F3-1A53-4B84-BEA3-D01ADC055E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37F0F1-0B02-41A1-8E11-5B6A3B623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85C4A5-C1DF-4C9A-B42A-E8D800A4F1D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E2A2F9D-6477-4E8C-BFF8-FBF7A5A69CB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M9</xm:sqref>
        </x14:conditionalFormatting>
        <x14:conditionalFormatting xmlns:xm="http://schemas.microsoft.com/office/excel/2006/main">
          <x14:cfRule type="dataBar" id="{664FF867-F99B-4A7F-B7FF-31FA9F54C90D}">
            <x14:dataBar minLength="0" maxLength="100" gradient="0">
              <x14:cfvo type="num">
                <xm:f>0</xm:f>
              </x14:cfvo>
              <x14:cfvo type="num">
                <xm:f>185</xm:f>
              </x14:cfvo>
              <x14:negativeFillColor rgb="FFFF0000"/>
              <x14:axisColor rgb="FF000000"/>
            </x14:dataBar>
          </x14:cfRule>
          <x14:cfRule type="dataBar" id="{264848EF-F647-4E3F-8EEB-A494737CD9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CA39A04-3FF4-42CB-A97C-5BE35C32D92D}">
            <x14:dataBar minLength="0" maxLength="100" gradient="0">
              <x14:cfvo type="autoMin"/>
              <x14:cfvo type="num">
                <xm:f>198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3013ED3-4D0C-439A-B5C8-AA502747721F}">
            <x14:dataBar minLength="0" maxLength="100" gradient="0">
              <x14:cfvo type="num">
                <xm:f>226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CF20953-6701-4ADB-9AFE-6D07F3E52BC3}">
            <x14:dataBar minLength="0" maxLength="100" gradient="0">
              <x14:cfvo type="num">
                <xm:f>226</xm:f>
              </x14:cfvo>
              <x14:cfvo type="autoMax"/>
              <x14:negativeFillColor rgb="FFFF0000"/>
              <x14:axisColor rgb="FF000000"/>
            </x14:dataBar>
          </x14:cfRule>
          <x14:cfRule type="dataBar" id="{9689A5A5-56BD-4A1C-8729-6654AE59E2F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126D8B0-82B9-44AF-8D48-95F0BF150F3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1ACC3C2-281F-481A-ADE8-8F0815A104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7FA32B-27E9-4E21-8004-942E792F832C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241FE779-1536-4A2B-9D0C-F40CECC4C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F40647-40E9-4B07-BC37-3BF62D4B01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966369-877E-4297-AF9D-7DA5222F10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F986FCF-8A27-4AF8-8C7C-D50DBFA717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E5963A-B21F-4606-A6B6-30B5E6C100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6CE3AB21-9A81-4E25-895C-9CCE12A588B9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14:cfRule type="dataBar" id="{AF7CF006-AB17-40A5-80E6-F6EEE547B8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7E16DE-D832-4D87-B975-B41CA45DF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0ABEEF-7722-4177-801D-8AC59F20F50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58A01A8-979E-44B6-B80B-906E7702F73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CE7306A-1A79-480F-A688-BCA8C9D3A7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1F53A9-0C89-412D-97FE-1F7D6F99C6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565482-3707-478E-9814-CBBF7F9F3A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997FEB-D449-4134-98A8-67040B5DE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M17:M18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C949-7D99-4666-AD4E-92F929C04603}">
  <sheetPr codeName="Hoja8"/>
  <dimension ref="B1:Y20"/>
  <sheetViews>
    <sheetView showGridLines="0" topLeftCell="G1" workbookViewId="0">
      <selection activeCell="L24" sqref="L24"/>
    </sheetView>
  </sheetViews>
  <sheetFormatPr baseColWidth="10" defaultRowHeight="15" x14ac:dyDescent="0.25"/>
  <cols>
    <col min="4" max="4" width="14.71093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18</v>
      </c>
      <c r="I1" s="19"/>
      <c r="J1" s="19"/>
      <c r="K1" s="19"/>
      <c r="L1" s="19"/>
      <c r="M1" s="19"/>
      <c r="N1" s="22"/>
      <c r="X1" s="8">
        <f>AVERAGE(L7,L11,L15)</f>
        <v>1.1290766674578687</v>
      </c>
      <c r="Y1" s="9">
        <f>1-X1</f>
        <v>-0.12907666745786872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0" t="s">
        <v>18</v>
      </c>
      <c r="J7" s="20">
        <v>383</v>
      </c>
      <c r="K7" s="20">
        <v>399</v>
      </c>
      <c r="L7" s="23">
        <f>K7/J7</f>
        <v>1.04177545691906</v>
      </c>
      <c r="M7" s="18">
        <f>J7-K7</f>
        <v>-16</v>
      </c>
      <c r="N7" s="22"/>
    </row>
    <row r="8" spans="2:25" x14ac:dyDescent="0.25">
      <c r="H8" s="26"/>
      <c r="I8" s="20"/>
      <c r="J8" s="20"/>
      <c r="K8" s="20"/>
      <c r="L8" s="23"/>
      <c r="M8" s="18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18</v>
      </c>
      <c r="J11" s="20">
        <v>244</v>
      </c>
      <c r="K11" s="20">
        <v>244</v>
      </c>
      <c r="L11" s="23">
        <f>K11/J11</f>
        <v>1</v>
      </c>
      <c r="M11" s="18">
        <f>J11-K11</f>
        <v>0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18</v>
      </c>
      <c r="J15" s="20">
        <v>55</v>
      </c>
      <c r="K15" s="20">
        <v>74</v>
      </c>
      <c r="L15" s="23">
        <f>K15/J15</f>
        <v>1.3454545454545455</v>
      </c>
      <c r="M15" s="18">
        <f>J15-K15</f>
        <v>-19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H1:M3"/>
    <mergeCell ref="N1:N17"/>
    <mergeCell ref="H5:H6"/>
    <mergeCell ref="I5:M6"/>
    <mergeCell ref="H7:H8"/>
    <mergeCell ref="I7:I8"/>
    <mergeCell ref="J7:J8"/>
    <mergeCell ref="K7:K8"/>
    <mergeCell ref="L7:L8"/>
    <mergeCell ref="M7:M8"/>
    <mergeCell ref="H9:H10"/>
    <mergeCell ref="I9:M10"/>
    <mergeCell ref="H11:H12"/>
    <mergeCell ref="I11:I12"/>
    <mergeCell ref="J11:J12"/>
    <mergeCell ref="K11:K12"/>
    <mergeCell ref="L11:L12"/>
    <mergeCell ref="M11:M12"/>
    <mergeCell ref="I18:L18"/>
    <mergeCell ref="J20:L20"/>
    <mergeCell ref="H13:H14"/>
    <mergeCell ref="I13:M14"/>
    <mergeCell ref="H15:H16"/>
    <mergeCell ref="I15:I16"/>
    <mergeCell ref="J15:J16"/>
    <mergeCell ref="K15:K16"/>
    <mergeCell ref="L15:L16"/>
    <mergeCell ref="M15:M16"/>
  </mergeCells>
  <conditionalFormatting sqref="L7:L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{5991EDDC-E3EC-4350-B2BC-7656375A968E}</x14:id>
        </ext>
      </extLst>
    </cfRule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{7EE9B723-5A58-4344-B169-0CB12395C89A}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{65ACA19B-BCE4-4C1D-ACF4-CC679C5EA8C8}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{66349E3C-BC71-4C09-B132-F8CF99EFABD6}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{A93C61B8-3E9C-46FF-8322-DF6856DAA33F}</x14:id>
        </ext>
      </extLst>
    </cfRule>
  </conditionalFormatting>
  <conditionalFormatting sqref="L11:L12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{52E3291D-A436-4D87-9B90-F6B081E6EDCB}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{2E4AC9E9-2A42-4033-B75F-7768F36CB412}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{B189895A-BD58-4E89-85F6-66E31E1D0950}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{46B7CD34-D73E-4C6A-9CF5-0E9E53E1B9F1}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{CDB52C68-E0A2-44F0-B64C-9B34FB073D4B}</x14:id>
        </ext>
      </extLst>
    </cfRule>
  </conditionalFormatting>
  <conditionalFormatting sqref="L15:L16">
    <cfRule type="dataBar" priority="3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{4DB6D43F-1B1F-4B64-A705-82C64209746D}</x14:id>
        </ext>
      </extLst>
    </cfRule>
    <cfRule type="dataBar" priority="4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{AC189DD6-8FC3-49A8-BCC3-455A4D16A380}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{DEE1D340-7743-4B7D-9E30-48F4A9E59742}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{52FB4DCE-D452-4471-BADF-BAE6FF59D559}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{C70A549C-721E-4962-8151-B138B5462003}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{BD927C41-670E-49B1-AB39-ED9BB9A34713}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{7CF95CE9-41D4-41DA-8202-B982552607C7}</x14:id>
        </ext>
      </extLst>
    </cfRule>
  </conditionalFormatting>
  <conditionalFormatting sqref="M7:M8">
    <cfRule type="dataBar" priority="13">
      <dataBar>
        <cfvo type="min"/>
        <cfvo type="num" val="383"/>
        <color rgb="FF638EC6"/>
      </dataBar>
      <extLst>
        <ext xmlns:x14="http://schemas.microsoft.com/office/spreadsheetml/2009/9/main" uri="{B025F937-C7B1-47D3-B67F-A62EFF666E3E}">
          <x14:id>{F6A73705-E076-4DA7-8E01-DFD240F0CA92}</x14:id>
        </ext>
      </extLst>
    </cfRule>
    <cfRule type="dataBar" priority="3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{12205F79-D43A-47F5-A39C-7F3FEA3E9413}</x14:id>
        </ext>
      </extLst>
    </cfRule>
    <cfRule type="dataBar" priority="3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{48E4E2E0-8605-4008-AEFF-0CA1D97F9760}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{AF9308A3-701F-4011-82AB-AEC1C61312F2}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{90C979CB-2B83-47B6-9229-8BBD431D242B}</x14:id>
        </ext>
      </extLst>
    </cfRule>
    <cfRule type="dataBar" priority="3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{9F9FAD20-C0C2-4758-9DEF-FC0A9E4C0507}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{C88F488E-757C-4157-A975-AF83090C177D}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{E0D3CE12-A9BD-4371-A659-6613D3E4A834}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{CF2AA41E-479B-46A6-B3EF-4F19F2B536BD}</x14:id>
        </ext>
      </extLst>
    </cfRule>
  </conditionalFormatting>
  <conditionalFormatting sqref="M11:M12">
    <cfRule type="dataBar" priority="12">
      <dataBar>
        <cfvo type="num" val="244"/>
        <cfvo type="num" val="0"/>
        <color rgb="FF638EC6"/>
      </dataBar>
      <extLst>
        <ext xmlns:x14="http://schemas.microsoft.com/office/spreadsheetml/2009/9/main" uri="{B025F937-C7B1-47D3-B67F-A62EFF666E3E}">
          <x14:id>{0D0465AD-0A2C-4B43-905E-D0D9B235DEDB}</x14:id>
        </ext>
      </extLst>
    </cfRule>
    <cfRule type="dataBar" priority="1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{5B84D919-00BD-49EB-AD42-F66432F2C830}</x14:id>
        </ext>
      </extLst>
    </cfRule>
    <cfRule type="dataBar" priority="2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{88215288-0F48-4ED5-91CD-DC90D5E9027B}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{60F8661E-092E-4A46-844A-5BCC428FD33E}</x14:id>
        </ext>
      </extLst>
    </cfRule>
    <cfRule type="dataBar" priority="2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{907D3E5E-EBB0-42E7-B843-BCA82CEE2416}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{4CC8E76C-CF3C-4F79-88BA-30C59011206F}</x14:id>
        </ext>
      </extLst>
    </cfRule>
    <cfRule type="dataBar" priority="2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{44D82103-F4E5-4E81-A57F-6561CECD5024}</x14:id>
        </ext>
      </extLst>
    </cfRule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{28B5CA32-C5DF-43AF-B77E-FB69DAF4E205}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{8ECCAF35-E29B-4E4E-992B-7AA7083FD2BC}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{76596490-D25D-4EE2-9C40-3418B1466FB0}</x14:id>
        </ext>
      </extLst>
    </cfRule>
  </conditionalFormatting>
  <conditionalFormatting sqref="M15:M16">
    <cfRule type="dataBar" priority="1">
      <dataBar>
        <cfvo type="num" val="0"/>
        <cfvo type="num" val="55"/>
        <color rgb="FF638EC6"/>
      </dataBar>
      <extLst>
        <ext xmlns:x14="http://schemas.microsoft.com/office/spreadsheetml/2009/9/main" uri="{B025F937-C7B1-47D3-B67F-A62EFF666E3E}">
          <x14:id>{A81C3B18-66C9-4087-96C9-F5A1406601D2}</x14:id>
        </ext>
      </extLst>
    </cfRule>
    <cfRule type="dataBar" priority="1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{6195E15D-674F-4B5C-B914-B54A97073A0F}</x14:id>
        </ext>
      </extLst>
    </cfRule>
    <cfRule type="dataBar" priority="1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{7EE407FD-988C-43C0-ABC5-8E7B81C140C1}</x14:id>
        </ext>
      </extLst>
    </cfRule>
    <cfRule type="dataBar" priority="1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{BA4182E9-10DF-4170-8541-23E615DB7429}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{61B16617-BB26-489A-B7D1-85BA9A122124}</x14:id>
        </ext>
      </extLst>
    </cfRule>
    <cfRule type="dataBar" priority="2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{31CB4C7B-ABF4-4E95-A897-0E5B8938FE9A}</x14:id>
        </ext>
      </extLst>
    </cfRule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{BAE9F8F5-55C3-4A05-B2E4-245842292E70}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{9674A757-897B-4911-B935-95862FCC1E50}</x14:id>
        </ext>
      </extLst>
    </cfRule>
    <cfRule type="dataBar" priority="1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{77A7E7D3-25AD-4864-B9C9-420720D86F28}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91EDDC-E3EC-4350-B2BC-7656375A96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E9B723-5A58-4344-B169-0CB12395C8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ACA19B-BCE4-4C1D-ACF4-CC679C5EA8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349E3C-BC71-4C09-B132-F8CF99EFA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3C61B8-3E9C-46FF-8322-DF6856DAA3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52E3291D-A436-4D87-9B90-F6B081E6ED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4AC9E9-2A42-4033-B75F-7768F36CB4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89895A-BD58-4E89-85F6-66E31E1D0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B7CD34-D73E-4C6A-9CF5-0E9E53E1B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B52C68-E0A2-44F0-B64C-9B34FB07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4DB6D43F-1B1F-4B64-A705-82C6420974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189DD6-8FC3-49A8-BCC3-455A4D16A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E1D340-7743-4B7D-9E30-48F4A9E597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FB4DCE-D452-4471-BADF-BAE6FF59D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0A549C-721E-4962-8151-B138B54620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927C41-670E-49B1-AB39-ED9BB9A347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F95CE9-41D4-41DA-8202-B982552607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6A73705-E076-4DA7-8E01-DFD240F0CA92}">
            <x14:dataBar minLength="0" maxLength="100" gradient="0">
              <x14:cfvo type="autoMin"/>
              <x14:cfvo type="num">
                <xm:f>383</xm:f>
              </x14:cfvo>
              <x14:negativeFillColor rgb="FFFF0000"/>
              <x14:axisColor rgb="FF000000"/>
            </x14:dataBar>
          </x14:cfRule>
          <x14:cfRule type="dataBar" id="{12205F79-D43A-47F5-A39C-7F3FEA3E941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8E4E2E0-8605-4008-AEFF-0CA1D97F976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F9308A3-701F-4011-82AB-AEC1C61312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C979CB-2B83-47B6-9229-8BBD431D24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9FAD20-C0C2-4758-9DEF-FC0A9E4C05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8F488E-757C-4157-A975-AF83090C17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D3CE12-A9BD-4371-A659-6613D3E4A8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2AA41E-479B-46A6-B3EF-4F19F2B536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0D0465AD-0A2C-4B43-905E-D0D9B235DEDB}">
            <x14:dataBar minLength="0" maxLength="100" gradient="0">
              <x14:cfvo type="num">
                <xm:f>244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B84D919-00BD-49EB-AD42-F66432F2C83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88215288-0F48-4ED5-91CD-DC90D5E9027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0F8661E-092E-4A46-844A-5BCC428FD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7D3E5E-EBB0-42E7-B843-BCA82CEE241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CC8E76C-CF3C-4F79-88BA-30C5901120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D82103-F4E5-4E81-A57F-6561CECD5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B5CA32-C5DF-43AF-B77E-FB69DAF4E2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CCAF35-E29B-4E4E-992B-7AA7083FD2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596490-D25D-4EE2-9C40-3418B1466F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A81C3B18-66C9-4087-96C9-F5A1406601D2}">
            <x14:dataBar minLength="0" maxLength="100" gradient="0">
              <x14:cfvo type="num">
                <xm:f>0</xm:f>
              </x14:cfvo>
              <x14:cfvo type="num">
                <xm:f>55</xm:f>
              </x14:cfvo>
              <x14:negativeFillColor rgb="FFFF0000"/>
              <x14:axisColor rgb="FF000000"/>
            </x14:dataBar>
          </x14:cfRule>
          <x14:cfRule type="dataBar" id="{6195E15D-674F-4B5C-B914-B54A97073A0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EE407FD-988C-43C0-ABC5-8E7B81C140C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A4182E9-10DF-4170-8541-23E615DB74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B16617-BB26-489A-B7D1-85BA9A122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CB4C7B-ABF4-4E95-A897-0E5B8938FE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E9F8F5-55C3-4A05-B2E4-245842292E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74A757-897B-4911-B935-95862FCC1E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A7E7D3-25AD-4864-B9C9-420720D86F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BD2B-F566-4CFE-9BED-3B211346E86C}">
  <sheetPr codeName="Hoja9"/>
  <dimension ref="B1:Y22"/>
  <sheetViews>
    <sheetView showGridLines="0" topLeftCell="F1" workbookViewId="0">
      <selection activeCell="P33" sqref="P3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19</v>
      </c>
      <c r="I1" s="19"/>
      <c r="J1" s="19"/>
      <c r="K1" s="19"/>
      <c r="L1" s="19"/>
      <c r="M1" s="19"/>
      <c r="N1" s="22"/>
      <c r="X1" s="8">
        <f>AVERAGE(L7,L9,L13,L17)</f>
        <v>1.1578708929342136</v>
      </c>
      <c r="Y1" s="9">
        <f>1-X1</f>
        <v>-0.15787089293421364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19</v>
      </c>
      <c r="J7" s="27">
        <v>311</v>
      </c>
      <c r="K7" s="27">
        <v>314</v>
      </c>
      <c r="L7" s="23">
        <f>K7/J7</f>
        <v>1.0096463022508038</v>
      </c>
      <c r="M7" s="32">
        <f>J7-K7</f>
        <v>-3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20</v>
      </c>
      <c r="J9" s="27">
        <v>71</v>
      </c>
      <c r="K9" s="27">
        <v>108</v>
      </c>
      <c r="L9" s="23">
        <f>K9/J9</f>
        <v>1.5211267605633803</v>
      </c>
      <c r="M9" s="32">
        <f>J9-K9</f>
        <v>-37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1" t="s">
        <v>8</v>
      </c>
      <c r="I11" s="22"/>
      <c r="J11" s="22"/>
      <c r="K11" s="22"/>
      <c r="L11" s="22"/>
      <c r="M11" s="22"/>
      <c r="N11" s="22"/>
    </row>
    <row r="12" spans="2:25" x14ac:dyDescent="0.25">
      <c r="H12" s="21"/>
      <c r="I12" s="22"/>
      <c r="J12" s="22"/>
      <c r="K12" s="22"/>
      <c r="L12" s="22"/>
      <c r="M12" s="22"/>
      <c r="N12" s="22"/>
    </row>
    <row r="13" spans="2:25" x14ac:dyDescent="0.25">
      <c r="H13" s="26"/>
      <c r="I13" s="20" t="s">
        <v>19</v>
      </c>
      <c r="J13" s="20">
        <v>272</v>
      </c>
      <c r="K13" s="20">
        <v>278</v>
      </c>
      <c r="L13" s="23">
        <f>K13/J13</f>
        <v>1.0220588235294117</v>
      </c>
      <c r="M13" s="18">
        <f>J13-K13</f>
        <v>-6</v>
      </c>
      <c r="N13" s="22"/>
    </row>
    <row r="14" spans="2:25" x14ac:dyDescent="0.25">
      <c r="H14" s="26"/>
      <c r="I14" s="20"/>
      <c r="J14" s="20"/>
      <c r="K14" s="20"/>
      <c r="L14" s="23"/>
      <c r="M14" s="18"/>
      <c r="N14" s="22"/>
    </row>
    <row r="15" spans="2:25" x14ac:dyDescent="0.25">
      <c r="H15" s="21" t="s">
        <v>9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19</v>
      </c>
      <c r="J17" s="20">
        <v>89</v>
      </c>
      <c r="K17" s="20">
        <v>96</v>
      </c>
      <c r="L17" s="23">
        <f>K17/J17</f>
        <v>1.0786516853932584</v>
      </c>
      <c r="M17" s="18">
        <f>J17-K17</f>
        <v>-7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"/>
      <c r="I19" s="2"/>
      <c r="J19" s="5"/>
      <c r="K19" s="5"/>
      <c r="L19" s="5"/>
      <c r="M19" s="5"/>
      <c r="N19" s="22"/>
    </row>
    <row r="20" spans="8:14" x14ac:dyDescent="0.25">
      <c r="I20" s="24">
        <f ca="1">TODAY()</f>
        <v>46256</v>
      </c>
      <c r="J20" s="24"/>
      <c r="K20" s="24"/>
      <c r="L20" s="24"/>
    </row>
    <row r="22" spans="8:14" x14ac:dyDescent="0.25">
      <c r="J22" s="25"/>
      <c r="K22" s="25"/>
      <c r="L22" s="25"/>
    </row>
  </sheetData>
  <mergeCells count="33">
    <mergeCell ref="H17:H18"/>
    <mergeCell ref="I15:M16"/>
    <mergeCell ref="H1:M3"/>
    <mergeCell ref="N1:N19"/>
    <mergeCell ref="H5:H6"/>
    <mergeCell ref="I5:M6"/>
    <mergeCell ref="H7:H10"/>
    <mergeCell ref="H11:H12"/>
    <mergeCell ref="I11:M12"/>
    <mergeCell ref="H13:H14"/>
    <mergeCell ref="I13:I14"/>
    <mergeCell ref="J13:J14"/>
    <mergeCell ref="K13:K14"/>
    <mergeCell ref="L13:L14"/>
    <mergeCell ref="M13:M14"/>
    <mergeCell ref="M9:M10"/>
    <mergeCell ref="M7:M8"/>
    <mergeCell ref="M17:M18"/>
    <mergeCell ref="H15:H16"/>
    <mergeCell ref="I20:L20"/>
    <mergeCell ref="J22:L22"/>
    <mergeCell ref="I7:I8"/>
    <mergeCell ref="I9:I10"/>
    <mergeCell ref="J7:J8"/>
    <mergeCell ref="J9:J10"/>
    <mergeCell ref="K7:K8"/>
    <mergeCell ref="K9:K10"/>
    <mergeCell ref="L7:L8"/>
    <mergeCell ref="L9:L10"/>
    <mergeCell ref="I17:I18"/>
    <mergeCell ref="J17:J18"/>
    <mergeCell ref="K17:K18"/>
    <mergeCell ref="L17:L18"/>
  </mergeCells>
  <conditionalFormatting sqref="L7:L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{C51D3B81-E06D-452C-99AE-361AA947BE81}</x14:id>
        </ext>
      </extLst>
    </cfRule>
    <cfRule type="dataBar" priority="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{EB125340-16A0-4E06-9476-D17A37A1C9CA}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{3A164FCC-6AE1-45A4-AC0A-93D1B4A900FF}</x14:id>
        </ext>
      </extLst>
    </cfRule>
    <cfRule type="dataBar" priority="1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{542C5CD9-88BB-49EB-A76D-904173F930B1}</x14:id>
        </ext>
      </extLst>
    </cfRule>
    <cfRule type="dataBar" priority="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{E11B906B-D26A-4043-A44E-D6E940DE4931}</x14:id>
        </ext>
      </extLst>
    </cfRule>
  </conditionalFormatting>
  <conditionalFormatting sqref="L9:L1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{DC2E1497-605C-442E-B458-FBB7744B45B5}</x14:id>
        </ext>
      </extLst>
    </cfRule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{F5DCED72-D1BA-4396-998E-3334E1B98450}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{E9DAB9E7-6ECB-4CCF-8DC1-AC9514CB6638}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{896A59FE-B8B9-40B6-B2B1-617DDA45EA42}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{AAF41B4E-12EF-42AD-8F5A-E5389E41E9DC}</x14:id>
        </ext>
      </extLst>
    </cfRule>
  </conditionalFormatting>
  <conditionalFormatting sqref="L13:L14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{827CA254-57F7-4179-80FB-F63249516F8E}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{BCAD4290-0714-4718-9975-F8AF0A5241BC}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{AA088389-D55B-4BD3-8E6B-432740FE0A3B}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{2000E60B-088E-4972-8FE7-5E8865C31930}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{3D367A7D-A243-471B-AF24-F75FD4AA0CC6}</x14:id>
        </ext>
      </extLst>
    </cfRule>
  </conditionalFormatting>
  <conditionalFormatting sqref="L17:L1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{0695D3C8-2785-4097-8B3F-D78ED1DB23F4}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{49784D5C-C136-43B0-A297-10C0775FF955}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{ACA6F770-FF99-4B2D-BB53-3D249EAB123D}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{C0345C5E-4370-4473-9322-878410C1DD79}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{52456680-1E92-4FFB-BD9E-BEB725CBD9D0}</x14:id>
        </ext>
      </extLst>
    </cfRule>
  </conditionalFormatting>
  <conditionalFormatting sqref="M7 M9"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{3F1B8A62-4B31-4ADC-AEDC-1CAE4C88B38C}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{38DD340D-16B6-4510-B534-EB3FA585B2F2}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{95AEA822-2787-4938-879F-EA502383685F}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{AE8BE5CB-6734-4B2F-97DC-9DC893AFC111}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{F1BF3D97-40FA-4AF4-9EFA-73A76DA661F0}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{01986872-2A5A-45D8-AA49-834C636A0D56}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{8AAFE8D7-AF51-4B96-AA72-64A34C6B6F66}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{57A5C5A7-3DF3-48CE-8579-9E1FD5BFC7F5}</x14:id>
        </ext>
      </extLst>
    </cfRule>
  </conditionalFormatting>
  <conditionalFormatting sqref="M7:M8">
    <cfRule type="dataBar" priority="2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{3ED1FB05-A252-4653-92A8-A3E21DD0CED1}</x14:id>
        </ext>
      </extLst>
    </cfRule>
    <cfRule type="dataBar" priority="25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{43149297-8E2D-4F8C-9E8C-64F226173AC0}</x14:id>
        </ext>
      </extLst>
    </cfRule>
  </conditionalFormatting>
  <conditionalFormatting sqref="M9:M10">
    <cfRule type="dataBar" priority="24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{39833949-3C46-4D76-AA68-EBF95C0CB6B1}</x14:id>
        </ext>
      </extLst>
    </cfRule>
  </conditionalFormatting>
  <conditionalFormatting sqref="M13:M14">
    <cfRule type="dataBar" priority="2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{68D5DBE4-03D4-4047-8371-EE7AED63EE0A}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{CB55CBCD-D2EE-4AFC-B952-D42B8055A292}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{A7222311-F45F-4CB1-9AA8-E8F2C93B874D}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{0A805ABE-3909-40D9-AFF1-77EA6F0E6E34}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{89FDAC84-1A5D-48BA-A6B4-01A846440AC8}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{5644D3E0-EE46-480A-A594-ABB9A5B9DD32}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{A4163178-C712-44EC-91D1-BF205394F50D}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{818BE2E7-475A-476E-9DAC-B95CC1B01BEF}</x14:id>
        </ext>
      </extLst>
    </cfRule>
    <cfRule type="dataBar" priority="26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{2168225F-9DBC-4D5F-9A53-0BFCF23ADC1B}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{2AD8B39D-2EAD-4ACA-B436-E87BBA5BD425}</x14:id>
        </ext>
      </extLst>
    </cfRule>
  </conditionalFormatting>
  <conditionalFormatting sqref="M17:M18">
    <cfRule type="dataBar" priority="1">
      <dataBar>
        <cfvo type="num" val="0"/>
        <cfvo type="num" val="89"/>
        <color rgb="FF638EC6"/>
      </dataBar>
      <extLst>
        <ext xmlns:x14="http://schemas.microsoft.com/office/spreadsheetml/2009/9/main" uri="{B025F937-C7B1-47D3-B67F-A62EFF666E3E}">
          <x14:id>{258170B2-8832-42BA-BF9C-2491BA9E7ED1}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{6B996659-2D6B-4AE7-937F-3D3D88191840}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{E561DD6A-BBBA-4723-8EE4-EBB44CCE5E7D}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{65B0444F-9B32-4E2D-841A-13051CFB2FC1}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{05A97C3E-F551-4885-A0E7-457B7775DEA5}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{1EFB26B3-A9B1-4A4E-B8AB-4B66F8F3E709}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{32DEE787-DF76-44B7-B6E3-1F273F033151}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{7377E132-7BC2-4875-8C88-58295FF4586C}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{FCB808A0-1212-4A3E-9A25-9B9C3DFA3367}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1D3B81-E06D-452C-99AE-361AA947BE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125340-16A0-4E06-9476-D17A37A1C9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164FCC-6AE1-45A4-AC0A-93D1B4A900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2C5CD9-88BB-49EB-A76D-904173F93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B906B-D26A-4043-A44E-D6E940DE49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DC2E1497-605C-442E-B458-FBB7744B4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DCED72-D1BA-4396-998E-3334E1B984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DAB9E7-6ECB-4CCF-8DC1-AC9514CB66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A59FE-B8B9-40B6-B2B1-617DDA45EA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F41B4E-12EF-42AD-8F5A-E5389E41E9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L9:L10</xm:sqref>
        </x14:conditionalFormatting>
        <x14:conditionalFormatting xmlns:xm="http://schemas.microsoft.com/office/excel/2006/main">
          <x14:cfRule type="dataBar" id="{827CA254-57F7-4179-80FB-F63249516F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AD4290-0714-4718-9975-F8AF0A524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088389-D55B-4BD3-8E6B-432740FE0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00E60B-088E-4972-8FE7-5E8865C319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367A7D-A243-471B-AF24-F75FD4AA0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L13:L14</xm:sqref>
        </x14:conditionalFormatting>
        <x14:conditionalFormatting xmlns:xm="http://schemas.microsoft.com/office/excel/2006/main">
          <x14:cfRule type="dataBar" id="{0695D3C8-2785-4097-8B3F-D78ED1DB23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784D5C-C136-43B0-A297-10C0775FF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A6F770-FF99-4B2D-BB53-3D249EAB1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345C5E-4370-4473-9322-878410C1DD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456680-1E92-4FFB-BD9E-BEB725CBD9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3F1B8A62-4B31-4ADC-AEDC-1CAE4C88B3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DD340D-16B6-4510-B534-EB3FA585B2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AEA822-2787-4938-879F-EA5023836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8BE5CB-6734-4B2F-97DC-9DC893AFC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BF3D97-40FA-4AF4-9EFA-73A76DA661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986872-2A5A-45D8-AA49-834C636A0D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AFE8D7-AF51-4B96-AA72-64A34C6B6F6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7A5C5A7-3DF3-48CE-8579-9E1FD5BFC7F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M9</xm:sqref>
        </x14:conditionalFormatting>
        <x14:conditionalFormatting xmlns:xm="http://schemas.microsoft.com/office/excel/2006/main">
          <x14:cfRule type="dataBar" id="{3ED1FB05-A252-4653-92A8-A3E21DD0CED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3149297-8E2D-4F8C-9E8C-64F226173AC0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9833949-3C46-4D76-AA68-EBF95C0CB6B1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68D5DBE4-03D4-4047-8371-EE7AED63EE0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B55CBCD-D2EE-4AFC-B952-D42B8055A29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7222311-F45F-4CB1-9AA8-E8F2C93B874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A805ABE-3909-40D9-AFF1-77EA6F0E6E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FDAC84-1A5D-48BA-A6B4-01A846440A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44D3E0-EE46-480A-A594-ABB9A5B9DD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163178-C712-44EC-91D1-BF205394F5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8BE2E7-475A-476E-9DAC-B95CC1B01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68225F-9DBC-4D5F-9A53-0BFCF23ADC1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2AD8B39D-2EAD-4ACA-B436-E87BBA5BD4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258170B2-8832-42BA-BF9C-2491BA9E7ED1}">
            <x14:dataBar minLength="0" maxLength="100" gradient="0">
              <x14:cfvo type="num">
                <xm:f>0</xm:f>
              </x14:cfvo>
              <x14:cfvo type="num">
                <xm:f>89</xm:f>
              </x14:cfvo>
              <x14:negativeFillColor rgb="FFFF0000"/>
              <x14:axisColor rgb="FF000000"/>
            </x14:dataBar>
          </x14:cfRule>
          <x14:cfRule type="dataBar" id="{6B996659-2D6B-4AE7-937F-3D3D881918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61DD6A-BBBA-4723-8EE4-EBB44CCE5E7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5B0444F-9B32-4E2D-841A-13051CFB2FC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5A97C3E-F551-4885-A0E7-457B7775DE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FB26B3-A9B1-4A4E-B8AB-4B66F8F3E7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DEE787-DF76-44B7-B6E3-1F273F0331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77E132-7BC2-4875-8C88-58295FF45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B808A0-1212-4A3E-9A25-9B9C3DFA33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4979-82BD-4A31-BBCC-9AFF9F2A90B9}">
  <sheetPr codeName="Hoja10">
    <tabColor rgb="FFFF0000"/>
  </sheetPr>
  <dimension ref="B1:Y26"/>
  <sheetViews>
    <sheetView showGridLines="0" topLeftCell="F1" workbookViewId="0">
      <selection activeCell="R31" sqref="R3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21</v>
      </c>
      <c r="I1" s="19"/>
      <c r="J1" s="19"/>
      <c r="K1" s="19"/>
      <c r="L1" s="19"/>
      <c r="M1" s="19"/>
      <c r="N1" s="22"/>
      <c r="X1" s="8">
        <f>AVERAGE(L7,L9,L11,L13,L17,L21)</f>
        <v>1.7030713388787815</v>
      </c>
      <c r="Y1" s="9">
        <f>1-X1</f>
        <v>-0.70307133887878148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21</v>
      </c>
      <c r="J7" s="27">
        <v>147</v>
      </c>
      <c r="K7" s="27">
        <v>409</v>
      </c>
      <c r="L7" s="23">
        <f>K7/J7</f>
        <v>2.7823129251700682</v>
      </c>
      <c r="M7" s="32">
        <f>J7-K7</f>
        <v>-262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26</v>
      </c>
      <c r="J9" s="27">
        <v>93</v>
      </c>
      <c r="K9" s="27">
        <v>140</v>
      </c>
      <c r="L9" s="23">
        <f>K9/J9</f>
        <v>1.5053763440860215</v>
      </c>
      <c r="M9" s="32">
        <f>J9-K9</f>
        <v>-47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9" t="s">
        <v>27</v>
      </c>
      <c r="J11" s="29">
        <v>33</v>
      </c>
      <c r="K11" s="29">
        <v>96</v>
      </c>
      <c r="L11" s="23">
        <f>K11/J11</f>
        <v>2.9090909090909092</v>
      </c>
      <c r="M11" s="32">
        <f>J11-K11</f>
        <v>-63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28</v>
      </c>
      <c r="J13" s="27">
        <v>109</v>
      </c>
      <c r="K13" s="27">
        <v>121</v>
      </c>
      <c r="L13" s="23">
        <f>K13/J13</f>
        <v>1.1100917431192661</v>
      </c>
      <c r="M13" s="32">
        <f>J13-K13</f>
        <v>-12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21</v>
      </c>
      <c r="J17" s="20">
        <v>235</v>
      </c>
      <c r="K17" s="20">
        <v>205</v>
      </c>
      <c r="L17" s="23">
        <f>K17/J17</f>
        <v>0.87234042553191493</v>
      </c>
      <c r="M17" s="18">
        <f>J17-K17</f>
        <v>30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21</v>
      </c>
      <c r="J21" s="20">
        <v>102</v>
      </c>
      <c r="K21" s="20">
        <v>106</v>
      </c>
      <c r="L21" s="23">
        <f>K21/J21</f>
        <v>1.0392156862745099</v>
      </c>
      <c r="M21" s="18">
        <f>J21-K21</f>
        <v>-4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L13:L14"/>
    <mergeCell ref="M13:M14"/>
    <mergeCell ref="H15:H16"/>
    <mergeCell ref="I15:M16"/>
    <mergeCell ref="H1:M3"/>
    <mergeCell ref="H21:H22"/>
    <mergeCell ref="I21:I22"/>
    <mergeCell ref="M9:M10"/>
    <mergeCell ref="M11:M12"/>
    <mergeCell ref="M17:M18"/>
    <mergeCell ref="L9:L10"/>
    <mergeCell ref="L11:L12"/>
    <mergeCell ref="H17:H18"/>
    <mergeCell ref="I17:I18"/>
    <mergeCell ref="H19:H20"/>
    <mergeCell ref="I19:M20"/>
    <mergeCell ref="J26:L26"/>
    <mergeCell ref="I24:L24"/>
    <mergeCell ref="J21:J22"/>
    <mergeCell ref="K21:K22"/>
    <mergeCell ref="L21:L22"/>
    <mergeCell ref="M21:M22"/>
    <mergeCell ref="I9:I10"/>
    <mergeCell ref="I11:I12"/>
    <mergeCell ref="J9:J10"/>
    <mergeCell ref="J11:J12"/>
    <mergeCell ref="K9:K10"/>
    <mergeCell ref="K11:K12"/>
    <mergeCell ref="I13:I14"/>
    <mergeCell ref="J13:J14"/>
    <mergeCell ref="J17:J18"/>
    <mergeCell ref="K17:K18"/>
    <mergeCell ref="L17:L18"/>
    <mergeCell ref="K13:K14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{1A2001AA-FFE7-44FE-8BA9-A1955B366203}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{CDCD6954-D9FF-4CFF-834E-1EDC406D313A}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{55A58338-903F-4B99-A6BA-9EDD25F91AC0}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{C35F834C-F0A3-450D-A89C-5DA9C85B7D60}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{DACA5F77-E4CF-4D93-9D99-35137E2C508B}</x14:id>
        </ext>
      </extLst>
    </cfRule>
  </conditionalFormatting>
  <conditionalFormatting sqref="L17:L18 L21:L22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{884FDADA-3235-4E41-AFAE-A69812F78C2A}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{3E539282-3578-4AC3-B153-63EBFFDE8B0D}</x14:id>
        </ext>
      </extLst>
    </cfRule>
  </conditionalFormatting>
  <conditionalFormatting sqref="L17:L18">
    <cfRule type="dataBar" priority="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{D6A817F4-C9F8-47AA-BB6F-3964511F7521}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{04B57B3B-49AB-4EFE-AF47-3081A4007F20}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{25B0D043-EB6E-4E70-98E2-BEB119C8531E}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{956D37EF-147E-42DC-97F6-30F9E5BD742D}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{349E4B60-21B3-4AE7-BD52-CDBED9120B8A}</x14:id>
        </ext>
      </extLst>
    </cfRule>
  </conditionalFormatting>
  <conditionalFormatting sqref="L21:L22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{E2D3283B-98D8-414B-9C40-BC4B281A6160}</x14:id>
        </ext>
      </extLst>
    </cfRule>
    <cfRule type="dataBar" priority="4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{5FDFF430-2003-4BF2-8418-20AD5265036F}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{0A68B9BD-EE1D-4E5A-A096-2E0A0355BB68}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{7B39657C-F8AD-49AA-A6B6-E13F5FFA2721}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{5042F3E9-730B-4E51-9557-22B8CA5AEBF3}</x14:id>
        </ext>
      </extLst>
    </cfRule>
  </conditionalFormatting>
  <conditionalFormatting sqref="M7 M13 M9 M11">
    <cfRule type="dataBar" priority="4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{AB71694C-1F2E-49E7-B923-2483B144F67C}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{342F8C19-1AA5-4858-A2A3-1165E8B31910}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{4E06A89F-E90D-474B-8CED-F95F325A12DC}</x14:id>
        </ext>
      </extLst>
    </cfRule>
    <cfRule type="dataBar" priority="3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{FE33C447-D79E-4CBB-B6CA-27A50DAE6FE1}</x14:id>
        </ext>
      </extLst>
    </cfRule>
    <cfRule type="dataBar" priority="3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{F5E904E0-997D-418E-A475-1B2CB96E9B22}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{E8405076-9F79-4E7E-8CEC-714709358781}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{2C7181F1-9C13-4F07-BDE2-FCE885A5B815}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{9C7712D8-1BBD-4BC9-9443-8A7CA681AB27}</x14:id>
        </ext>
      </extLst>
    </cfRule>
  </conditionalFormatting>
  <conditionalFormatting sqref="M7:M8">
    <cfRule type="dataBar" priority="11">
      <dataBar>
        <cfvo type="num" val="0"/>
        <cfvo type="num" val="147"/>
        <color rgb="FF638EC6"/>
      </dataBar>
      <extLst>
        <ext xmlns:x14="http://schemas.microsoft.com/office/spreadsheetml/2009/9/main" uri="{B025F937-C7B1-47D3-B67F-A62EFF666E3E}">
          <x14:id>{6E4A7F9E-F60B-4EA8-879D-B64E83F04AA9}</x14:id>
        </ext>
      </extLst>
    </cfRule>
    <cfRule type="dataBar" priority="15">
      <dataBar>
        <cfvo type="num" val="0"/>
        <cfvo type="num" val="168"/>
        <color rgb="FF638EC6"/>
      </dataBar>
      <extLst>
        <ext xmlns:x14="http://schemas.microsoft.com/office/spreadsheetml/2009/9/main" uri="{B025F937-C7B1-47D3-B67F-A62EFF666E3E}">
          <x14:id>{491563EC-EE93-4FF6-9832-9193821894B2}</x14:id>
        </ext>
      </extLst>
    </cfRule>
  </conditionalFormatting>
  <conditionalFormatting sqref="M7:M12">
    <cfRule type="dataBar" priority="1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{562183DD-CEB4-49D3-8AF6-4A703B7F0CAE}</x14:id>
        </ext>
      </extLst>
    </cfRule>
    <cfRule type="dataBar" priority="1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{19DEB479-1F82-4158-A567-89A1F6A21DBE}</x14:id>
        </ext>
      </extLst>
    </cfRule>
  </conditionalFormatting>
  <conditionalFormatting sqref="M9:M10">
    <cfRule type="dataBar" priority="14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{50B30434-A184-46DA-940F-665B871BFAB7}</x14:id>
        </ext>
      </extLst>
    </cfRule>
    <cfRule type="dataBar" priority="10">
      <dataBar>
        <cfvo type="num" val="0"/>
        <cfvo type="num" val="93"/>
        <color rgb="FF638EC6"/>
      </dataBar>
      <extLst>
        <ext xmlns:x14="http://schemas.microsoft.com/office/spreadsheetml/2009/9/main" uri="{B025F937-C7B1-47D3-B67F-A62EFF666E3E}">
          <x14:id>{FDC919B4-6936-4BF9-B878-9CDFEB0621AA}</x14:id>
        </ext>
      </extLst>
    </cfRule>
  </conditionalFormatting>
  <conditionalFormatting sqref="M11:M12">
    <cfRule type="dataBar" priority="13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{E2A63BCE-D93C-4A16-9D39-0CE7A3E50865}</x14:id>
        </ext>
      </extLst>
    </cfRule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{86146ABE-E285-4335-B353-DB8BD52A3DB4}</x14:id>
        </ext>
      </extLst>
    </cfRule>
  </conditionalFormatting>
  <conditionalFormatting sqref="M13:M14">
    <cfRule type="dataBar" priority="18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{7DEE4E84-F572-43FB-B30B-C1CFF39C1108}</x14:id>
        </ext>
      </extLst>
    </cfRule>
    <cfRule type="dataBar" priority="8">
      <dataBar>
        <cfvo type="num" val="0"/>
        <cfvo type="num" val="109"/>
        <color rgb="FF638EC6"/>
      </dataBar>
      <extLst>
        <ext xmlns:x14="http://schemas.microsoft.com/office/spreadsheetml/2009/9/main" uri="{B025F937-C7B1-47D3-B67F-A62EFF666E3E}">
          <x14:id>{B6050AF2-B3AA-4A9E-B4D2-C88D3383964A}</x14:id>
        </ext>
      </extLst>
    </cfRule>
    <cfRule type="dataBar" priority="12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{E5593380-1D45-4695-9D81-447EAF29B034}</x14:id>
        </ext>
      </extLst>
    </cfRule>
  </conditionalFormatting>
  <conditionalFormatting sqref="M17:M18">
    <cfRule type="dataBar" priority="2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{F717B07E-F46A-44F5-8012-F2422C53F3CC}</x14:id>
        </ext>
      </extLst>
    </cfRule>
    <cfRule type="dataBar" priority="2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{6628AB6D-B2C4-493C-9948-92D3AAD1C2F6}</x14:id>
        </ext>
      </extLst>
    </cfRule>
    <cfRule type="dataBar" priority="1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{CBFAA1B4-7109-4E6E-A410-BD0550AACAB9}</x14:id>
        </ext>
      </extLst>
    </cfRule>
    <cfRule type="dataBar" priority="7">
      <dataBar>
        <cfvo type="num" val="235"/>
        <cfvo type="num" val="0"/>
        <color rgb="FF638EC6"/>
      </dataBar>
      <extLst>
        <ext xmlns:x14="http://schemas.microsoft.com/office/spreadsheetml/2009/9/main" uri="{B025F937-C7B1-47D3-B67F-A62EFF666E3E}">
          <x14:id>{80358B93-4132-40FC-BA72-1F719409A440}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{303365DC-6C14-4FC1-A5D6-05A27172893C}</x14:id>
        </ext>
      </extLst>
    </cfRule>
    <cfRule type="dataBar" priority="3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{5FA8ED52-7552-4848-B2F0-D933389674AC}</x14:id>
        </ext>
      </extLst>
    </cfRule>
    <cfRule type="dataBar" priority="3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{941842DB-2846-47AD-AE45-83B0D8EDB243}</x14:id>
        </ext>
      </extLst>
    </cfRule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{15CFADF7-6022-4396-A70E-72154B8D8A1E}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{8A40B8C2-F5F8-4C52-898E-C49AAF17D2AE}</x14:id>
        </ext>
      </extLst>
    </cfRule>
    <cfRule type="dataBar" priority="3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{4EDF0211-1B4B-4DB7-A64D-B6C38FE3B8BE}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{06D18D33-4F5C-481E-8E3E-E6C99260656B}</x14:id>
        </ext>
      </extLst>
    </cfRule>
  </conditionalFormatting>
  <conditionalFormatting sqref="M21:M2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{B7629EAB-5D0F-4A2C-A5E3-C255B5A28D27}</x14:id>
        </ext>
      </extLst>
    </cfRule>
    <cfRule type="dataBar" priority="2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{26B4154E-E0D8-40CD-884D-7CA465AC2717}</x14:id>
        </ext>
      </extLst>
    </cfRule>
    <cfRule type="dataBar" priority="2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{B8059E40-EBB9-4C68-ADF4-E46D45761B9E}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{39D74C00-F3D7-4F09-BDE7-F81395AA8318}</x14:id>
        </ext>
      </extLst>
    </cfRule>
    <cfRule type="dataBar" priority="2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{6C4D6971-7DC1-481D-AF13-FFE467DA1766}</x14:id>
        </ext>
      </extLst>
    </cfRule>
    <cfRule type="dataBar" priority="2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{B863BF2A-04E5-4912-9894-940FC024915E}</x14:id>
        </ext>
      </extLst>
    </cfRule>
    <cfRule type="dataBar" priority="2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{DDE99A7E-598A-4348-BA0F-7020F291138C}</x14:id>
        </ext>
      </extLst>
    </cfRule>
    <cfRule type="dataBar" priority="1">
      <dataBar>
        <cfvo type="num" val="0"/>
        <cfvo type="num" val="102"/>
        <color rgb="FF638EC6"/>
      </dataBar>
      <extLst>
        <ext xmlns:x14="http://schemas.microsoft.com/office/spreadsheetml/2009/9/main" uri="{B025F937-C7B1-47D3-B67F-A62EFF666E3E}">
          <x14:id>{0562E0E1-70D0-4C2F-A86C-4747BD0D5F02}</x14:id>
        </ext>
      </extLst>
    </cfRule>
    <cfRule type="dataBar" priority="2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{5A96FBE3-2CBC-4A14-B378-9B1F5F94FC05}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2001AA-FFE7-44FE-8BA9-A1955B3662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CD6954-D9FF-4CFF-834E-1EDC406D31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A58338-903F-4B99-A6BA-9EDD25F91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5F834C-F0A3-450D-A89C-5DA9C85B7D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CA5F77-E4CF-4D93-9D99-35137E2C50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884FDADA-3235-4E41-AFAE-A69812F78C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539282-3578-4AC3-B153-63EBFFDE8B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</xm:sqref>
        </x14:conditionalFormatting>
        <x14:conditionalFormatting xmlns:xm="http://schemas.microsoft.com/office/excel/2006/main">
          <x14:cfRule type="dataBar" id="{D6A817F4-C9F8-47AA-BB6F-3964511F75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B57B3B-49AB-4EFE-AF47-3081A4007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B0D043-EB6E-4E70-98E2-BEB119C85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6D37EF-147E-42DC-97F6-30F9E5BD7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9E4B60-21B3-4AE7-BD52-CDBED9120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E2D3283B-98D8-414B-9C40-BC4B281A6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DFF430-2003-4BF2-8418-20AD526503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68B9BD-EE1D-4E5A-A096-2E0A0355B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39657C-F8AD-49AA-A6B6-E13F5FFA27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42F3E9-730B-4E51-9557-22B8CA5AEB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AB71694C-1F2E-49E7-B923-2483B144F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2F8C19-1AA5-4858-A2A3-1165E8B319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06A89F-E90D-474B-8CED-F95F325A1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33C447-D79E-4CBB-B6CA-27A50DAE6FE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5E904E0-997D-418E-A475-1B2CB96E9B2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8405076-9F79-4E7E-8CEC-714709358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7181F1-9C13-4F07-BDE2-FCE885A5B8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7712D8-1BBD-4BC9-9443-8A7CA681AB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M13 M9 M11</xm:sqref>
        </x14:conditionalFormatting>
        <x14:conditionalFormatting xmlns:xm="http://schemas.microsoft.com/office/excel/2006/main">
          <x14:cfRule type="dataBar" id="{6E4A7F9E-F60B-4EA8-879D-B64E83F04AA9}">
            <x14:dataBar minLength="0" maxLength="100" gradient="0">
              <x14:cfvo type="num">
                <xm:f>0</xm:f>
              </x14:cfvo>
              <x14:cfvo type="num">
                <xm:f>147</xm:f>
              </x14:cfvo>
              <x14:negativeFillColor rgb="FFFF0000"/>
              <x14:axisColor rgb="FF000000"/>
            </x14:dataBar>
          </x14:cfRule>
          <x14:cfRule type="dataBar" id="{491563EC-EE93-4FF6-9832-9193821894B2}">
            <x14:dataBar minLength="0" maxLength="100" gradient="0">
              <x14:cfvo type="num">
                <xm:f>0</xm:f>
              </x14:cfvo>
              <x14:cfvo type="num">
                <xm:f>168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62183DD-CEB4-49D3-8AF6-4A703B7F0CAE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19DEB479-1F82-4158-A567-89A1F6A21DBE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50B30434-A184-46DA-940F-665B871BFAB7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14:cfRule type="dataBar" id="{FDC919B4-6936-4BF9-B878-9CDFEB0621AA}">
            <x14:dataBar minLength="0" maxLength="100" gradient="0">
              <x14:cfvo type="num">
                <xm:f>0</xm:f>
              </x14:cfvo>
              <x14:cfvo type="num">
                <xm:f>93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E2A63BCE-D93C-4A16-9D39-0CE7A3E50865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86146ABE-E285-4335-B353-DB8BD52A3DB4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7DEE4E84-F572-43FB-B30B-C1CFF39C1108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6050AF2-B3AA-4A9E-B4D2-C88D3383964A}">
            <x14:dataBar minLength="0" maxLength="100" gradient="0">
              <x14:cfvo type="num">
                <xm:f>0</xm:f>
              </x14:cfvo>
              <x14:cfvo type="num">
                <xm:f>109</xm:f>
              </x14:cfvo>
              <x14:negativeFillColor rgb="FFFF0000"/>
              <x14:axisColor rgb="FF000000"/>
            </x14:dataBar>
          </x14:cfRule>
          <x14:cfRule type="dataBar" id="{E5593380-1D45-4695-9D81-447EAF29B034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F717B07E-F46A-44F5-8012-F2422C53F3C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628AB6D-B2C4-493C-9948-92D3AAD1C2F6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CBFAA1B4-7109-4E6E-A410-BD0550AACAB9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0358B93-4132-40FC-BA72-1F719409A440}">
            <x14:dataBar minLength="0" maxLength="100" gradient="0">
              <x14:cfvo type="num">
                <xm:f>235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03365DC-6C14-4FC1-A5D6-05A271728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A8ED52-7552-4848-B2F0-D933389674A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41842DB-2846-47AD-AE45-83B0D8EDB2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CFADF7-6022-4396-A70E-72154B8D8A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A40B8C2-F5F8-4C52-898E-C49AAF17D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DF0211-1B4B-4DB7-A64D-B6C38FE3B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D18D33-4F5C-481E-8E3E-E6C992606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B7629EAB-5D0F-4A2C-A5E3-C255B5A28D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B4154E-E0D8-40CD-884D-7CA465AC27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059E40-EBB9-4C68-ADF4-E46D45761B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D74C00-F3D7-4F09-BDE7-F81395AA83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4D6971-7DC1-481D-AF13-FFE467DA17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63BF2A-04E5-4912-9894-940FC02491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E99A7E-598A-4348-BA0F-7020F291138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562E0E1-70D0-4C2F-A86C-4747BD0D5F02}">
            <x14:dataBar minLength="0" maxLength="100" gradient="0">
              <x14:cfvo type="num">
                <xm:f>0</xm:f>
              </x14:cfvo>
              <x14:cfvo type="num">
                <xm:f>102</xm:f>
              </x14:cfvo>
              <x14:negativeFillColor rgb="FFFF0000"/>
              <x14:axisColor rgb="FF000000"/>
            </x14:dataBar>
          </x14:cfRule>
          <x14:cfRule type="dataBar" id="{5A96FBE3-2CBC-4A14-B378-9B1F5F94FC0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FED-A7EA-40EE-BB3A-90DAEADD62E6}">
  <sheetPr codeName="Hoja11">
    <tabColor rgb="FFFF0000"/>
  </sheetPr>
  <dimension ref="B1:Y26"/>
  <sheetViews>
    <sheetView showGridLines="0" topLeftCell="F1" workbookViewId="0">
      <selection activeCell="W22" sqref="W22"/>
    </sheetView>
  </sheetViews>
  <sheetFormatPr baseColWidth="10" defaultRowHeight="15" x14ac:dyDescent="0.25"/>
  <cols>
    <col min="4" max="4" width="14.7109375" customWidth="1"/>
    <col min="9" max="9" width="14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29</v>
      </c>
      <c r="I1" s="19"/>
      <c r="J1" s="19"/>
      <c r="K1" s="19"/>
      <c r="L1" s="19"/>
      <c r="M1" s="19"/>
      <c r="N1" s="22"/>
      <c r="X1" s="8">
        <f>AVERAGE(L7,L9,L11,L13,L17,L21)</f>
        <v>1.0347848024799022</v>
      </c>
      <c r="Y1" s="9">
        <f>1-X1</f>
        <v>-3.4784802479902233E-2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22</v>
      </c>
      <c r="J7" s="27">
        <v>168</v>
      </c>
      <c r="K7" s="27">
        <v>180</v>
      </c>
      <c r="L7" s="34">
        <f>K7/J7</f>
        <v>1.0714285714285714</v>
      </c>
      <c r="M7" s="32">
        <f>J7-K7</f>
        <v>-12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23</v>
      </c>
      <c r="J9" s="27">
        <v>88</v>
      </c>
      <c r="K9" s="27">
        <v>90</v>
      </c>
      <c r="L9" s="34">
        <f>K9/J9</f>
        <v>1.0227272727272727</v>
      </c>
      <c r="M9" s="32">
        <f>J9-K9</f>
        <v>-2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24</v>
      </c>
      <c r="J11" s="27">
        <v>38</v>
      </c>
      <c r="K11" s="27">
        <v>40</v>
      </c>
      <c r="L11" s="34">
        <f>K11/J11</f>
        <v>1.0526315789473684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25</v>
      </c>
      <c r="J13" s="27">
        <v>88</v>
      </c>
      <c r="K13" s="27">
        <v>96</v>
      </c>
      <c r="L13" s="34">
        <f>K13/J13</f>
        <v>1.0909090909090908</v>
      </c>
      <c r="M13" s="32">
        <f>J13-K13</f>
        <v>-8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29</v>
      </c>
      <c r="J17" s="20">
        <v>261</v>
      </c>
      <c r="K17" s="20">
        <v>250</v>
      </c>
      <c r="L17" s="23">
        <f>K17/J17</f>
        <v>0.95785440613026818</v>
      </c>
      <c r="M17" s="18">
        <f>J17-K17</f>
        <v>11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29</v>
      </c>
      <c r="J21" s="20">
        <v>76</v>
      </c>
      <c r="K21" s="20">
        <v>77</v>
      </c>
      <c r="L21" s="23">
        <f>K21/J21</f>
        <v>1.013157894736842</v>
      </c>
      <c r="M21" s="18">
        <f>J21-K21</f>
        <v>-1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L13:L14"/>
    <mergeCell ref="M13:M14"/>
    <mergeCell ref="H15:H16"/>
    <mergeCell ref="I15:M16"/>
    <mergeCell ref="H1:M3"/>
    <mergeCell ref="H21:H22"/>
    <mergeCell ref="I21:I22"/>
    <mergeCell ref="M9:M10"/>
    <mergeCell ref="M11:M12"/>
    <mergeCell ref="M17:M18"/>
    <mergeCell ref="L9:L10"/>
    <mergeCell ref="L11:L12"/>
    <mergeCell ref="H17:H18"/>
    <mergeCell ref="I17:I18"/>
    <mergeCell ref="H19:H20"/>
    <mergeCell ref="I19:M20"/>
    <mergeCell ref="J26:L26"/>
    <mergeCell ref="I24:L24"/>
    <mergeCell ref="J21:J22"/>
    <mergeCell ref="K21:K22"/>
    <mergeCell ref="L21:L22"/>
    <mergeCell ref="M21:M22"/>
    <mergeCell ref="I9:I10"/>
    <mergeCell ref="I11:I12"/>
    <mergeCell ref="J9:J10"/>
    <mergeCell ref="J11:J12"/>
    <mergeCell ref="K9:K10"/>
    <mergeCell ref="K11:K12"/>
    <mergeCell ref="I13:I14"/>
    <mergeCell ref="J13:J14"/>
    <mergeCell ref="J17:J18"/>
    <mergeCell ref="K17:K18"/>
    <mergeCell ref="L17:L18"/>
    <mergeCell ref="K13:K14"/>
  </mergeCells>
  <conditionalFormatting sqref="L7 L9 L11 L13">
    <cfRule type="dataBar" priority="4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{4F4D875B-EDBE-4C45-9B6E-2926A1A6CD2D}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{130B8E32-BDE6-4144-B715-2E331EA88775}</x14:id>
        </ext>
      </extLst>
    </cfRule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{4EF2A9F7-C292-44F9-A813-82847E2B74D5}</x14:id>
        </ext>
      </extLst>
    </cfRule>
  </conditionalFormatting>
  <conditionalFormatting sqref="L17:L18 L7 L21:L22 L9 L11 L13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{14F2B9C4-CF01-47E7-84BF-972837CF73EA}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{390EFDDE-95CF-46B8-BC6D-599A19C03DC3}</x14:id>
        </ext>
      </extLst>
    </cfRule>
  </conditionalFormatting>
  <conditionalFormatting sqref="L17:L18">
    <cfRule type="dataBar" priority="4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{866E4FD8-8D52-48DA-B277-D63DC4DDFB90}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{AF85C2FC-DEE8-4C56-A989-B2715F7276DF}</x14:id>
        </ext>
      </extLst>
    </cfRule>
    <cfRule type="dataBar" priority="4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{4A543F02-D557-4F1A-9608-02BB898C34FC}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{189B2F30-EC1C-422D-BD77-4A7DC9C07DED}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{8BC40886-EA04-4356-A691-58F0FD261392}</x14:id>
        </ext>
      </extLst>
    </cfRule>
  </conditionalFormatting>
  <conditionalFormatting sqref="L21:L22">
    <cfRule type="dataBar" priority="3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{F2CEBD05-C22E-49B0-83D6-1F9EDC921725}</x14:id>
        </ext>
      </extLst>
    </cfRule>
    <cfRule type="dataBar" priority="3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{F044DE80-6D13-4904-A842-111B8CAC4497}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{D5F40C9F-FF8A-44C0-A1B8-E016BAAAF90F}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{88B6D526-4056-4EAC-808C-863CC5126BD5}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{8B739B0C-E2C4-4157-ADA1-834BBD41CB3E}</x14:id>
        </ext>
      </extLst>
    </cfRule>
  </conditionalFormatting>
  <conditionalFormatting sqref="M7 M13 M9 M11">
    <cfRule type="dataBar" priority="3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{22DFA9BC-D20F-4F1F-A036-E7E438A01A2A}</x14:id>
        </ext>
      </extLst>
    </cfRule>
    <cfRule type="dataBar" priority="2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{56CDF072-4704-4EFB-A090-D0F47E4C4BBB}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{F7942EE8-58DB-46BC-AA52-C16B0C34B56F}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{4506D5BC-B820-4600-BD70-FF7145ADC5CA}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{21E852E1-8AE9-4326-A461-B51D35AD8D85}</x14:id>
        </ext>
      </extLst>
    </cfRule>
    <cfRule type="dataBar" priority="3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{EBB94592-842A-4A74-9FC0-0FB31F5E4309}</x14:id>
        </ext>
      </extLst>
    </cfRule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{DFAEF0E3-5992-407F-9427-329A1E9BFF29}</x14:id>
        </ext>
      </extLst>
    </cfRule>
    <cfRule type="dataBar" priority="3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{317759EF-FE7B-4D0C-896D-1C74E8513659}</x14:id>
        </ext>
      </extLst>
    </cfRule>
  </conditionalFormatting>
  <conditionalFormatting sqref="M7:M8">
    <cfRule type="dataBar" priority="7">
      <dataBar>
        <cfvo type="num" val="0"/>
        <cfvo type="num" val="168"/>
        <color rgb="FF638EC6"/>
      </dataBar>
      <extLst>
        <ext xmlns:x14="http://schemas.microsoft.com/office/spreadsheetml/2009/9/main" uri="{B025F937-C7B1-47D3-B67F-A62EFF666E3E}">
          <x14:id>{B44C63CA-9E66-4AB0-B54D-6FB93F442A53}</x14:id>
        </ext>
      </extLst>
    </cfRule>
  </conditionalFormatting>
  <conditionalFormatting sqref="M7:M12">
    <cfRule type="dataBar" priority="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{1195586A-D67F-4C48-851E-1955437BA831}</x14:id>
        </ext>
      </extLst>
    </cfRule>
    <cfRule type="dataBar" priority="1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{01A40FC2-7965-46DD-80C5-E3F4D1C164DB}</x14:id>
        </ext>
      </extLst>
    </cfRule>
  </conditionalFormatting>
  <conditionalFormatting sqref="M9:M10">
    <cfRule type="dataBar" priority="6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{00BB0336-1B59-47C6-B2BC-8ABDB5476D07}</x14:id>
        </ext>
      </extLst>
    </cfRule>
  </conditionalFormatting>
  <conditionalFormatting sqref="M11:M12">
    <cfRule type="dataBar" priority="5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{E791476E-C4D2-44FF-B930-B09E8496FF54}</x14:id>
        </ext>
      </extLst>
    </cfRule>
  </conditionalFormatting>
  <conditionalFormatting sqref="M13:M14">
    <cfRule type="dataBar" priority="4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{36F38307-4066-43F3-8D20-13310C56CC57}</x14:id>
        </ext>
      </extLst>
    </cfRule>
    <cfRule type="dataBar" priority="10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{DA41C02F-EA6C-4422-A5CC-9F7EB512C168}</x14:id>
        </ext>
      </extLst>
    </cfRule>
  </conditionalFormatting>
  <conditionalFormatting sqref="M17:M18">
    <cfRule type="dataBar" priority="1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{7ED13712-09B8-40E8-95E6-7588642CE896}</x14:id>
        </ext>
      </extLst>
    </cfRule>
    <cfRule type="dataBar" priority="2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{3ADD3954-AA73-4B6E-96FD-D7AD7088B899}</x14:id>
        </ext>
      </extLst>
    </cfRule>
    <cfRule type="dataBar" priority="2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{2421BB93-ED4D-4E3F-A28C-755ECA0344C1}</x14:id>
        </ext>
      </extLst>
    </cfRule>
    <cfRule type="dataBar" priority="2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{305825FA-6843-4078-A259-DE6AB879FB5D}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{31325069-7B58-4D84-9B0A-ED0FA79CE3A7}</x14:id>
        </ext>
      </extLst>
    </cfRule>
    <cfRule type="dataBar" priority="2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{E6BA2881-1481-488E-94D8-157E85B95663}</x14:id>
        </ext>
      </extLst>
    </cfRule>
    <cfRule type="dataBar" priority="2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{BBF40FD0-0698-4968-AFBF-5FEC30DC22B2}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{9E281254-6A99-498E-B6A3-E1221BB004E1}</x14:id>
        </ext>
      </extLst>
    </cfRule>
    <cfRule type="dataBar" priority="2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{F23A2406-184C-418D-B809-454FC5314903}</x14:id>
        </ext>
      </extLst>
    </cfRule>
    <cfRule type="dataBar" priority="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{2E2BA2BB-5B4E-4C46-BC31-2FF4067B0821}</x14:id>
        </ext>
      </extLst>
    </cfRule>
    <cfRule type="dataBar" priority="3">
      <dataBar>
        <cfvo type="num" val="261"/>
        <cfvo type="num" val="0"/>
        <color rgb="FF638EC6"/>
      </dataBar>
      <extLst>
        <ext xmlns:x14="http://schemas.microsoft.com/office/spreadsheetml/2009/9/main" uri="{B025F937-C7B1-47D3-B67F-A62EFF666E3E}">
          <x14:id>{B9FDE70C-5CC9-4D8B-869C-79F44B4AC50B}</x14:id>
        </ext>
      </extLst>
    </cfRule>
  </conditionalFormatting>
  <conditionalFormatting sqref="M21:M22"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{4D311604-78C3-4EAC-A1FB-450BCDD696AE}</x14:id>
        </ext>
      </extLst>
    </cfRule>
    <cfRule type="dataBar" priority="1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{B4600F25-9132-4297-835C-77E274A7A827}</x14:id>
        </ext>
      </extLst>
    </cfRule>
    <cfRule type="dataBar" priority="1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{1C712559-129D-4221-951C-504A58EC8BAF}</x14:id>
        </ext>
      </extLst>
    </cfRule>
    <cfRule type="dataBar" priority="1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{BE2D6EAA-85E5-497A-8F74-8E595B86495E}</x14:id>
        </ext>
      </extLst>
    </cfRule>
    <cfRule type="dataBar" priority="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{5F8B4B73-6EBF-4255-B61F-25A3225F805D}</x14:id>
        </ext>
      </extLst>
    </cfRule>
    <cfRule type="dataBar" priority="1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{DC40D6E6-ED05-4000-8BAD-545CD2BF932A}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{6049758E-22CB-41DC-9F08-DE83082CA40E}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{1B8F759F-C7AE-485B-8233-117492E63674}</x14:id>
        </ext>
      </extLst>
    </cfRule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{E8ED799E-D74D-4215-BD5B-BBFBAFBBFD39}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4D875B-EDBE-4C45-9B6E-2926A1A6CD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0B8E32-BDE6-4144-B715-2E331EA887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F2A9F7-C292-44F9-A813-82847E2B7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</xm:sqref>
        </x14:conditionalFormatting>
        <x14:conditionalFormatting xmlns:xm="http://schemas.microsoft.com/office/excel/2006/main">
          <x14:cfRule type="dataBar" id="{14F2B9C4-CF01-47E7-84BF-972837CF73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0EFDDE-95CF-46B8-BC6D-599A19C03D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L7 L21:L22 L9 L11 L13</xm:sqref>
        </x14:conditionalFormatting>
        <x14:conditionalFormatting xmlns:xm="http://schemas.microsoft.com/office/excel/2006/main">
          <x14:cfRule type="dataBar" id="{866E4FD8-8D52-48DA-B277-D63DC4DDFB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85C2FC-DEE8-4C56-A989-B2715F7276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543F02-D557-4F1A-9608-02BB898C34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B2F30-EC1C-422D-BD77-4A7DC9C07D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C40886-EA04-4356-A691-58F0FD2613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F2CEBD05-C22E-49B0-83D6-1F9EDC9217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44DE80-6D13-4904-A842-111B8CAC44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F40C9F-FF8A-44C0-A1B8-E016BAAAF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B6D526-4056-4EAC-808C-863CC5126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739B0C-E2C4-4157-ADA1-834BBD41C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22DFA9BC-D20F-4F1F-A036-E7E438A01A2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6CDF072-4704-4EFB-A090-D0F47E4C4BB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7942EE8-58DB-46BC-AA52-C16B0C34B5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06D5BC-B820-4600-BD70-FF7145ADC5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E852E1-8AE9-4326-A461-B51D35AD8D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B94592-842A-4A74-9FC0-0FB31F5E4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AEF0E3-5992-407F-9427-329A1E9BFF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7759EF-FE7B-4D0C-896D-1C74E85136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M13 M9 M11</xm:sqref>
        </x14:conditionalFormatting>
        <x14:conditionalFormatting xmlns:xm="http://schemas.microsoft.com/office/excel/2006/main">
          <x14:cfRule type="dataBar" id="{B44C63CA-9E66-4AB0-B54D-6FB93F442A53}">
            <x14:dataBar minLength="0" maxLength="100" gradient="0">
              <x14:cfvo type="num">
                <xm:f>0</xm:f>
              </x14:cfvo>
              <x14:cfvo type="num">
                <xm:f>168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1195586A-D67F-4C48-851E-1955437BA83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1A40FC2-7965-46DD-80C5-E3F4D1C164D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00BB0336-1B59-47C6-B2BC-8ABDB5476D07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E791476E-C4D2-44FF-B930-B09E8496FF54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6F38307-4066-43F3-8D20-13310C56CC57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14:cfRule type="dataBar" id="{DA41C02F-EA6C-4422-A5CC-9F7EB512C168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7ED13712-09B8-40E8-95E6-7588642CE896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3ADD3954-AA73-4B6E-96FD-D7AD7088B89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421BB93-ED4D-4E3F-A28C-755ECA0344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5825FA-6843-4078-A259-DE6AB879FB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325069-7B58-4D84-9B0A-ED0FA79CE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BA2881-1481-488E-94D8-157E85B95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F40FD0-0698-4968-AFBF-5FEC30DC22B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E281254-6A99-498E-B6A3-E1221BB004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3A2406-184C-418D-B809-454FC53149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2BA2BB-5B4E-4C46-BC31-2FF4067B0821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9FDE70C-5CC9-4D8B-869C-79F44B4AC50B}">
            <x14:dataBar minLength="0" maxLength="100" gradient="0">
              <x14:cfvo type="num">
                <xm:f>261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4D311604-78C3-4EAC-A1FB-450BCDD696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600F25-9132-4297-835C-77E274A7A82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C712559-129D-4221-951C-504A58EC8BAF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BE2D6EAA-85E5-497A-8F74-8E595B86495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F8B4B73-6EBF-4255-B61F-25A3225F80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40D6E6-ED05-4000-8BAD-545CD2BF9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9758E-22CB-41DC-9F08-DE83082CA4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8F759F-C7AE-485B-8233-117492E636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ED799E-D74D-4215-BD5B-BBFBAFBBFD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5565-5221-41B5-882B-67CD4AE8DB73}">
  <sheetPr codeName="Hoja12"/>
  <dimension ref="B1:Y32"/>
  <sheetViews>
    <sheetView showGridLines="0" topLeftCell="F4" workbookViewId="0">
      <selection activeCell="Q25" sqref="Q25"/>
    </sheetView>
  </sheetViews>
  <sheetFormatPr baseColWidth="10" defaultRowHeight="15" x14ac:dyDescent="0.25"/>
  <cols>
    <col min="4" max="4" width="14.7109375" customWidth="1"/>
    <col min="9" max="9" width="16.140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36</v>
      </c>
      <c r="I1" s="19"/>
      <c r="J1" s="19"/>
      <c r="K1" s="19"/>
      <c r="L1" s="19"/>
      <c r="M1" s="19"/>
      <c r="N1" s="22"/>
      <c r="X1" s="8">
        <f>AVERAGE(L7,L9,L11,L13,L15,L17,L19,L23,L27)</f>
        <v>1.5023900498881593</v>
      </c>
      <c r="Y1" s="9">
        <f>1-X1</f>
        <v>-0.50239004988815927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30</v>
      </c>
      <c r="J7" s="27">
        <v>57</v>
      </c>
      <c r="K7" s="27">
        <v>69</v>
      </c>
      <c r="L7" s="34">
        <f>K7/J7</f>
        <v>1.2105263157894737</v>
      </c>
      <c r="M7" s="32">
        <f>J7-K7</f>
        <v>-12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16</v>
      </c>
      <c r="J9" s="27">
        <v>7</v>
      </c>
      <c r="K9" s="27">
        <v>16</v>
      </c>
      <c r="L9" s="34">
        <f>K9/J9</f>
        <v>2.2857142857142856</v>
      </c>
      <c r="M9" s="32">
        <f>J9-K9</f>
        <v>-9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31</v>
      </c>
      <c r="J11" s="27">
        <v>64</v>
      </c>
      <c r="K11" s="27">
        <v>69</v>
      </c>
      <c r="L11" s="34">
        <f>K11/J11</f>
        <v>1.078125</v>
      </c>
      <c r="M11" s="32">
        <f>J11-K11</f>
        <v>-5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32</v>
      </c>
      <c r="J13" s="27">
        <v>58</v>
      </c>
      <c r="K13" s="27">
        <v>63</v>
      </c>
      <c r="L13" s="34">
        <f>K13/J13</f>
        <v>1.0862068965517242</v>
      </c>
      <c r="M13" s="32">
        <f>J13-K13</f>
        <v>-5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33</v>
      </c>
      <c r="J15" s="27">
        <v>88</v>
      </c>
      <c r="K15" s="27">
        <v>120</v>
      </c>
      <c r="L15" s="34">
        <f>K15/J15</f>
        <v>1.3636363636363635</v>
      </c>
      <c r="M15" s="32">
        <f>J15-K15</f>
        <v>-32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34</v>
      </c>
      <c r="J17" s="27">
        <v>9</v>
      </c>
      <c r="K17" s="27">
        <v>31</v>
      </c>
      <c r="L17" s="34">
        <f>K17/J17</f>
        <v>3.4444444444444446</v>
      </c>
      <c r="M17" s="32">
        <f>J17-K17</f>
        <v>-22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27" t="s">
        <v>35</v>
      </c>
      <c r="J19" s="27">
        <v>100</v>
      </c>
      <c r="K19" s="27">
        <v>101</v>
      </c>
      <c r="L19" s="34">
        <f>K19/J19</f>
        <v>1.01</v>
      </c>
      <c r="M19" s="32">
        <f>J19-K19</f>
        <v>-1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36</v>
      </c>
      <c r="J23" s="20">
        <v>246</v>
      </c>
      <c r="K23" s="20">
        <v>246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20" t="s">
        <v>36</v>
      </c>
      <c r="J27" s="20">
        <v>70</v>
      </c>
      <c r="K27" s="20">
        <v>73</v>
      </c>
      <c r="L27" s="23">
        <f>K27/J27</f>
        <v>1.0428571428571429</v>
      </c>
      <c r="M27" s="18">
        <f>J27-K27</f>
        <v>-3</v>
      </c>
      <c r="N27" s="22"/>
    </row>
    <row r="28" spans="8:14" x14ac:dyDescent="0.25">
      <c r="H28" s="26"/>
      <c r="I28" s="20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M23:M24"/>
    <mergeCell ref="I19:I20"/>
    <mergeCell ref="J19:J20"/>
    <mergeCell ref="K19:K20"/>
    <mergeCell ref="L19:L20"/>
    <mergeCell ref="M19:M20"/>
    <mergeCell ref="H21:H22"/>
    <mergeCell ref="I21:M22"/>
    <mergeCell ref="H25:H26"/>
    <mergeCell ref="I25:M26"/>
    <mergeCell ref="H27:H28"/>
    <mergeCell ref="I27:I28"/>
    <mergeCell ref="J27:J28"/>
    <mergeCell ref="K27:K28"/>
    <mergeCell ref="L27:L28"/>
    <mergeCell ref="M27:M28"/>
    <mergeCell ref="H23:H24"/>
    <mergeCell ref="I23:I24"/>
    <mergeCell ref="J23:J24"/>
    <mergeCell ref="K23:K24"/>
    <mergeCell ref="L23:L24"/>
    <mergeCell ref="I30:L30"/>
    <mergeCell ref="J32:L32"/>
    <mergeCell ref="I9:I10"/>
    <mergeCell ref="I11:I12"/>
    <mergeCell ref="I13:I14"/>
    <mergeCell ref="I15:I16"/>
    <mergeCell ref="I17:I18"/>
    <mergeCell ref="J9:J10"/>
    <mergeCell ref="J11:J12"/>
    <mergeCell ref="J13:J14"/>
    <mergeCell ref="J15:J16"/>
    <mergeCell ref="J17:J18"/>
    <mergeCell ref="K9:K10"/>
    <mergeCell ref="K11:K12"/>
    <mergeCell ref="K13:K14"/>
    <mergeCell ref="K15:K16"/>
    <mergeCell ref="K17:K18"/>
    <mergeCell ref="M9:M10"/>
    <mergeCell ref="M11:M12"/>
    <mergeCell ref="M13:M14"/>
    <mergeCell ref="M15:M16"/>
    <mergeCell ref="M17:M18"/>
    <mergeCell ref="L9:L10"/>
    <mergeCell ref="L11:L12"/>
    <mergeCell ref="L13:L14"/>
    <mergeCell ref="L15:L16"/>
    <mergeCell ref="L17:L18"/>
  </mergeCells>
  <conditionalFormatting sqref="L7 L9 L11 L13 L15 L17 L1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{13E56F56-FF7D-4930-9880-0228DFB3E78B}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{D9B049CC-7AC9-439A-8834-3A0E2733DBD9}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{153F99EA-4265-4C61-8A4D-CC240EBEBCAB}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{9F875D81-570A-4851-99BC-F7531633C7F1}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{16175EFC-5DD1-4D8E-9788-6F1089F2E4D1}</x14:id>
        </ext>
      </extLst>
    </cfRule>
  </conditionalFormatting>
  <conditionalFormatting sqref="L23:L24 L27:L28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{39C1055D-C893-49CE-A402-14A860412AE3}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{93661478-1D6B-4D30-804C-EEC5566864BB}</x14:id>
        </ext>
      </extLst>
    </cfRule>
  </conditionalFormatting>
  <conditionalFormatting sqref="L23:L24"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{16CB6A46-CA43-49FB-9DC6-4A2009579661}</x14:id>
        </ext>
      </extLst>
    </cfRule>
    <cfRule type="dataBar" priority="4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{25F0B9D5-2C27-4845-86CE-B1D68FEA3502}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{F37BD755-D65E-41A1-8E7F-E3A73FB34111}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{F23C066C-E22F-4DEB-B0C6-1C33DE32E15D}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{45516053-6CFE-4B76-90A1-56B92B31907B}</x14:id>
        </ext>
      </extLst>
    </cfRule>
  </conditionalFormatting>
  <conditionalFormatting sqref="L27:L28">
    <cfRule type="dataBar" priority="4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{5A63EECC-A822-45BE-A7A4-9152777737D9}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{8BF65168-EE09-446C-91EA-1456C11F8776}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{01337EFA-20B5-40A1-BA5B-D55139BEF6D2}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{A55A2247-5AA2-4807-93B3-AD94D9D645E6}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{A0C71F43-0F87-4EE1-9CA4-80AAA72A1E92}</x14:id>
        </ext>
      </extLst>
    </cfRule>
  </conditionalFormatting>
  <conditionalFormatting sqref="M7 M19 M9 M11 M13 M15 M17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{7127A91B-1CB3-4AE6-99AE-AEA16572B273}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{DE81CCCB-B441-4D96-A9C9-ED5C47D3453B}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{771C2A7E-69A1-4900-8E24-BBC9534F66D1}</x14:id>
        </ext>
      </extLst>
    </cfRule>
    <cfRule type="dataBar" priority="3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{0F621DB5-BAD6-4EE4-AA00-D23E8CC5D66C}</x14:id>
        </ext>
      </extLst>
    </cfRule>
    <cfRule type="dataBar" priority="4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{59EDC09B-E08F-4E57-ABE0-AF0AD5308015}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{32D87728-0F14-4EDD-BC8A-BC9E0B1A6554}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{237C8506-ADDD-4BDC-92F7-475BDD501D09}</x14:id>
        </ext>
      </extLst>
    </cfRule>
    <cfRule type="dataBar" priority="3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{8F65C933-1319-4A26-BA52-89F6BDCA223C}</x14:id>
        </ext>
      </extLst>
    </cfRule>
  </conditionalFormatting>
  <conditionalFormatting sqref="M7:M8">
    <cfRule type="dataBar" priority="14">
      <dataBar>
        <cfvo type="num" val="0"/>
        <cfvo type="num" val="57"/>
        <color rgb="FF638EC6"/>
      </dataBar>
      <extLst>
        <ext xmlns:x14="http://schemas.microsoft.com/office/spreadsheetml/2009/9/main" uri="{B025F937-C7B1-47D3-B67F-A62EFF666E3E}">
          <x14:id>{2197BF65-A84F-4666-A8D4-C782CADA7839}</x14:id>
        </ext>
      </extLst>
    </cfRule>
  </conditionalFormatting>
  <conditionalFormatting sqref="M7:M18">
    <cfRule type="dataBar" priority="1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{72E0E956-68A5-4445-8917-624876DA3AF0}</x14:id>
        </ext>
      </extLst>
    </cfRule>
    <cfRule type="dataBar" priority="1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{8A9DF652-0D78-4621-895E-675C51F40F92}</x14:id>
        </ext>
      </extLst>
    </cfRule>
  </conditionalFormatting>
  <conditionalFormatting sqref="M9:M10">
    <cfRule type="dataBar" priority="13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{0751F466-0D53-486B-857B-6AF8AE6D6402}</x14:id>
        </ext>
      </extLst>
    </cfRule>
  </conditionalFormatting>
  <conditionalFormatting sqref="M11:M12">
    <cfRule type="dataBar" priority="12">
      <dataBar>
        <cfvo type="num" val="0"/>
        <cfvo type="num" val="64"/>
        <color rgb="FF638EC6"/>
      </dataBar>
      <extLst>
        <ext xmlns:x14="http://schemas.microsoft.com/office/spreadsheetml/2009/9/main" uri="{B025F937-C7B1-47D3-B67F-A62EFF666E3E}">
          <x14:id>{59DB4A86-4C29-4F10-8CC6-6F8168016C64}</x14:id>
        </ext>
      </extLst>
    </cfRule>
  </conditionalFormatting>
  <conditionalFormatting sqref="M13:M14">
    <cfRule type="dataBar" priority="11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{EF4EB5F8-D832-4A90-BBA3-ABB3676D3405}</x14:id>
        </ext>
      </extLst>
    </cfRule>
  </conditionalFormatting>
  <conditionalFormatting sqref="M15:M16">
    <cfRule type="dataBar" priority="10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{45CBF221-4D62-42DD-89B1-8CEAB34F568A}</x14:id>
        </ext>
      </extLst>
    </cfRule>
  </conditionalFormatting>
  <conditionalFormatting sqref="M17:M18">
    <cfRule type="dataBar" priority="9">
      <dataBar>
        <cfvo type="num" val="0"/>
        <cfvo type="num" val="9"/>
        <color rgb="FF638EC6"/>
      </dataBar>
      <extLst>
        <ext xmlns:x14="http://schemas.microsoft.com/office/spreadsheetml/2009/9/main" uri="{B025F937-C7B1-47D3-B67F-A62EFF666E3E}">
          <x14:id>{DE1493F8-44EC-4B7C-886E-93F9B30985B0}</x14:id>
        </ext>
      </extLst>
    </cfRule>
  </conditionalFormatting>
  <conditionalFormatting sqref="M19:M20">
    <cfRule type="dataBar" priority="8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{7287F83C-C2AD-4E26-86BC-A684F3B38F97}</x14:id>
        </ext>
      </extLst>
    </cfRule>
    <cfRule type="dataBar" priority="17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{688806C6-6230-422D-B9A7-3D02786CB308}</x14:id>
        </ext>
      </extLst>
    </cfRule>
  </conditionalFormatting>
  <conditionalFormatting sqref="M23:M24">
    <cfRule type="dataBar" priority="1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{22AD3EC6-6C07-46EA-A4FA-94063D55ECF5}</x14:id>
        </ext>
      </extLst>
    </cfRule>
    <cfRule type="dataBar" priority="2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{7BBC502B-4394-4EBE-B46D-82C91801846B}</x14:id>
        </ext>
      </extLst>
    </cfRule>
    <cfRule type="dataBar" priority="7">
      <dataBar>
        <cfvo type="num" val="246"/>
        <cfvo type="num" val="0"/>
        <color rgb="FF638EC6"/>
      </dataBar>
      <extLst>
        <ext xmlns:x14="http://schemas.microsoft.com/office/spreadsheetml/2009/9/main" uri="{B025F937-C7B1-47D3-B67F-A62EFF666E3E}">
          <x14:id>{31F231D7-7BF9-44B7-AFC2-CA20D0F8965B}</x14:id>
        </ext>
      </extLst>
    </cfRule>
    <cfRule type="dataBar" priority="2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{F4EE68C9-99D5-4573-B355-0BBEE927B44B}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{D7D135C2-F9AB-44B8-89C1-0D0B6BCE6304}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{68FEBA22-ED2C-49FC-BC89-F4EBA13ACBAE}</x14:id>
        </ext>
      </extLst>
    </cfRule>
    <cfRule type="dataBar" priority="3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{6BCFC0AF-E3EE-4D01-AC8D-4BB311603AF3}</x14:id>
        </ext>
      </extLs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{F9E774DA-F7E2-4A99-B0B8-B2374ABE0C81}</x14:id>
        </ext>
      </extLst>
    </cfRule>
    <cfRule type="dataBar" priority="3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{7A3B566A-619F-4E53-9137-6D0FF6F7C089}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{25E2C041-91F0-4A6E-9332-E656E32DB1C8}</x14:id>
        </ext>
      </extLst>
    </cfRule>
    <cfRule type="dataBar" priority="1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{CD60173C-A8DA-4098-A22B-3BCB2363DCC0}</x14:id>
        </ext>
      </extLst>
    </cfRule>
  </conditionalFormatting>
  <conditionalFormatting sqref="M27:M28">
    <cfRule type="dataBar" priority="2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{1ACAFE9E-A958-4674-B0B5-6BFC88C3E5AD}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{5B192335-3E1B-4201-8583-CE1047EC8CF3}</x14:id>
        </ext>
      </extLst>
    </cfRule>
    <cfRule type="dataBar" priority="2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{173DD23F-168D-4BFA-8679-1F0712587E28}</x14:id>
        </ext>
      </extLst>
    </cfRule>
    <cfRule type="dataBar" priority="2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{223BCBE1-279E-403D-B1F6-7190751070DB}</x14:id>
        </ext>
      </extLst>
    </cfRule>
    <cfRule type="dataBar" priority="2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{EB7BAF7C-0005-4706-A845-80311225EF03}</x14:id>
        </ext>
      </extLst>
    </cfRule>
    <cfRule type="dataBar" priority="1">
      <dataBar>
        <cfvo type="num" val="0"/>
        <cfvo type="num" val="70"/>
        <color rgb="FF638EC6"/>
      </dataBar>
      <extLst>
        <ext xmlns:x14="http://schemas.microsoft.com/office/spreadsheetml/2009/9/main" uri="{B025F937-C7B1-47D3-B67F-A62EFF666E3E}">
          <x14:id>{E9171652-5702-406F-8058-CFB54FE453C4}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{CF6BF405-12B4-4A55-9C9A-75BF689C1F99}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{B2300210-D4BA-4E16-AAA1-AC70D50EC021}</x14:id>
        </ext>
      </extLst>
    </cfRule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{FFC809A4-96C7-48AB-9415-9D3103D29B8B}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E56F56-FF7D-4930-9880-0228DFB3E7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B049CC-7AC9-439A-8834-3A0E2733DB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3F99EA-4265-4C61-8A4D-CC240EBEBC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875D81-570A-4851-99BC-F7531633C7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175EFC-5DD1-4D8E-9788-6F1089F2E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</xm:sqref>
        </x14:conditionalFormatting>
        <x14:conditionalFormatting xmlns:xm="http://schemas.microsoft.com/office/excel/2006/main">
          <x14:cfRule type="dataBar" id="{39C1055D-C893-49CE-A402-14A860412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661478-1D6B-4D30-804C-EEC5566864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 L27:L28</xm:sqref>
        </x14:conditionalFormatting>
        <x14:conditionalFormatting xmlns:xm="http://schemas.microsoft.com/office/excel/2006/main">
          <x14:cfRule type="dataBar" id="{16CB6A46-CA43-49FB-9DC6-4A20095796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F0B9D5-2C27-4845-86CE-B1D68FEA35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7BD755-D65E-41A1-8E7F-E3A73FB34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3C066C-E22F-4DEB-B0C6-1C33DE32E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516053-6CFE-4B76-90A1-56B92B3190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5A63EECC-A822-45BE-A7A4-9152777737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F65168-EE09-446C-91EA-1456C11F8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337EFA-20B5-40A1-BA5B-D55139BE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5A2247-5AA2-4807-93B3-AD94D9D645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C71F43-0F87-4EE1-9CA4-80AAA72A1E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7127A91B-1CB3-4AE6-99AE-AEA16572B2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81CCCB-B441-4D96-A9C9-ED5C47D345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1C2A7E-69A1-4900-8E24-BBC9534F6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621DB5-BAD6-4EE4-AA00-D23E8CC5D66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9EDC09B-E08F-4E57-ABE0-AF0AD53080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D87728-0F14-4EDD-BC8A-BC9E0B1A655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7C8506-ADDD-4BDC-92F7-475BDD501D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F65C933-1319-4A26-BA52-89F6BDCA223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M7 M19 M9 M11 M13 M15 M17</xm:sqref>
        </x14:conditionalFormatting>
        <x14:conditionalFormatting xmlns:xm="http://schemas.microsoft.com/office/excel/2006/main">
          <x14:cfRule type="dataBar" id="{2197BF65-A84F-4666-A8D4-C782CADA7839}">
            <x14:dataBar minLength="0" maxLength="100" gradient="0">
              <x14:cfvo type="num">
                <xm:f>0</xm:f>
              </x14:cfvo>
              <x14:cfvo type="num">
                <xm:f>57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72E0E956-68A5-4445-8917-624876DA3AF0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A9DF652-0D78-4621-895E-675C51F40F92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0751F466-0D53-486B-857B-6AF8AE6D6402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59DB4A86-4C29-4F10-8CC6-6F8168016C64}">
            <x14:dataBar minLength="0" maxLength="100" gradient="0">
              <x14:cfvo type="num">
                <xm:f>0</xm:f>
              </x14:cfvo>
              <x14:cfvo type="num">
                <xm:f>64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EF4EB5F8-D832-4A90-BBA3-ABB3676D3405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5CBF221-4D62-42DD-89B1-8CEAB34F568A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E1493F8-44EC-4B7C-886E-93F9B30985B0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7287F83C-C2AD-4E26-86BC-A684F3B38F9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14:cfRule type="dataBar" id="{688806C6-6230-422D-B9A7-3D02786CB308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22AD3EC6-6C07-46EA-A4FA-94063D55ECF5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7BBC502B-4394-4EBE-B46D-82C91801846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1F231D7-7BF9-44B7-AFC2-CA20D0F8965B}">
            <x14:dataBar minLength="0" maxLength="100" gradient="0">
              <x14:cfvo type="num">
                <xm:f>246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4EE68C9-99D5-4573-B355-0BBEE927B44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7D135C2-F9AB-44B8-89C1-0D0B6BCE63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FEBA22-ED2C-49FC-BC89-F4EBA13ACB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CFC0AF-E3EE-4D01-AC8D-4BB311603A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E774DA-F7E2-4A99-B0B8-B2374ABE0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3B566A-619F-4E53-9137-6D0FF6F7C0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E2C041-91F0-4A6E-9332-E656E32DB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60173C-A8DA-4098-A22B-3BCB2363DCC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1ACAFE9E-A958-4674-B0B5-6BFC88C3E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192335-3E1B-4201-8583-CE1047EC8C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3DD23F-168D-4BFA-8679-1F0712587E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3BCBE1-279E-403D-B1F6-7190751070D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B7BAF7C-0005-4706-A845-80311225EF0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9171652-5702-406F-8058-CFB54FE453C4}">
            <x14:dataBar minLength="0" maxLength="100" gradient="0">
              <x14:cfvo type="num">
                <xm:f>0</xm:f>
              </x14:cfvo>
              <x14:cfvo type="num">
                <xm:f>70</xm:f>
              </x14:cfvo>
              <x14:negativeFillColor rgb="FFFF0000"/>
              <x14:axisColor rgb="FF000000"/>
            </x14:dataBar>
          </x14:cfRule>
          <x14:cfRule type="dataBar" id="{CF6BF405-12B4-4A55-9C9A-75BF689C1F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300210-D4BA-4E16-AAA1-AC70D50EC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C809A4-96C7-48AB-9415-9D3103D29B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D73F-6552-4AB0-9700-B3374096BEF5}">
  <sheetPr codeName="Hoja13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37</v>
      </c>
      <c r="I1" s="19"/>
      <c r="J1" s="19"/>
      <c r="K1" s="19"/>
      <c r="L1" s="19"/>
      <c r="M1" s="19"/>
      <c r="N1" s="22"/>
      <c r="X1" s="8">
        <f>AVERAGE(L7,L9,L11,L13,L17,L21)</f>
        <v>1.3362504846685148</v>
      </c>
      <c r="Y1" s="9">
        <f>1-X1</f>
        <v>-0.33625048466851482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38</v>
      </c>
      <c r="J7" s="27">
        <v>177</v>
      </c>
      <c r="K7" s="27">
        <v>199</v>
      </c>
      <c r="L7" s="34">
        <f>K7/J7</f>
        <v>1.1242937853107344</v>
      </c>
      <c r="M7" s="32">
        <f>J7-K7</f>
        <v>-22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39</v>
      </c>
      <c r="J9" s="27">
        <v>45</v>
      </c>
      <c r="K9" s="27">
        <v>57</v>
      </c>
      <c r="L9" s="34">
        <f>K9/J9</f>
        <v>1.2666666666666666</v>
      </c>
      <c r="M9" s="32">
        <f>J9-K9</f>
        <v>-12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40</v>
      </c>
      <c r="J11" s="27">
        <v>17</v>
      </c>
      <c r="K11" s="27">
        <v>38</v>
      </c>
      <c r="L11" s="34">
        <f>K11/J11</f>
        <v>2.2352941176470589</v>
      </c>
      <c r="M11" s="32">
        <f>J11-K11</f>
        <v>-21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41</v>
      </c>
      <c r="J13" s="27">
        <v>142</v>
      </c>
      <c r="K13" s="27">
        <v>186</v>
      </c>
      <c r="L13" s="34">
        <f>K13/J13</f>
        <v>1.3098591549295775</v>
      </c>
      <c r="M13" s="32">
        <f>J13-K13</f>
        <v>-44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37</v>
      </c>
      <c r="J17" s="20">
        <v>184</v>
      </c>
      <c r="K17" s="20">
        <v>190</v>
      </c>
      <c r="L17" s="23">
        <f>K17/J17</f>
        <v>1.0326086956521738</v>
      </c>
      <c r="M17" s="18">
        <f>J17-K17</f>
        <v>-6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37</v>
      </c>
      <c r="J21" s="20">
        <v>41</v>
      </c>
      <c r="K21" s="20">
        <v>43</v>
      </c>
      <c r="L21" s="23">
        <f>K21/J21</f>
        <v>1.0487804878048781</v>
      </c>
      <c r="M21" s="18">
        <f>J21-K21</f>
        <v>-2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L13:L14"/>
    <mergeCell ref="M13:M14"/>
    <mergeCell ref="H15:H16"/>
    <mergeCell ref="I15:M16"/>
    <mergeCell ref="H1:M3"/>
    <mergeCell ref="H21:H22"/>
    <mergeCell ref="I21:I22"/>
    <mergeCell ref="M9:M10"/>
    <mergeCell ref="M11:M12"/>
    <mergeCell ref="M17:M18"/>
    <mergeCell ref="L9:L10"/>
    <mergeCell ref="L11:L12"/>
    <mergeCell ref="H17:H18"/>
    <mergeCell ref="I17:I18"/>
    <mergeCell ref="H19:H20"/>
    <mergeCell ref="I19:M20"/>
    <mergeCell ref="J26:L26"/>
    <mergeCell ref="I24:L24"/>
    <mergeCell ref="J21:J22"/>
    <mergeCell ref="K21:K22"/>
    <mergeCell ref="L21:L22"/>
    <mergeCell ref="M21:M22"/>
    <mergeCell ref="I9:I10"/>
    <mergeCell ref="I11:I12"/>
    <mergeCell ref="J9:J10"/>
    <mergeCell ref="J11:J12"/>
    <mergeCell ref="K9:K10"/>
    <mergeCell ref="K11:K12"/>
    <mergeCell ref="I13:I14"/>
    <mergeCell ref="J13:J14"/>
    <mergeCell ref="J17:J18"/>
    <mergeCell ref="K17:K18"/>
    <mergeCell ref="L17:L18"/>
    <mergeCell ref="K13:K14"/>
  </mergeCells>
  <conditionalFormatting sqref="L7">
    <cfRule type="dataBar" priority="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{0725F9B9-C155-4743-802A-8A55B7B7C79D}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{A4C73243-F1D6-4A1E-A3F5-0FCD99F0CA8A}</x14:id>
        </ext>
      </extLst>
    </cfRule>
    <cfRule type="dataBar" priority="1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{A84727DC-EFEC-41DC-A009-6AF908D0E3ED}</x14:id>
        </ext>
      </extLst>
    </cfRule>
    <cfRule type="dataBar" priority="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{ECF18C50-13A5-4E93-A497-F5D0A17324D7}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{4DAD6FA6-8BCE-4BC7-8129-FA6D0C05053C}</x14:id>
        </ext>
      </extLst>
    </cfRule>
  </conditionalFormatting>
  <conditionalFormatting sqref="L9"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{C549510A-A92B-45CD-BF9F-71F8F382D308}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{062DF117-FA70-4848-B5EF-9E69959B4950}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{42C9810A-D103-41DD-829D-9B52B6831280}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{038D9112-843E-44A4-BCCF-2BEE3FBF3563}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{7145F27D-D5B9-4E5A-89AC-10491B902EC8}</x14:id>
        </ext>
      </extLst>
    </cfRule>
  </conditionalFormatting>
  <conditionalFormatting sqref="L11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{1C5D03D2-59C1-4DE0-BA9B-EC257C3523F3}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{54DAFF6E-3699-487C-B9D0-D27496EB84F5}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{75AA713A-223E-4D91-8AA6-46DEA8081501}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{5278B053-6D5F-4491-8D7B-56E2338D21E9}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{AB13633A-74BC-4610-A867-D6FD5DB52740}</x14:id>
        </ext>
      </extLst>
    </cfRule>
  </conditionalFormatting>
  <conditionalFormatting sqref="L13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{1CB2B27C-6853-42E6-AF84-274F31018F8A}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{A40C62E9-03A2-49DC-A58B-6615F7F3A42D}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{A45583E2-4025-492F-858C-8D124777F658}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{8DF7C916-303C-456A-91BB-EEE966E08B5F}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{8DEB849C-5B9E-4854-83FE-F29E5E462FD2}</x14:id>
        </ext>
      </extLst>
    </cfRule>
  </conditionalFormatting>
  <conditionalFormatting sqref="L17:L18 L21:L22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{8367C38A-4CE4-454E-A956-725A530FBCBC}</x14:id>
        </ext>
      </extLst>
    </cfRule>
    <cfRule type="dataBar" priority="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{C6B280A8-4E48-406A-B6AC-9656AEFE8103}</x14:id>
        </ext>
      </extLst>
    </cfRule>
  </conditionalFormatting>
  <conditionalFormatting sqref="L17:L18"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{99235C48-4A89-40B6-91D5-59D571C8C511}</x14:id>
        </ext>
      </extLst>
    </cfRule>
    <cfRule type="dataBar" priority="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{F4916DD0-6C74-4956-8AEE-2BFD62392924}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{295E5A16-8BB7-4E04-8DE8-A69D44788E6E}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{7CFC9ED9-C550-4F72-AFF0-DD5DAFFE69E0}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{13D24FC5-6FDD-4971-9207-4B5D57DFEC86}</x14:id>
        </ext>
      </extLst>
    </cfRule>
  </conditionalFormatting>
  <conditionalFormatting sqref="L21:L22"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{E5850B6D-87F2-4C2C-B354-DF901325E27A}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{2805978B-4BCA-4C15-AC75-6D13D2580059}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{6B659FF4-3CE0-46E9-A20B-4FC2453D8BDB}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{CD8D79C2-70C8-402C-A517-39259B1F12EE}</x14:id>
        </ext>
      </extLst>
    </cfRule>
    <cfRule type="dataBar" priority="5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{F835B9F3-CDAA-4452-8029-FB3260AFB977}</x14:id>
        </ext>
      </extLst>
    </cfRule>
  </conditionalFormatting>
  <conditionalFormatting sqref="M7 M13 M9 M11">
    <cfRule type="dataBar" priority="4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{6A541918-9C5F-4D64-B22D-AD9F7AEF3F3D}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{B6CCA564-7173-4E14-97AF-C36561A8A86D}</x14:id>
        </ext>
      </extLst>
    </cfRule>
    <cfRule type="dataBar" priority="4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{F1167A35-CA66-42CE-8510-30DF0E962B73}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{6B0A897D-4390-4FA9-9FAD-7ABAFB18BB76}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{B5E57FB0-0F5F-49AE-A324-C77889C3475A}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{21541EC3-2668-4734-A033-6EFD1D0FE700}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{02B031CA-73E2-405F-8CD2-3EAC469062CA}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{B5F0BA20-043C-42DF-81ED-083B0B892001}</x14:id>
        </ext>
      </extLst>
    </cfRule>
  </conditionalFormatting>
  <conditionalFormatting sqref="M7:M8">
    <cfRule type="dataBar" priority="26">
      <dataBar>
        <cfvo type="num" val="0"/>
        <cfvo type="num" val="177"/>
        <color rgb="FF638EC6"/>
      </dataBar>
      <extLst>
        <ext xmlns:x14="http://schemas.microsoft.com/office/spreadsheetml/2009/9/main" uri="{B025F937-C7B1-47D3-B67F-A62EFF666E3E}">
          <x14:id>{B7AA29FF-A9E8-4A03-A7CC-ED39F77B46E8}</x14:id>
        </ext>
      </extLst>
    </cfRule>
  </conditionalFormatting>
  <conditionalFormatting sqref="M7:M12">
    <cfRule type="dataBar" priority="28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{904B613A-2AF7-4D65-BB1A-D073D59E63A9}</x14:id>
        </ext>
      </extLst>
    </cfRule>
    <cfRule type="dataBar" priority="3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{622CD52A-DF0E-49A0-8CF6-0B7746090AA6}</x14:id>
        </ext>
      </extLst>
    </cfRule>
  </conditionalFormatting>
  <conditionalFormatting sqref="M9:M10"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{5EE0FED8-141A-4D31-BB1F-1DD778356C89}</x14:id>
        </ext>
      </extLst>
    </cfRule>
  </conditionalFormatting>
  <conditionalFormatting sqref="M11:M12">
    <cfRule type="dataBar" priority="24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{42291A9E-4D75-4FFF-8A10-74A215C879D1}</x14:id>
        </ext>
      </extLst>
    </cfRule>
  </conditionalFormatting>
  <conditionalFormatting sqref="M13:M14">
    <cfRule type="dataBar" priority="23">
      <dataBar>
        <cfvo type="num" val="0"/>
        <cfvo type="num" val="142"/>
        <color rgb="FF638EC6"/>
      </dataBar>
      <extLst>
        <ext xmlns:x14="http://schemas.microsoft.com/office/spreadsheetml/2009/9/main" uri="{B025F937-C7B1-47D3-B67F-A62EFF666E3E}">
          <x14:id>{16396652-4152-44B1-BF51-7D173969ACC1}</x14:id>
        </ext>
      </extLst>
    </cfRule>
    <cfRule type="dataBar" priority="29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{FDAFCCF8-574B-4F6E-AD18-B54A8CCB7031}</x14:id>
        </ext>
      </extLst>
    </cfRule>
  </conditionalFormatting>
  <conditionalFormatting sqref="M17:M18">
    <cfRule type="dataBar" priority="22">
      <dataBar>
        <cfvo type="num" val="184"/>
        <cfvo type="num" val="0"/>
        <color rgb="FF638EC6"/>
      </dataBar>
      <extLst>
        <ext xmlns:x14="http://schemas.microsoft.com/office/spreadsheetml/2009/9/main" uri="{B025F937-C7B1-47D3-B67F-A62EFF666E3E}">
          <x14:id>{A7B006A1-0956-4FD0-82B5-BEBA43A7CE04}</x14:id>
        </ext>
      </extLst>
    </cfRule>
    <cfRule type="dataBar" priority="27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{6AB9F8E6-A82C-49A5-A18A-2C573D789D37}</x14:id>
        </ext>
      </extLst>
    </cfRule>
    <cfRule type="dataBar" priority="3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{AF1C89DB-E28F-427E-9C3E-E89D906AF082}</x14:id>
        </ext>
      </extLst>
    </cfRule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{3D40F883-B1ED-4745-BD04-03215746E91D}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{178ED1A8-E68E-4315-84FC-DF5E47BDC9DE}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{4EE87DCF-0139-4138-9998-B8D6CF8B9F0D}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{01D841AF-4575-4221-9A6C-35558821FCA9}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{1F8A37C2-C306-4848-B499-9C09B8416D43}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{FD112B77-72AB-4309-8740-2CE0167AFC5C}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{C3522631-1C6E-4C91-98CC-3400DCD5DF8D}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{98C728BC-50AE-4D95-8EBE-88C535D75CEF}</x14:id>
        </ext>
      </extLst>
    </cfRule>
  </conditionalFormatting>
  <conditionalFormatting sqref="M21:M22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{EBE8AB37-34B6-43C6-B93D-2BE7F365E3D2}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{DEFBE162-7759-4134-A245-FCE80F29D7B6}</x14:id>
        </ext>
      </extLst>
    </cfRule>
    <cfRule type="dataBar" priority="3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{BF420C39-8586-4397-A09D-C01EA313D7ED}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{62E09E0F-9D7F-4044-AC41-C5059E289EEF}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{392E1F6F-70B0-42AC-AEF3-68AA15940D84}</x14:id>
        </ext>
      </extLst>
    </cfRule>
    <cfRule type="dataBar" priority="3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{C70FB254-60B7-4432-B377-64111166F47E}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{76F61CFB-3890-4231-8E3B-8ED1F71469F4}</x14:id>
        </ext>
      </extLst>
    </cfRule>
    <cfRule type="dataBar" priority="3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{32774B19-5DE1-4963-8FD1-142989E22168}</x14:id>
        </ext>
      </extLst>
    </cfRule>
    <cfRule type="dataBar" priority="1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{554068A0-3DDB-4C2B-A1AE-693CFC2903A5}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25F9B9-C155-4743-802A-8A55B7B7C7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C73243-F1D6-4A1E-A3F5-0FCD99F0C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727DC-EFEC-41DC-A009-6AF908D0E3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F18C50-13A5-4E93-A497-F5D0A17324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AD6FA6-8BCE-4BC7-8129-FA6D0C0505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549510A-A92B-45CD-BF9F-71F8F382D3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2DF117-FA70-4848-B5EF-9E69959B4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C9810A-D103-41DD-829D-9B52B68312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8D9112-843E-44A4-BCCF-2BEE3FBF35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45F27D-D5B9-4E5A-89AC-10491B902E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C5D03D2-59C1-4DE0-BA9B-EC257C3523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DAFF6E-3699-487C-B9D0-D27496EB84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AA713A-223E-4D91-8AA6-46DEA80815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78B053-6D5F-4491-8D7B-56E2338D21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13633A-74BC-4610-A867-D6FD5DB527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CB2B27C-6853-42E6-AF84-274F31018F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0C62E9-03A2-49DC-A58B-6615F7F3A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5583E2-4025-492F-858C-8D124777F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F7C916-303C-456A-91BB-EEE966E08B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EB849C-5B9E-4854-83FE-F29E5E462F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367C38A-4CE4-454E-A956-725A530FB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B280A8-4E48-406A-B6AC-9656AEFE81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</xm:sqref>
        </x14:conditionalFormatting>
        <x14:conditionalFormatting xmlns:xm="http://schemas.microsoft.com/office/excel/2006/main">
          <x14:cfRule type="dataBar" id="{99235C48-4A89-40B6-91D5-59D571C8C5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916DD0-6C74-4956-8AEE-2BFD623929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5E5A16-8BB7-4E04-8DE8-A69D44788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FC9ED9-C550-4F72-AFF0-DD5DAFFE6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D24FC5-6FDD-4971-9207-4B5D57DFEC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E5850B6D-87F2-4C2C-B354-DF901325E2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05978B-4BCA-4C15-AC75-6D13D2580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659FF4-3CE0-46E9-A20B-4FC2453D8B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8D79C2-70C8-402C-A517-39259B1F1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35B9F3-CDAA-4452-8029-FB3260AFB9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6A541918-9C5F-4D64-B22D-AD9F7AEF3F3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6CCA564-7173-4E14-97AF-C36561A8A8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167A35-CA66-42CE-8510-30DF0E962B7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B0A897D-4390-4FA9-9FAD-7ABAFB18BB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E57FB0-0F5F-49AE-A324-C77889C347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541EC3-2668-4734-A033-6EFD1D0FE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B031CA-73E2-405F-8CD2-3EAC469062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F0BA20-043C-42DF-81ED-083B0B892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M13 M9 M11</xm:sqref>
        </x14:conditionalFormatting>
        <x14:conditionalFormatting xmlns:xm="http://schemas.microsoft.com/office/excel/2006/main">
          <x14:cfRule type="dataBar" id="{B7AA29FF-A9E8-4A03-A7CC-ED39F77B46E8}">
            <x14:dataBar minLength="0" maxLength="100" gradient="0">
              <x14:cfvo type="num">
                <xm:f>0</xm:f>
              </x14:cfvo>
              <x14:cfvo type="num">
                <xm:f>177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04B613A-2AF7-4D65-BB1A-D073D59E63A9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22CD52A-DF0E-49A0-8CF6-0B7746090AA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5EE0FED8-141A-4D31-BB1F-1DD778356C89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42291A9E-4D75-4FFF-8A10-74A215C879D1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16396652-4152-44B1-BF51-7D173969ACC1}">
            <x14:dataBar minLength="0" maxLength="100" gradient="0">
              <x14:cfvo type="num">
                <xm:f>0</xm:f>
              </x14:cfvo>
              <x14:cfvo type="num">
                <xm:f>142</xm:f>
              </x14:cfvo>
              <x14:negativeFillColor rgb="FFFF0000"/>
              <x14:axisColor rgb="FF000000"/>
            </x14:dataBar>
          </x14:cfRule>
          <x14:cfRule type="dataBar" id="{FDAFCCF8-574B-4F6E-AD18-B54A8CCB7031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7B006A1-0956-4FD0-82B5-BEBA43A7CE04}">
            <x14:dataBar minLength="0" maxLength="100" gradient="0">
              <x14:cfvo type="num">
                <xm:f>184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AB9F8E6-A82C-49A5-A18A-2C573D789D3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F1C89DB-E28F-427E-9C3E-E89D906AF08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3D40F883-B1ED-4745-BD04-03215746E91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78ED1A8-E68E-4315-84FC-DF5E47BDC9D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EE87DCF-0139-4138-9998-B8D6CF8B9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D841AF-4575-4221-9A6C-35558821FC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8A37C2-C306-4848-B499-9C09B8416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112B77-72AB-4309-8740-2CE0167AFC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522631-1C6E-4C91-98CC-3400DCD5D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C728BC-50AE-4D95-8EBE-88C535D75C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EBE8AB37-34B6-43C6-B93D-2BE7F365E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FBE162-7759-4134-A245-FCE80F29D7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F420C39-8586-4397-A09D-C01EA313D7E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2E09E0F-9D7F-4044-AC41-C5059E289E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92E1F6F-70B0-42AC-AEF3-68AA15940D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0FB254-60B7-4432-B377-64111166F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F61CFB-3890-4231-8E3B-8ED1F71469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774B19-5DE1-4963-8FD1-142989E2216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54068A0-3DDB-4C2B-A1AE-693CFC2903A5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B09B-B076-4DEB-AFA5-AE9D899D6D51}">
  <sheetPr codeName="Hoja14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4.855468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42</v>
      </c>
      <c r="I1" s="19"/>
      <c r="J1" s="19"/>
      <c r="K1" s="19"/>
      <c r="L1" s="19"/>
      <c r="M1" s="19"/>
      <c r="N1" s="22"/>
      <c r="X1" s="8">
        <f>AVERAGE(L7,L9,L11,L13,L15,L19,L23)</f>
        <v>1.2473862389663271</v>
      </c>
      <c r="Y1" s="9">
        <f>1-X1</f>
        <v>-0.24738623896632705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43</v>
      </c>
      <c r="J7" s="27">
        <v>109</v>
      </c>
      <c r="K7" s="27">
        <v>117</v>
      </c>
      <c r="L7" s="34">
        <f>K7/J7</f>
        <v>1.073394495412844</v>
      </c>
      <c r="M7" s="32">
        <f>J7-K7</f>
        <v>-8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44</v>
      </c>
      <c r="J9" s="27">
        <v>39</v>
      </c>
      <c r="K9" s="27">
        <v>55</v>
      </c>
      <c r="L9" s="34">
        <f>K9/J9</f>
        <v>1.4102564102564104</v>
      </c>
      <c r="M9" s="32">
        <f>J9-K9</f>
        <v>-16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45</v>
      </c>
      <c r="J11" s="27">
        <v>58</v>
      </c>
      <c r="K11" s="27">
        <v>102</v>
      </c>
      <c r="L11" s="34">
        <f>K11/J11</f>
        <v>1.7586206896551724</v>
      </c>
      <c r="M11" s="32">
        <f>J11-K11</f>
        <v>-44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46</v>
      </c>
      <c r="J13" s="27">
        <v>95</v>
      </c>
      <c r="K13" s="27">
        <v>99</v>
      </c>
      <c r="L13" s="34">
        <f>K13/J13</f>
        <v>1.0421052631578946</v>
      </c>
      <c r="M13" s="32">
        <f>J13-K13</f>
        <v>-4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47</v>
      </c>
      <c r="J15" s="27">
        <v>82</v>
      </c>
      <c r="K15" s="27">
        <v>113</v>
      </c>
      <c r="L15" s="34">
        <f>K15/J15</f>
        <v>1.3780487804878048</v>
      </c>
      <c r="M15" s="32">
        <f>J15-K15</f>
        <v>-31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42</v>
      </c>
      <c r="J19" s="20">
        <v>210</v>
      </c>
      <c r="K19" s="20">
        <v>211</v>
      </c>
      <c r="L19" s="23">
        <f>K19/J19</f>
        <v>1.0047619047619047</v>
      </c>
      <c r="M19" s="18">
        <f>J19-K19</f>
        <v>-1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42</v>
      </c>
      <c r="J23" s="20">
        <v>62</v>
      </c>
      <c r="K23" s="20">
        <v>66</v>
      </c>
      <c r="L23" s="23">
        <f>K23/J23</f>
        <v>1.064516129032258</v>
      </c>
      <c r="M23" s="18">
        <f>J23-K23</f>
        <v>-4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H17:H18"/>
    <mergeCell ref="I17:M18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M19:M20"/>
    <mergeCell ref="I15:I16"/>
    <mergeCell ref="J15:J16"/>
    <mergeCell ref="K15:K16"/>
    <mergeCell ref="L13:L14"/>
    <mergeCell ref="H21:H22"/>
    <mergeCell ref="I21:M22"/>
    <mergeCell ref="H23:H24"/>
    <mergeCell ref="I23:I24"/>
    <mergeCell ref="J23:J24"/>
    <mergeCell ref="K23:K24"/>
    <mergeCell ref="L23:L24"/>
    <mergeCell ref="M23:M24"/>
    <mergeCell ref="L15:L16"/>
    <mergeCell ref="M15:M16"/>
    <mergeCell ref="H19:H20"/>
    <mergeCell ref="I19:I20"/>
    <mergeCell ref="J19:J20"/>
    <mergeCell ref="K19:K20"/>
    <mergeCell ref="L19:L20"/>
    <mergeCell ref="M9:M10"/>
    <mergeCell ref="M11:M12"/>
    <mergeCell ref="M13:M14"/>
    <mergeCell ref="I26:L26"/>
    <mergeCell ref="J28:L28"/>
    <mergeCell ref="I9:I10"/>
    <mergeCell ref="I11:I12"/>
    <mergeCell ref="I13:I14"/>
    <mergeCell ref="J9:J10"/>
    <mergeCell ref="J11:J12"/>
    <mergeCell ref="J13:J14"/>
    <mergeCell ref="K9:K10"/>
    <mergeCell ref="K11:K12"/>
    <mergeCell ref="K13:K14"/>
    <mergeCell ref="L9:L10"/>
    <mergeCell ref="L11:L12"/>
  </mergeCells>
  <conditionalFormatting sqref="L7">
    <cfRule type="dataBar" priority="2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{AC19AF20-635E-403D-822F-8F375EA72E23}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{C8674046-7187-44E4-8D38-207E0288B28D}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{6914E61E-AEBD-487E-805D-A20B6B34EFE9}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{538E36F8-7D4F-4102-B33D-A02D1A0747B9}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{40BC0EAE-7A3A-4536-98DF-4C194F797DAD}</x14:id>
        </ext>
      </extLst>
    </cfRule>
  </conditionalFormatting>
  <conditionalFormatting sqref="L9">
    <cfRule type="dataBar" priority="1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{AEA7C382-3DE2-4DAA-9EF0-7A0C4766109E}</x14:id>
        </ext>
      </extLst>
    </cfRule>
    <cfRule type="dataBar" priority="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{F6CAD178-47AA-4F6F-952C-342138F1E009}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{9BCE3DFE-9894-482E-BF53-4B031B366AB2}</x14:id>
        </ext>
      </extLst>
    </cfRule>
    <cfRule type="dataBar" priority="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{599AA480-C122-4635-9A16-17B1E7D999AD}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{2AC15B74-D7C8-4FB1-916D-3FF1AADC7E73}</x14:id>
        </ext>
      </extLst>
    </cfRule>
  </conditionalFormatting>
  <conditionalFormatting sqref="L11"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{D383EE0F-201A-4DD7-9280-4784E3BE928A}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{6AF6565C-20B7-4B09-A660-12A15BA41D3E}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{87A1A34C-DECA-4565-B8B2-48B9C9117B72}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{11D11BAB-C0D2-44EA-A9E0-9CC3BDDF0E23}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{E7FCC026-3AC7-44F3-9C6B-5B5D3BFEC9E5}</x14:id>
        </ext>
      </extLst>
    </cfRule>
  </conditionalFormatting>
  <conditionalFormatting sqref="L13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{984610A0-6BB9-44B4-98D7-23578440B02A}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{FCF91986-941A-4E1A-9010-E6AA1C1CFBFB}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{7F1E1685-C2EC-4FE7-B49B-26B116D6178B}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{E1B5DD89-0EAB-4C8B-A46C-F122B92F14DC}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{72F23C38-D8C7-4253-A7F9-A7693322D20F}</x14:id>
        </ext>
      </extLst>
    </cfRule>
  </conditionalFormatting>
  <conditionalFormatting sqref="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{AA723A3B-4793-488F-A5D7-4F6D481A5E8C}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{D9E9BF50-5C18-4B41-8ABF-C6FACFFE238C}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{850C1DB6-9E23-40EE-8B38-38F4A38EBF7E}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{ACCAFA91-78F5-4561-BA18-60E389115DB9}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{E8C34DA4-605D-4ECC-AA89-AF496A1CD5FF}</x14:id>
        </ext>
      </extLst>
    </cfRule>
  </conditionalFormatting>
  <conditionalFormatting sqref="L19:L20 L23:L2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{E61B1ED4-494C-4C62-83C7-72E966426091}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{DDF7BD85-F88C-4AD0-9B32-047160A8BB2B}</x14:id>
        </ext>
      </extLst>
    </cfRule>
  </conditionalFormatting>
  <conditionalFormatting sqref="L19:L20"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{415FFF3E-B9A9-44D6-998E-342D8A937DBD}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{A5628025-C0FC-40FB-AA83-420687A0B348}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{C2D8BD36-0B86-4EB4-944D-D21160C9F6A8}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{293C75A8-13C8-40AB-8074-4102CC962190}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{4D03026B-DB55-4047-A51E-3762C7117164}</x14:id>
        </ext>
      </extLst>
    </cfRule>
  </conditionalFormatting>
  <conditionalFormatting sqref="L23:L24"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{7A8B9B4F-F733-4814-B7ED-B769E06CDD83}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{98F2D102-1734-4014-9DA2-65CF6271B8F1}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{F5206B2F-A233-4481-A76F-DECD4C7ADED5}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{EA7D5F30-DDC7-40C9-9207-E437A5A4B2DD}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{E41756B6-7C8A-4C61-B7A2-EE3C62046A29}</x14:id>
        </ext>
      </extLst>
    </cfRule>
  </conditionalFormatting>
  <conditionalFormatting sqref="M7 M15 M9 M11 M13"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{BB4F38DB-74F7-4FCD-A804-F0BD8831B6BF}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{AF6A5F4B-2D4A-4C33-9FE6-A1E0462FFF08}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{A29D11AE-5AFA-403F-A436-79FF036E4899}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{C8BC9A72-4D81-401F-80A8-67AFE02C421D}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{AA6BF586-17F7-4B86-A192-844E92761A05}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{F5E96228-343D-4CD5-B224-80472AE957FA}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{3CE13726-121A-4BD7-A509-99A2AEA72A44}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{BB10F498-AB26-409C-A4AA-FA46D939C2AD}</x14:id>
        </ext>
      </extLst>
    </cfRule>
  </conditionalFormatting>
  <conditionalFormatting sqref="M7:M8">
    <cfRule type="dataBar" priority="32">
      <dataBar>
        <cfvo type="num" val="0"/>
        <cfvo type="num" val="109"/>
        <color rgb="FF638EC6"/>
      </dataBar>
      <extLst>
        <ext xmlns:x14="http://schemas.microsoft.com/office/spreadsheetml/2009/9/main" uri="{B025F937-C7B1-47D3-B67F-A62EFF666E3E}">
          <x14:id>{D9CFFCE4-7B14-4836-892B-5861C8240B41}</x14:id>
        </ext>
      </extLst>
    </cfRule>
  </conditionalFormatting>
  <conditionalFormatting sqref="M7:M14"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{3E8800E3-612F-4ECE-801F-53B29709DCA9}</x14:id>
        </ext>
      </extLst>
    </cfRule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{E858DD6A-B599-4007-8D44-0931EB992D5C}</x14:id>
        </ext>
      </extLst>
    </cfRule>
  </conditionalFormatting>
  <conditionalFormatting sqref="M9:M10">
    <cfRule type="dataBar" priority="31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{F5FCAFF4-08DA-46C7-A7B9-06CA538677C4}</x14:id>
        </ext>
      </extLst>
    </cfRule>
  </conditionalFormatting>
  <conditionalFormatting sqref="M11:M12">
    <cfRule type="dataBar" priority="30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{3BC36E94-A4FD-4DEF-950D-65F786DEC018}</x14:id>
        </ext>
      </extLst>
    </cfRule>
  </conditionalFormatting>
  <conditionalFormatting sqref="M13:M14">
    <cfRule type="dataBar" priority="29">
      <dataBar>
        <cfvo type="num" val="0"/>
        <cfvo type="num" val="95"/>
        <color rgb="FF638EC6"/>
      </dataBar>
      <extLst>
        <ext xmlns:x14="http://schemas.microsoft.com/office/spreadsheetml/2009/9/main" uri="{B025F937-C7B1-47D3-B67F-A62EFF666E3E}">
          <x14:id>{63395D44-4DE2-4491-93F1-4CA236E93041}</x14:id>
        </ext>
      </extLst>
    </cfRule>
  </conditionalFormatting>
  <conditionalFormatting sqref="M15:M16">
    <cfRule type="dataBar" priority="28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{BCAF6668-7CD0-4EB1-9ED7-04D5118B0647}</x14:id>
        </ext>
      </extLst>
    </cfRule>
    <cfRule type="dataBar" priority="35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{C86F0A3D-C6AF-41EE-9187-A389FF3B4387}</x14:id>
        </ext>
      </extLst>
    </cfRule>
  </conditionalFormatting>
  <conditionalFormatting sqref="M19:M20">
    <cfRule type="dataBar" priority="27">
      <dataBar>
        <cfvo type="num" val="210"/>
        <cfvo type="num" val="0"/>
        <color rgb="FF638EC6"/>
      </dataBar>
      <extLst>
        <ext xmlns:x14="http://schemas.microsoft.com/office/spreadsheetml/2009/9/main" uri="{B025F937-C7B1-47D3-B67F-A62EFF666E3E}">
          <x14:id>{26DFD175-98A0-4D0F-93E2-5F7981762328}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{3410D854-78EB-4A4C-96CB-3DCD1E08928F}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{7003909D-AF47-49C2-A461-7300FE6D5CB1}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{5550E3F6-73BD-4F9B-BABE-D213ECA65652}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{F790AECE-6949-498B-B2B3-6BC9130045F3}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{CF91188E-5D48-4FD5-B446-AB472AFD56CE}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{2E7CB8EB-748F-44C0-ADE9-B105CBBB1EEA}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{5A124DED-8D43-4DE1-866A-8A2EAE273300}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{4B778177-6F1D-4689-8FEF-90AD97084DDC}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{C57CFE48-A2F1-4765-9E91-5A89A51D7482}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{BE9B97FF-157C-4980-BCB9-451051B91722}</x14:id>
        </ext>
      </extLst>
    </cfRule>
  </conditionalFormatting>
  <conditionalFormatting sqref="M23:M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{CCED6BD3-4450-43DE-8A9F-0513CD1845D9}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{E1145F8C-07FA-4957-95A4-5837BF1F2F96}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{09C7F883-6E73-44E4-A6D7-9795EDB907AA}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{F3D4F697-D715-4CA5-9760-C28B98A807E4}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{DA2EBA8F-AB2D-4604-85F4-CE1BA832EEB6}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{9B619166-3F07-43B0-A378-63829BA6A342}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{AC0B1B62-402D-4F6D-8C45-A2F8F926DB0F}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{42744576-111C-41D6-9449-B5A69C6693D2}</x14:id>
        </ext>
      </extLst>
    </cfRule>
    <cfRule type="dataBar" priority="1">
      <dataBar>
        <cfvo type="num" val="0"/>
        <cfvo type="num" val="62"/>
        <color rgb="FF638EC6"/>
      </dataBar>
      <extLst>
        <ext xmlns:x14="http://schemas.microsoft.com/office/spreadsheetml/2009/9/main" uri="{B025F937-C7B1-47D3-B67F-A62EFF666E3E}">
          <x14:id>{29D6FACB-2551-458B-BD6A-8214E0CE3CBA}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19AF20-635E-403D-822F-8F375EA72E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674046-7187-44E4-8D38-207E0288B2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14E61E-AEBD-487E-805D-A20B6B34EF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8E36F8-7D4F-4102-B33D-A02D1A0747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BC0EAE-7A3A-4536-98DF-4C194F797D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EA7C382-3DE2-4DAA-9EF0-7A0C47661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CAD178-47AA-4F6F-952C-342138F1E0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CE3DFE-9894-482E-BF53-4B031B366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9AA480-C122-4635-9A16-17B1E7D999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C15B74-D7C8-4FB1-916D-3FF1AADC7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383EE0F-201A-4DD7-9280-4784E3BE92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F6565C-20B7-4B09-A660-12A15BA41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A1A34C-DECA-4565-B8B2-48B9C911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D11BAB-C0D2-44EA-A9E0-9CC3BDDF0E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FCC026-3AC7-44F3-9C6B-5B5D3BFEC9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84610A0-6BB9-44B4-98D7-23578440B0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F91986-941A-4E1A-9010-E6AA1C1CF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1E1685-C2EC-4FE7-B49B-26B116D617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B5DD89-0EAB-4C8B-A46C-F122B92F14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F23C38-D8C7-4253-A7F9-A7693322D2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A723A3B-4793-488F-A5D7-4F6D481A5E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E9BF50-5C18-4B41-8ABF-C6FACFFE2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0C1DB6-9E23-40EE-8B38-38F4A38EB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CAFA91-78F5-4561-BA18-60E389115D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C34DA4-605D-4ECC-AA89-AF496A1CD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61B1ED4-494C-4C62-83C7-72E9664260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F7BD85-F88C-4AD0-9B32-047160A8BB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415FFF3E-B9A9-44D6-998E-342D8A937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628025-C0FC-40FB-AA83-420687A0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D8BD36-0B86-4EB4-944D-D21160C9F6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3C75A8-13C8-40AB-8074-4102CC9621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03026B-DB55-4047-A51E-3762C71171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7A8B9B4F-F733-4814-B7ED-B769E06CDD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F2D102-1734-4014-9DA2-65CF6271B8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206B2F-A233-4481-A76F-DECD4C7AD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7D5F30-DDC7-40C9-9207-E437A5A4B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1756B6-7C8A-4C61-B7A2-EE3C62046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BB4F38DB-74F7-4FCD-A804-F0BD8831B6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6A5F4B-2D4A-4C33-9FE6-A1E0462FFF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9D11AE-5AFA-403F-A436-79FF036E489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8BC9A72-4D81-401F-80A8-67AFE02C42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6BF586-17F7-4B86-A192-844E92761A0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5E96228-343D-4CD5-B224-80472AE957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E13726-121A-4BD7-A509-99A2AEA72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10F498-AB26-409C-A4AA-FA46D939C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D9CFFCE4-7B14-4836-892B-5861C8240B41}">
            <x14:dataBar minLength="0" maxLength="100" gradient="0">
              <x14:cfvo type="num">
                <xm:f>0</xm:f>
              </x14:cfvo>
              <x14:cfvo type="num">
                <xm:f>109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E8800E3-612F-4ECE-801F-53B29709DCA9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E858DD6A-B599-4007-8D44-0931EB992D5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F5FCAFF4-08DA-46C7-A7B9-06CA538677C4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BC36E94-A4FD-4DEF-950D-65F786DEC018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63395D44-4DE2-4491-93F1-4CA236E93041}">
            <x14:dataBar minLength="0" maxLength="100" gradient="0">
              <x14:cfvo type="num">
                <xm:f>0</xm:f>
              </x14:cfvo>
              <x14:cfvo type="num">
                <xm:f>95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BCAF6668-7CD0-4EB1-9ED7-04D5118B0647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C86F0A3D-C6AF-41EE-9187-A389FF3B4387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26DFD175-98A0-4D0F-93E2-5F7981762328}">
            <x14:dataBar minLength="0" maxLength="100" gradient="0">
              <x14:cfvo type="num">
                <xm:f>210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410D854-78EB-4A4C-96CB-3DCD1E08928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003909D-AF47-49C2-A461-7300FE6D5CB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550E3F6-73BD-4F9B-BABE-D213ECA656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90AECE-6949-498B-B2B3-6BC9130045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91188E-5D48-4FD5-B446-AB472AFD56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7CB8EB-748F-44C0-ADE9-B105CBBB1E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124DED-8D43-4DE1-866A-8A2EAE2733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778177-6F1D-4689-8FEF-90AD97084D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7CFE48-A2F1-4765-9E91-5A89A51D748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BE9B97FF-157C-4980-BCB9-451051B9172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CCED6BD3-4450-43DE-8A9F-0513CD1845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45F8C-07FA-4957-95A4-5837BF1F2F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C7F883-6E73-44E4-A6D7-9795EDB907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D4F697-D715-4CA5-9760-C28B98A80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2EBA8F-AB2D-4604-85F4-CE1BA832EEB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B619166-3F07-43B0-A378-63829BA6A34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C0B1B62-402D-4F6D-8C45-A2F8F926DB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744576-111C-41D6-9449-B5A69C6693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D6FACB-2551-458B-BD6A-8214E0CE3CBA}">
            <x14:dataBar minLength="0" maxLength="100" gradient="0">
              <x14:cfvo type="num">
                <xm:f>0</xm:f>
              </x14:cfvo>
              <x14:cfvo type="num">
                <xm:f>62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91F2-43C0-4782-A733-D082014DFDA4}">
  <sheetPr codeName="Hoja15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48</v>
      </c>
      <c r="I1" s="19"/>
      <c r="J1" s="19"/>
      <c r="K1" s="19"/>
      <c r="L1" s="19"/>
      <c r="M1" s="19"/>
      <c r="N1" s="22"/>
      <c r="X1" s="8">
        <f>AVERAGE(L7,L9,L11,L13,L15,L19,L23)</f>
        <v>1.0797179261019338</v>
      </c>
      <c r="Y1" s="9">
        <f>1-X1</f>
        <v>-7.9717926101933845E-2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50</v>
      </c>
      <c r="J7" s="27">
        <v>92</v>
      </c>
      <c r="K7" s="27">
        <v>130</v>
      </c>
      <c r="L7" s="34">
        <f>K7/J7</f>
        <v>1.4130434782608696</v>
      </c>
      <c r="M7" s="32">
        <f>J7-K7</f>
        <v>-38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25</v>
      </c>
      <c r="J9" s="27">
        <v>46</v>
      </c>
      <c r="K9" s="27">
        <v>41</v>
      </c>
      <c r="L9" s="34">
        <f>K9/J9</f>
        <v>0.89130434782608692</v>
      </c>
      <c r="M9" s="32">
        <f>J9-K9</f>
        <v>5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51</v>
      </c>
      <c r="J11" s="27">
        <v>65</v>
      </c>
      <c r="K11" s="27">
        <v>72</v>
      </c>
      <c r="L11" s="34">
        <f>K11/J11</f>
        <v>1.1076923076923078</v>
      </c>
      <c r="M11" s="32">
        <f>J11-K11</f>
        <v>-7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52</v>
      </c>
      <c r="J13" s="27">
        <v>133</v>
      </c>
      <c r="K13" s="27">
        <v>168</v>
      </c>
      <c r="L13" s="34">
        <f>K13/J13</f>
        <v>1.263157894736842</v>
      </c>
      <c r="M13" s="32">
        <f>J13-K13</f>
        <v>-35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53</v>
      </c>
      <c r="J15" s="27">
        <v>46</v>
      </c>
      <c r="K15" s="27">
        <v>49</v>
      </c>
      <c r="L15" s="34">
        <f>K15/J15</f>
        <v>1.0652173913043479</v>
      </c>
      <c r="M15" s="32">
        <f>J15-K15</f>
        <v>-3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48</v>
      </c>
      <c r="J19" s="20">
        <v>159</v>
      </c>
      <c r="K19" s="20">
        <v>130</v>
      </c>
      <c r="L19" s="23">
        <f>K19/J19</f>
        <v>0.8176100628930818</v>
      </c>
      <c r="M19" s="18">
        <f>J19-K19</f>
        <v>29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48</v>
      </c>
      <c r="J23" s="20">
        <v>50</v>
      </c>
      <c r="K23" s="20">
        <v>50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H17:H18"/>
    <mergeCell ref="I17:M18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M19:M20"/>
    <mergeCell ref="I15:I16"/>
    <mergeCell ref="J15:J16"/>
    <mergeCell ref="K15:K16"/>
    <mergeCell ref="L13:L14"/>
    <mergeCell ref="H21:H22"/>
    <mergeCell ref="I21:M22"/>
    <mergeCell ref="H23:H24"/>
    <mergeCell ref="I23:I24"/>
    <mergeCell ref="J23:J24"/>
    <mergeCell ref="K23:K24"/>
    <mergeCell ref="L23:L24"/>
    <mergeCell ref="M23:M24"/>
    <mergeCell ref="L15:L16"/>
    <mergeCell ref="M15:M16"/>
    <mergeCell ref="H19:H20"/>
    <mergeCell ref="I19:I20"/>
    <mergeCell ref="J19:J20"/>
    <mergeCell ref="K19:K20"/>
    <mergeCell ref="L19:L20"/>
    <mergeCell ref="M9:M10"/>
    <mergeCell ref="M11:M12"/>
    <mergeCell ref="M13:M14"/>
    <mergeCell ref="I26:L26"/>
    <mergeCell ref="J28:L28"/>
    <mergeCell ref="I9:I10"/>
    <mergeCell ref="I11:I12"/>
    <mergeCell ref="I13:I14"/>
    <mergeCell ref="J9:J10"/>
    <mergeCell ref="J11:J12"/>
    <mergeCell ref="J13:J14"/>
    <mergeCell ref="K9:K10"/>
    <mergeCell ref="K11:K12"/>
    <mergeCell ref="K13:K14"/>
    <mergeCell ref="L9:L10"/>
    <mergeCell ref="L11:L12"/>
  </mergeCells>
  <conditionalFormatting sqref="L7">
    <cfRule type="dataBar" priority="2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{1F294D92-966D-449E-AF4F-EBA2B6E6E3EF}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{B20B3016-7E5A-4396-BD2B-6199426498AD}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{4979BE27-7BA9-443E-AC28-3C058D611B59}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{5A0CAB47-DC22-4DBE-81AF-C05A8E7E6B3A}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{8BD11732-5EA9-4726-979D-E3D29901557C}</x14:id>
        </ext>
      </extLst>
    </cfRule>
  </conditionalFormatting>
  <conditionalFormatting sqref="L9">
    <cfRule type="dataBar" priority="1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{CD59AABE-313F-4E14-AA21-96041F574032}</x14:id>
        </ext>
      </extLst>
    </cfRule>
    <cfRule type="dataBar" priority="1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{D842D20A-E5FC-4D0A-93EC-0FD1542D7D69}</x14:id>
        </ext>
      </extLs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{D10C6DEE-8678-4ECF-863C-D34B66BFDFC2}</x14:id>
        </ext>
      </extLst>
    </cfRule>
    <cfRule type="dataBar" priority="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{BE9554E1-56AE-453D-BE9F-64878299C56E}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{82A68D45-8FAB-4095-89A0-D60B5C35BACF}</x14:id>
        </ext>
      </extLst>
    </cfRule>
  </conditionalFormatting>
  <conditionalFormatting sqref="L11">
    <cfRule type="dataBar" priority="1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{458391E7-2B80-4A2E-A722-DE39351E115E}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{B4E89714-1717-46E8-9F32-23E097E17689}</x14:id>
        </ext>
      </extLst>
    </cfRule>
    <cfRule type="dataBar" priority="1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{7F8033AA-540A-4A3D-9850-3F55540CEA33}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{18F409E4-E825-40AE-8B39-4677DFB400A5}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{7CD33E19-61FC-43E9-BD9E-9A054F708D02}</x14:id>
        </ext>
      </extLst>
    </cfRule>
  </conditionalFormatting>
  <conditionalFormatting sqref="L13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{DFB25FF6-5768-4562-A78A-2AC3F2BF6B1E}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{6BFDE7D5-1F56-4ED8-B1DD-3A5F4D830E2A}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{B1BF6F7A-6529-401D-9C28-F64E654A3C8E}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{54514088-E83A-4935-915B-6F8A4B796A10}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{7219EDBC-6F36-4A89-9EFE-F707D38393CE}</x14:id>
        </ext>
      </extLst>
    </cfRule>
  </conditionalFormatting>
  <conditionalFormatting sqref="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{B37399C6-A5EF-4845-B22B-3C244822D995}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{3E7B3FC4-5BDF-4B24-A711-3222EA6496F1}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{A75EB429-D104-4EE7-A876-27D079EBA938}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{AEB95031-B80F-4D0B-9B23-A316E484FCAA}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{2738F637-E73C-4251-9590-3143B98E592F}</x14:id>
        </ext>
      </extLst>
    </cfRule>
  </conditionalFormatting>
  <conditionalFormatting sqref="L19:L20 L23:L2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{603ACB62-600C-47B7-93B1-054CBFE43B56}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{1529F481-02A7-45A5-9363-135851EA4A87}</x14:id>
        </ext>
      </extLst>
    </cfRule>
  </conditionalFormatting>
  <conditionalFormatting sqref="L19:L20"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{49858E8D-7E04-4EB0-9982-1893FEF05A7C}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{4A53ECA1-9413-4220-9E5B-E3BDB74867C8}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{149C6B10-FB36-4A04-9D97-9FFFFF05150C}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{3211CEFA-0C33-4A58-8E54-A137D5FBA5F3}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{7A43B7E4-81BE-40ED-9EA5-FEFB6BBC4D06}</x14:id>
        </ext>
      </extLst>
    </cfRule>
  </conditionalFormatting>
  <conditionalFormatting sqref="L23:L24"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{31CABDC4-4550-44BB-86A0-2DE7D8BC18D2}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{F9F800F5-9920-4DC6-A195-78700CF1BA90}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{E6605543-B48F-4591-A866-6A5088E6D5FA}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{B2C7D139-5D90-4EAA-9D5F-00E6D5D01759}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{894F1592-D8B4-4A7B-8422-2BECF6B669EE}</x14:id>
        </ext>
      </extLst>
    </cfRule>
  </conditionalFormatting>
  <conditionalFormatting sqref="M7 M15 M9 M11 M13"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{BC066D9D-ED9F-4FF7-8BEF-15687616ACB2}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{1411AA50-BB96-438A-A88B-578B6C0860B7}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{92D465AC-EA2B-4A99-834D-F11921768182}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{AFBF3655-F6BF-4307-936E-D990D48C5EC9}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{A9C3A542-3271-4322-A78E-1E19ED50FC2B}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{57917D47-1411-44BE-A9E8-B23C2CAD24D1}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{8882636F-0601-4B34-9389-C5BB986639E8}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{A8D46E02-78FA-4FF2-A6FA-72989D8AA04A}</x14:id>
        </ext>
      </extLst>
    </cfRule>
  </conditionalFormatting>
  <conditionalFormatting sqref="M7:M8"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{8AF7A36F-8787-4097-B828-A6653EE7F8D1}</x14:id>
        </ext>
      </extLst>
    </cfRule>
  </conditionalFormatting>
  <conditionalFormatting sqref="M7:M14"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{CC311CBF-EFD4-4943-9B3E-D20CBF5F35F4}</x14:id>
        </ext>
      </extLst>
    </cfRule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{C8E8DF22-A84C-4FD7-9DAD-9CA21E6196AE}</x14:id>
        </ext>
      </extLst>
    </cfRule>
  </conditionalFormatting>
  <conditionalFormatting sqref="M9:M10"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{7FF905DD-F9FE-40F5-AFA6-B9B25710BA42}</x14:id>
        </ext>
      </extLst>
    </cfRule>
  </conditionalFormatting>
  <conditionalFormatting sqref="M11:M12">
    <cfRule type="dataBar" priority="30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{2FB475E4-6A8A-48B2-92B1-FBA33073E8DA}</x14:id>
        </ext>
      </extLst>
    </cfRule>
  </conditionalFormatting>
  <conditionalFormatting sqref="M13:M14">
    <cfRule type="dataBar" priority="29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{36FAAA63-8F22-4EF9-B8C1-A83EB876A68E}</x14:id>
        </ext>
      </extLst>
    </cfRule>
  </conditionalFormatting>
  <conditionalFormatting sqref="M15:M16"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{273C7EE5-DA5B-44A8-AD40-3F6DF3983240}</x14:id>
        </ext>
      </extLst>
    </cfRule>
    <cfRule type="dataBar" priority="35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{319D71D0-3664-4C25-8330-2A4CF9CE6272}</x14:id>
        </ext>
      </extLst>
    </cfRule>
  </conditionalFormatting>
  <conditionalFormatting sqref="M19:M20"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{FBEB2625-945B-478E-93B9-62244D5644AE}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{C2A2836B-8046-438A-9F7C-79EAA314A2A8}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{5F7C4994-5D48-4429-AF3E-953100FD372C}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{D0DCD6AE-6ECE-4BE0-8C16-D3FB59758AF9}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{8C1F7B54-7FFB-43D3-93E7-3BC4BB3B6274}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{4B50DF24-CAFF-4401-BD98-D285B3C88E43}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{7573DFE1-0D81-41E3-B04E-5976A52BA44D}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{658C6501-6435-4DC6-A539-1E383BE715A3}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{23CA9EBC-0DF3-47EB-9894-33821369BEF3}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{4E8404D6-DC6F-42C5-AA90-02454FAB5877}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{6D8C8515-FAD4-4863-9E03-862F1A112194}</x14:id>
        </ext>
      </extLst>
    </cfRule>
  </conditionalFormatting>
  <conditionalFormatting sqref="M23:M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{4C4DE8B0-389A-4D6F-943E-37332F0E2C8D}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{7053B68B-AF5E-40C4-878E-377774D9142F}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{1D2E6D43-17A4-4664-A506-7CC584312997}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{025DF197-E97E-4BD1-9F15-B5667B374B64}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{5B4B584D-6397-4126-A565-DD7495F794D4}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{D6EDDA6E-3181-4559-B135-F876F82C0797}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{23F08D58-CE7B-4997-81D0-32493C2E9417}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{591EA990-480B-4B6E-ADA1-AF33346BD652}</x14:id>
        </ext>
      </extLst>
    </cfRule>
    <cfRule type="dataBar" priority="1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{09683F67-CADD-42FB-9C25-8170A2A44728}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94D92-966D-449E-AF4F-EBA2B6E6E3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0B3016-7E5A-4396-BD2B-619942649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79BE27-7BA9-443E-AC28-3C058D611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0CAB47-DC22-4DBE-81AF-C05A8E7E6B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D11732-5EA9-4726-979D-E3D2990155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D59AABE-313F-4E14-AA21-96041F5740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42D20A-E5FC-4D0A-93EC-0FD1542D7D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0C6DEE-8678-4ECF-863C-D34B66BFDF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9554E1-56AE-453D-BE9F-64878299C5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A68D45-8FAB-4095-89A0-D60B5C35BA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58391E7-2B80-4A2E-A722-DE39351E11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E89714-1717-46E8-9F32-23E097E17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8033AA-540A-4A3D-9850-3F55540CE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F409E4-E825-40AE-8B39-4677DFB400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D33E19-61FC-43E9-BD9E-9A054F708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B25FF6-5768-4562-A78A-2AC3F2BF6B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FDE7D5-1F56-4ED8-B1DD-3A5F4D830E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BF6F7A-6529-401D-9C28-F64E654A3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514088-E83A-4935-915B-6F8A4B796A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19EDBC-6F36-4A89-9EFE-F707D3839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37399C6-A5EF-4845-B22B-3C244822D9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7B3FC4-5BDF-4B24-A711-3222EA6496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5EB429-D104-4EE7-A876-27D079EBA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B95031-B80F-4D0B-9B23-A316E484FC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38F637-E73C-4251-9590-3143B98E5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03ACB62-600C-47B7-93B1-054CBFE43B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29F481-02A7-45A5-9363-135851EA4A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49858E8D-7E04-4EB0-9982-1893FEF05A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53ECA1-9413-4220-9E5B-E3BDB74867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9C6B10-FB36-4A04-9D97-9FFFFF0515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11CEFA-0C33-4A58-8E54-A137D5FBA5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43B7E4-81BE-40ED-9EA5-FEFB6BBC4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31CABDC4-4550-44BB-86A0-2DE7D8BC18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F800F5-9920-4DC6-A195-78700CF1BA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605543-B48F-4591-A866-6A5088E6D5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C7D139-5D90-4EAA-9D5F-00E6D5D01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4F1592-D8B4-4A7B-8422-2BECF6B66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BC066D9D-ED9F-4FF7-8BEF-15687616AC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11AA50-BB96-438A-A88B-578B6C0860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D465AC-EA2B-4A99-834D-F1192176818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FBF3655-F6BF-4307-936E-D990D48C5E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C3A542-3271-4322-A78E-1E19ED50FC2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7917D47-1411-44BE-A9E8-B23C2CAD24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82636F-0601-4B34-9389-C5BB986639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D46E02-78FA-4FF2-A6FA-72989D8AA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8AF7A36F-8787-4097-B828-A6653EE7F8D1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C311CBF-EFD4-4943-9B3E-D20CBF5F35F4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C8E8DF22-A84C-4FD7-9DAD-9CA21E6196AE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7FF905DD-F9FE-40F5-AFA6-B9B25710BA4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2FB475E4-6A8A-48B2-92B1-FBA33073E8DA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6FAAA63-8F22-4EF9-B8C1-A83EB876A68E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273C7EE5-DA5B-44A8-AD40-3F6DF3983240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319D71D0-3664-4C25-8330-2A4CF9CE6272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FBEB2625-945B-478E-93B9-62244D5644A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2A2836B-8046-438A-9F7C-79EAA314A2A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F7C4994-5D48-4429-AF3E-953100FD372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0DCD6AE-6ECE-4BE0-8C16-D3FB59758A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1F7B54-7FFB-43D3-93E7-3BC4BB3B62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50DF24-CAFF-4401-BD98-D285B3C88E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73DFE1-0D81-41E3-B04E-5976A52BA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8C6501-6435-4DC6-A539-1E383BE715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CA9EBC-0DF3-47EB-9894-33821369BE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8404D6-DC6F-42C5-AA90-02454FAB5877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D8C8515-FAD4-4863-9E03-862F1A112194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4C4DE8B0-389A-4D6F-943E-37332F0E2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53B68B-AF5E-40C4-878E-377774D91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2E6D43-17A4-4664-A506-7CC5843129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5DF197-E97E-4BD1-9F15-B5667B374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4B584D-6397-4126-A565-DD7495F794D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6EDDA6E-3181-4559-B135-F876F82C079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3F08D58-CE7B-4997-81D0-32493C2E94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1EA990-480B-4B6E-ADA1-AF33346BD6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9683F67-CADD-42FB-9C25-8170A2A44728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C2B1-FBE0-4208-B406-DE104C52D9FB}">
  <sheetPr codeName="Hoja16"/>
  <dimension ref="B1:Y34"/>
  <sheetViews>
    <sheetView showGridLines="0" topLeftCell="F1" workbookViewId="0">
      <selection activeCell="U25" sqref="U25"/>
    </sheetView>
  </sheetViews>
  <sheetFormatPr baseColWidth="10" defaultRowHeight="15" x14ac:dyDescent="0.25"/>
  <cols>
    <col min="4" max="4" width="14.7109375" customWidth="1"/>
    <col min="9" max="9" width="16.14062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54</v>
      </c>
      <c r="I1" s="19"/>
      <c r="J1" s="19"/>
      <c r="K1" s="19"/>
      <c r="L1" s="19"/>
      <c r="M1" s="19"/>
      <c r="N1" s="22"/>
      <c r="X1" s="8">
        <f>AVERAGE(L7,L9,L11,L13,L15,L17,L19,L21,L25,L29)</f>
        <v>1.0754453256189682</v>
      </c>
      <c r="Y1" s="9">
        <f>1-X1</f>
        <v>-7.5445325618968218E-2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55</v>
      </c>
      <c r="J7" s="27">
        <v>83</v>
      </c>
      <c r="K7" s="27">
        <v>83</v>
      </c>
      <c r="L7" s="34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56</v>
      </c>
      <c r="J9" s="27">
        <v>35</v>
      </c>
      <c r="K9" s="27">
        <v>41</v>
      </c>
      <c r="L9" s="34">
        <f>K9/J9</f>
        <v>1.1714285714285715</v>
      </c>
      <c r="M9" s="32">
        <f>J9-K9</f>
        <v>-6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57</v>
      </c>
      <c r="J11" s="27">
        <v>37</v>
      </c>
      <c r="K11" s="27">
        <v>38</v>
      </c>
      <c r="L11" s="34">
        <f>K11/J11</f>
        <v>1.027027027027027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58</v>
      </c>
      <c r="J13" s="27">
        <v>40</v>
      </c>
      <c r="K13" s="27">
        <v>41</v>
      </c>
      <c r="L13" s="34">
        <f>K13/J13</f>
        <v>1.0249999999999999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59</v>
      </c>
      <c r="J15" s="27">
        <v>58</v>
      </c>
      <c r="K15" s="27">
        <v>63</v>
      </c>
      <c r="L15" s="34">
        <f>K15/J15</f>
        <v>1.0862068965517242</v>
      </c>
      <c r="M15" s="32">
        <f>J15-K15</f>
        <v>-5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30" t="s">
        <v>60</v>
      </c>
      <c r="J17" s="27">
        <v>43</v>
      </c>
      <c r="K17" s="27">
        <v>48</v>
      </c>
      <c r="L17" s="34">
        <f>K17/J17</f>
        <v>1.1162790697674418</v>
      </c>
      <c r="M17" s="32">
        <f>J17-K17</f>
        <v>-5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30" t="s">
        <v>61</v>
      </c>
      <c r="J19" s="27">
        <v>60</v>
      </c>
      <c r="K19" s="27">
        <v>75</v>
      </c>
      <c r="L19" s="34">
        <f>K19/J19</f>
        <v>1.25</v>
      </c>
      <c r="M19" s="32">
        <f>J19-K19</f>
        <v>-15</v>
      </c>
      <c r="N19" s="22"/>
    </row>
    <row r="20" spans="8:14" x14ac:dyDescent="0.25">
      <c r="H20" s="26"/>
      <c r="I20" s="31"/>
      <c r="J20" s="28"/>
      <c r="K20" s="28"/>
      <c r="L20" s="35"/>
      <c r="M20" s="33"/>
      <c r="N20" s="22"/>
    </row>
    <row r="21" spans="8:14" x14ac:dyDescent="0.25">
      <c r="H21" s="26"/>
      <c r="I21" s="27" t="s">
        <v>62</v>
      </c>
      <c r="J21" s="27">
        <v>27</v>
      </c>
      <c r="K21" s="27">
        <v>28</v>
      </c>
      <c r="L21" s="34">
        <f>K21/J21</f>
        <v>1.037037037037037</v>
      </c>
      <c r="M21" s="32">
        <f>J21-K21</f>
        <v>-1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63</v>
      </c>
      <c r="J25" s="20">
        <v>217</v>
      </c>
      <c r="K25" s="20">
        <v>226</v>
      </c>
      <c r="L25" s="23">
        <f>K25/J25</f>
        <v>1.0414746543778801</v>
      </c>
      <c r="M25" s="18">
        <f>J25-K25</f>
        <v>-9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20" t="s">
        <v>63</v>
      </c>
      <c r="J29" s="20">
        <v>103</v>
      </c>
      <c r="K29" s="20">
        <v>103</v>
      </c>
      <c r="L29" s="23">
        <f>K29/J29</f>
        <v>1</v>
      </c>
      <c r="M29" s="18">
        <f>J29-K29</f>
        <v>0</v>
      </c>
      <c r="N29" s="22"/>
    </row>
    <row r="30" spans="8:14" x14ac:dyDescent="0.25">
      <c r="H30" s="26"/>
      <c r="I30" s="20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M19:M20"/>
    <mergeCell ref="M17:M18"/>
    <mergeCell ref="M13:M14"/>
    <mergeCell ref="K15:K16"/>
    <mergeCell ref="L15:L16"/>
    <mergeCell ref="M15:M16"/>
    <mergeCell ref="I21:I22"/>
    <mergeCell ref="J21:J22"/>
    <mergeCell ref="K21:K22"/>
    <mergeCell ref="L21:L22"/>
    <mergeCell ref="M21:M22"/>
    <mergeCell ref="H23:H24"/>
    <mergeCell ref="I23:M24"/>
    <mergeCell ref="H25:H26"/>
    <mergeCell ref="I25:I26"/>
    <mergeCell ref="J25:J26"/>
    <mergeCell ref="K25:K26"/>
    <mergeCell ref="L25:L26"/>
    <mergeCell ref="M25:M26"/>
    <mergeCell ref="H27:H28"/>
    <mergeCell ref="I27:M28"/>
    <mergeCell ref="H29:H30"/>
    <mergeCell ref="I29:I30"/>
    <mergeCell ref="J29:J30"/>
    <mergeCell ref="K29:K30"/>
    <mergeCell ref="L29:L30"/>
    <mergeCell ref="M29:M30"/>
    <mergeCell ref="I32:L32"/>
    <mergeCell ref="J34:L34"/>
    <mergeCell ref="I13:I14"/>
    <mergeCell ref="J13:J14"/>
    <mergeCell ref="K13:K14"/>
    <mergeCell ref="L13:L14"/>
    <mergeCell ref="I17:I18"/>
    <mergeCell ref="J17:J18"/>
    <mergeCell ref="K17:K18"/>
    <mergeCell ref="L17:L18"/>
    <mergeCell ref="I19:I20"/>
    <mergeCell ref="J19:J20"/>
    <mergeCell ref="K19:K20"/>
    <mergeCell ref="L19:L20"/>
    <mergeCell ref="I15:I16"/>
    <mergeCell ref="J15:J16"/>
  </mergeCells>
  <conditionalFormatting sqref="L7 L9 L11 L13 L15 L17 L19 L2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{C8006124-25CE-4EA9-AD0F-86EB7E097FF8}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{968E48BC-6895-4BFD-9CF6-AE6EFBD3E77A}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{575EA9A3-73F2-4F31-83EA-DB3BB9E8B20C}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{6F850126-8B8D-4964-A915-1FF276B5850D}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{6BC04037-2C0A-423C-A58E-F3E3D0A7B734}</x14:id>
        </ext>
      </extLst>
    </cfRule>
  </conditionalFormatting>
  <conditionalFormatting sqref="L25:L26 L29:L3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{C016B8F3-6622-4ECA-A0B1-310ED21A094B}</x14:id>
        </ext>
      </extLst>
    </cfRule>
    <cfRule type="dataBar" priority="6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{9EEC44A8-2F22-4836-95F6-57BC200746AC}</x14:id>
        </ext>
      </extLst>
    </cfRule>
  </conditionalFormatting>
  <conditionalFormatting sqref="L25:L26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{033C9D6E-7239-4978-8E64-3C3F976C7B98}</x14:id>
        </ext>
      </extLst>
    </cfRule>
    <cfRule type="dataBar" priority="5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{79F5081B-9F67-4737-82C5-6810A5B7EE30}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{2A250E0C-851B-4FEA-8321-E813B4F02953}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{71717859-4F8C-42FA-A187-296ED95B164B}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{02BE2716-718C-48A4-9CA6-E82A17048DA8}</x14:id>
        </ext>
      </extLst>
    </cfRule>
  </conditionalFormatting>
  <conditionalFormatting sqref="L29:L30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{E5E806CD-B6AF-488A-87E5-0B2507E5A805}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{D9AEB39F-D837-4DFE-8220-8BCBD5FD0FBA}</x14:id>
        </ext>
      </extLst>
    </cfRule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{3421C277-D8C1-4FB3-8044-22012A918F1D}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{D614449A-22E5-4C8F-83F6-3BF92D110BBF}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{F56AEC02-9292-4A65-A17B-ECF717C70600}</x14:id>
        </ext>
      </extLst>
    </cfRule>
  </conditionalFormatting>
  <conditionalFormatting sqref="M7 M21 M9 M11 M19 M13 M15 M17"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{3481E8EB-CA19-4936-85D5-33DBD12EBE0A}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{2E8A20F0-C3A2-4C01-8EC1-991C48B279B5}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{6A9E2DA6-8EEA-4D92-B27F-E370D9AA3E63}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{B1E3870A-4E04-409D-8468-9D817F1EDEF6}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{F99D21B5-3490-4B6F-9339-6E59DBDDC804}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{61CF78B0-D2C1-45A9-825F-2CD7A0A88C12}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{4CB756D6-EC50-4DBD-9592-B8DB82E47FC6}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{71E4E12C-5682-4946-B7B6-31352F61A9B5}</x14:id>
        </ext>
      </extLst>
    </cfRule>
  </conditionalFormatting>
  <conditionalFormatting sqref="M7:M8">
    <cfRule type="dataBar" priority="15">
      <dataBar>
        <cfvo type="num" val="0"/>
        <cfvo type="num" val="83"/>
        <color rgb="FF638EC6"/>
      </dataBar>
      <extLst>
        <ext xmlns:x14="http://schemas.microsoft.com/office/spreadsheetml/2009/9/main" uri="{B025F937-C7B1-47D3-B67F-A62EFF666E3E}">
          <x14:id>{027B0125-0F58-42C6-86A9-266B7E93B6C4}</x14:id>
        </ext>
      </extLst>
    </cfRule>
    <cfRule type="dataBar" priority="2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{ABA858E0-9093-45C2-82FF-1C8CED28EB86}</x14:id>
        </ext>
      </extLst>
    </cfRule>
  </conditionalFormatting>
  <conditionalFormatting sqref="M7:M20">
    <cfRule type="dataBar" priority="2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{F767C16D-9FC2-4E3B-AFCF-76B01818EDCB}</x14:id>
        </ext>
      </extLst>
    </cfRule>
    <cfRule type="dataBar" priority="25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{A4D1908F-9868-4E0F-BB78-A2B4A73950B1}</x14:id>
        </ext>
      </extLst>
    </cfRule>
  </conditionalFormatting>
  <conditionalFormatting sqref="M9:M10">
    <cfRule type="dataBar" priority="14">
      <dataBar>
        <cfvo type="num" val="0"/>
        <cfvo type="num" val="35"/>
        <color rgb="FF638EC6"/>
      </dataBar>
      <extLst>
        <ext xmlns:x14="http://schemas.microsoft.com/office/spreadsheetml/2009/9/main" uri="{B025F937-C7B1-47D3-B67F-A62EFF666E3E}">
          <x14:id>{9691344D-1D18-4449-9038-0E33B91A0EE4}</x14:id>
        </ext>
      </extLst>
    </cfRule>
    <cfRule type="dataBar" priority="2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{6CBDAF42-B8FC-472D-A4BF-813B7348F53C}</x14:id>
        </ext>
      </extLst>
    </cfRule>
  </conditionalFormatting>
  <conditionalFormatting sqref="M11:M12">
    <cfRule type="dataBar" priority="13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{C10C871A-6C04-4EFC-877C-3D292A874899}</x14:id>
        </ext>
      </extLst>
    </cfRule>
  </conditionalFormatting>
  <conditionalFormatting sqref="M11:M18">
    <cfRule type="dataBar" priority="19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{837DD00C-26FF-4085-99D6-1496CA7DACF9}</x14:id>
        </ext>
      </extLst>
    </cfRule>
  </conditionalFormatting>
  <conditionalFormatting sqref="M13:M14">
    <cfRule type="dataBar" priority="12">
      <dataBar>
        <cfvo type="num" val="0"/>
        <cfvo type="num" val="40"/>
        <color rgb="FF638EC6"/>
      </dataBar>
      <extLst>
        <ext xmlns:x14="http://schemas.microsoft.com/office/spreadsheetml/2009/9/main" uri="{B025F937-C7B1-47D3-B67F-A62EFF666E3E}">
          <x14:id>{C4169B03-A636-45D5-8825-153B8408BAD7}</x14:id>
        </ext>
      </extLst>
    </cfRule>
  </conditionalFormatting>
  <conditionalFormatting sqref="M15:M16">
    <cfRule type="dataBar" priority="11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{F5251F0F-1D03-483D-B20B-5EF2C8F70A77}</x14:id>
        </ext>
      </extLst>
    </cfRule>
  </conditionalFormatting>
  <conditionalFormatting sqref="M17:M18">
    <cfRule type="dataBar" priority="10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{8491B9F4-C5F6-428D-A9C9-7811533A9A8D}</x14:id>
        </ext>
      </extLst>
    </cfRule>
  </conditionalFormatting>
  <conditionalFormatting sqref="M19:M20">
    <cfRule type="dataBar" priority="9">
      <dataBar>
        <cfvo type="num" val="0"/>
        <cfvo type="num" val="60"/>
        <color rgb="FF638EC6"/>
      </dataBar>
      <extLst>
        <ext xmlns:x14="http://schemas.microsoft.com/office/spreadsheetml/2009/9/main" uri="{B025F937-C7B1-47D3-B67F-A62EFF666E3E}">
          <x14:id>{64EC9009-BB1C-4ABE-9006-9CB02E4ACE6E}</x14:id>
        </ext>
      </extLst>
    </cfRule>
    <cfRule type="dataBar" priority="18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{3BBE916A-6A32-4EFC-A46B-2DC3B348638D}</x14:id>
        </ext>
      </extLst>
    </cfRule>
  </conditionalFormatting>
  <conditionalFormatting sqref="M21:M22">
    <cfRule type="dataBar" priority="1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{BE59A50E-48FF-4589-BC7F-038C8D403614}</x14:id>
        </ext>
      </extLst>
    </cfRule>
    <cfRule type="dataBar" priority="24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{53060C41-FD6A-4AFA-8F00-1E5812D88937}</x14:id>
        </ext>
      </extLst>
    </cfRule>
    <cfRule type="dataBar" priority="8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{CBF0575F-986A-4CE5-9E7B-BF6B8DF6A744}</x14:id>
        </ext>
      </extLst>
    </cfRule>
  </conditionalFormatting>
  <conditionalFormatting sqref="M25:M26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{269E5F01-5E1A-41E7-8B84-57BE668785B7}</x14:id>
        </ext>
      </extLst>
    </cfRule>
    <cfRule type="dataBar" priority="26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{ED4861A9-6BAE-435B-8E72-5C19F27C063C}</x14:id>
        </ext>
      </extLst>
    </cfRule>
    <cfRule type="dataBar" priority="2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{3725D8DB-FB06-45EF-A07D-BCDBEB9E87FD}</x14:id>
        </ext>
      </extLst>
    </cfRule>
    <cfRule type="dataBar" priority="1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{FFDDC541-2A5B-4B05-9B9F-69C5F4B769E4}</x14:id>
        </ext>
      </extLst>
    </cfRule>
    <cfRule type="dataBar" priority="7">
      <dataBar>
        <cfvo type="num" val="217"/>
        <cfvo type="num" val="0"/>
        <color rgb="FF638EC6"/>
      </dataBar>
      <extLst>
        <ext xmlns:x14="http://schemas.microsoft.com/office/spreadsheetml/2009/9/main" uri="{B025F937-C7B1-47D3-B67F-A62EFF666E3E}">
          <x14:id>{F657B5D4-F54B-4280-8E28-DAF848B2C801}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{D4543991-BF25-4556-A345-1C59734D2B6A}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{09734376-658F-46C2-9A79-0550CD868CA9}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{A8276106-ACB6-4D61-BBC1-3C7EAEA5AB1C}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{54AC505A-627F-4EC1-8B1E-A08EB0217400}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{1CAD7245-3F5E-4C02-82F3-3563BA549DD9}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{ABFA27AD-FEBE-4B22-9014-A63FEFEB013A}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{92974857-7AA6-4C2E-BBE6-3B39FEF67C55}</x14:id>
        </ext>
      </extLst>
    </cfRule>
  </conditionalFormatting>
  <conditionalFormatting sqref="M29:M3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{3DD2F59D-12C0-4832-A4DB-6BCD347380ED}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{1E459C5A-92A1-4AD9-9BFE-F1AD4F5F21F0}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{836D2A3F-B057-4572-975E-2D6733AA2F0F}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{92508257-8085-4716-8F05-B01941AD0F98}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{C1A9F78F-883A-443A-8336-66D522848EA4}</x14:id>
        </ext>
      </extLst>
    </cfRule>
    <cfRule type="dataBar" priority="1">
      <dataBar>
        <cfvo type="num" val="0"/>
        <cfvo type="num" val="103"/>
        <color rgb="FF638EC6"/>
      </dataBar>
      <extLst>
        <ext xmlns:x14="http://schemas.microsoft.com/office/spreadsheetml/2009/9/main" uri="{B025F937-C7B1-47D3-B67F-A62EFF666E3E}">
          <x14:id>{D654BBBC-8A23-44C9-8A30-19F5F0CCFB32}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{F48C9453-9C27-453E-BD81-E31E1A89E984}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{D99E0B36-F61B-4D34-AC73-522BB44FEB2D}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{A83806EA-1D9F-4C53-B377-28205A482385}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006124-25CE-4EA9-AD0F-86EB7E097F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8E48BC-6895-4BFD-9CF6-AE6EFBD3E7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EA9A3-73F2-4F31-83EA-DB3BB9E8B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850126-8B8D-4964-A915-1FF276B585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C04037-2C0A-423C-A58E-F3E3D0A7B7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 L21</xm:sqref>
        </x14:conditionalFormatting>
        <x14:conditionalFormatting xmlns:xm="http://schemas.microsoft.com/office/excel/2006/main">
          <x14:cfRule type="dataBar" id="{C016B8F3-6622-4ECA-A0B1-310ED21A0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EC44A8-2F22-4836-95F6-57BC200746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 L29:L30</xm:sqref>
        </x14:conditionalFormatting>
        <x14:conditionalFormatting xmlns:xm="http://schemas.microsoft.com/office/excel/2006/main">
          <x14:cfRule type="dataBar" id="{033C9D6E-7239-4978-8E64-3C3F976C7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F5081B-9F67-4737-82C5-6810A5B7EE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250E0C-851B-4FEA-8321-E813B4F02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717859-4F8C-42FA-A187-296ED95B16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BE2716-718C-48A4-9CA6-E82A17048D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E5E806CD-B6AF-488A-87E5-0B2507E5A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AEB39F-D837-4DFE-8220-8BCBD5FD0F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21C277-D8C1-4FB3-8044-22012A918F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14449A-22E5-4C8F-83F6-3BF92D110B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6AEC02-9292-4A65-A17B-ECF717C706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3481E8EB-CA19-4936-85D5-33DBD12EB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8A20F0-C3A2-4C01-8EC1-991C48B279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9E2DA6-8EEA-4D92-B27F-E370D9AA3E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E3870A-4E04-409D-8468-9D817F1ED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9D21B5-3490-4B6F-9339-6E59DBDDC8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CF78B0-D2C1-45A9-825F-2CD7A0A88C1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CB756D6-EC50-4DBD-9592-B8DB82E47FC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1E4E12C-5682-4946-B7B6-31352F61A9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M21 M9 M11 M19 M13 M15 M17</xm:sqref>
        </x14:conditionalFormatting>
        <x14:conditionalFormatting xmlns:xm="http://schemas.microsoft.com/office/excel/2006/main">
          <x14:cfRule type="dataBar" id="{027B0125-0F58-42C6-86A9-266B7E93B6C4}">
            <x14:dataBar minLength="0" maxLength="100" gradient="0">
              <x14:cfvo type="num">
                <xm:f>0</xm:f>
              </x14:cfvo>
              <x14:cfvo type="num">
                <xm:f>83</xm:f>
              </x14:cfvo>
              <x14:negativeFillColor rgb="FFFF0000"/>
              <x14:axisColor rgb="FF000000"/>
            </x14:dataBar>
          </x14:cfRule>
          <x14:cfRule type="dataBar" id="{ABA858E0-9093-45C2-82FF-1C8CED28EB86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F767C16D-9FC2-4E3B-AFCF-76B01818EDCB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4D1908F-9868-4E0F-BB78-A2B4A73950B1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9691344D-1D18-4449-9038-0E33B91A0EE4}">
            <x14:dataBar minLength="0" maxLength="100" gradient="0">
              <x14:cfvo type="num">
                <xm:f>0</xm:f>
              </x14:cfvo>
              <x14:cfvo type="num">
                <xm:f>35</xm:f>
              </x14:cfvo>
              <x14:negativeFillColor rgb="FFFF0000"/>
              <x14:axisColor rgb="FF000000"/>
            </x14:dataBar>
          </x14:cfRule>
          <x14:cfRule type="dataBar" id="{6CBDAF42-B8FC-472D-A4BF-813B7348F53C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C10C871A-6C04-4EFC-877C-3D292A874899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37DD00C-26FF-4085-99D6-1496CA7DACF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M11:M18</xm:sqref>
        </x14:conditionalFormatting>
        <x14:conditionalFormatting xmlns:xm="http://schemas.microsoft.com/office/excel/2006/main">
          <x14:cfRule type="dataBar" id="{C4169B03-A636-45D5-8825-153B8408BAD7}">
            <x14:dataBar minLength="0" maxLength="100" gradient="0">
              <x14:cfvo type="num">
                <xm:f>0</xm:f>
              </x14:cfvo>
              <x14:cfvo type="num">
                <xm:f>40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F5251F0F-1D03-483D-B20B-5EF2C8F70A77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491B9F4-C5F6-428D-A9C9-7811533A9A8D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64EC9009-BB1C-4ABE-9006-9CB02E4ACE6E}">
            <x14:dataBar minLength="0" maxLength="100" gradient="0">
              <x14:cfvo type="num">
                <xm:f>0</xm:f>
              </x14:cfvo>
              <x14:cfvo type="num">
                <xm:f>60</xm:f>
              </x14:cfvo>
              <x14:negativeFillColor rgb="FFFF0000"/>
              <x14:axisColor rgb="FF000000"/>
            </x14:dataBar>
          </x14:cfRule>
          <x14:cfRule type="dataBar" id="{3BBE916A-6A32-4EFC-A46B-2DC3B348638D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BE59A50E-48FF-4589-BC7F-038C8D40361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53060C41-FD6A-4AFA-8F00-1E5812D88937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BF0575F-986A-4CE5-9E7B-BF6B8DF6A744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269E5F01-5E1A-41E7-8B84-57BE668785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4861A9-6BAE-435B-8E72-5C19F27C063C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3725D8DB-FB06-45EF-A07D-BCDBEB9E87FD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FDDC541-2A5B-4B05-9B9F-69C5F4B769E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657B5D4-F54B-4280-8E28-DAF848B2C801}">
            <x14:dataBar minLength="0" maxLength="100" gradient="0">
              <x14:cfvo type="num">
                <xm:f>217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4543991-BF25-4556-A345-1C59734D2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734376-658F-46C2-9A79-0550CD868CA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8276106-ACB6-4D61-BBC1-3C7EAEA5AB1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4AC505A-627F-4EC1-8B1E-A08EB02174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AD7245-3F5E-4C02-82F3-3563BA549D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FA27AD-FEBE-4B22-9014-A63FEFEB01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74857-7AA6-4C2E-BBE6-3B39FEF67C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3DD2F59D-12C0-4832-A4DB-6BCD34738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59C5A-92A1-4AD9-9BFE-F1AD4F5F21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6D2A3F-B057-4572-975E-2D6733AA2F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508257-8085-4716-8F05-B01941AD0F9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1A9F78F-883A-443A-8336-66D522848EA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654BBBC-8A23-44C9-8A30-19F5F0CCFB32}">
            <x14:dataBar minLength="0" maxLength="100" gradient="0">
              <x14:cfvo type="num">
                <xm:f>0</xm:f>
              </x14:cfvo>
              <x14:cfvo type="num">
                <xm:f>103</xm:f>
              </x14:cfvo>
              <x14:negativeFillColor rgb="FFFF0000"/>
              <x14:axisColor rgb="FF000000"/>
            </x14:dataBar>
          </x14:cfRule>
          <x14:cfRule type="dataBar" id="{F48C9453-9C27-453E-BD81-E31E1A89E9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9E0B36-F61B-4D34-AC73-522BB44FEB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3806EA-1D9F-4C53-B377-28205A4823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2DF1-43D7-4397-A2BA-FA3AA5C2AACB}">
  <sheetPr codeName="Hoja17"/>
  <dimension ref="B1:Y28"/>
  <sheetViews>
    <sheetView showGridLines="0" topLeftCell="F1" workbookViewId="0">
      <selection activeCell="Q30" sqref="Q30"/>
    </sheetView>
  </sheetViews>
  <sheetFormatPr baseColWidth="10" defaultRowHeight="15" x14ac:dyDescent="0.25"/>
  <cols>
    <col min="4" max="4" width="14.7109375" customWidth="1"/>
    <col min="9" max="9" width="16.7109375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64</v>
      </c>
      <c r="I1" s="19"/>
      <c r="J1" s="19"/>
      <c r="K1" s="19"/>
      <c r="L1" s="19"/>
      <c r="M1" s="19"/>
      <c r="N1" s="22"/>
      <c r="X1" s="8">
        <f>AVERAGE(L7,L9,L11,L13,L15,L19,L23)</f>
        <v>1.1465287233643868</v>
      </c>
      <c r="Y1" s="9">
        <f>1-X1</f>
        <v>-0.14652872336438683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65</v>
      </c>
      <c r="J7" s="27">
        <v>21</v>
      </c>
      <c r="K7" s="27">
        <v>26</v>
      </c>
      <c r="L7" s="34">
        <f>K7/J7</f>
        <v>1.2380952380952381</v>
      </c>
      <c r="M7" s="32">
        <f>J7-K7</f>
        <v>-5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66</v>
      </c>
      <c r="J9" s="27">
        <v>17</v>
      </c>
      <c r="K9" s="27">
        <v>23</v>
      </c>
      <c r="L9" s="34">
        <f>K9/J9</f>
        <v>1.3529411764705883</v>
      </c>
      <c r="M9" s="32">
        <f>J9-K9</f>
        <v>-6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67</v>
      </c>
      <c r="J11" s="27">
        <v>145</v>
      </c>
      <c r="K11" s="27">
        <v>169</v>
      </c>
      <c r="L11" s="34">
        <f>K11/J11</f>
        <v>1.1655172413793105</v>
      </c>
      <c r="M11" s="32">
        <f>J11-K11</f>
        <v>-24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68</v>
      </c>
      <c r="J13" s="27">
        <v>21</v>
      </c>
      <c r="K13" s="27">
        <v>22</v>
      </c>
      <c r="L13" s="34">
        <f>K13/J13</f>
        <v>1.0476190476190477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69</v>
      </c>
      <c r="J15" s="27">
        <v>179</v>
      </c>
      <c r="K15" s="27">
        <v>182</v>
      </c>
      <c r="L15" s="34">
        <f>K15/J15</f>
        <v>1.0167597765363128</v>
      </c>
      <c r="M15" s="32">
        <f>J15-K15</f>
        <v>-3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70</v>
      </c>
      <c r="J19" s="20">
        <v>93</v>
      </c>
      <c r="K19" s="20">
        <v>108</v>
      </c>
      <c r="L19" s="23">
        <f>K19/J19</f>
        <v>1.1612903225806452</v>
      </c>
      <c r="M19" s="18">
        <f>J19-K19</f>
        <v>-15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70</v>
      </c>
      <c r="J23" s="20">
        <v>69</v>
      </c>
      <c r="K23" s="20">
        <v>72</v>
      </c>
      <c r="L23" s="23">
        <f>K23/J23</f>
        <v>1.0434782608695652</v>
      </c>
      <c r="M23" s="18">
        <f>J23-K23</f>
        <v>-3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7:H18"/>
    <mergeCell ref="I17:M18"/>
    <mergeCell ref="H19:H20"/>
    <mergeCell ref="I19:I20"/>
    <mergeCell ref="J19:J20"/>
    <mergeCell ref="K19:K20"/>
    <mergeCell ref="L19:L20"/>
    <mergeCell ref="M19:M20"/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</mergeCells>
  <conditionalFormatting sqref="L7 L15 L9 L11 L13"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{487B4DB9-ACDF-4044-846E-23B57494313E}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{9C21B32F-CFEF-4AB6-A9AE-E2A239BCA313}</x14:id>
        </ext>
      </extLst>
    </cfRule>
    <cfRule type="dataBar" priority="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{FD48DB13-2992-4221-91C5-6887F3995EEF}</x14:id>
        </ext>
      </extLst>
    </cfRule>
  </conditionalFormatting>
  <conditionalFormatting sqref="L19:L20 L7 L23:L24 L15 L9 L11 L13"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{0720B620-2014-4A45-870F-867BB9380483}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{6F84EB2D-47FE-43E0-8978-3B02D09410B8}</x14:id>
        </ext>
      </extLst>
    </cfRule>
  </conditionalFormatting>
  <conditionalFormatting sqref="L19:L20"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{20DB7367-8175-424E-BFC5-A877FD914B17}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{24F85525-CE6C-4E32-9941-CBE96502B539}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{2441FEB7-D4F0-457A-99A8-8437298DB4F2}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{70CD9581-C87C-4129-AF02-EAFB479E3733}</x14:id>
        </ext>
      </extLst>
    </cfRule>
    <cfRule type="dataBar" priority="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{4489928E-D664-4A0B-B318-88AC54E4460B}</x14:id>
        </ext>
      </extLst>
    </cfRule>
  </conditionalFormatting>
  <conditionalFormatting sqref="L23:L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{1A80A394-6DAF-44A2-B878-10CE6A5F7C31}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{6F93BC10-1A49-4673-A99F-6CFB8275CDE5}</x14:id>
        </ext>
      </extLst>
    </cfRule>
    <cfRule type="dataBar" priority="4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{1551F676-7FC8-45E3-BFE7-C316632B2865}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{265E5E0D-5E93-4E0D-BF69-C5C0868E6556}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{73196CDA-BA1B-42DC-867D-834945EC6026}</x14:id>
        </ext>
      </extLst>
    </cfRule>
  </conditionalFormatting>
  <conditionalFormatting sqref="M7 M15 M9 M11 M13"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{667C48C9-61FD-46A6-A3F4-3F2017921D05}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{DF897DBA-BEDB-4247-8585-6892F7E034F1}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{4B2C82A8-B689-4B88-A5C5-A16FB5D13E54}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{1E9ECA9D-E959-45BA-87AC-E55B08E41468}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{57722AA8-DE80-4DFE-AFDA-BE155DF9F6CB}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{79AF50D6-C507-47DD-975F-56A3C87EB3F0}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{C4C98BFC-70A0-4EEA-8E5A-57DFBEB2B697}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{9B932003-39C5-4044-924B-8FA60527F187}</x14:id>
        </ext>
      </extLst>
    </cfRule>
  </conditionalFormatting>
  <conditionalFormatting sqref="M7:M8">
    <cfRule type="dataBar" priority="13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{C981032C-B79D-4FD5-8712-BD226B04A380}</x14:id>
        </ext>
      </extLst>
    </cfRule>
    <cfRule type="dataBar" priority="7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{638AB540-C7D0-4B8B-B1F5-6FE5ACC90B18}</x14:id>
        </ext>
      </extLst>
    </cfRule>
  </conditionalFormatting>
  <conditionalFormatting sqref="M7:M14">
    <cfRule type="dataBar" priority="17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{C8EAA26B-DE56-41B8-80A9-D37E41CB5A8A}</x14:id>
        </ext>
      </extLst>
    </cfRule>
    <cfRule type="dataBar" priority="15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{4A04C2F9-EABD-47DF-A235-CEC46AEFF4F6}</x14:id>
        </ext>
      </extLst>
    </cfRule>
  </conditionalFormatting>
  <conditionalFormatting sqref="M9:M10">
    <cfRule type="dataBar" priority="1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{2B78C4CC-8CC7-4F62-AC74-663E0AA91EF4}</x14:id>
        </ext>
      </extLst>
    </cfRule>
    <cfRule type="dataBar" priority="6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{2923A339-A527-46F0-B8DA-2B826120C4ED}</x14:id>
        </ext>
      </extLst>
    </cfRule>
  </conditionalFormatting>
  <conditionalFormatting sqref="M11:M12">
    <cfRule type="dataBar" priority="11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{BF23CA0C-869D-4B2F-8E5E-4E5A75167760}</x14:id>
        </ext>
      </extLst>
    </cfRule>
    <cfRule type="dataBar" priority="5">
      <dataBar>
        <cfvo type="num" val="0"/>
        <cfvo type="num" val="145"/>
        <color rgb="FF638EC6"/>
      </dataBar>
      <extLst>
        <ext xmlns:x14="http://schemas.microsoft.com/office/spreadsheetml/2009/9/main" uri="{B025F937-C7B1-47D3-B67F-A62EFF666E3E}">
          <x14:id>{AC1479CF-F702-424B-A2C1-E74851B1C455}</x14:id>
        </ext>
      </extLst>
    </cfRule>
  </conditionalFormatting>
  <conditionalFormatting sqref="M13:M14">
    <cfRule type="dataBar" priority="10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{11ADB53B-1750-4072-87FA-BF560832ACA0}</x14:id>
        </ext>
      </extLst>
    </cfRule>
    <cfRule type="dataBar" priority="4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{8D94246B-880E-4A86-B2F9-EEFE567965B3}</x14:id>
        </ext>
      </extLst>
    </cfRule>
  </conditionalFormatting>
  <conditionalFormatting sqref="M15:M16">
    <cfRule type="dataBar" priority="16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{C4244EA0-900E-4C2E-9D21-9BD9EAA252C9}</x14:id>
        </ext>
      </extLst>
    </cfRule>
    <cfRule type="dataBar" priority="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{FFE56FA4-C1DA-41F5-BE34-A9D024472E54}</x14:id>
        </ext>
      </extLst>
    </cfRule>
    <cfRule type="dataBar" priority="3">
      <dataBar>
        <cfvo type="num" val="0"/>
        <cfvo type="num" val="179"/>
        <color rgb="FF638EC6"/>
      </dataBar>
      <extLst>
        <ext xmlns:x14="http://schemas.microsoft.com/office/spreadsheetml/2009/9/main" uri="{B025F937-C7B1-47D3-B67F-A62EFF666E3E}">
          <x14:id>{759136D9-F30C-4C5E-8C2D-7A57863BA007}</x14:id>
        </ext>
      </extLst>
    </cfRule>
  </conditionalFormatting>
  <conditionalFormatting sqref="M19:M20">
    <cfRule type="dataBar" priority="1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{69253EA2-29C2-49A5-98EF-2E4722DD46AB}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{0F9286A8-AFF7-4496-986B-F1E64AC966B6}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{775D3DA1-4626-45CB-A9E3-13DBC5530F66}</x14:id>
        </ext>
      </extLst>
    </cfRule>
    <cfRule type="dataBar" priority="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{2EC9B378-CF36-4807-A333-6BDD953E6799}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{31586BD1-FE12-4284-9D58-B1C0F2C5C67A}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{C417BAAE-F8DB-4B19-9886-49E7006626DB}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{6CDECD51-0681-481F-B518-09B0DAB17166}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{AC67AFDE-C067-4944-82B2-0293E6639BEA}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{A8FD69B3-C325-4400-A7CD-CD7450960A9A}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{BB783326-AA6B-458B-9FF9-43EA204702AD}</x14:id>
        </ext>
      </extLst>
    </cfRule>
    <cfRule type="dataBar" priority="2">
      <dataBar>
        <cfvo type="num" val="93"/>
        <cfvo type="num" val="0"/>
        <color rgb="FF638EC6"/>
      </dataBar>
      <extLst>
        <ext xmlns:x14="http://schemas.microsoft.com/office/spreadsheetml/2009/9/main" uri="{B025F937-C7B1-47D3-B67F-A62EFF666E3E}">
          <x14:id>{7F9C9FAD-E0D3-45EB-8D34-E5C1DC59EF62}</x14:id>
        </ext>
      </extLst>
    </cfRule>
    <cfRule type="dataBar" priority="14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{24B86AE8-7F17-45CA-B096-947C5157C476}</x14:id>
        </ext>
      </extLst>
    </cfRule>
  </conditionalFormatting>
  <conditionalFormatting sqref="M23:M24"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{D489BA65-6C61-4877-BBC9-82DA0683B3C1}</x14:id>
        </ext>
      </extLst>
    </cfRule>
    <cfRule type="dataBar" priority="2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{3E5FBBB3-7C27-4753-A396-1FD3CF40EE16}</x14:id>
        </ext>
      </extLst>
    </cfRule>
    <cfRule type="dataBar" priority="1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{A3FF8F07-4455-41C0-9C9B-CB5A01FB3E54}</x14:id>
        </ext>
      </extLst>
    </cfRule>
    <cfRule type="dataBar" priority="1">
      <dataBar>
        <cfvo type="num" val="0"/>
        <cfvo type="num" val="69"/>
        <color rgb="FF638EC6"/>
      </dataBar>
      <extLst>
        <ext xmlns:x14="http://schemas.microsoft.com/office/spreadsheetml/2009/9/main" uri="{B025F937-C7B1-47D3-B67F-A62EFF666E3E}">
          <x14:id>{2AF57183-E47C-4548-BE52-DD07E6F01D1E}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{CF95EEE1-7BEC-4170-BDB6-81A104C88895}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{F9797F46-325F-4951-8C9D-BB2FB7B9565E}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{A0EEF475-4B12-4E2C-BC9C-2DCAE6875B79}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{7CF4110E-8F36-4A03-98D1-93EA0D710A7E}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{907FCA8D-EDF6-4654-B423-F6EEE3E9FFC7}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7B4DB9-ACDF-4044-846E-23B574943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21B32F-CFEF-4AB6-A9AE-E2A239BCA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48DB13-2992-4221-91C5-6887F3995E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L15 L9 L11 L13</xm:sqref>
        </x14:conditionalFormatting>
        <x14:conditionalFormatting xmlns:xm="http://schemas.microsoft.com/office/excel/2006/main">
          <x14:cfRule type="dataBar" id="{0720B620-2014-4A45-870F-867BB93804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84EB2D-47FE-43E0-8978-3B02D09410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 L7 L23:L24 L15 L9 L11 L13</xm:sqref>
        </x14:conditionalFormatting>
        <x14:conditionalFormatting xmlns:xm="http://schemas.microsoft.com/office/excel/2006/main">
          <x14:cfRule type="dataBar" id="{20DB7367-8175-424E-BFC5-A877FD914B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F85525-CE6C-4E32-9941-CBE96502B5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41FEB7-D4F0-457A-99A8-8437298DB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CD9581-C87C-4129-AF02-EAFB479E3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89928E-D664-4A0B-B318-88AC54E446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1A80A394-6DAF-44A2-B878-10CE6A5F7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93BC10-1A49-4673-A99F-6CFB8275CD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51F676-7FC8-45E3-BFE7-C316632B28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5E5E0D-5E93-4E0D-BF69-C5C0868E65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196CDA-BA1B-42DC-867D-834945EC6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667C48C9-61FD-46A6-A3F4-3F2017921D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897DBA-BEDB-4247-8585-6892F7E034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2C82A8-B689-4B88-A5C5-A16FB5D13E5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E9ECA9D-E959-45BA-87AC-E55B08E41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22AA8-DE80-4DFE-AFDA-BE155DF9F6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AF50D6-C507-47DD-975F-56A3C87EB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C98BFC-70A0-4EEA-8E5A-57DFBEB2B69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B932003-39C5-4044-924B-8FA60527F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C981032C-B79D-4FD5-8712-BD226B04A380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638AB540-C7D0-4B8B-B1F5-6FE5ACC90B18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8EAA26B-DE56-41B8-80A9-D37E41CB5A8A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4A04C2F9-EABD-47DF-A235-CEC46AEFF4F6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2B78C4CC-8CC7-4F62-AC74-663E0AA91EF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2923A339-A527-46F0-B8DA-2B826120C4ED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BF23CA0C-869D-4B2F-8E5E-4E5A75167760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AC1479CF-F702-424B-A2C1-E74851B1C455}">
            <x14:dataBar minLength="0" maxLength="100" gradient="0">
              <x14:cfvo type="num">
                <xm:f>0</xm:f>
              </x14:cfvo>
              <x14:cfvo type="num">
                <xm:f>145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11ADB53B-1750-4072-87FA-BF560832ACA0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8D94246B-880E-4A86-B2F9-EEFE567965B3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C4244EA0-900E-4C2E-9D21-9BD9EAA252C9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FE56FA4-C1DA-41F5-BE34-A9D024472E5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759136D9-F30C-4C5E-8C2D-7A57863BA007}">
            <x14:dataBar minLength="0" maxLength="100" gradient="0">
              <x14:cfvo type="num">
                <xm:f>0</xm:f>
              </x14:cfvo>
              <x14:cfvo type="num">
                <xm:f>179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69253EA2-29C2-49A5-98EF-2E4722DD46A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0F9286A8-AFF7-4496-986B-F1E64AC966B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75D3DA1-4626-45CB-A9E3-13DBC5530F6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EC9B378-CF36-4807-A333-6BDD953E679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1586BD1-FE12-4284-9D58-B1C0F2C5C6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17BAAE-F8DB-4B19-9886-49E7006626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DECD51-0681-481F-B518-09B0DAB17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67AFDE-C067-4944-82B2-0293E6639B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FD69B3-C325-4400-A7CD-CD7450960A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783326-AA6B-458B-9FF9-43EA20470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9C9FAD-E0D3-45EB-8D34-E5C1DC59EF62}">
            <x14:dataBar minLength="0" maxLength="100" gradient="0">
              <x14:cfvo type="num">
                <xm:f>93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4B86AE8-7F17-45CA-B096-947C5157C476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D489BA65-6C61-4877-BBC9-82DA0683B3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5FBBB3-7C27-4753-A396-1FD3CF40EE1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3FF8F07-4455-41C0-9C9B-CB5A01FB3E5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AF57183-E47C-4548-BE52-DD07E6F01D1E}">
            <x14:dataBar minLength="0" maxLength="100" gradient="0">
              <x14:cfvo type="num">
                <xm:f>0</xm:f>
              </x14:cfvo>
              <x14:cfvo type="num">
                <xm:f>69</xm:f>
              </x14:cfvo>
              <x14:negativeFillColor rgb="FFFF0000"/>
              <x14:axisColor rgb="FF000000"/>
            </x14:dataBar>
          </x14:cfRule>
          <x14:cfRule type="dataBar" id="{CF95EEE1-7BEC-4170-BDB6-81A104C888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797F46-325F-4951-8C9D-BB2FB7B956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EEF475-4B12-4E2C-BC9C-2DCAE6875B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F4110E-8F36-4A03-98D1-93EA0D710A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7FCA8D-EDF6-4654-B423-F6EEE3E9FF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E674-6C8C-45D0-9F80-292EADDA6E34}">
  <sheetPr codeName="Hoja18"/>
  <dimension ref="B1:Y32"/>
  <sheetViews>
    <sheetView showGridLines="0" topLeftCell="F1" workbookViewId="0">
      <selection activeCell="K29" sqref="K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71</v>
      </c>
      <c r="I1" s="19"/>
      <c r="J1" s="19"/>
      <c r="K1" s="19"/>
      <c r="L1" s="19"/>
      <c r="M1" s="19"/>
      <c r="N1" s="22"/>
      <c r="X1" s="8">
        <f>AVERAGE(L7,L9,L11,L13,L15,L17,L19,L23,L27)</f>
        <v>1.6544533771524106</v>
      </c>
      <c r="Y1" s="9">
        <f>1-X1</f>
        <v>-0.65445337715241059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71</v>
      </c>
      <c r="J7" s="27">
        <v>176</v>
      </c>
      <c r="K7" s="27">
        <v>202</v>
      </c>
      <c r="L7" s="34">
        <f>K7/J7</f>
        <v>1.1477272727272727</v>
      </c>
      <c r="M7" s="32">
        <f>J7-K7</f>
        <v>-26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72</v>
      </c>
      <c r="J9" s="27">
        <v>10</v>
      </c>
      <c r="K9" s="27">
        <v>13</v>
      </c>
      <c r="L9" s="34">
        <f>K9/J9</f>
        <v>1.3</v>
      </c>
      <c r="M9" s="32">
        <f>J9-K9</f>
        <v>-3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73</v>
      </c>
      <c r="J11" s="27">
        <v>44</v>
      </c>
      <c r="K11" s="27">
        <v>121</v>
      </c>
      <c r="L11" s="34">
        <f>K11/J11</f>
        <v>2.75</v>
      </c>
      <c r="M11" s="32">
        <f>J11-K11</f>
        <v>-77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74</v>
      </c>
      <c r="J13" s="27">
        <v>41</v>
      </c>
      <c r="K13" s="27">
        <v>44</v>
      </c>
      <c r="L13" s="34">
        <f>K13/J13</f>
        <v>1.0731707317073171</v>
      </c>
      <c r="M13" s="32">
        <f>J13-K13</f>
        <v>-3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75</v>
      </c>
      <c r="J15" s="27">
        <v>10</v>
      </c>
      <c r="K15" s="27">
        <v>13</v>
      </c>
      <c r="L15" s="34">
        <f>K15/J15</f>
        <v>1.3</v>
      </c>
      <c r="M15" s="32">
        <f>J15-K15</f>
        <v>-3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76</v>
      </c>
      <c r="J17" s="27">
        <v>4</v>
      </c>
      <c r="K17" s="27">
        <v>17</v>
      </c>
      <c r="L17" s="34">
        <f>K17/J17</f>
        <v>4.25</v>
      </c>
      <c r="M17" s="32">
        <f>J17-K17</f>
        <v>-13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27" t="s">
        <v>77</v>
      </c>
      <c r="J19" s="27">
        <v>96</v>
      </c>
      <c r="K19" s="27">
        <v>96</v>
      </c>
      <c r="L19" s="34">
        <f>K19/J19</f>
        <v>1</v>
      </c>
      <c r="M19" s="32">
        <f>J19-K19</f>
        <v>0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71</v>
      </c>
      <c r="J23" s="20">
        <v>159</v>
      </c>
      <c r="K23" s="20">
        <v>170</v>
      </c>
      <c r="L23" s="23">
        <f>K23/J23</f>
        <v>1.0691823899371069</v>
      </c>
      <c r="M23" s="18">
        <f>J23-K23</f>
        <v>-11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20" t="s">
        <v>71</v>
      </c>
      <c r="J27" s="20">
        <v>70</v>
      </c>
      <c r="K27" s="20">
        <v>70</v>
      </c>
      <c r="L27" s="23">
        <f>K27/J27</f>
        <v>1</v>
      </c>
      <c r="M27" s="18">
        <f>J27-K27</f>
        <v>0</v>
      </c>
      <c r="N27" s="22"/>
    </row>
    <row r="28" spans="8:14" x14ac:dyDescent="0.25">
      <c r="H28" s="26"/>
      <c r="I28" s="20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  <mergeCell ref="K19:K20"/>
    <mergeCell ref="L19:L20"/>
    <mergeCell ref="M19:M20"/>
    <mergeCell ref="J9:J10"/>
    <mergeCell ref="K9:K10"/>
    <mergeCell ref="L9:L10"/>
    <mergeCell ref="M9:M10"/>
    <mergeCell ref="M17:M18"/>
    <mergeCell ref="M13:M14"/>
    <mergeCell ref="M15:M16"/>
    <mergeCell ref="H21:H22"/>
    <mergeCell ref="I21:M22"/>
    <mergeCell ref="H23:H24"/>
    <mergeCell ref="I23:I24"/>
    <mergeCell ref="J23:J24"/>
    <mergeCell ref="K23:K24"/>
    <mergeCell ref="L23:L24"/>
    <mergeCell ref="M23:M24"/>
    <mergeCell ref="H25:H26"/>
    <mergeCell ref="I25:M26"/>
    <mergeCell ref="H27:H28"/>
    <mergeCell ref="I27:I28"/>
    <mergeCell ref="J27:J28"/>
    <mergeCell ref="K27:K28"/>
    <mergeCell ref="L27:L28"/>
    <mergeCell ref="M27:M28"/>
    <mergeCell ref="I30:L30"/>
    <mergeCell ref="J32:L32"/>
    <mergeCell ref="I13:I14"/>
    <mergeCell ref="J13:J14"/>
    <mergeCell ref="K13:K14"/>
    <mergeCell ref="L13:L14"/>
    <mergeCell ref="I17:I18"/>
    <mergeCell ref="J17:J18"/>
    <mergeCell ref="K17:K18"/>
    <mergeCell ref="L17:L18"/>
    <mergeCell ref="I15:I16"/>
    <mergeCell ref="J15:J16"/>
    <mergeCell ref="K15:K16"/>
    <mergeCell ref="L15:L16"/>
    <mergeCell ref="I19:I20"/>
    <mergeCell ref="J19:J20"/>
  </mergeCells>
  <conditionalFormatting sqref="L7 L9 L11 L13 L15 L17 L1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{5FDF8B3A-73E5-4EE3-9C11-7C2C5B45DB70}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{BCF2C1C2-D97E-4A09-BBE9-A7E04A2B531B}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{E332F833-8721-4128-B994-D45CF8E08EF7}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{758B0F96-A249-442F-8D8E-FBEB52175F76}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{5F1C75E9-7BAC-4464-83C9-4BF4BCB34EA3}</x14:id>
        </ext>
      </extLst>
    </cfRule>
  </conditionalFormatting>
  <conditionalFormatting sqref="L23:L24 L27:L28"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{B75D5D6B-645A-41BF-832D-229B4A5443C0}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{0A7B662C-30F3-41A7-903C-82CFAE50220E}</x14:id>
        </ext>
      </extLst>
    </cfRule>
  </conditionalFormatting>
  <conditionalFormatting sqref="L23:L24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{85B4CB54-6AFA-4EE0-AF46-723AC8E02DFC}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{DE9788ED-E690-40C5-8275-3579BA0071F3}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{F4F3F1AE-D348-4617-9DDC-3099A9E180CA}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{3FAD80C3-1410-4685-A5D3-A9F3252A9FB1}</x14:id>
        </ext>
      </extLst>
    </cfRule>
    <cfRule type="dataBar" priority="5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{78957E14-E6D7-4AF6-97A4-EA974BDF632D}</x14:id>
        </ext>
      </extLst>
    </cfRule>
  </conditionalFormatting>
  <conditionalFormatting sqref="L27:L28"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{C8FF94E2-FE45-4F8A-AFA3-BA3E0664E499}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{CCC18F8B-5AAD-434C-82D3-7B772F12A529}</x14:id>
        </ext>
      </extLst>
    </cfRule>
    <cfRule type="dataBar" priority="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{4FF837DA-914B-47E6-B943-10DA8632B511}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{F3CA1EED-3024-4EC1-9037-36A0EA56D029}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{659862DB-55C0-4CA3-B6F3-D37DB93EC5D9}</x14:id>
        </ext>
      </extLst>
    </cfRule>
  </conditionalFormatting>
  <conditionalFormatting sqref="M7 M19 M9 M11 M17 M13 M15">
    <cfRule type="dataBar" priority="4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{DDA3AFB6-AF39-456D-AA47-A4D66B48B01C}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{EC227F56-094B-48F9-A061-5799A686EE93}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{89924613-2A33-4300-BC5D-7E51E9713B14}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{423EC200-A698-4D3F-A274-E4F5383252DE}</x14:id>
        </ext>
      </extLst>
    </cfRule>
    <cfRule type="dataBar" priority="4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{E28ED4BD-DB00-4333-80FF-F3E1CA9D223C}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{6538BB6C-A42B-4BD8-9676-6F74D2228A97}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{AB4CFD51-ECCD-4744-9BD3-F8D85A8EDECF}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{1DDA42EA-A95A-4910-893D-33BD1F59BA7A}</x14:id>
        </ext>
      </extLst>
    </cfRule>
  </conditionalFormatting>
  <conditionalFormatting sqref="M7:M8">
    <cfRule type="dataBar" priority="20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{5F8CC5BA-0C38-43B2-AB86-914CAD0B306A}</x14:id>
        </ext>
      </extLst>
    </cfRule>
    <cfRule type="dataBar" priority="14">
      <dataBar>
        <cfvo type="num" val="0"/>
        <cfvo type="num" val="176"/>
        <color rgb="FF638EC6"/>
      </dataBar>
      <extLst>
        <ext xmlns:x14="http://schemas.microsoft.com/office/spreadsheetml/2009/9/main" uri="{B025F937-C7B1-47D3-B67F-A62EFF666E3E}">
          <x14:id>{BB15B02E-6A1E-4B8F-B262-0BE7B20643D8}</x14:id>
        </ext>
      </extLst>
    </cfRule>
  </conditionalFormatting>
  <conditionalFormatting sqref="M7:M18">
    <cfRule type="dataBar" priority="2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{47A7E038-0411-414A-A40D-A2248A28E42F}</x14:id>
        </ext>
      </extLst>
    </cfRule>
    <cfRule type="dataBar" priority="22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{3A6755AC-E117-4FAB-90A7-4C803BDB797F}</x14:id>
        </ext>
      </extLst>
    </cfRule>
  </conditionalFormatting>
  <conditionalFormatting sqref="M9:M10">
    <cfRule type="dataBar" priority="1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{51A8A6D8-F29E-415D-964E-1F1B5F246755}</x14:id>
        </ext>
      </extLst>
    </cfRule>
    <cfRule type="dataBar" priority="13">
      <dataBar>
        <cfvo type="num" val="0"/>
        <cfvo type="num" val="10"/>
        <color rgb="FF638EC6"/>
      </dataBar>
      <extLst>
        <ext xmlns:x14="http://schemas.microsoft.com/office/spreadsheetml/2009/9/main" uri="{B025F937-C7B1-47D3-B67F-A62EFF666E3E}">
          <x14:id>{BE6E6217-0D77-4919-B5F5-C5BA199527A8}</x14:id>
        </ext>
      </extLst>
    </cfRule>
  </conditionalFormatting>
  <conditionalFormatting sqref="M11:M12">
    <cfRule type="dataBar" priority="12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{A0137C8C-2629-4DF2-A0E0-00E5B0DEAA4D}</x14:id>
        </ext>
      </extLst>
    </cfRule>
  </conditionalFormatting>
  <conditionalFormatting sqref="M11:M16">
    <cfRule type="dataBar" priority="18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{05292F0A-8A92-4FFC-8F0B-D3CE3C9AF7A7}</x14:id>
        </ext>
      </extLst>
    </cfRule>
  </conditionalFormatting>
  <conditionalFormatting sqref="M13:M14">
    <cfRule type="dataBar" priority="11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{838BA178-9674-4C6D-97F6-B0ECDFC2244D}</x14:id>
        </ext>
      </extLst>
    </cfRule>
  </conditionalFormatting>
  <conditionalFormatting sqref="M15:M16">
    <cfRule type="dataBar" priority="10">
      <dataBar>
        <cfvo type="num" val="0"/>
        <cfvo type="num" val="10"/>
        <color rgb="FF638EC6"/>
      </dataBar>
      <extLst>
        <ext xmlns:x14="http://schemas.microsoft.com/office/spreadsheetml/2009/9/main" uri="{B025F937-C7B1-47D3-B67F-A62EFF666E3E}">
          <x14:id>{BBF09AA7-D475-4BFC-A170-4F000BA1AE19}</x14:id>
        </ext>
      </extLst>
    </cfRule>
  </conditionalFormatting>
  <conditionalFormatting sqref="M17:M18">
    <cfRule type="dataBar" priority="9">
      <dataBar>
        <cfvo type="num" val="0"/>
        <cfvo type="num" val="4"/>
        <color rgb="FF638EC6"/>
      </dataBar>
      <extLst>
        <ext xmlns:x14="http://schemas.microsoft.com/office/spreadsheetml/2009/9/main" uri="{B025F937-C7B1-47D3-B67F-A62EFF666E3E}">
          <x14:id>{35784B01-CB76-42B1-AAC3-37ECCE33FE5E}</x14:id>
        </ext>
      </extLst>
    </cfRule>
    <cfRule type="dataBar" priority="17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{FEAADC46-9FFA-4F98-88C0-A21156DC3AA5}</x14:id>
        </ext>
      </extLst>
    </cfRule>
  </conditionalFormatting>
  <conditionalFormatting sqref="M19:M20">
    <cfRule type="dataBar" priority="23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{1876CAF7-F731-4565-8483-69A1C2EF6563}</x14:id>
        </ext>
      </extLst>
    </cfRule>
    <cfRule type="dataBar" priority="1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{909D21E5-AB56-420D-A216-E5DD6D44B38D}</x14:id>
        </ext>
      </extLst>
    </cfRule>
    <cfRule type="dataBar" priority="8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{7D02B014-4A37-4CDF-875A-CB92E61F34F3}</x14:id>
        </ext>
      </extLst>
    </cfRule>
  </conditionalFormatting>
  <conditionalFormatting sqref="M23:M24">
    <cfRule type="dataBar" priority="2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{E6EE4E6A-F25C-4A2A-A802-1983D1E8B709}</x14:id>
        </ext>
      </extLst>
    </cfRule>
    <cfRule type="dataBar" priority="1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{150AC37E-56F3-447F-8F79-BADBEA7E3359}</x14:id>
        </ext>
      </extLst>
    </cfRule>
    <cfRule type="dataBar" priority="3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{7ED11EF6-C1CE-47FB-B68A-A4266A81D732}</x14:id>
        </ext>
      </extLst>
    </cfRule>
    <cfRule type="dataBar" priority="3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{BBCD8EC6-1168-45C8-A678-CA37D62BC689}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{9A453B29-3548-421A-BF65-8FFA11C28645}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{A73A0480-B31A-4EC1-92AA-2FAC5AC695DE}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{7A82AC7A-AE3F-4C46-8386-C2B78C7B6249}</x14:id>
        </ext>
      </extLst>
    </cfRule>
    <cfRule type="dataBar" priority="3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{FCD80121-A08F-41AE-825B-879B95C7DF66}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{E028DFA3-0062-4B58-BF4C-F3FADD46160E}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{E8D3F83B-17FE-4D66-9AC6-8CF4D05051DD}</x14:id>
        </ext>
      </extLst>
    </cfRule>
    <cfRule type="dataBar" priority="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{183E82F1-3F06-416A-B3B1-5A8CC0FDA9A9}</x14:id>
        </ext>
      </extLst>
    </cfRule>
    <cfRule type="dataBar" priority="21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{2BCE9084-C3B6-4068-A918-682FABAFFA92}</x14:id>
        </ext>
      </extLst>
    </cfRule>
  </conditionalFormatting>
  <conditionalFormatting sqref="M27:M28">
    <cfRule type="dataBar" priority="2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{429EF13D-41AB-45BD-ABBD-44A3D5039A15}</x14:id>
        </ext>
      </extLst>
    </cfRule>
    <cfRule type="dataBar" priority="2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{9EAD8DDD-DCC5-4FE6-A017-D9CC7B0C7434}</x14:id>
        </ext>
      </extLst>
    </cfRule>
    <cfRule type="dataBar" priority="2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{CBF3A5BB-29FA-4AF8-88CC-B9F8A1B4CDC4}</x14:id>
        </ext>
      </extLst>
    </cfRule>
    <cfRule type="dataBar" priority="1">
      <dataBar>
        <cfvo type="num" val="0"/>
        <cfvo type="num" val="70"/>
        <color rgb="FF638EC6"/>
      </dataBar>
      <extLst>
        <ext xmlns:x14="http://schemas.microsoft.com/office/spreadsheetml/2009/9/main" uri="{B025F937-C7B1-47D3-B67F-A62EFF666E3E}">
          <x14:id>{F4C69158-0D60-49E1-B8F8-F808F1805E39}</x14:id>
        </ext>
      </extLst>
    </cfRule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{F43CA32E-0600-443C-B978-D7AB96FB7D76}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{DF7A8B0E-97B4-4FDE-94AC-D3AB9B85D0AB}</x14:id>
        </ext>
      </extLst>
    </cfRule>
    <cfRule type="dataBar" priority="3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{36603347-F0AA-4635-9B3A-4B0DB6F1B49F}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{9F1D6911-956F-46A7-8282-10F2A18E3ED5}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{F7F61680-C779-4BBE-8E92-90E43DA26587}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DF8B3A-73E5-4EE3-9C11-7C2C5B45DB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F2C1C2-D97E-4A09-BBE9-A7E04A2B53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32F833-8721-4128-B994-D45CF8E08E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8B0F96-A249-442F-8D8E-FBEB52175F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1C75E9-7BAC-4464-83C9-4BF4BCB34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</xm:sqref>
        </x14:conditionalFormatting>
        <x14:conditionalFormatting xmlns:xm="http://schemas.microsoft.com/office/excel/2006/main">
          <x14:cfRule type="dataBar" id="{B75D5D6B-645A-41BF-832D-229B4A5443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7B662C-30F3-41A7-903C-82CFAE5022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 L27:L28</xm:sqref>
        </x14:conditionalFormatting>
        <x14:conditionalFormatting xmlns:xm="http://schemas.microsoft.com/office/excel/2006/main">
          <x14:cfRule type="dataBar" id="{85B4CB54-6AFA-4EE0-AF46-723AC8E02D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9788ED-E690-40C5-8275-3579BA0071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F3F1AE-D348-4617-9DDC-3099A9E180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AD80C3-1410-4685-A5D3-A9F3252A9F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957E14-E6D7-4AF6-97A4-EA974BDF63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C8FF94E2-FE45-4F8A-AFA3-BA3E0664E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C18F8B-5AAD-434C-82D3-7B772F12A5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F837DA-914B-47E6-B943-10DA8632B5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CA1EED-3024-4EC1-9037-36A0EA56D0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9862DB-55C0-4CA3-B6F3-D37DB93EC5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DDA3AFB6-AF39-456D-AA47-A4D66B48B01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C227F56-094B-48F9-A061-5799A686E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924613-2A33-4300-BC5D-7E51E9713B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3EC200-A698-4D3F-A274-E4F5383252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8ED4BD-DB00-4333-80FF-F3E1CA9D223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538BB6C-A42B-4BD8-9676-6F74D2228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4CFD51-ECCD-4744-9BD3-F8D85A8EDE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DA42EA-A95A-4910-893D-33BD1F59BA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M19 M9 M11 M17 M13 M15</xm:sqref>
        </x14:conditionalFormatting>
        <x14:conditionalFormatting xmlns:xm="http://schemas.microsoft.com/office/excel/2006/main">
          <x14:cfRule type="dataBar" id="{5F8CC5BA-0C38-43B2-AB86-914CAD0B306A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BB15B02E-6A1E-4B8F-B262-0BE7B20643D8}">
            <x14:dataBar minLength="0" maxLength="100" gradient="0">
              <x14:cfvo type="num">
                <xm:f>0</xm:f>
              </x14:cfvo>
              <x14:cfvo type="num">
                <xm:f>176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47A7E038-0411-414A-A40D-A2248A28E42F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3A6755AC-E117-4FAB-90A7-4C803BDB797F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51A8A6D8-F29E-415D-964E-1F1B5F24675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E6E6217-0D77-4919-B5F5-C5BA199527A8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0137C8C-2629-4DF2-A0E0-00E5B0DEAA4D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05292F0A-8A92-4FFC-8F0B-D3CE3C9AF7A7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M11:M16</xm:sqref>
        </x14:conditionalFormatting>
        <x14:conditionalFormatting xmlns:xm="http://schemas.microsoft.com/office/excel/2006/main">
          <x14:cfRule type="dataBar" id="{838BA178-9674-4C6D-97F6-B0ECDFC2244D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BBF09AA7-D475-4BFC-A170-4F000BA1AE19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35784B01-CB76-42B1-AAC3-37ECCE33FE5E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14:cfRule type="dataBar" id="{FEAADC46-9FFA-4F98-88C0-A21156DC3AA5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1876CAF7-F731-4565-8483-69A1C2EF6563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09D21E5-AB56-420D-A216-E5DD6D44B38D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7D02B014-4A37-4CDF-875A-CB92E61F34F3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E6EE4E6A-F25C-4A2A-A802-1983D1E8B70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150AC37E-56F3-447F-8F79-BADBEA7E335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ED11EF6-C1CE-47FB-B68A-A4266A81D73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BCD8EC6-1168-45C8-A678-CA37D62BC68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A453B29-3548-421A-BF65-8FFA11C286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3A0480-B31A-4EC1-92AA-2FAC5AC695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82AC7A-AE3F-4C46-8386-C2B78C7B62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D80121-A08F-41AE-825B-879B95C7DF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28DFA3-0062-4B58-BF4C-F3FADD4616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D3F83B-17FE-4D66-9AC6-8CF4D0505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3E82F1-3F06-416A-B3B1-5A8CC0FDA9A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BCE9084-C3B6-4068-A918-682FABAFFA9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429EF13D-41AB-45BD-ABBD-44A3D5039A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AD8DDD-DCC5-4FE6-A017-D9CC7B0C743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BF3A5BB-29FA-4AF8-88CC-B9F8A1B4CDC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4C69158-0D60-49E1-B8F8-F808F1805E39}">
            <x14:dataBar minLength="0" maxLength="100" gradient="0">
              <x14:cfvo type="num">
                <xm:f>0</xm:f>
              </x14:cfvo>
              <x14:cfvo type="num">
                <xm:f>70</xm:f>
              </x14:cfvo>
              <x14:negativeFillColor rgb="FFFF0000"/>
              <x14:axisColor rgb="FF000000"/>
            </x14:dataBar>
          </x14:cfRule>
          <x14:cfRule type="dataBar" id="{F43CA32E-0600-443C-B978-D7AB96FB7D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7A8B0E-97B4-4FDE-94AC-D3AB9B85D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603347-F0AA-4635-9B3A-4B0DB6F1B4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1D6911-956F-46A7-8282-10F2A18E3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F61680-C779-4BBE-8E92-90E43DA265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50BD-5E20-4893-B29E-754B9DF8E79E}">
  <sheetPr codeName="Hoja19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78</v>
      </c>
      <c r="I1" s="19"/>
      <c r="J1" s="19"/>
      <c r="K1" s="19"/>
      <c r="L1" s="19"/>
      <c r="M1" s="19"/>
      <c r="N1" s="22"/>
      <c r="X1" s="8">
        <f>AVERAGE(L7,L9,L11,L13,L15,L19,L23)</f>
        <v>1.0303036863819199</v>
      </c>
      <c r="Y1" s="9">
        <f>1-X1</f>
        <v>-3.0303686381919936E-2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79</v>
      </c>
      <c r="J7" s="27">
        <v>157</v>
      </c>
      <c r="K7" s="27">
        <v>171</v>
      </c>
      <c r="L7" s="34">
        <f>K7/J7</f>
        <v>1.089171974522293</v>
      </c>
      <c r="M7" s="32">
        <f>J7-K7</f>
        <v>-14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80</v>
      </c>
      <c r="J9" s="27">
        <v>47</v>
      </c>
      <c r="K9" s="27">
        <v>47</v>
      </c>
      <c r="L9" s="34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81</v>
      </c>
      <c r="J11" s="27">
        <v>92</v>
      </c>
      <c r="K11" s="27">
        <v>94</v>
      </c>
      <c r="L11" s="34">
        <f>K11/J11</f>
        <v>1.0217391304347827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82</v>
      </c>
      <c r="J13" s="27">
        <v>36</v>
      </c>
      <c r="K13" s="27">
        <v>37</v>
      </c>
      <c r="L13" s="34">
        <f>K13/J13</f>
        <v>1.0277777777777777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83</v>
      </c>
      <c r="J15" s="27">
        <v>46</v>
      </c>
      <c r="K15" s="27">
        <v>46</v>
      </c>
      <c r="L15" s="34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78</v>
      </c>
      <c r="J19" s="20">
        <v>159</v>
      </c>
      <c r="K19" s="20">
        <v>166</v>
      </c>
      <c r="L19" s="23">
        <f>K19/J19</f>
        <v>1.0440251572327044</v>
      </c>
      <c r="M19" s="18">
        <f>J19-K19</f>
        <v>-7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78</v>
      </c>
      <c r="J23" s="20">
        <v>68</v>
      </c>
      <c r="K23" s="20">
        <v>70</v>
      </c>
      <c r="L23" s="23">
        <f>K23/J23</f>
        <v>1.0294117647058822</v>
      </c>
      <c r="M23" s="18">
        <f>J23-K23</f>
        <v>-2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7:H18"/>
    <mergeCell ref="I17:M18"/>
    <mergeCell ref="H19:H20"/>
    <mergeCell ref="I19:I20"/>
    <mergeCell ref="J19:J20"/>
    <mergeCell ref="K19:K20"/>
    <mergeCell ref="L19:L20"/>
    <mergeCell ref="M19:M20"/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</mergeCells>
  <conditionalFormatting sqref="L7 L15 L9 L11 L13"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{3512F0AB-982D-41A6-8D28-F595506F1601}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{4F8B06C5-44D2-461F-A32A-5936B597D46E}</x14:id>
        </ext>
      </extLst>
    </cfRule>
    <cfRule type="dataBar" priority="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{E81E239F-439C-48C6-BFBE-0E3B2C35130B}</x14:id>
        </ext>
      </extLst>
    </cfRule>
  </conditionalFormatting>
  <conditionalFormatting sqref="L19:L20 L7 L23:L24 L15 L9 L11 L13"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{7DDB861B-D25C-47F2-BDC8-1B2C4CEB89A1}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{37043A92-5073-40F3-BBF6-CA85BA668391}</x14:id>
        </ext>
      </extLst>
    </cfRule>
  </conditionalFormatting>
  <conditionalFormatting sqref="L19:L20"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{ADF78800-05A0-40A6-9BE5-6ADD1EA8C11B}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{9B20650D-52CE-46A5-B944-9960C096D255}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{CB906F6B-0AF5-49AC-A0DC-E2B56CF91AEC}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{D9FDA6FB-4A78-498B-B8CB-B4C0F2FF410D}</x14:id>
        </ext>
      </extLst>
    </cfRule>
    <cfRule type="dataBar" priority="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{487C0E5B-2DB2-4E74-9539-E4B59F7EB582}</x14:id>
        </ext>
      </extLst>
    </cfRule>
  </conditionalFormatting>
  <conditionalFormatting sqref="L23:L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{6AE44589-B049-4210-AAE1-9BE370073614}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{D0D74173-B422-43E5-A638-F89A6610AA8E}</x14:id>
        </ext>
      </extLst>
    </cfRule>
    <cfRule type="dataBar" priority="4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{0E60883D-3D74-40CD-8962-5B28922CB312}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{2B7CF443-96F4-4795-84A8-0A65D1A9802F}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{39D84574-2E9B-4AE2-BFE4-B86035AC07CE}</x14:id>
        </ext>
      </extLst>
    </cfRule>
  </conditionalFormatting>
  <conditionalFormatting sqref="M7 M15 M9 M11 M13"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{38E35661-5275-43DC-A5E7-15197CBC7B4C}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{22CE34F0-F15B-41A6-8DC5-B12D9AAC922A}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{A5C9AF40-37DE-49C1-84E5-F811FBD3B83A}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{5E3625BF-89CA-483F-A46A-EAC256F3C361}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{A1873EC9-B0A6-456B-84D4-F41E0CC4F5B1}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{541C0CF9-ABBA-4F9D-9012-D976DB483EA1}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{60EC1C37-23B5-4FDC-B20F-2D0CF9068991}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{41C83C14-A180-4C30-AFF6-C69AE77399E2}</x14:id>
        </ext>
      </extLst>
    </cfRule>
  </conditionalFormatting>
  <conditionalFormatting sqref="M7:M8">
    <cfRule type="dataBar" priority="13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{03CC23CE-1F61-40E1-A296-4BECF5F3B5E9}</x14:id>
        </ext>
      </extLst>
    </cfRule>
    <cfRule type="dataBar" priority="7">
      <dataBar>
        <cfvo type="num" val="0"/>
        <cfvo type="num" val="157"/>
        <color rgb="FF638EC6"/>
      </dataBar>
      <extLst>
        <ext xmlns:x14="http://schemas.microsoft.com/office/spreadsheetml/2009/9/main" uri="{B025F937-C7B1-47D3-B67F-A62EFF666E3E}">
          <x14:id>{C3C9B727-26D8-4060-842A-29FCDC647810}</x14:id>
        </ext>
      </extLst>
    </cfRule>
  </conditionalFormatting>
  <conditionalFormatting sqref="M7:M14">
    <cfRule type="dataBar" priority="17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{B3FA26A0-0236-4096-AF82-EBB0B5DF5727}</x14:id>
        </ext>
      </extLst>
    </cfRule>
    <cfRule type="dataBar" priority="15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{582DFF76-4797-4D31-83F5-8A5ADD7D181C}</x14:id>
        </ext>
      </extLst>
    </cfRule>
  </conditionalFormatting>
  <conditionalFormatting sqref="M9:M10">
    <cfRule type="dataBar" priority="1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{93EED0AD-040D-4D56-B86E-7AAD50BAAD65}</x14:id>
        </ext>
      </extLst>
    </cfRule>
    <cfRule type="dataBar" priority="6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{6D3CE28C-F390-41A4-83FF-31A39085EF5C}</x14:id>
        </ext>
      </extLst>
    </cfRule>
  </conditionalFormatting>
  <conditionalFormatting sqref="M11:M12">
    <cfRule type="dataBar" priority="11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{B01CE8FB-E425-4D9C-B208-219D9CC45C2F}</x14:id>
        </ext>
      </extLst>
    </cfRule>
    <cfRule type="dataBar" priority="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{3AE0248E-C2BC-440B-8BF5-B66E60E4F591}</x14:id>
        </ext>
      </extLst>
    </cfRule>
  </conditionalFormatting>
  <conditionalFormatting sqref="M13:M14">
    <cfRule type="dataBar" priority="10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{F51BE6A9-F925-4CCE-9234-744E766B0BD9}</x14:id>
        </ext>
      </extLst>
    </cfRule>
    <cfRule type="dataBar" priority="4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{A0BA6483-BBA0-419B-B803-0A31B2621CC5}</x14:id>
        </ext>
      </extLst>
    </cfRule>
  </conditionalFormatting>
  <conditionalFormatting sqref="M15:M16">
    <cfRule type="dataBar" priority="16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{BC554D5E-CEF8-44EE-8002-20EEF0C0ABE6}</x14:id>
        </ext>
      </extLst>
    </cfRule>
    <cfRule type="dataBar" priority="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{ACB055BA-428B-4B43-957D-1CAAEB4736C0}</x14:id>
        </ext>
      </extLst>
    </cfRule>
    <cfRule type="dataBar" priority="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{B985A9CB-9CB4-4C54-A601-E76938264642}</x14:id>
        </ext>
      </extLst>
    </cfRule>
  </conditionalFormatting>
  <conditionalFormatting sqref="M19:M20">
    <cfRule type="dataBar" priority="1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{7776B240-780D-48B8-AC20-788F23839B30}</x14:id>
        </ext>
      </extLst>
    </cfRule>
    <cfRule type="dataBar" priority="2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{BCDAEDD6-FA43-44CB-929F-2370DD9A4194}</x14:id>
        </ext>
      </extLst>
    </cfRule>
    <cfRule type="dataBar" priority="2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{2ACDFA20-E3B9-43C7-A473-A4409E15EC7D}</x14:id>
        </ext>
      </extLst>
    </cfRule>
    <cfRule type="dataBar" priority="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{F64A82E2-F21C-4FC6-B88B-3F82A5A0344E}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{16AFF828-ADB9-4383-8C08-8D47C8576F6C}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{0D475649-6050-4103-B5AE-3185FB4F876C}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{2DEC6154-5BF0-4595-B204-A3C2A52C607D}</x14:id>
        </ext>
      </extLst>
    </cfRule>
    <cfRule type="dataBar" priority="3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{0FEA7697-AFF9-4E56-89D4-99DC54CBE8CC}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{5F55E7E5-F0FC-4395-B0A8-754099EFB959}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{EC856E97-A97C-475C-B223-94CF2299400E}</x14:id>
        </ext>
      </extLst>
    </cfRule>
    <cfRule type="dataBar" priority="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{72684512-D1E8-4CCD-A583-2D508A20C842}</x14:id>
        </ext>
      </extLst>
    </cfRule>
    <cfRule type="dataBar" priority="14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{5E9957AB-0A36-40F2-9784-22E6F6F3E597}</x14:id>
        </ext>
      </extLst>
    </cfRule>
  </conditionalFormatting>
  <conditionalFormatting sqref="M23:M24">
    <cfRule type="dataBar" priority="2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{6CC32731-70A1-41DD-99D2-9B6FE02F7A07}</x14:id>
        </ext>
      </extLst>
    </cfRule>
    <cfRule type="dataBar" priority="2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{3CC47D9D-0071-4C90-AFD5-BA69DC15F6FD}</x14:id>
        </ext>
      </extLst>
    </cfRule>
    <cfRule type="dataBar" priority="1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{A7F3E9E4-022C-4824-A340-095F27425B8A}</x14:id>
        </ext>
      </extLst>
    </cfRule>
    <cfRule type="dataBar" priority="1">
      <dataBar>
        <cfvo type="num" val="0"/>
        <cfvo type="num" val="68"/>
        <color rgb="FF638EC6"/>
      </dataBar>
      <extLst>
        <ext xmlns:x14="http://schemas.microsoft.com/office/spreadsheetml/2009/9/main" uri="{B025F937-C7B1-47D3-B67F-A62EFF666E3E}">
          <x14:id>{219308C8-B641-4E38-A4E9-5E22F07A68B5}</x14:id>
        </ext>
      </extLs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{CF1403B1-D328-4932-B9DA-474B92796820}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{8AC703C6-E0A8-49DA-901E-CE867AF0FE83}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{A93BEBFC-B6E3-46E5-879F-2214E48A5369}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{37029F38-BA50-4761-AA5F-272045956932}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{1E6F4345-1001-4BB0-AF91-5E39A4503059}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12F0AB-982D-41A6-8D28-F595506F1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8B06C5-44D2-461F-A32A-5936B597D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1E239F-439C-48C6-BFBE-0E3B2C3513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L15 L9 L11 L13</xm:sqref>
        </x14:conditionalFormatting>
        <x14:conditionalFormatting xmlns:xm="http://schemas.microsoft.com/office/excel/2006/main">
          <x14:cfRule type="dataBar" id="{7DDB861B-D25C-47F2-BDC8-1B2C4CEB89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043A92-5073-40F3-BBF6-CA85BA668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 L7 L23:L24 L15 L9 L11 L13</xm:sqref>
        </x14:conditionalFormatting>
        <x14:conditionalFormatting xmlns:xm="http://schemas.microsoft.com/office/excel/2006/main">
          <x14:cfRule type="dataBar" id="{ADF78800-05A0-40A6-9BE5-6ADD1EA8C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20650D-52CE-46A5-B944-9960C096D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906F6B-0AF5-49AC-A0DC-E2B56CF91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FDA6FB-4A78-498B-B8CB-B4C0F2FF41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7C0E5B-2DB2-4E74-9539-E4B59F7EB5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6AE44589-B049-4210-AAE1-9BE3700736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D74173-B422-43E5-A638-F89A6610A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60883D-3D74-40CD-8962-5B28922CB3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7CF443-96F4-4795-84A8-0A65D1A98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D84574-2E9B-4AE2-BFE4-B86035AC07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38E35661-5275-43DC-A5E7-15197CBC7B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CE34F0-F15B-41A6-8DC5-B12D9AAC92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C9AF40-37DE-49C1-84E5-F811FBD3B83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E3625BF-89CA-483F-A46A-EAC256F3C3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873EC9-B0A6-456B-84D4-F41E0CC4F5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1C0CF9-ABBA-4F9D-9012-D976DB483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EC1C37-23B5-4FDC-B20F-2D0CF906899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1C83C14-A180-4C30-AFF6-C69AE7739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03CC23CE-1F61-40E1-A296-4BECF5F3B5E9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C3C9B727-26D8-4060-842A-29FCDC647810}">
            <x14:dataBar minLength="0" maxLength="100" gradient="0">
              <x14:cfvo type="num">
                <xm:f>0</xm:f>
              </x14:cfvo>
              <x14:cfvo type="num">
                <xm:f>157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B3FA26A0-0236-4096-AF82-EBB0B5DF5727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582DFF76-4797-4D31-83F5-8A5ADD7D181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93EED0AD-040D-4D56-B86E-7AAD50BAAD6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6D3CE28C-F390-41A4-83FF-31A39085EF5C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B01CE8FB-E425-4D9C-B208-219D9CC45C2F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3AE0248E-C2BC-440B-8BF5-B66E60E4F591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F51BE6A9-F925-4CCE-9234-744E766B0BD9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A0BA6483-BBA0-419B-B803-0A31B2621CC5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BC554D5E-CEF8-44EE-8002-20EEF0C0ABE6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CB055BA-428B-4B43-957D-1CAAEB4736C0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985A9CB-9CB4-4C54-A601-E7693826464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7776B240-780D-48B8-AC20-788F23839B3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BCDAEDD6-FA43-44CB-929F-2370DD9A419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ACDFA20-E3B9-43C7-A473-A4409E15EC7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64A82E2-F21C-4FC6-B88B-3F82A5A0344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6AFF828-ADB9-4383-8C08-8D47C8576F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475649-6050-4103-B5AE-3185FB4F87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EC6154-5BF0-4595-B204-A3C2A52C6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EA7697-AFF9-4E56-89D4-99DC54CBE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55E7E5-F0FC-4395-B0A8-754099EFB9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856E97-A97C-475C-B223-94CF229940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684512-D1E8-4CCD-A583-2D508A20C84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E9957AB-0A36-40F2-9784-22E6F6F3E59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6CC32731-70A1-41DD-99D2-9B6FE02F7A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C47D9D-0071-4C90-AFD5-BA69DC15F6F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7F3E9E4-022C-4824-A340-095F27425B8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19308C8-B641-4E38-A4E9-5E22F07A68B5}">
            <x14:dataBar minLength="0" maxLength="100" gradient="0">
              <x14:cfvo type="num">
                <xm:f>0</xm:f>
              </x14:cfvo>
              <x14:cfvo type="num">
                <xm:f>68</xm:f>
              </x14:cfvo>
              <x14:negativeFillColor rgb="FFFF0000"/>
              <x14:axisColor rgb="FF000000"/>
            </x14:dataBar>
          </x14:cfRule>
          <x14:cfRule type="dataBar" id="{CF1403B1-D328-4932-B9DA-474B927968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C703C6-E0A8-49DA-901E-CE867AF0FE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3BEBFC-B6E3-46E5-879F-2214E48A53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029F38-BA50-4761-AA5F-2720459569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6F4345-1001-4BB0-AF91-5E39A4503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1A76-DB6A-4627-A4A2-22B96AA70A13}">
  <sheetPr codeName="Hoja20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84</v>
      </c>
      <c r="I1" s="19"/>
      <c r="J1" s="19"/>
      <c r="K1" s="19"/>
      <c r="L1" s="19"/>
      <c r="M1" s="19"/>
      <c r="N1" s="22"/>
      <c r="X1" s="8">
        <f>AVERAGE(L7,L9,L11,L13,L15,L19,L23)</f>
        <v>1.3657517331853106</v>
      </c>
      <c r="Y1" s="9">
        <f>1-X1</f>
        <v>-0.36575173318531062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84</v>
      </c>
      <c r="J7" s="27">
        <v>49</v>
      </c>
      <c r="K7" s="27">
        <v>86</v>
      </c>
      <c r="L7" s="34">
        <f>K7/J7</f>
        <v>1.7551020408163265</v>
      </c>
      <c r="M7" s="32">
        <f>J7-K7</f>
        <v>-37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85</v>
      </c>
      <c r="J9" s="27">
        <v>52</v>
      </c>
      <c r="K9" s="27">
        <v>91</v>
      </c>
      <c r="L9" s="34">
        <f>K9/J9</f>
        <v>1.75</v>
      </c>
      <c r="M9" s="32">
        <f>J9-K9</f>
        <v>-39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62</v>
      </c>
      <c r="J11" s="27">
        <v>24</v>
      </c>
      <c r="K11" s="27">
        <v>25</v>
      </c>
      <c r="L11" s="34">
        <f>K11/J11</f>
        <v>1.0416666666666667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86</v>
      </c>
      <c r="J13" s="27">
        <v>33</v>
      </c>
      <c r="K13" s="27">
        <v>54</v>
      </c>
      <c r="L13" s="34">
        <f>K13/J13</f>
        <v>1.6363636363636365</v>
      </c>
      <c r="M13" s="32">
        <f>J13-K13</f>
        <v>-21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49</v>
      </c>
      <c r="J15" s="27">
        <v>165</v>
      </c>
      <c r="K15" s="27">
        <v>221</v>
      </c>
      <c r="L15" s="34">
        <f>K15/J15</f>
        <v>1.3393939393939394</v>
      </c>
      <c r="M15" s="32">
        <f>J15-K15</f>
        <v>-56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84</v>
      </c>
      <c r="J19" s="20">
        <v>159</v>
      </c>
      <c r="K19" s="20">
        <v>165</v>
      </c>
      <c r="L19" s="23">
        <f>K19/J19</f>
        <v>1.0377358490566038</v>
      </c>
      <c r="M19" s="18">
        <f>J19-K19</f>
        <v>-6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84</v>
      </c>
      <c r="J23" s="20">
        <v>157</v>
      </c>
      <c r="K23" s="20">
        <v>157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7:H18"/>
    <mergeCell ref="I17:M18"/>
    <mergeCell ref="H19:H20"/>
    <mergeCell ref="I19:I20"/>
    <mergeCell ref="J19:J20"/>
    <mergeCell ref="K19:K20"/>
    <mergeCell ref="L19:L20"/>
    <mergeCell ref="M19:M20"/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</mergeCells>
  <conditionalFormatting sqref="L7 L9 L11 L13 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{2BD60AFA-FA8E-4C17-8BAC-2BDED52D62B4}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{D5BE6C8E-18FD-41A8-A003-C039B117EA8E}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{C5155550-4813-4F4C-BE59-6D79753A99CE}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{BA3AB779-3CAB-41FF-8CE4-9A2A89CC5D11}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{CC241CA0-9853-4213-ADD6-99EBE6DD1650}</x14:id>
        </ext>
      </extLst>
    </cfRule>
  </conditionalFormatting>
  <conditionalFormatting sqref="L19:L20 L23:L2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{F6C8F80D-920D-4939-B832-82C966F29D70}</x14:id>
        </ext>
      </extLst>
    </cfRule>
    <cfRule type="dataBar" priority="6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{70FEC93C-60C5-45A3-9A93-3B5381601765}</x14:id>
        </ext>
      </extLst>
    </cfRule>
  </conditionalFormatting>
  <conditionalFormatting sqref="L19:L20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{0AE76CA9-E97B-4116-8AA2-E6F119C4DE20}</x14:id>
        </ext>
      </extLst>
    </cfRule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{DE7E2431-0264-414A-8E25-2437196C5F57}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{A02DBE3B-3E4E-4939-91EE-A7D5E49082CA}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{F69EBB2B-6749-4010-B7A1-857D3A0A1566}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{7F1B1689-C061-4163-B929-82AA5ABF3633}</x14:id>
        </ext>
      </extLst>
    </cfRule>
  </conditionalFormatting>
  <conditionalFormatting sqref="L23:L24"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{5E267AAD-A061-42E4-9215-6C51269A82F6}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{EEB7E545-B4FF-4219-BCE4-D940B6C5EF68}</x14:id>
        </ext>
      </extLst>
    </cfRule>
    <cfRule type="dataBar" priority="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{0BBBB46B-CFB8-470D-91A4-A3F3785CAD49}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{EFDA3067-30FD-48B7-90D2-1AB959CCFA7A}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{BEB76158-DF55-4DE4-9C02-CD3C6988AF0A}</x14:id>
        </ext>
      </extLst>
    </cfRule>
  </conditionalFormatting>
  <conditionalFormatting sqref="M7 M15 M9 M11 M13"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{B5AE4F47-74B4-4B96-83FC-61B793ED70B2}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{1166C206-1BD0-43D9-8452-0E7A9A60C326}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{557C0512-C80E-4173-B903-5A6184E74641}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{54CF151B-3DEF-43A3-89E9-51D41D305CF1}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{72D285FE-A946-48AE-BBB3-6E3AA87C1684}</x14:id>
        </ext>
      </extLst>
    </cfRule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{E9D02247-73BD-4F23-B946-B236A28FEF7F}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{923EAB46-2940-4BC0-B609-0E2A982A0202}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{E7419960-9168-4D46-A4B1-51879640A19D}</x14:id>
        </ext>
      </extLst>
    </cfRule>
  </conditionalFormatting>
  <conditionalFormatting sqref="M7:M8">
    <cfRule type="dataBar" priority="1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{3EF22692-3D47-46FC-B1B1-FF5D79D61ED7}</x14:id>
        </ext>
      </extLst>
    </cfRule>
    <cfRule type="dataBar" priority="12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{6C8956FC-BC77-4161-94B1-611911EDFD41}</x14:id>
        </ext>
      </extLst>
    </cfRule>
  </conditionalFormatting>
  <conditionalFormatting sqref="M7:M14">
    <cfRule type="dataBar" priority="2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{367F6EBE-8865-463D-95AB-33D3196DF58B}</x14:id>
        </ext>
      </extLst>
    </cfRule>
    <cfRule type="dataBar" priority="2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{72AEBDDF-81E3-4F96-9770-DB5E1E066F4F}</x14:id>
        </ext>
      </extLst>
    </cfRule>
  </conditionalFormatting>
  <conditionalFormatting sqref="M9:M10">
    <cfRule type="dataBar" priority="11">
      <dataBar>
        <cfvo type="num" val="0"/>
        <cfvo type="num" val="52"/>
        <color rgb="FF638EC6"/>
      </dataBar>
      <extLst>
        <ext xmlns:x14="http://schemas.microsoft.com/office/spreadsheetml/2009/9/main" uri="{B025F937-C7B1-47D3-B67F-A62EFF666E3E}">
          <x14:id>{7FAC9375-7879-442C-A312-019DC831671B}</x14:id>
        </ext>
      </extLst>
    </cfRule>
    <cfRule type="dataBar" priority="1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{E69355CE-2E77-4724-8F3E-99525D52FC06}</x14:id>
        </ext>
      </extLst>
    </cfRule>
  </conditionalFormatting>
  <conditionalFormatting sqref="M11:M12">
    <cfRule type="dataBar" priority="1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{DABFE63F-8282-49F9-970C-231E46AA57A5}</x14:id>
        </ext>
      </extLst>
    </cfRule>
    <cfRule type="dataBar" priority="10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{5B0F0552-F89C-476E-AFEC-AA6412AD551E}</x14:id>
        </ext>
      </extLst>
    </cfRule>
  </conditionalFormatting>
  <conditionalFormatting sqref="M13:M14"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{90DACFF0-B1EA-4C30-8C61-F8CA4CB9A641}</x14:id>
        </ext>
      </extLst>
    </cfRule>
    <cfRule type="dataBar" priority="15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{4A0960BA-9D29-422A-AF71-D135C7F36103}</x14:id>
        </ext>
      </extLst>
    </cfRule>
  </conditionalFormatting>
  <conditionalFormatting sqref="M15:M16">
    <cfRule type="dataBar" priority="8">
      <dataBar>
        <cfvo type="num" val="0"/>
        <cfvo type="num" val="165"/>
        <color rgb="FF638EC6"/>
      </dataBar>
      <extLst>
        <ext xmlns:x14="http://schemas.microsoft.com/office/spreadsheetml/2009/9/main" uri="{B025F937-C7B1-47D3-B67F-A62EFF666E3E}">
          <x14:id>{B1156E64-3E36-474D-8641-E79640A92F13}</x14:id>
        </ext>
      </extLst>
    </cfRule>
    <cfRule type="dataBar" priority="1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{07989492-DD05-461E-BAC2-B8377C63ED65}</x14:id>
        </ext>
      </extLst>
    </cfRule>
    <cfRule type="dataBar" priority="21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{7DF661DD-912E-4B07-9910-BB332C17729D}</x14:id>
        </ext>
      </extLst>
    </cfRule>
  </conditionalFormatting>
  <conditionalFormatting sqref="M19:M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{7E4BD3F7-7882-4AD7-9E72-360D166413F2}</x14:id>
        </ext>
      </extLst>
    </cfRule>
    <cfRule type="dataBar" priority="23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{7A541AF0-1735-4EFC-A3BA-180B44B247E3}</x14:id>
        </ext>
      </extLst>
    </cfRule>
    <cfRule type="dataBar" priority="1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{580EA7D7-3B8D-4568-B12A-A97E98C1C8B1}</x14:id>
        </ext>
      </extLst>
    </cfRule>
    <cfRule type="dataBar" priority="1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{9E74970B-3CF3-47BC-927E-755CA1CE4697}</x14:id>
        </ext>
      </extLst>
    </cfRule>
    <cfRule type="dataBar" priority="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{4A024FF4-B1A0-4D5D-B253-669BF95AE5E4}</x14:id>
        </ext>
      </extLst>
    </cfRule>
    <cfRule type="dataBar" priority="3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{2F5EF2F4-984C-421D-8ABA-1385CDD2A5CC}</x14:id>
        </ext>
      </extLst>
    </cfRule>
    <cfRule type="dataBar" priority="3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{7F88BD68-9E12-4982-93AD-48FE678217FD}</x14:id>
        </ext>
      </extLst>
    </cfRule>
    <cfRule type="dataBar" priority="3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{E5007C56-5035-44E6-9BC4-322D1BF8DE5C}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{C4AFF9DD-0375-4B88-B875-0A71A6EAF9E1}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{1D31B859-3983-4877-8C4E-C047641A6C5F}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{6599E8B7-C361-4C30-9357-7FA4F795DF84}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{C197FA4F-02F0-4892-859A-E481A74C9931}</x14:id>
        </ext>
      </extLst>
    </cfRule>
  </conditionalFormatting>
  <conditionalFormatting sqref="M23:M24">
    <cfRule type="dataBar" priority="2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{4889CD09-5322-4E04-9F82-6ED16D3336CC}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{7A61FB06-9BAE-4E31-8399-D77770D04CC0}</x14:id>
        </ext>
      </extLst>
    </cfRule>
    <cfRule type="dataBar" priority="2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{CDF0BD09-222D-4477-8A9B-AD08FE7C4E24}</x14:id>
        </ext>
      </extLst>
    </cfRule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{D3A71F42-95CE-4C88-B35D-3B1A055E0843}</x14:id>
        </ext>
      </extLst>
    </cfRule>
    <cfRule type="dataBar" priority="2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{859608D2-B009-4691-BD86-6FC0D332FB4E}</x14:id>
        </ext>
      </extLst>
    </cfRule>
    <cfRule type="dataBar" priority="2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{F243B8C6-2986-4689-9735-DD08C17C719C}</x14:id>
        </ext>
      </extLst>
    </cfRule>
    <cfRule type="dataBar" priority="1">
      <dataBar>
        <cfvo type="num" val="0"/>
        <cfvo type="num" val="157"/>
        <color rgb="FF638EC6"/>
      </dataBar>
      <extLst>
        <ext xmlns:x14="http://schemas.microsoft.com/office/spreadsheetml/2009/9/main" uri="{B025F937-C7B1-47D3-B67F-A62EFF666E3E}">
          <x14:id>{EFC4878A-D7CD-47D0-AFF8-410AAECBC40B}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{E8BD71A6-88FC-45E5-B57E-54C67DC85BFF}</x14:id>
        </ext>
      </extLst>
    </cfRule>
    <cfRule type="dataBar" priority="3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{5BE08C38-3B3F-4043-B67C-26E8F8A7D000}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D60AFA-FA8E-4C17-8BAC-2BDED52D62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BE6C8E-18FD-41A8-A003-C039B117E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155550-4813-4F4C-BE59-6D79753A99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3AB779-3CAB-41FF-8CE4-9A2A89CC5D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241CA0-9853-4213-ADD6-99EBE6DD16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F6C8F80D-920D-4939-B832-82C966F29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EC93C-60C5-45A3-9A93-3B53816017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0AE76CA9-E97B-4116-8AA2-E6F119C4D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7E2431-0264-414A-8E25-2437196C5F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2DBE3B-3E4E-4939-91EE-A7D5E4908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9EBB2B-6749-4010-B7A1-857D3A0A15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1B1689-C061-4163-B929-82AA5ABF36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5E267AAD-A061-42E4-9215-6C51269A8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B7E545-B4FF-4219-BCE4-D940B6C5EF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BBB46B-CFB8-470D-91A4-A3F3785CAD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DA3067-30FD-48B7-90D2-1AB959CCF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B76158-DF55-4DE4-9C02-CD3C6988AF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B5AE4F47-74B4-4B96-83FC-61B793ED70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66C206-1BD0-43D9-8452-0E7A9A60C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7C0512-C80E-4173-B903-5A6184E746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CF151B-3DEF-43A3-89E9-51D41D305C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D285FE-A946-48AE-BBB3-6E3AA87C168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9D02247-73BD-4F23-B946-B236A28FEF7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23EAB46-2940-4BC0-B609-0E2A982A02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419960-9168-4D46-A4B1-51879640A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3EF22692-3D47-46FC-B1B1-FF5D79D61ED7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6C8956FC-BC77-4161-94B1-611911EDFD41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67F6EBE-8865-463D-95AB-33D3196DF58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72AEBDDF-81E3-4F96-9770-DB5E1E066F4F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7FAC9375-7879-442C-A312-019DC831671B}">
            <x14:dataBar minLength="0" maxLength="100" gradient="0">
              <x14:cfvo type="num">
                <xm:f>0</xm:f>
              </x14:cfvo>
              <x14:cfvo type="num">
                <xm:f>52</xm:f>
              </x14:cfvo>
              <x14:negativeFillColor rgb="FFFF0000"/>
              <x14:axisColor rgb="FF000000"/>
            </x14:dataBar>
          </x14:cfRule>
          <x14:cfRule type="dataBar" id="{E69355CE-2E77-4724-8F3E-99525D52FC0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DABFE63F-8282-49F9-970C-231E46AA57A5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5B0F0552-F89C-476E-AFEC-AA6412AD551E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90DACFF0-B1EA-4C30-8C61-F8CA4CB9A641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4A0960BA-9D29-422A-AF71-D135C7F36103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B1156E64-3E36-474D-8641-E79640A92F13}">
            <x14:dataBar minLength="0" maxLength="100" gradient="0">
              <x14:cfvo type="num">
                <xm:f>0</xm:f>
              </x14:cfvo>
              <x14:cfvo type="num">
                <xm:f>165</xm:f>
              </x14:cfvo>
              <x14:negativeFillColor rgb="FFFF0000"/>
              <x14:axisColor rgb="FF000000"/>
            </x14:dataBar>
          </x14:cfRule>
          <x14:cfRule type="dataBar" id="{07989492-DD05-461E-BAC2-B8377C63ED6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7DF661DD-912E-4B07-9910-BB332C17729D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7E4BD3F7-7882-4AD7-9E72-360D166413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41AF0-1735-4EFC-A3BA-180B44B247E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80EA7D7-3B8D-4568-B12A-A97E98C1C8B1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E74970B-3CF3-47BC-927E-755CA1CE469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A024FF4-B1A0-4D5D-B253-669BF95AE5E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F5EF2F4-984C-421D-8ABA-1385CDD2A5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88BD68-9E12-4982-93AD-48FE678217F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5007C56-5035-44E6-9BC4-322D1BF8DE5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4AFF9DD-0375-4B88-B875-0A71A6EAF9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31B859-3983-4877-8C4E-C047641A6C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99E8B7-C361-4C30-9357-7FA4F795DF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97FA4F-02F0-4892-859A-E481A74C99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4889CD09-5322-4E04-9F82-6ED16D333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61FB06-9BAE-4E31-8399-D77770D04C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F0BD09-222D-4477-8A9B-AD08FE7C4E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A71F42-95CE-4C88-B35D-3B1A055E08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59608D2-B009-4691-BD86-6FC0D332FB4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243B8C6-2986-4689-9735-DD08C17C719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FC4878A-D7CD-47D0-AFF8-410AAECBC40B}">
            <x14:dataBar minLength="0" maxLength="100" gradient="0">
              <x14:cfvo type="num">
                <xm:f>0</xm:f>
              </x14:cfvo>
              <x14:cfvo type="num">
                <xm:f>157</xm:f>
              </x14:cfvo>
              <x14:negativeFillColor rgb="FFFF0000"/>
              <x14:axisColor rgb="FF000000"/>
            </x14:dataBar>
          </x14:cfRule>
          <x14:cfRule type="dataBar" id="{E8BD71A6-88FC-45E5-B57E-54C67DC85B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E08C38-3B3F-4043-B67C-26E8F8A7D0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9517-D684-4535-9E84-B0C7CB7C83E7}">
  <sheetPr codeName="Hoja21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87</v>
      </c>
      <c r="I1" s="19"/>
      <c r="J1" s="19"/>
      <c r="K1" s="19"/>
      <c r="L1" s="19"/>
      <c r="M1" s="19"/>
      <c r="N1" s="22"/>
      <c r="X1" s="8">
        <f>AVERAGE(L7,L9,L11,L15,L19)</f>
        <v>1.0262020905923346</v>
      </c>
      <c r="Y1" s="9">
        <f>1-X1</f>
        <v>-2.6202090592334581E-2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87</v>
      </c>
      <c r="J7" s="27">
        <v>70</v>
      </c>
      <c r="K7" s="27">
        <v>74</v>
      </c>
      <c r="L7" s="34">
        <f>K7/J7</f>
        <v>1.0571428571428572</v>
      </c>
      <c r="M7" s="32">
        <f>J7-K7</f>
        <v>-4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62</v>
      </c>
      <c r="J9" s="27">
        <v>154</v>
      </c>
      <c r="K9" s="27">
        <v>154</v>
      </c>
      <c r="L9" s="34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25</v>
      </c>
      <c r="J11" s="27">
        <v>159</v>
      </c>
      <c r="K11" s="27">
        <v>159</v>
      </c>
      <c r="L11" s="34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87</v>
      </c>
      <c r="J15" s="20">
        <v>287</v>
      </c>
      <c r="K15" s="20">
        <v>300</v>
      </c>
      <c r="L15" s="23">
        <f>K15/J15</f>
        <v>1.0452961672473868</v>
      </c>
      <c r="M15" s="18">
        <f>J15-K15</f>
        <v>-13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87</v>
      </c>
      <c r="J19" s="20">
        <v>70</v>
      </c>
      <c r="K19" s="20">
        <v>72</v>
      </c>
      <c r="L19" s="23">
        <f>K19/J19</f>
        <v>1.0285714285714285</v>
      </c>
      <c r="M19" s="18">
        <f>J19-K19</f>
        <v>-2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H13:H14"/>
    <mergeCell ref="I13:M14"/>
    <mergeCell ref="M15:M16"/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</mergeCells>
  <conditionalFormatting sqref="L7 L9 L11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{5CB42C4C-4794-41EB-A9D2-65C3B07D0480}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{9BED43B2-524B-4FB0-818C-767A8A297821}</x14:id>
        </ext>
      </extLst>
    </cfRule>
  </conditionalFormatting>
  <conditionalFormatting sqref="L9 L7 L1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{27757F21-CC0B-438E-8B20-276AF7993413}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{438AC574-7935-4907-943F-921290D15201}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{A0759AE5-7EE7-4D91-B202-CE2ED7D8FEB0}</x14:id>
        </ext>
      </extLst>
    </cfRule>
  </conditionalFormatting>
  <conditionalFormatting sqref="L15:L16 L19:L20"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{9068A1CD-721F-4607-90B5-2FEEBC565C3E}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{FFEC5C17-76B7-472A-B2CA-D4BC0798791A}</x14:id>
        </ext>
      </extLst>
    </cfRule>
  </conditionalFormatting>
  <conditionalFormatting sqref="L15:L16"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{21FF6ED0-CF8B-4924-BC9E-CEB81E104257}</x14:id>
        </ext>
      </extLst>
    </cfRule>
    <cfRule type="dataBar" priority="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{ED6AE725-338A-421A-A9E2-17CADF0182CB}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{F8AA5308-684A-43B5-818D-F2DE64E0BCBB}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{CFBB032C-75A6-467D-ADC1-5AFCD6BF9559}</x14:id>
        </ext>
      </extLst>
    </cfRule>
    <cfRule type="dataBar" priority="7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{AC45C88C-59DB-4E2C-B822-C71CC5A560DD}</x14:id>
        </ext>
      </extLst>
    </cfRule>
  </conditionalFormatting>
  <conditionalFormatting sqref="L19:L20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{87581791-7EB3-4459-B58B-675D81B7D566}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{E6D557AF-9141-4703-B659-817AFC29AC9E}</x14:id>
        </ext>
      </extLst>
    </cfRule>
    <cfRule type="dataBar" priority="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{7708F02D-E240-4564-AF16-96CE2E626A6F}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{F052461E-DAF8-4C8C-AE85-FE5A92856441}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{CD37CF7C-4D0C-47E7-AA0A-543014CC522B}</x14:id>
        </ext>
      </extLst>
    </cfRule>
  </conditionalFormatting>
  <conditionalFormatting sqref="M7 M9 M11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{8DA1FE2B-FB2A-4C35-AE5E-842722DDC78E}</x14:id>
        </ext>
      </extLst>
    </cfRule>
    <cfRule type="dataBar" priority="10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{CFD13AA7-309D-47BA-B0EA-44BD86AD4617}</x14:id>
        </ext>
      </extLst>
    </cfRule>
    <cfRule type="dataBar" priority="10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{F5C37C93-F648-4B01-912E-C62ECC9237DE}</x14:id>
        </ext>
      </extLst>
    </cfRule>
    <cfRule type="dataBar" priority="10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{AD14025C-22F0-46D5-84DC-2E817FC80DE6}</x14:id>
        </ext>
      </extLst>
    </cfRule>
    <cfRule type="dataBar" priority="10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{47E46F75-6EA0-42E7-AF06-3116247C0DF3}</x14:id>
        </ext>
      </extLst>
    </cfRule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{225F3694-3BD2-4810-91D5-3E957C0FA946}</x14:id>
        </ext>
      </extLst>
    </cfRule>
    <cfRule type="dataBar" priority="11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{9FAB35C7-89A2-4193-B9D1-50107845D05C}</x14:id>
        </ext>
      </extLst>
    </cfRule>
    <cfRule type="dataBar" priority="11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{E9E209AB-DA37-4B88-B233-C6A3A512E833}</x14:id>
        </ext>
      </extLst>
    </cfRule>
  </conditionalFormatting>
  <conditionalFormatting sqref="M7:M8">
    <cfRule type="dataBar" priority="29">
      <dataBar>
        <cfvo type="num" val="0"/>
        <cfvo type="num" val="70"/>
        <color rgb="FF638EC6"/>
      </dataBar>
      <extLst>
        <ext xmlns:x14="http://schemas.microsoft.com/office/spreadsheetml/2009/9/main" uri="{B025F937-C7B1-47D3-B67F-A62EFF666E3E}">
          <x14:id>{ED78F68F-A922-415F-A5E6-D07CC6ED9053}</x14:id>
        </ext>
      </extLst>
    </cfRule>
    <cfRule type="dataBar" priority="3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{D0166AE6-5875-4BD6-B233-472FA442D0AF}</x14:id>
        </ext>
      </extLst>
    </cfRule>
  </conditionalFormatting>
  <conditionalFormatting sqref="M7:M12">
    <cfRule type="dataBar" priority="3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{0FD39EA2-B9BE-48E2-A4F9-F59C3B5C5A7E}</x14:id>
        </ext>
      </extLst>
    </cfRule>
    <cfRule type="dataBar" priority="3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{D2665E3C-A6FB-480E-B5E5-B3C2E83EE3A8}</x14:id>
        </ext>
      </extLst>
    </cfRule>
  </conditionalFormatting>
  <conditionalFormatting sqref="M9:M10">
    <cfRule type="dataBar" priority="28">
      <dataBar>
        <cfvo type="num" val="0"/>
        <cfvo type="num" val="154"/>
        <color rgb="FF638EC6"/>
      </dataBar>
      <extLst>
        <ext xmlns:x14="http://schemas.microsoft.com/office/spreadsheetml/2009/9/main" uri="{B025F937-C7B1-47D3-B67F-A62EFF666E3E}">
          <x14:id>{1D8AAF3E-D872-4E89-855F-322E9D077444}</x14:id>
        </ext>
      </extLst>
    </cfRule>
    <cfRule type="dataBar" priority="3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{765AE74A-B482-4344-90EB-CAB1B4CE926C}</x14:id>
        </ext>
      </extLst>
    </cfRule>
  </conditionalFormatting>
  <conditionalFormatting sqref="M11:M12">
    <cfRule type="dataBar" priority="3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{FB4258FE-BFDD-45ED-B7A2-0F0A2821CC07}</x14:id>
        </ext>
      </extLst>
    </cfRule>
    <cfRule type="dataBar" priority="27">
      <dataBar>
        <cfvo type="num" val="0"/>
        <cfvo type="num" val="159"/>
        <color rgb="FF638EC6"/>
      </dataBar>
      <extLst>
        <ext xmlns:x14="http://schemas.microsoft.com/office/spreadsheetml/2009/9/main" uri="{B025F937-C7B1-47D3-B67F-A62EFF666E3E}">
          <x14:id>{3A352101-38D8-4A4D-8A3D-CFF6D8DB35A2}</x14:id>
        </ext>
      </extLst>
    </cfRule>
  </conditionalFormatting>
  <conditionalFormatting sqref="M15:M16">
    <cfRule type="dataBar" priority="3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{C204CD7B-26C7-4211-84F9-1126448B7EDD}</x14:id>
        </ext>
      </extLst>
    </cfRule>
    <cfRule type="dataBar" priority="3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{ECC37BB9-256F-42FA-B288-0F0F5A1B024A}</x14:id>
        </ext>
      </extLst>
    </cfRule>
    <cfRule type="dataBar" priority="4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{DB9C65D5-4A00-45FC-843C-4D00DFCD7BC6}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{D3847173-F15E-4BD8-88DA-566058B07D1A}</x14:id>
        </ext>
      </extLst>
    </cfRule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{56957876-7B39-4CB9-A03B-8FA5FFC4EEE2}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{B280C758-CB38-4B72-BD8D-BA0288C3F0DD}</x14:id>
        </ext>
      </extLst>
    </cfRule>
    <cfRule type="dataBar" priority="26">
      <dataBar>
        <cfvo type="num" val="287"/>
        <cfvo type="num" val="0"/>
        <color rgb="FF638EC6"/>
      </dataBar>
      <extLst>
        <ext xmlns:x14="http://schemas.microsoft.com/office/spreadsheetml/2009/9/main" uri="{B025F937-C7B1-47D3-B67F-A62EFF666E3E}">
          <x14:id>{37456741-D979-412F-8A68-92DDC9888C9F}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{4DBD48B7-B94A-4BFE-AB15-8E76A6DA8D0F}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{89FC636E-63E4-4D49-9A78-DAB1C5C4EE7C}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{CDA450F3-9763-43ED-9BBF-959932740781}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{0962CC8F-253A-49B4-99FE-34165201F2C6}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{B4B2D4A6-3800-4724-A19A-E12BCDAEC790}</x14:id>
        </ext>
      </extLst>
    </cfRule>
  </conditionalFormatting>
  <conditionalFormatting sqref="M19:M20"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{D5B1A678-BD23-4620-8C65-12F20AE203A4}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{6E005A93-13E8-4644-A701-D9486F44ACB3}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{AA692D2D-A8BB-46BC-845F-077AC50328C3}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{CF849F85-BD9A-4A96-ACD5-58B8C7574203}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{4ED1D468-BAFF-4996-8233-31EDC3470D56}</x14:id>
        </ext>
      </extLst>
    </cfRule>
    <cfRule type="dataBar" priority="1">
      <dataBar>
        <cfvo type="num" val="0"/>
        <cfvo type="num" val="70"/>
        <color rgb="FF638EC6"/>
      </dataBar>
      <extLst>
        <ext xmlns:x14="http://schemas.microsoft.com/office/spreadsheetml/2009/9/main" uri="{B025F937-C7B1-47D3-B67F-A62EFF666E3E}">
          <x14:id>{D2702293-BA0C-42D4-A941-878EC1434D12}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{1182E753-8A5E-4921-BFC1-A81F6ED9E594}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{A56F0328-77EC-4F88-92D9-173BE4A45949}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{6944DB1C-11F1-458D-A8BA-84645F5C41BA}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B42C4C-4794-41EB-A9D2-65C3B07D04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ED43B2-524B-4FB0-818C-767A8A2978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</xm:sqref>
        </x14:conditionalFormatting>
        <x14:conditionalFormatting xmlns:xm="http://schemas.microsoft.com/office/excel/2006/main">
          <x14:cfRule type="dataBar" id="{27757F21-CC0B-438E-8B20-276AF79934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8AC574-7935-4907-943F-921290D152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759AE5-7EE7-4D91-B202-CE2ED7D8FE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 L7 L11</xm:sqref>
        </x14:conditionalFormatting>
        <x14:conditionalFormatting xmlns:xm="http://schemas.microsoft.com/office/excel/2006/main">
          <x14:cfRule type="dataBar" id="{9068A1CD-721F-4607-90B5-2FEEBC565C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EC5C17-76B7-472A-B2CA-D4BC07987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L19:L20</xm:sqref>
        </x14:conditionalFormatting>
        <x14:conditionalFormatting xmlns:xm="http://schemas.microsoft.com/office/excel/2006/main">
          <x14:cfRule type="dataBar" id="{21FF6ED0-CF8B-4924-BC9E-CEB81E1042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6AE725-338A-421A-A9E2-17CADF0182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AA5308-684A-43B5-818D-F2DE64E0BC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BB032C-75A6-467D-ADC1-5AFCD6BF9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45C88C-59DB-4E2C-B822-C71CC5A56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7581791-7EB3-4459-B58B-675D81B7D5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D557AF-9141-4703-B659-817AFC29A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08F02D-E240-4564-AF16-96CE2E626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52461E-DAF8-4C8C-AE85-FE5A928564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37CF7C-4D0C-47E7-AA0A-543014CC52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8DA1FE2B-FB2A-4C35-AE5E-842722DDC7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D13AA7-309D-47BA-B0EA-44BD86AD461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5C37C93-F648-4B01-912E-C62ECC9237D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D14025C-22F0-46D5-84DC-2E817FC80D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E46F75-6EA0-42E7-AF06-3116247C0D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5F3694-3BD2-4810-91D5-3E957C0FA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AB35C7-89A2-4193-B9D1-50107845D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E209AB-DA37-4B88-B233-C6A3A512E8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ED78F68F-A922-415F-A5E6-D07CC6ED9053}">
            <x14:dataBar minLength="0" maxLength="100" gradient="0">
              <x14:cfvo type="num">
                <xm:f>0</xm:f>
              </x14:cfvo>
              <x14:cfvo type="num">
                <xm:f>70</xm:f>
              </x14:cfvo>
              <x14:negativeFillColor rgb="FFFF0000"/>
              <x14:axisColor rgb="FF000000"/>
            </x14:dataBar>
          </x14:cfRule>
          <x14:cfRule type="dataBar" id="{D0166AE6-5875-4BD6-B233-472FA442D0AF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0FD39EA2-B9BE-48E2-A4F9-F59C3B5C5A7E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2665E3C-A6FB-480E-B5E5-B3C2E83EE3A8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1D8AAF3E-D872-4E89-855F-322E9D077444}">
            <x14:dataBar minLength="0" maxLength="100" gradient="0">
              <x14:cfvo type="num">
                <xm:f>0</xm:f>
              </x14:cfvo>
              <x14:cfvo type="num">
                <xm:f>154</xm:f>
              </x14:cfvo>
              <x14:negativeFillColor rgb="FFFF0000"/>
              <x14:axisColor rgb="FF000000"/>
            </x14:dataBar>
          </x14:cfRule>
          <x14:cfRule type="dataBar" id="{765AE74A-B482-4344-90EB-CAB1B4CE926C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FB4258FE-BFDD-45ED-B7A2-0F0A2821CC07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3A352101-38D8-4A4D-8A3D-CFF6D8DB35A2}">
            <x14:dataBar minLength="0" maxLength="100" gradient="0">
              <x14:cfvo type="num">
                <xm:f>0</xm:f>
              </x14:cfvo>
              <x14:cfvo type="num">
                <xm:f>159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C204CD7B-26C7-4211-84F9-1126448B7ED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CC37BB9-256F-42FA-B288-0F0F5A1B024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B9C65D5-4A00-45FC-843C-4D00DFCD7BC6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D3847173-F15E-4BD8-88DA-566058B07D1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6957876-7B39-4CB9-A03B-8FA5FFC4EEE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280C758-CB38-4B72-BD8D-BA0288C3F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456741-D979-412F-8A68-92DDC9888C9F}">
            <x14:dataBar minLength="0" maxLength="100" gradient="0">
              <x14:cfvo type="num">
                <xm:f>287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DBD48B7-B94A-4BFE-AB15-8E76A6DA8D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FC636E-63E4-4D49-9A78-DAB1C5C4EE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A450F3-9763-43ED-9BBF-959932740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62CC8F-253A-49B4-99FE-34165201F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B2D4A6-3800-4724-A19A-E12BCDAEC7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5B1A678-BD23-4620-8C65-12F20AE20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005A93-13E8-4644-A701-D9486F44AC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692D2D-A8BB-46BC-845F-077AC50328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849F85-BD9A-4A96-ACD5-58B8C757420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ED1D468-BAFF-4996-8233-31EDC3470D5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2702293-BA0C-42D4-A941-878EC1434D12}">
            <x14:dataBar minLength="0" maxLength="100" gradient="0">
              <x14:cfvo type="num">
                <xm:f>0</xm:f>
              </x14:cfvo>
              <x14:cfvo type="num">
                <xm:f>70</xm:f>
              </x14:cfvo>
              <x14:negativeFillColor rgb="FFFF0000"/>
              <x14:axisColor rgb="FF000000"/>
            </x14:dataBar>
          </x14:cfRule>
          <x14:cfRule type="dataBar" id="{1182E753-8A5E-4921-BFC1-A81F6ED9E5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6F0328-77EC-4F88-92D9-173BE4A45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44DB1C-11F1-458D-A8BA-84645F5C41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2272-F938-4B95-99C8-97C883B8E7DF}">
  <sheetPr codeName="Hoja22"/>
  <dimension ref="B1:Y30"/>
  <sheetViews>
    <sheetView showGridLines="0" topLeftCell="F1" zoomScaleNormal="100" workbookViewId="0">
      <selection activeCell="K27" sqref="K27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88</v>
      </c>
      <c r="I1" s="19"/>
      <c r="J1" s="19"/>
      <c r="K1" s="19"/>
      <c r="L1" s="19"/>
      <c r="M1" s="19"/>
      <c r="N1" s="22"/>
      <c r="X1" s="8">
        <f>AVERAGE(L7,L9,L11,L13,L15,L17,L21,L25)</f>
        <v>1.0884835718625463</v>
      </c>
      <c r="Y1" s="9">
        <f>1-X1</f>
        <v>-8.8483571862546295E-2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88</v>
      </c>
      <c r="J7" s="27">
        <v>75</v>
      </c>
      <c r="K7" s="27">
        <v>76</v>
      </c>
      <c r="L7" s="34">
        <f>K7/J7</f>
        <v>1.0133333333333334</v>
      </c>
      <c r="M7" s="32">
        <f>J7-K7</f>
        <v>-1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89</v>
      </c>
      <c r="J9" s="27">
        <v>36</v>
      </c>
      <c r="K9" s="27">
        <v>42</v>
      </c>
      <c r="L9" s="34">
        <f>K9/J9</f>
        <v>1.1666666666666667</v>
      </c>
      <c r="M9" s="32">
        <f>J9-K9</f>
        <v>-6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90</v>
      </c>
      <c r="J11" s="27">
        <v>128</v>
      </c>
      <c r="K11" s="27">
        <v>157</v>
      </c>
      <c r="L11" s="34">
        <f>K11/J11</f>
        <v>1.2265625</v>
      </c>
      <c r="M11" s="32">
        <f>J11-K11</f>
        <v>-29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19</v>
      </c>
      <c r="J13" s="27">
        <v>57</v>
      </c>
      <c r="K13" s="27">
        <v>63</v>
      </c>
      <c r="L13" s="34">
        <f>K13/J13</f>
        <v>1.1052631578947369</v>
      </c>
      <c r="M13" s="32">
        <f>J13-K13</f>
        <v>-6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91</v>
      </c>
      <c r="J15" s="27">
        <v>65</v>
      </c>
      <c r="K15" s="27">
        <v>65</v>
      </c>
      <c r="L15" s="34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92</v>
      </c>
      <c r="J17" s="27">
        <v>21</v>
      </c>
      <c r="K17" s="27">
        <v>24</v>
      </c>
      <c r="L17" s="34">
        <f>K17/J17</f>
        <v>1.1428571428571428</v>
      </c>
      <c r="M17" s="32">
        <f>J17-K17</f>
        <v>-3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88</v>
      </c>
      <c r="J21" s="20">
        <v>227</v>
      </c>
      <c r="K21" s="20">
        <v>228</v>
      </c>
      <c r="L21" s="23">
        <f>K21/J21</f>
        <v>1.0044052863436124</v>
      </c>
      <c r="M21" s="18">
        <f>J21-K21</f>
        <v>-1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88</v>
      </c>
      <c r="J25" s="20">
        <v>41</v>
      </c>
      <c r="K25" s="20">
        <v>43</v>
      </c>
      <c r="L25" s="23">
        <f>K25/J25</f>
        <v>1.0487804878048781</v>
      </c>
      <c r="M25" s="18">
        <f>J25-K25</f>
        <v>-2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I13:I14"/>
    <mergeCell ref="J13:J14"/>
    <mergeCell ref="K13:K14"/>
    <mergeCell ref="L13:L14"/>
    <mergeCell ref="M13:M14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I17:I18"/>
    <mergeCell ref="J17:J18"/>
    <mergeCell ref="K17:K18"/>
    <mergeCell ref="L17:L18"/>
    <mergeCell ref="M17:M18"/>
    <mergeCell ref="I15:I16"/>
    <mergeCell ref="J15:J16"/>
    <mergeCell ref="K15:K16"/>
    <mergeCell ref="L15:L16"/>
    <mergeCell ref="M15:M16"/>
    <mergeCell ref="H19:H20"/>
    <mergeCell ref="I19:M20"/>
    <mergeCell ref="H21:H22"/>
    <mergeCell ref="I21:I22"/>
    <mergeCell ref="J21:J22"/>
    <mergeCell ref="K21:K22"/>
    <mergeCell ref="L21:L22"/>
    <mergeCell ref="M21:M22"/>
    <mergeCell ref="I28:L28"/>
    <mergeCell ref="J30:L30"/>
    <mergeCell ref="H23:H24"/>
    <mergeCell ref="I23:M24"/>
    <mergeCell ref="H25:H26"/>
    <mergeCell ref="I25:I26"/>
    <mergeCell ref="J25:J26"/>
    <mergeCell ref="K25:K26"/>
    <mergeCell ref="L25:L26"/>
    <mergeCell ref="M25:M26"/>
  </mergeCells>
  <conditionalFormatting sqref="L7 L9 L11 L13 L15 L17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{7ACAF7C4-C7AE-4DBD-A2DD-8A5F74DC84B7}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{E34FA209-6E65-4505-A30B-F9840432A101}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{FDFEA80E-6C77-4ADC-A5FD-E7CC59D8A5AE}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{422E06E8-1155-49C4-8A1B-AEE3E4A6550F}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{497ACED1-7CFD-49FB-8454-8BE7AB1F73E0}</x14:id>
        </ext>
      </extLst>
    </cfRule>
  </conditionalFormatting>
  <conditionalFormatting sqref="L21:L22 L25:L26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{4018A552-4ED3-4D99-9E20-0753925BE926}</x14:id>
        </ext>
      </extLst>
    </cfRule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{4BC91F5F-E9A6-42A0-9CE9-E16C7EE191FC}</x14:id>
        </ext>
      </extLst>
    </cfRule>
  </conditionalFormatting>
  <conditionalFormatting sqref="L21:L22">
    <cfRule type="dataBar" priority="5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{23B47664-173F-4C86-8117-274855B624C0}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{F13027AD-B574-49A1-A947-7EF21230665B}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{A690D0E2-7120-43FC-A949-584094640880}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{9964494F-AE03-4936-BEE3-09D44E3047DB}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{03F6308C-660F-41E2-B8F9-F5CC86AB4C2A}</x14:id>
        </ext>
      </extLst>
    </cfRule>
  </conditionalFormatting>
  <conditionalFormatting sqref="L25:L2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{E293229B-09A2-42C7-B8AD-60D4CF05E520}</x14:id>
        </ext>
      </extLst>
    </cfRule>
    <cfRule type="dataBar" priority="5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{9C682B35-7727-4E05-86E1-4E7E50AF9FDB}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{E9BE8EE4-F7DF-49F2-AB74-74AF73326679}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{4554AC16-709A-4066-A4ED-D16E9C7530AB}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{5A0E068F-C577-402E-B5BF-D204876E28E9}</x14:id>
        </ext>
      </extLst>
    </cfRule>
  </conditionalFormatting>
  <conditionalFormatting sqref="M7 M17 M9 M11 M15 M1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{0E52CA87-95E5-45F9-B725-4D4A966D09F0}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{BA1329FF-7A07-4F9B-85E5-B77C460ED04D}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{D8D0E51C-AFE2-4540-90D6-D672288D8C6A}</x14:id>
        </ext>
      </extLst>
    </cfRule>
    <cfRule type="dataBar" priority="4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{2C1979EC-1AEE-4425-802C-1F82110200D2}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{A2BF3D75-92D1-4A2C-9A80-28E9650B7F9F}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{A6EC1A37-D284-4C2A-8D4B-C7C0F2B40D12}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{629FADC2-ABFB-4EDF-B7DF-F33EE2205047}</x14:id>
        </ext>
      </extLst>
    </cfRule>
    <cfRule type="dataBar" priority="4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{9AF8E3AA-D4B0-4A89-968A-5857A88EFDC8}</x14:id>
        </ext>
      </extLst>
    </cfRule>
  </conditionalFormatting>
  <conditionalFormatting sqref="M7:M8">
    <cfRule type="dataBar" priority="17">
      <dataBar>
        <cfvo type="num" val="0"/>
        <cfvo type="num" val="75"/>
        <color rgb="FF638EC6"/>
      </dataBar>
      <extLst>
        <ext xmlns:x14="http://schemas.microsoft.com/office/spreadsheetml/2009/9/main" uri="{B025F937-C7B1-47D3-B67F-A62EFF666E3E}">
          <x14:id>{F224D304-FC8D-4A47-BBA5-06342DCD772F}</x14:id>
        </ext>
      </extLst>
    </cfRule>
    <cfRule type="dataBar" priority="23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{FB8B3E42-A61E-41E3-98ED-9792B1EAEE1B}</x14:id>
        </ext>
      </extLst>
    </cfRule>
  </conditionalFormatting>
  <conditionalFormatting sqref="M7:M16">
    <cfRule type="dataBar" priority="25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{A8FEA661-173B-45EE-933E-2004B31E443B}</x14:id>
        </ext>
      </extLst>
    </cfRule>
    <cfRule type="dataBar" priority="27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{7D38541B-1295-4832-A9A6-ABFB8509ABDA}</x14:id>
        </ext>
      </extLst>
    </cfRule>
  </conditionalFormatting>
  <conditionalFormatting sqref="M9:M10">
    <cfRule type="dataBar" priority="2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{9D4467A6-908F-4894-AF5A-011BCDCABB6B}</x14:id>
        </ext>
      </extLst>
    </cfRule>
    <cfRule type="dataBar" priority="16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{1F334404-7449-4F4F-98A7-E250813CE70D}</x14:id>
        </ext>
      </extLst>
    </cfRule>
  </conditionalFormatting>
  <conditionalFormatting sqref="M11:M12">
    <cfRule type="dataBar" priority="15">
      <dataBar>
        <cfvo type="num" val="0"/>
        <cfvo type="num" val="128"/>
        <color rgb="FF638EC6"/>
      </dataBar>
      <extLst>
        <ext xmlns:x14="http://schemas.microsoft.com/office/spreadsheetml/2009/9/main" uri="{B025F937-C7B1-47D3-B67F-A62EFF666E3E}">
          <x14:id>{14C0633F-4813-4A73-B3F8-0FD91EF33137}</x14:id>
        </ext>
      </extLst>
    </cfRule>
  </conditionalFormatting>
  <conditionalFormatting sqref="M11:M14">
    <cfRule type="dataBar" priority="21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{A788C779-6437-4ADD-8A05-9E786DBFB214}</x14:id>
        </ext>
      </extLst>
    </cfRule>
  </conditionalFormatting>
  <conditionalFormatting sqref="M13:M1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{9EA2AFB6-F847-4D94-BC01-60393950B6C2}</x14:id>
        </ext>
      </extLst>
    </cfRule>
    <cfRule type="dataBar" priority="13">
      <dataBar>
        <cfvo type="num" val="0"/>
        <cfvo type="num" val="57"/>
        <color rgb="FF638EC6"/>
      </dataBar>
      <extLst>
        <ext xmlns:x14="http://schemas.microsoft.com/office/spreadsheetml/2009/9/main" uri="{B025F937-C7B1-47D3-B67F-A62EFF666E3E}">
          <x14:id>{F11CE5F5-DAFE-4AE8-A70A-004F74F7087B}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{C4613919-19E1-46A4-B427-A8E4F72F4F4A}</x14:id>
        </ext>
      </extLst>
    </cfRule>
    <cfRule type="dataBar" priority="11">
      <dataBar>
        <cfvo type="num" val="0"/>
        <cfvo type="num" val="57"/>
        <color rgb="FF638EC6"/>
      </dataBar>
      <extLst>
        <ext xmlns:x14="http://schemas.microsoft.com/office/spreadsheetml/2009/9/main" uri="{B025F937-C7B1-47D3-B67F-A62EFF666E3E}">
          <x14:id>{FDDF02E6-EDBF-4DE5-84D4-EC0A59D34F2C}</x14:id>
        </ext>
      </extLst>
    </cfRule>
  </conditionalFormatting>
  <conditionalFormatting sqref="M15:M16">
    <cfRule type="dataBar" priority="10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{529912D8-C587-4F5A-B8AC-C54A00A64CC0}</x14:id>
        </ext>
      </extLst>
    </cfRule>
    <cfRule type="dataBar" priority="20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{4AD56278-B63F-42F6-B804-F558ECF63A89}</x14:id>
        </ext>
      </extLst>
    </cfRule>
  </conditionalFormatting>
  <conditionalFormatting sqref="M17:M18">
    <cfRule type="dataBar" priority="1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{DCED17A7-9BFC-41C2-9CBC-36CC7342E136}</x14:id>
        </ext>
      </extLst>
    </cfRule>
    <cfRule type="dataBar" priority="26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{744DAFC5-67A4-4CB5-840B-455D7CF0C54F}</x14:id>
        </ext>
      </extLst>
    </cfRule>
    <cfRule type="dataBar" priority="9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{ACA179A8-8C86-46EB-BF97-DD291AC46C02}</x14:id>
        </ext>
      </extLst>
    </cfRule>
  </conditionalFormatting>
  <conditionalFormatting sqref="M21:M22"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{B034DF0D-485E-4BF4-A1F9-98C7FF9D3257}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{510303B8-A482-471A-B5AC-D7DB089EAA7D}</x14:id>
        </ext>
      </extLst>
    </cfRule>
    <cfRule type="dataBar" priority="2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{05F236BD-6427-4D81-A5BE-89B5EE97DA6B}</x14:id>
        </ext>
      </extLst>
    </cfRule>
    <cfRule type="dataBar" priority="24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{6236B975-654F-42E2-9D4D-E8DAF3F02269}</x14:id>
        </ext>
      </extLst>
    </cfRule>
    <cfRule type="dataBar" priority="1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{3A618406-F991-4A09-95F8-183061787F05}</x14:id>
        </ext>
      </extLst>
    </cfRule>
    <cfRule type="dataBar" priority="8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{5A381C6E-8AD2-4B0E-B7B6-AE66C6830A9A}</x14:id>
        </ext>
      </extLst>
    </cfRule>
    <cfRule type="dataBar" priority="7">
      <dataBar>
        <cfvo type="num" val="227"/>
        <cfvo type="num" val="0"/>
        <color rgb="FF638EC6"/>
      </dataBar>
      <extLst>
        <ext xmlns:x14="http://schemas.microsoft.com/office/spreadsheetml/2009/9/main" uri="{B025F937-C7B1-47D3-B67F-A62EFF666E3E}">
          <x14:id>{1FA13C2C-5AEC-42F0-8DB3-F72417730084}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{8148BA31-D1DD-4C17-88E1-840D585F38DB}</x14:id>
        </ext>
      </extLst>
    </cfRule>
    <cfRule type="dataBar" priority="3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{88B7E76C-CB4E-4C40-8B0A-8250566B1525}</x14:id>
        </ext>
      </extLst>
    </cfRule>
    <cfRule type="dataBar" priority="3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{3D9BA54A-0188-4285-B492-6C9AB551F6C2}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{A3409C4E-2FA5-4DC5-B79A-62FD633827BD}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{5F2EB15D-528C-4C01-BCBF-15903DFCC834}</x14:id>
        </ext>
      </extLst>
    </cfRule>
    <cfRule type="dataBar" priority="4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{81D82D0E-84EA-46FD-8B6E-7A834021BD05}</x14:id>
        </ext>
      </extLst>
    </cfRule>
  </conditionalFormatting>
  <conditionalFormatting sqref="M25:M26"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{D58F3AF5-5B7B-4FF6-BB2F-44E92307A0D8}</x14:id>
        </ext>
      </extLst>
    </cfRule>
    <cfRule type="dataBar" priority="3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{DD5D76AD-05CA-4E57-AC89-56F97B78DBD7}</x14:id>
        </ext>
      </extLst>
    </cfRule>
    <cfRule type="dataBar" priority="3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{BAC0BDFC-7CD2-43BF-BEB8-BF1215841C5B}</x14:id>
        </ext>
      </extLst>
    </cfRule>
    <cfRule type="dataBar" priority="2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{540DFCC9-7CF8-403D-B6DD-59F9564DBB7A}</x14:id>
        </ext>
      </extLst>
    </cfRule>
    <cfRule type="dataBar" priority="1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{D97E7E82-29E0-4813-821A-55D7EEFA6E43}</x14:id>
        </ext>
      </extLst>
    </cfRule>
    <cfRule type="dataBar" priority="3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{92617D20-2C3C-468D-8806-FFFFFC02633C}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{E81437D1-ACCA-4B80-A48A-3D6564E2ED1B}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{03398BF9-9DCA-43A8-AC08-031B6EE62217}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{498AF68E-F6AC-431E-A6DD-C5577235466A}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CAF7C4-C7AE-4DBD-A2DD-8A5F74DC84B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4FA209-6E65-4505-A30B-F9840432A1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FEA80E-6C77-4ADC-A5FD-E7CC59D8A5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2E06E8-1155-49C4-8A1B-AEE3E4A65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7ACED1-7CFD-49FB-8454-8BE7AB1F73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</xm:sqref>
        </x14:conditionalFormatting>
        <x14:conditionalFormatting xmlns:xm="http://schemas.microsoft.com/office/excel/2006/main">
          <x14:cfRule type="dataBar" id="{4018A552-4ED3-4D99-9E20-0753925BE9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C91F5F-E9A6-42A0-9CE9-E16C7EE191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 L25:L26</xm:sqref>
        </x14:conditionalFormatting>
        <x14:conditionalFormatting xmlns:xm="http://schemas.microsoft.com/office/excel/2006/main">
          <x14:cfRule type="dataBar" id="{23B47664-173F-4C86-8117-274855B624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3027AD-B574-49A1-A947-7EF2123066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90D0E2-7120-43FC-A949-584094640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64494F-AE03-4936-BEE3-09D44E3047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F6308C-660F-41E2-B8F9-F5CC86AB4C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E293229B-09A2-42C7-B8AD-60D4CF05E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682B35-7727-4E05-86E1-4E7E50AF9F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BE8EE4-F7DF-49F2-AB74-74AF73326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54AC16-709A-4066-A4ED-D16E9C753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0E068F-C577-402E-B5BF-D204876E28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0E52CA87-95E5-45F9-B725-4D4A966D09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1329FF-7A07-4F9B-85E5-B77C460ED0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D0E51C-AFE2-4540-90D6-D672288D8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1979EC-1AEE-4425-802C-1F82110200D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2BF3D75-92D1-4A2C-9A80-28E9650B7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EC1A37-D284-4C2A-8D4B-C7C0F2B40D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9FADC2-ABFB-4EDF-B7DF-F33EE22050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F8E3AA-D4B0-4A89-968A-5857A88EFDC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M7 M17 M9 M11 M15 M13</xm:sqref>
        </x14:conditionalFormatting>
        <x14:conditionalFormatting xmlns:xm="http://schemas.microsoft.com/office/excel/2006/main">
          <x14:cfRule type="dataBar" id="{F224D304-FC8D-4A47-BBA5-06342DCD772F}">
            <x14:dataBar minLength="0" maxLength="100" gradient="0">
              <x14:cfvo type="num">
                <xm:f>0</xm:f>
              </x14:cfvo>
              <x14:cfvo type="num">
                <xm:f>75</xm:f>
              </x14:cfvo>
              <x14:negativeFillColor rgb="FFFF0000"/>
              <x14:axisColor rgb="FF000000"/>
            </x14:dataBar>
          </x14:cfRule>
          <x14:cfRule type="dataBar" id="{FB8B3E42-A61E-41E3-98ED-9792B1EAEE1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A8FEA661-173B-45EE-933E-2004B31E443B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D38541B-1295-4832-A9A6-ABFB8509ABDA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9D4467A6-908F-4894-AF5A-011BCDCABB6B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1F334404-7449-4F4F-98A7-E250813CE70D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14C0633F-4813-4A73-B3F8-0FD91EF33137}">
            <x14:dataBar minLength="0" maxLength="100" gradient="0">
              <x14:cfvo type="num">
                <xm:f>0</xm:f>
              </x14:cfvo>
              <x14:cfvo type="num">
                <xm:f>128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A788C779-6437-4ADD-8A05-9E786DBFB214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M11:M14</xm:sqref>
        </x14:conditionalFormatting>
        <x14:conditionalFormatting xmlns:xm="http://schemas.microsoft.com/office/excel/2006/main">
          <x14:cfRule type="dataBar" id="{9EA2AFB6-F847-4D94-BC01-60393950B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1CE5F5-DAFE-4AE8-A70A-004F74F7087B}">
            <x14:dataBar minLength="0" maxLength="100">
              <x14:cfvo type="num">
                <xm:f>0</xm:f>
              </x14:cfvo>
              <x14:cfvo type="num">
                <xm:f>57</xm:f>
              </x14:cfvo>
              <x14:negativeFillColor rgb="FFFF0000"/>
              <x14:axisColor rgb="FF000000"/>
            </x14:dataBar>
          </x14:cfRule>
          <x14:cfRule type="dataBar" id="{C4613919-19E1-46A4-B427-A8E4F72F4F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DF02E6-EDBF-4DE5-84D4-EC0A59D34F2C}">
            <x14:dataBar minLength="0" maxLength="100" gradient="0">
              <x14:cfvo type="num">
                <xm:f>0</xm:f>
              </x14:cfvo>
              <x14:cfvo type="num">
                <xm:f>57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529912D8-C587-4F5A-B8AC-C54A00A64CC0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4AD56278-B63F-42F6-B804-F558ECF63A89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CED17A7-9BFC-41C2-9CBC-36CC7342E13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744DAFC5-67A4-4CB5-840B-455D7CF0C54F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CA179A8-8C86-46EB-BF97-DD291AC46C02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B034DF0D-485E-4BF4-A1F9-98C7FF9D32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10303B8-A482-471A-B5AC-D7DB089EAA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236BD-6427-4D81-A5BE-89B5EE97DA6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236B975-654F-42E2-9D4D-E8DAF3F02269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A618406-F991-4A09-95F8-183061787F0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A381C6E-8AD2-4B0E-B7B6-AE66C6830A9A}">
            <x14:dataBar minLength="0" maxLength="100"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14:cfRule type="dataBar" id="{1FA13C2C-5AEC-42F0-8DB3-F72417730084}">
            <x14:dataBar minLength="0" maxLength="100" gradient="0">
              <x14:cfvo type="num">
                <xm:f>227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148BA31-D1DD-4C17-88E1-840D585F3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B7E76C-CB4E-4C40-8B0A-8250566B152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D9BA54A-0188-4285-B492-6C9AB551F6C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3409C4E-2FA5-4DC5-B79A-62FD633827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2EB15D-528C-4C01-BCBF-15903DFCC8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D82D0E-84EA-46FD-8B6E-7A834021B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D58F3AF5-5B7B-4FF6-BB2F-44E92307A0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D5D76AD-05CA-4E57-AC89-56F97B78DB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C0BDFC-7CD2-43BF-BEB8-BF1215841C5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40DFCC9-7CF8-403D-B6DD-59F9564DBB7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97E7E82-29E0-4813-821A-55D7EEFA6E43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14:cfRule type="dataBar" id="{92617D20-2C3C-468D-8806-FFFFFC026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1437D1-ACCA-4B80-A48A-3D6564E2ED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398BF9-9DCA-43A8-AC08-031B6EE62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8AF68E-F6AC-431E-A6DD-C557723546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2117-C7E2-44A0-BFA2-C86C1E3EB4CC}">
  <sheetPr codeName="Hoja23"/>
  <dimension ref="B1:Y32"/>
  <sheetViews>
    <sheetView showGridLines="0" topLeftCell="F4" zoomScaleNormal="100" workbookViewId="0">
      <selection activeCell="K29" sqref="K29"/>
    </sheetView>
  </sheetViews>
  <sheetFormatPr baseColWidth="10" defaultRowHeight="15" x14ac:dyDescent="0.25"/>
  <cols>
    <col min="4" max="4" width="14.7109375" customWidth="1"/>
    <col min="9" max="9" width="14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93</v>
      </c>
      <c r="I1" s="19"/>
      <c r="J1" s="19"/>
      <c r="K1" s="19"/>
      <c r="L1" s="19"/>
      <c r="M1" s="19"/>
      <c r="N1" s="22"/>
      <c r="X1" s="8">
        <f>AVERAGE(L7,L9,L11,L13,L15,L17,L19,L23,L27)</f>
        <v>1.1343142800880397</v>
      </c>
      <c r="Y1" s="9">
        <f>1-X1</f>
        <v>-0.13431428008803969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94</v>
      </c>
      <c r="J7" s="27">
        <v>205</v>
      </c>
      <c r="K7" s="27">
        <v>234</v>
      </c>
      <c r="L7" s="34">
        <f>K7/J7</f>
        <v>1.1414634146341462</v>
      </c>
      <c r="M7" s="32">
        <f>J7-K7</f>
        <v>-29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95</v>
      </c>
      <c r="J9" s="27">
        <v>58</v>
      </c>
      <c r="K9" s="27">
        <v>62</v>
      </c>
      <c r="L9" s="34">
        <f>K9/J9</f>
        <v>1.0689655172413792</v>
      </c>
      <c r="M9" s="32">
        <f>J9-K9</f>
        <v>-4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96</v>
      </c>
      <c r="J11" s="27">
        <v>48</v>
      </c>
      <c r="K11" s="27">
        <v>50</v>
      </c>
      <c r="L11" s="34">
        <f>K11/J11</f>
        <v>1.0416666666666667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97</v>
      </c>
      <c r="J13" s="27">
        <v>7</v>
      </c>
      <c r="K13" s="27">
        <v>7</v>
      </c>
      <c r="L13" s="34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98</v>
      </c>
      <c r="J15" s="27">
        <v>13</v>
      </c>
      <c r="K15" s="27">
        <v>20</v>
      </c>
      <c r="L15" s="34">
        <f>K15/J15</f>
        <v>1.5384615384615385</v>
      </c>
      <c r="M15" s="32">
        <f>J15-K15</f>
        <v>-7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99</v>
      </c>
      <c r="J17" s="27">
        <v>29</v>
      </c>
      <c r="K17" s="27">
        <v>40</v>
      </c>
      <c r="L17" s="34">
        <f>K17/J17</f>
        <v>1.3793103448275863</v>
      </c>
      <c r="M17" s="32">
        <f>J17-K17</f>
        <v>-11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27" t="s">
        <v>100</v>
      </c>
      <c r="J19" s="27">
        <v>21</v>
      </c>
      <c r="K19" s="27">
        <v>21</v>
      </c>
      <c r="L19" s="34">
        <f>K19/J19</f>
        <v>1</v>
      </c>
      <c r="M19" s="32">
        <f>J19-K19</f>
        <v>0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93</v>
      </c>
      <c r="J23" s="20">
        <v>77</v>
      </c>
      <c r="K23" s="20">
        <v>80</v>
      </c>
      <c r="L23" s="23">
        <f>K23/J23</f>
        <v>1.0389610389610389</v>
      </c>
      <c r="M23" s="18">
        <f>J23-K23</f>
        <v>-3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20" t="s">
        <v>93</v>
      </c>
      <c r="J27" s="20">
        <v>45</v>
      </c>
      <c r="K27" s="20">
        <v>45</v>
      </c>
      <c r="L27" s="23">
        <f>K27/J27</f>
        <v>1</v>
      </c>
      <c r="M27" s="18">
        <f>J27-K27</f>
        <v>0</v>
      </c>
      <c r="N27" s="22"/>
    </row>
    <row r="28" spans="8:14" x14ac:dyDescent="0.25">
      <c r="H28" s="26"/>
      <c r="I28" s="20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J15:J16"/>
    <mergeCell ref="K15:K16"/>
    <mergeCell ref="L15:L16"/>
    <mergeCell ref="M15:M16"/>
    <mergeCell ref="H1:M3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I13:I14"/>
    <mergeCell ref="J13:J14"/>
    <mergeCell ref="K13:K14"/>
    <mergeCell ref="L13:L14"/>
    <mergeCell ref="M13:M14"/>
    <mergeCell ref="I15:I16"/>
    <mergeCell ref="I11:I12"/>
    <mergeCell ref="I19:I20"/>
    <mergeCell ref="J19:J20"/>
    <mergeCell ref="K19:K20"/>
    <mergeCell ref="L19:L20"/>
    <mergeCell ref="M19:M20"/>
    <mergeCell ref="I17:I18"/>
    <mergeCell ref="J17:J18"/>
    <mergeCell ref="K17:K18"/>
    <mergeCell ref="L17:L18"/>
    <mergeCell ref="M17:M18"/>
    <mergeCell ref="H21:H22"/>
    <mergeCell ref="I21:M22"/>
    <mergeCell ref="H23:H24"/>
    <mergeCell ref="I23:I24"/>
    <mergeCell ref="J23:J24"/>
    <mergeCell ref="K23:K24"/>
    <mergeCell ref="L23:L24"/>
    <mergeCell ref="M23:M24"/>
    <mergeCell ref="I30:L30"/>
    <mergeCell ref="J32:L32"/>
    <mergeCell ref="H25:H26"/>
    <mergeCell ref="I25:M26"/>
    <mergeCell ref="H27:H28"/>
    <mergeCell ref="I27:I28"/>
    <mergeCell ref="J27:J28"/>
    <mergeCell ref="K27:K28"/>
    <mergeCell ref="L27:L28"/>
    <mergeCell ref="M27:M28"/>
  </mergeCells>
  <conditionalFormatting sqref="L7 L9 L11 L13 L15 L17 L1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{58975119-8091-4EB1-9AE2-1B6440F24399}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{3DE710D9-2015-4663-8675-D67956D13C4B}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{FA06FDA5-87A1-4CAA-AD65-AC4B1E99DABD}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{219540E2-E55D-4B91-A61D-53E72F44D679}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{69B6D2F1-D245-4E52-B4FE-00E491015BC5}</x14:id>
        </ext>
      </extLst>
    </cfRule>
  </conditionalFormatting>
  <conditionalFormatting sqref="L23:L24 L27:L28"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{54CE1B54-6BD8-4623-A481-EB275C589385}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{94F3D620-71A5-42C0-8C98-CD709F13AEB4}</x14:id>
        </ext>
      </extLst>
    </cfRule>
  </conditionalFormatting>
  <conditionalFormatting sqref="L23:L24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{56E0C4B9-953A-4A40-880A-E2B52E2982C2}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{A05C5E2F-BA3F-4A81-94D8-4983FE1072D1}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{B4FBC9F3-0F18-437C-A41F-D880EB986A64}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{1D16B2B7-7830-4231-B8B3-2C8375A7840B}</x14:id>
        </ext>
      </extLst>
    </cfRule>
    <cfRule type="dataBar" priority="5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{8DA572F9-A826-44EA-90B3-33E85ACA64A4}</x14:id>
        </ext>
      </extLst>
    </cfRule>
  </conditionalFormatting>
  <conditionalFormatting sqref="L27:L28"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{D24134DB-0165-4E1A-BFB4-0DC9146CEF78}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{736D75E5-9D39-4E03-A09E-2B1ED1C0002D}</x14:id>
        </ext>
      </extLst>
    </cfRule>
    <cfRule type="dataBar" priority="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{14F4C128-55A9-4C23-806E-91196515E9EF}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{BBF25650-C9E3-434D-8180-4E2446F93C7E}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{0B495F51-F10A-4F2C-BE0A-B4A05BF7105A}</x14:id>
        </ext>
      </extLst>
    </cfRule>
  </conditionalFormatting>
  <conditionalFormatting sqref="M7 M19 M9 M11 M17 M13 M15">
    <cfRule type="dataBar" priority="4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{2E16203F-B093-48C7-8F25-7C9C23DA11D5}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{E7C9592D-F57E-4D37-BA85-A0030C0851F3}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{5F0F46F5-12D0-46E6-A97C-2495C684CC5E}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{89ECC381-6CCA-4BE8-B63F-A0D82351D783}</x14:id>
        </ext>
      </extLst>
    </cfRule>
    <cfRule type="dataBar" priority="4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{DA5851CB-1434-442B-9574-8EFA91C707D3}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{A9E51BF6-DEB2-4233-84D1-1F048B972551}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{D80A1E01-A441-47CD-9B78-6F4453DBAF5F}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{DF1AB7D4-F283-4D4C-BA1E-D14B1AFC5A44}</x14:id>
        </ext>
      </extLst>
    </cfRule>
  </conditionalFormatting>
  <conditionalFormatting sqref="M7:M8">
    <cfRule type="dataBar" priority="20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{AF002E7C-9BB0-4990-9BEA-A303D17B5C4C}</x14:id>
        </ext>
      </extLst>
    </cfRule>
    <cfRule type="dataBar" priority="14">
      <dataBar>
        <cfvo type="num" val="0"/>
        <cfvo type="num" val="205"/>
        <color rgb="FF638EC6"/>
      </dataBar>
      <extLst>
        <ext xmlns:x14="http://schemas.microsoft.com/office/spreadsheetml/2009/9/main" uri="{B025F937-C7B1-47D3-B67F-A62EFF666E3E}">
          <x14:id>{0EA2CB52-6162-4BA3-8580-F26CCE3F8E06}</x14:id>
        </ext>
      </extLst>
    </cfRule>
  </conditionalFormatting>
  <conditionalFormatting sqref="M7:M18">
    <cfRule type="dataBar" priority="2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{30C7F11E-1C42-4758-B2A3-CE049C3FDEFE}</x14:id>
        </ext>
      </extLst>
    </cfRule>
    <cfRule type="dataBar" priority="22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{F5F62E3D-6FC5-4DCF-A72E-5B1552BD5883}</x14:id>
        </ext>
      </extLst>
    </cfRule>
  </conditionalFormatting>
  <conditionalFormatting sqref="M9:M10">
    <cfRule type="dataBar" priority="1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{D4BA49CA-1B2E-411C-8E64-D0C4A80874CE}</x14:id>
        </ext>
      </extLst>
    </cfRule>
    <cfRule type="dataBar" priority="13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{4D05A043-E523-493C-9B15-06E77E60E4D8}</x14:id>
        </ext>
      </extLst>
    </cfRule>
  </conditionalFormatting>
  <conditionalFormatting sqref="M11:M12">
    <cfRule type="dataBar" priority="12">
      <dataBar>
        <cfvo type="num" val="0"/>
        <cfvo type="num" val="48"/>
        <color rgb="FF638EC6"/>
      </dataBar>
      <extLst>
        <ext xmlns:x14="http://schemas.microsoft.com/office/spreadsheetml/2009/9/main" uri="{B025F937-C7B1-47D3-B67F-A62EFF666E3E}">
          <x14:id>{169183DA-DB5F-4525-9FE3-1C946424938B}</x14:id>
        </ext>
      </extLst>
    </cfRule>
  </conditionalFormatting>
  <conditionalFormatting sqref="M11:M16">
    <cfRule type="dataBar" priority="18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{866CF972-D307-4A6F-B917-34D80DBD3D1E}</x14:id>
        </ext>
      </extLst>
    </cfRule>
  </conditionalFormatting>
  <conditionalFormatting sqref="M13:M14">
    <cfRule type="dataBar" priority="11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{B7E0A9EE-570E-47E1-B012-BA93E3C4B249}</x14:id>
        </ext>
      </extLst>
    </cfRule>
  </conditionalFormatting>
  <conditionalFormatting sqref="M15:M16">
    <cfRule type="dataBar" priority="10">
      <dataBar>
        <cfvo type="num" val="0"/>
        <cfvo type="num" val="13"/>
        <color rgb="FF638EC6"/>
      </dataBar>
      <extLst>
        <ext xmlns:x14="http://schemas.microsoft.com/office/spreadsheetml/2009/9/main" uri="{B025F937-C7B1-47D3-B67F-A62EFF666E3E}">
          <x14:id>{AF36E35C-787A-4F0B-ABCD-DD1CB71CAE02}</x14:id>
        </ext>
      </extLst>
    </cfRule>
  </conditionalFormatting>
  <conditionalFormatting sqref="M17:M18">
    <cfRule type="dataBar" priority="9">
      <dataBar>
        <cfvo type="num" val="0"/>
        <cfvo type="num" val="29"/>
        <color rgb="FF638EC6"/>
      </dataBar>
      <extLst>
        <ext xmlns:x14="http://schemas.microsoft.com/office/spreadsheetml/2009/9/main" uri="{B025F937-C7B1-47D3-B67F-A62EFF666E3E}">
          <x14:id>{CAA3292D-4F54-437E-BF7E-368A7E833DCD}</x14:id>
        </ext>
      </extLst>
    </cfRule>
    <cfRule type="dataBar" priority="17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{B7905346-E082-48B4-8249-273F4EDAC243}</x14:id>
        </ext>
      </extLst>
    </cfRule>
  </conditionalFormatting>
  <conditionalFormatting sqref="M19:M20">
    <cfRule type="dataBar" priority="23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{F574908C-F4BD-4721-9181-70962F81FE3B}</x14:id>
        </ext>
      </extLst>
    </cfRule>
    <cfRule type="dataBar" priority="1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{D5669F37-EC50-4D30-B250-29C3B46CC724}</x14:id>
        </ext>
      </extLst>
    </cfRule>
    <cfRule type="dataBar" priority="8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{F9B63E15-6C3E-4C4A-BCD3-A3C47D404CDA}</x14:id>
        </ext>
      </extLst>
    </cfRule>
  </conditionalFormatting>
  <conditionalFormatting sqref="M23:M24">
    <cfRule type="dataBar" priority="2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{9D57D780-83D7-4C03-966B-16F58C90B02D}</x14:id>
        </ext>
      </extLst>
    </cfRule>
    <cfRule type="dataBar" priority="1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{AB9B880D-37F0-441E-883C-897BFD253C5B}</x14:id>
        </ext>
      </extLst>
    </cfRule>
    <cfRule type="dataBar" priority="3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{06415AEA-2BCD-4E88-9D16-8FBE7125FA09}</x14:id>
        </ext>
      </extLst>
    </cfRule>
    <cfRule type="dataBar" priority="3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{CDEE2D89-E556-44D1-8554-0FABF8231579}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{01A00AD3-4C16-49E7-9C37-3C753CBD30D5}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{D313E6FF-F9F9-4E5C-9C99-41A7B7E64ABE}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{79B74BDC-9BDC-4BE2-BD17-9498E068EDFE}</x14:id>
        </ext>
      </extLst>
    </cfRule>
    <cfRule type="dataBar" priority="3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{3FBEBE2E-6F0D-4411-B724-8A9437CA4CBF}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{090E7213-B00D-4F73-BE03-24EDB4E01F3E}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{CB5DEE6C-A582-4AB7-AF32-47F900CBB88E}</x14:id>
        </ext>
      </extLst>
    </cfRule>
    <cfRule type="dataBar" priority="7">
      <dataBar>
        <cfvo type="num" val="77"/>
        <cfvo type="num" val="0"/>
        <color rgb="FF638EC6"/>
      </dataBar>
      <extLst>
        <ext xmlns:x14="http://schemas.microsoft.com/office/spreadsheetml/2009/9/main" uri="{B025F937-C7B1-47D3-B67F-A62EFF666E3E}">
          <x14:id>{F17E54CF-5794-4FB1-B9DE-22CCA3CEB357}</x14:id>
        </ext>
      </extLst>
    </cfRule>
    <cfRule type="dataBar" priority="21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{47249BD9-3B56-4C9D-94B9-69A9E1B1F007}</x14:id>
        </ext>
      </extLst>
    </cfRule>
  </conditionalFormatting>
  <conditionalFormatting sqref="M27:M28">
    <cfRule type="dataBar" priority="2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{FFD18893-174B-4EAB-8BE6-186B8A286397}</x14:id>
        </ext>
      </extLst>
    </cfRule>
    <cfRule type="dataBar" priority="2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{E6720D00-133D-4B02-94D3-96EB680D3737}</x14:id>
        </ext>
      </extLst>
    </cfRule>
    <cfRule type="dataBar" priority="2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{AEDF9996-0726-41E6-BC77-8A6C543A2252}</x14:id>
        </ext>
      </extLst>
    </cfRule>
    <cfRule type="dataBar" priority="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{8D7F66E5-F63E-4FA4-95C8-7FB67DF791C2}</x14:id>
        </ext>
      </extLst>
    </cfRule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{7E131BBC-E79B-471A-B4E4-88824ACFAB9B}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{73EBC67B-038A-4676-9466-57D6D6D2F03E}</x14:id>
        </ext>
      </extLst>
    </cfRule>
    <cfRule type="dataBar" priority="3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{61F88189-FDFF-448D-B7F3-958826DD11EA}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{BBC1126A-CF22-4B2D-A6D7-76E6353CA855}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{404FAEDF-419B-4F86-A1A7-FCCAF268F547}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975119-8091-4EB1-9AE2-1B6440F243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E710D9-2015-4663-8675-D67956D13C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06FDA5-87A1-4CAA-AD65-AC4B1E99D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9540E2-E55D-4B91-A61D-53E72F44D6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B6D2F1-D245-4E52-B4FE-00E491015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</xm:sqref>
        </x14:conditionalFormatting>
        <x14:conditionalFormatting xmlns:xm="http://schemas.microsoft.com/office/excel/2006/main">
          <x14:cfRule type="dataBar" id="{54CE1B54-6BD8-4623-A481-EB275C5893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F3D620-71A5-42C0-8C98-CD709F13A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 L27:L28</xm:sqref>
        </x14:conditionalFormatting>
        <x14:conditionalFormatting xmlns:xm="http://schemas.microsoft.com/office/excel/2006/main">
          <x14:cfRule type="dataBar" id="{56E0C4B9-953A-4A40-880A-E2B52E2982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5C5E2F-BA3F-4A81-94D8-4983FE107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FBC9F3-0F18-437C-A41F-D880EB986A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16B2B7-7830-4231-B8B3-2C8375A78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A572F9-A826-44EA-90B3-33E85ACA64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D24134DB-0165-4E1A-BFB4-0DC9146CEF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6D75E5-9D39-4E03-A09E-2B1ED1C00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F4C128-55A9-4C23-806E-91196515E9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F25650-C9E3-434D-8180-4E2446F93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495F51-F10A-4F2C-BE0A-B4A05BF71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2E16203F-B093-48C7-8F25-7C9C23DA11D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7C9592D-F57E-4D37-BA85-A0030C0851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0F46F5-12D0-46E6-A97C-2495C684CC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ECC381-6CCA-4BE8-B63F-A0D82351D7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851CB-1434-442B-9574-8EFA91C707D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9E51BF6-DEB2-4233-84D1-1F048B972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0A1E01-A441-47CD-9B78-6F4453DBAF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1AB7D4-F283-4D4C-BA1E-D14B1AFC5A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M19 M9 M11 M17 M13 M15</xm:sqref>
        </x14:conditionalFormatting>
        <x14:conditionalFormatting xmlns:xm="http://schemas.microsoft.com/office/excel/2006/main">
          <x14:cfRule type="dataBar" id="{AF002E7C-9BB0-4990-9BEA-A303D17B5C4C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0EA2CB52-6162-4BA3-8580-F26CCE3F8E06}">
            <x14:dataBar minLength="0" maxLength="100" gradient="0">
              <x14:cfvo type="num">
                <xm:f>0</xm:f>
              </x14:cfvo>
              <x14:cfvo type="num">
                <xm:f>205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0C7F11E-1C42-4758-B2A3-CE049C3FDEFE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F5F62E3D-6FC5-4DCF-A72E-5B1552BD5883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D4BA49CA-1B2E-411C-8E64-D0C4A80874C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4D05A043-E523-493C-9B15-06E77E60E4D8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169183DA-DB5F-4525-9FE3-1C946424938B}">
            <x14:dataBar minLength="0" maxLength="100" gradient="0">
              <x14:cfvo type="num">
                <xm:f>0</xm:f>
              </x14:cfvo>
              <x14:cfvo type="num">
                <xm:f>48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66CF972-D307-4A6F-B917-34D80DBD3D1E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M11:M16</xm:sqref>
        </x14:conditionalFormatting>
        <x14:conditionalFormatting xmlns:xm="http://schemas.microsoft.com/office/excel/2006/main">
          <x14:cfRule type="dataBar" id="{B7E0A9EE-570E-47E1-B012-BA93E3C4B249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F36E35C-787A-4F0B-ABCD-DD1CB71CAE02}">
            <x14:dataBar minLength="0" maxLength="100" gradient="0">
              <x14:cfvo type="num">
                <xm:f>0</xm:f>
              </x14:cfvo>
              <x14:cfvo type="num">
                <xm:f>13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CAA3292D-4F54-437E-BF7E-368A7E833DCD}">
            <x14:dataBar minLength="0" maxLength="100" gradient="0">
              <x14:cfvo type="num">
                <xm:f>0</xm:f>
              </x14:cfvo>
              <x14:cfvo type="num">
                <xm:f>29</xm:f>
              </x14:cfvo>
              <x14:negativeFillColor rgb="FFFF0000"/>
              <x14:axisColor rgb="FF000000"/>
            </x14:dataBar>
          </x14:cfRule>
          <x14:cfRule type="dataBar" id="{B7905346-E082-48B4-8249-273F4EDAC243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F574908C-F4BD-4721-9181-70962F81FE3B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5669F37-EC50-4D30-B250-29C3B46CC72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9B63E15-6C3E-4C4A-BCD3-A3C47D404CDA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9D57D780-83D7-4C03-966B-16F58C90B02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AB9B880D-37F0-441E-883C-897BFD253C5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6415AEA-2BCD-4E88-9D16-8FBE7125FA0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DEE2D89-E556-44D1-8554-0FABF823157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1A00AD3-4C16-49E7-9C37-3C753CBD3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13E6FF-F9F9-4E5C-9C99-41A7B7E64A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B74BDC-9BDC-4BE2-BD17-9498E068ED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BEBE2E-6F0D-4411-B724-8A9437CA4C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0E7213-B00D-4F73-BE03-24EDB4E01F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5DEE6C-A582-4AB7-AF32-47F900CBB8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7E54CF-5794-4FB1-B9DE-22CCA3CEB357}">
            <x14:dataBar minLength="0" maxLength="100" gradient="0">
              <x14:cfvo type="num">
                <xm:f>77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7249BD9-3B56-4C9D-94B9-69A9E1B1F00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FFD18893-174B-4EAB-8BE6-186B8A2863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6720D00-133D-4B02-94D3-96EB680D373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EDF9996-0726-41E6-BC77-8A6C543A225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D7F66E5-F63E-4FA4-95C8-7FB67DF791C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7E131BBC-E79B-471A-B4E4-88824ACFAB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EBC67B-038A-4676-9466-57D6D6D2F0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F88189-FDFF-448D-B7F3-958826DD11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C1126A-CF22-4B2D-A6D7-76E6353CA8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4FAEDF-419B-4F86-A1A7-FCCAF268F5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2B17-BE90-46B7-A3FF-1A71AF95E585}">
  <sheetPr codeName="Hoja24"/>
  <dimension ref="B1:Y36"/>
  <sheetViews>
    <sheetView showGridLines="0" topLeftCell="H1" zoomScaleNormal="100" workbookViewId="0">
      <selection activeCell="K31" sqref="K31:K32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101</v>
      </c>
      <c r="I1" s="19"/>
      <c r="J1" s="19"/>
      <c r="K1" s="19"/>
      <c r="L1" s="19"/>
      <c r="M1" s="19"/>
      <c r="N1" s="22"/>
      <c r="X1" s="8">
        <f>AVERAGE(L7,L9,L11,L13,L15,L17,L19,L21,L23,L27,L31)</f>
        <v>1.2369023418704483</v>
      </c>
      <c r="Y1" s="9">
        <f>1-X1</f>
        <v>-0.23690234187044834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102</v>
      </c>
      <c r="J7" s="27">
        <v>120</v>
      </c>
      <c r="K7" s="27">
        <v>120</v>
      </c>
      <c r="L7" s="34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103</v>
      </c>
      <c r="J9" s="27">
        <v>71</v>
      </c>
      <c r="K9" s="27">
        <v>87</v>
      </c>
      <c r="L9" s="34">
        <f>K9/J9</f>
        <v>1.2253521126760563</v>
      </c>
      <c r="M9" s="32">
        <f>J9-K9</f>
        <v>-16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104</v>
      </c>
      <c r="J11" s="27">
        <v>45</v>
      </c>
      <c r="K11" s="27">
        <v>50</v>
      </c>
      <c r="L11" s="34">
        <f>K11/J11</f>
        <v>1.1111111111111112</v>
      </c>
      <c r="M11" s="32">
        <f>J11-K11</f>
        <v>-5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105</v>
      </c>
      <c r="J13" s="27">
        <v>15</v>
      </c>
      <c r="K13" s="27">
        <v>17</v>
      </c>
      <c r="L13" s="34">
        <f>K13/J13</f>
        <v>1.1333333333333333</v>
      </c>
      <c r="M13" s="32">
        <f>J13-K13</f>
        <v>-2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25</v>
      </c>
      <c r="J15" s="27">
        <v>20</v>
      </c>
      <c r="K15" s="27">
        <v>48</v>
      </c>
      <c r="L15" s="34">
        <f>K15/J15</f>
        <v>2.4</v>
      </c>
      <c r="M15" s="32">
        <f>J15-K15</f>
        <v>-28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106</v>
      </c>
      <c r="J17" s="27">
        <v>18</v>
      </c>
      <c r="K17" s="27">
        <v>22</v>
      </c>
      <c r="L17" s="34">
        <f>K17/J17</f>
        <v>1.2222222222222223</v>
      </c>
      <c r="M17" s="32">
        <f>J17-K17</f>
        <v>-4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27" t="s">
        <v>107</v>
      </c>
      <c r="J19" s="27">
        <v>8</v>
      </c>
      <c r="K19" s="27">
        <v>10</v>
      </c>
      <c r="L19" s="34">
        <f>K19/J19</f>
        <v>1.25</v>
      </c>
      <c r="M19" s="32">
        <f>J19-K19</f>
        <v>-2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62</v>
      </c>
      <c r="J21" s="27">
        <v>47</v>
      </c>
      <c r="K21" s="27">
        <v>48</v>
      </c>
      <c r="L21" s="34">
        <f>K21/J21</f>
        <v>1.0212765957446808</v>
      </c>
      <c r="M21" s="32">
        <f>J21-K21</f>
        <v>-1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6"/>
      <c r="I23" s="27" t="s">
        <v>108</v>
      </c>
      <c r="J23" s="27">
        <v>36</v>
      </c>
      <c r="K23" s="27">
        <v>44</v>
      </c>
      <c r="L23" s="34">
        <f>K23/J23</f>
        <v>1.2222222222222223</v>
      </c>
      <c r="M23" s="32">
        <f>J23-K23</f>
        <v>-8</v>
      </c>
      <c r="N23" s="22"/>
    </row>
    <row r="24" spans="8:14" x14ac:dyDescent="0.25">
      <c r="H24" s="26"/>
      <c r="I24" s="28"/>
      <c r="J24" s="28"/>
      <c r="K24" s="28"/>
      <c r="L24" s="35"/>
      <c r="M24" s="33"/>
      <c r="N24" s="22"/>
    </row>
    <row r="25" spans="8:14" x14ac:dyDescent="0.25">
      <c r="H25" s="21" t="s">
        <v>8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20" t="s">
        <v>101</v>
      </c>
      <c r="J27" s="20">
        <v>98</v>
      </c>
      <c r="K27" s="20">
        <v>100</v>
      </c>
      <c r="L27" s="23">
        <f>K27/J27</f>
        <v>1.0204081632653061</v>
      </c>
      <c r="M27" s="18">
        <f>J27-K27</f>
        <v>-2</v>
      </c>
      <c r="N27" s="22"/>
    </row>
    <row r="28" spans="8:14" x14ac:dyDescent="0.25">
      <c r="H28" s="26"/>
      <c r="I28" s="20"/>
      <c r="J28" s="20"/>
      <c r="K28" s="20"/>
      <c r="L28" s="23"/>
      <c r="M28" s="18"/>
      <c r="N28" s="22"/>
    </row>
    <row r="29" spans="8:14" x14ac:dyDescent="0.25">
      <c r="H29" s="21" t="s">
        <v>9</v>
      </c>
      <c r="I29" s="22"/>
      <c r="J29" s="22"/>
      <c r="K29" s="22"/>
      <c r="L29" s="22"/>
      <c r="M29" s="22"/>
      <c r="N29" s="22"/>
    </row>
    <row r="30" spans="8:14" x14ac:dyDescent="0.25">
      <c r="H30" s="21"/>
      <c r="I30" s="22"/>
      <c r="J30" s="22"/>
      <c r="K30" s="22"/>
      <c r="L30" s="22"/>
      <c r="M30" s="22"/>
      <c r="N30" s="22"/>
    </row>
    <row r="31" spans="8:14" x14ac:dyDescent="0.25">
      <c r="H31" s="26"/>
      <c r="I31" s="20" t="s">
        <v>101</v>
      </c>
      <c r="J31" s="20">
        <v>54</v>
      </c>
      <c r="K31" s="20">
        <v>54</v>
      </c>
      <c r="L31" s="23">
        <f>K31/J31</f>
        <v>1</v>
      </c>
      <c r="M31" s="18">
        <f>J31-K31</f>
        <v>0</v>
      </c>
      <c r="N31" s="22"/>
    </row>
    <row r="32" spans="8:14" x14ac:dyDescent="0.25">
      <c r="H32" s="26"/>
      <c r="I32" s="20"/>
      <c r="J32" s="20"/>
      <c r="K32" s="20"/>
      <c r="L32" s="23"/>
      <c r="M32" s="18"/>
      <c r="N32" s="22"/>
    </row>
    <row r="33" spans="8:14" x14ac:dyDescent="0.25">
      <c r="H33" s="2"/>
      <c r="I33" s="2"/>
      <c r="J33" s="5"/>
      <c r="K33" s="5"/>
      <c r="L33" s="5"/>
      <c r="M33" s="5"/>
      <c r="N33" s="22"/>
    </row>
    <row r="34" spans="8:14" x14ac:dyDescent="0.25">
      <c r="I34" s="24">
        <f ca="1">TODAY()</f>
        <v>46256</v>
      </c>
      <c r="J34" s="24"/>
      <c r="K34" s="24"/>
      <c r="L34" s="24"/>
    </row>
    <row r="36" spans="8:14" x14ac:dyDescent="0.25">
      <c r="J36" s="25"/>
      <c r="K36" s="25"/>
      <c r="L36" s="25"/>
    </row>
  </sheetData>
  <mergeCells count="68">
    <mergeCell ref="I19:I20"/>
    <mergeCell ref="J19:J20"/>
    <mergeCell ref="K19:K20"/>
    <mergeCell ref="L19:L20"/>
    <mergeCell ref="M19:M20"/>
    <mergeCell ref="J15:J16"/>
    <mergeCell ref="K15:K16"/>
    <mergeCell ref="L15:L16"/>
    <mergeCell ref="M15:M16"/>
    <mergeCell ref="I17:I18"/>
    <mergeCell ref="J17:J18"/>
    <mergeCell ref="K17:K18"/>
    <mergeCell ref="L17:L18"/>
    <mergeCell ref="M17:M18"/>
    <mergeCell ref="H1:M3"/>
    <mergeCell ref="N1:N33"/>
    <mergeCell ref="H5:H6"/>
    <mergeCell ref="I5:M6"/>
    <mergeCell ref="H7:H24"/>
    <mergeCell ref="I7:I8"/>
    <mergeCell ref="J7:J8"/>
    <mergeCell ref="K7:K8"/>
    <mergeCell ref="L7:L8"/>
    <mergeCell ref="M7:M8"/>
    <mergeCell ref="I13:I14"/>
    <mergeCell ref="J13:J14"/>
    <mergeCell ref="K13:K14"/>
    <mergeCell ref="L13:L14"/>
    <mergeCell ref="M13:M14"/>
    <mergeCell ref="I15:I16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I23:I24"/>
    <mergeCell ref="J23:J24"/>
    <mergeCell ref="K23:K24"/>
    <mergeCell ref="L23:L24"/>
    <mergeCell ref="M23:M24"/>
    <mergeCell ref="I21:I22"/>
    <mergeCell ref="J21:J22"/>
    <mergeCell ref="K21:K22"/>
    <mergeCell ref="L21:L22"/>
    <mergeCell ref="M21:M22"/>
    <mergeCell ref="H25:H26"/>
    <mergeCell ref="I25:M26"/>
    <mergeCell ref="H27:H28"/>
    <mergeCell ref="I27:I28"/>
    <mergeCell ref="J27:J28"/>
    <mergeCell ref="K27:K28"/>
    <mergeCell ref="L27:L28"/>
    <mergeCell ref="M27:M28"/>
    <mergeCell ref="I34:L34"/>
    <mergeCell ref="J36:L36"/>
    <mergeCell ref="H29:H30"/>
    <mergeCell ref="I29:M30"/>
    <mergeCell ref="H31:H32"/>
    <mergeCell ref="I31:I32"/>
    <mergeCell ref="J31:J32"/>
    <mergeCell ref="K31:K32"/>
    <mergeCell ref="L31:L32"/>
    <mergeCell ref="M31:M32"/>
  </mergeCells>
  <conditionalFormatting sqref="L7 L9 L11 L13 L15 L17 L19 L21 L23"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{D7147021-A6B0-4AD6-99A0-47660EF88E97}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{4D0AE55D-1DD8-47C9-A810-A1CCE0ACCD20}</x14:id>
        </ext>
      </extLst>
    </cfRule>
    <cfRule type="dataBar" priority="5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{51F8726B-FF22-4FE1-870D-C570E81A0315}</x14:id>
        </ext>
      </extLst>
    </cfRule>
  </conditionalFormatting>
  <conditionalFormatting sqref="L27:L28 L7 L31:L32 L9 L11 L13 L15 L17 L19 L21 L23"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{A2B53EF3-365F-471F-BB1E-5948BCDA4D79}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{C9081DCC-7415-4098-A7CC-D29AFD4B3A1E}</x14:id>
        </ext>
      </extLst>
    </cfRule>
  </conditionalFormatting>
  <conditionalFormatting sqref="L27:L28"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{AB6AB1CE-F4DC-4388-87C2-9F273B8017D9}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{2AC22339-2105-42A3-8938-942DAF41C0DE}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{35BD3D9C-5407-4553-B795-963594329F43}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{BE38CEFD-7405-41C2-AFF6-BB132F5D02C0}</x14:id>
        </ext>
      </extLst>
    </cfRule>
    <cfRule type="dataBar" priority="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{00387303-DB07-4ED4-87A9-A3158AF19784}</x14:id>
        </ext>
      </extLst>
    </cfRule>
  </conditionalFormatting>
  <conditionalFormatting sqref="L31:L32"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{2AEC4E9C-7F0E-4530-9E95-FD8E7E561117}</x14:id>
        </ext>
      </extLst>
    </cfRule>
    <cfRule type="dataBar" priority="4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{7FDE62FD-9B2B-4AEA-9318-D5F2C0747FAD}</x14:id>
        </ext>
      </extLst>
    </cfRule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{BCF8F79A-E251-411B-9F21-3F4D3E774C0D}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{017E0A34-0339-4A8B-BB60-727B50BC6966}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{62695C7F-0E57-40B8-A72B-B9D8CB907FEE}</x14:id>
        </ext>
      </extLst>
    </cfRule>
  </conditionalFormatting>
  <conditionalFormatting sqref="M7 M23 M9 M11 M21 M13 M15 M17 M1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{A20D4CB3-410A-4E9F-A335-3AD49DFC5EB7}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{C58C119F-652E-41D6-9689-ADFFC406FD20}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{0D939CD3-E160-4872-B593-362E352E7DBB}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{0A9E1203-7CC0-4D25-AB3C-85F6AAAFC14D}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{DA232F44-175C-43CD-894E-70E560B0F1A4}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{1F775990-F468-4154-B21D-8188AD1E5EA8}</x14:id>
        </ext>
      </extLst>
    </cfRule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{08421D3E-3C91-48D0-9320-9C9148F0A4F5}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{1C2F135D-11B6-4DE9-9186-0F1D54E2DDD0}</x14:id>
        </ext>
      </extLst>
    </cfRule>
  </conditionalFormatting>
  <conditionalFormatting sqref="M7:M8">
    <cfRule type="dataBar" priority="11">
      <dataBar>
        <cfvo type="num" val="0"/>
        <cfvo type="num" val="120"/>
        <color rgb="FF638EC6"/>
      </dataBar>
      <extLst>
        <ext xmlns:x14="http://schemas.microsoft.com/office/spreadsheetml/2009/9/main" uri="{B025F937-C7B1-47D3-B67F-A62EFF666E3E}">
          <x14:id>{FBE02835-565B-47B2-A6A6-B5E52E85E6E8}</x14:id>
        </ext>
      </extLst>
    </cfRule>
    <cfRule type="dataBar" priority="1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{6D2BAB39-BFF8-408A-920A-AF24F79B8227}</x14:id>
        </ext>
      </extLst>
    </cfRule>
  </conditionalFormatting>
  <conditionalFormatting sqref="M7:M22">
    <cfRule type="dataBar" priority="1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{86B03708-F5E8-4C3A-8E00-788748958C05}</x14:id>
        </ext>
      </extLst>
    </cfRule>
    <cfRule type="dataBar" priority="2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{DC41A4EE-38BB-41C8-A78D-866740887088}</x14:id>
        </ext>
      </extLst>
    </cfRule>
  </conditionalFormatting>
  <conditionalFormatting sqref="M9:M10">
    <cfRule type="dataBar" priority="10">
      <dataBar>
        <cfvo type="num" val="0"/>
        <cfvo type="num" val="71"/>
        <color rgb="FF638EC6"/>
      </dataBar>
      <extLst>
        <ext xmlns:x14="http://schemas.microsoft.com/office/spreadsheetml/2009/9/main" uri="{B025F937-C7B1-47D3-B67F-A62EFF666E3E}">
          <x14:id>{CF0A186B-79C6-4315-B782-A1669F91E5DB}</x14:id>
        </ext>
      </extLst>
    </cfRule>
    <cfRule type="dataBar" priority="1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{F4205461-A83F-45CD-8645-EA8175ECF3CB}</x14:id>
        </ext>
      </extLst>
    </cfRule>
  </conditionalFormatting>
  <conditionalFormatting sqref="M11:M12">
    <cfRule type="dataBar" priority="9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{95F3C8AE-D48E-4738-81E5-A23BFED44BA1}</x14:id>
        </ext>
      </extLst>
    </cfRule>
  </conditionalFormatting>
  <conditionalFormatting sqref="M11:M20">
    <cfRule type="dataBar" priority="15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{3F8DE200-BC06-4C75-8997-B9C426AB0FA5}</x14:id>
        </ext>
      </extLst>
    </cfRule>
  </conditionalFormatting>
  <conditionalFormatting sqref="M13:M14">
    <cfRule type="dataBar" priority="8">
      <dataBar>
        <cfvo type="num" val="0"/>
        <cfvo type="num" val="15"/>
        <color rgb="FF638EC6"/>
      </dataBar>
      <extLst>
        <ext xmlns:x14="http://schemas.microsoft.com/office/spreadsheetml/2009/9/main" uri="{B025F937-C7B1-47D3-B67F-A62EFF666E3E}">
          <x14:id>{F21AAFC8-6BA6-492D-87EE-DB98FC4D0E37}</x14:id>
        </ext>
      </extLst>
    </cfRule>
  </conditionalFormatting>
  <conditionalFormatting sqref="M15:M16">
    <cfRule type="dataBar" priority="7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{FB91A57F-51DF-4138-8868-73B75E770400}</x14:id>
        </ext>
      </extLst>
    </cfRule>
  </conditionalFormatting>
  <conditionalFormatting sqref="M17:M18">
    <cfRule type="dataBar" priority="6">
      <dataBar>
        <cfvo type="num" val="0"/>
        <cfvo type="num" val="18"/>
        <color rgb="FF638EC6"/>
      </dataBar>
      <extLst>
        <ext xmlns:x14="http://schemas.microsoft.com/office/spreadsheetml/2009/9/main" uri="{B025F937-C7B1-47D3-B67F-A62EFF666E3E}">
          <x14:id>{C860A5EB-B00B-40D6-993D-8D9F46D213BF}</x14:id>
        </ext>
      </extLst>
    </cfRule>
  </conditionalFormatting>
  <conditionalFormatting sqref="M19:M20">
    <cfRule type="dataBar" priority="5">
      <dataBar>
        <cfvo type="num" val="0"/>
        <cfvo type="num" val="8"/>
        <color rgb="FF638EC6"/>
      </dataBar>
      <extLst>
        <ext xmlns:x14="http://schemas.microsoft.com/office/spreadsheetml/2009/9/main" uri="{B025F937-C7B1-47D3-B67F-A62EFF666E3E}">
          <x14:id>{42B12F8F-D61C-464D-9C15-FB919323DCD7}</x14:id>
        </ext>
      </extLst>
    </cfRule>
  </conditionalFormatting>
  <conditionalFormatting sqref="M21:M22">
    <cfRule type="dataBar" priority="14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{D1240F93-5C2E-44D7-93AA-AFC72DD8E66B}</x14:id>
        </ext>
      </extLst>
    </cfRule>
    <cfRule type="dataBar" priority="4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{757AA8D9-5FAE-4091-AB86-5A0512B4E66B}</x14:id>
        </ext>
      </extLst>
    </cfRule>
  </conditionalFormatting>
  <conditionalFormatting sqref="M23:M24">
    <cfRule type="dataBar" priority="20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{159C2685-F101-4BF5-8EA9-C8E4F1D33321}</x14:id>
        </ext>
      </extLst>
    </cfRule>
    <cfRule type="dataBar" priority="1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{6C81BF34-1046-4AE5-A3FC-60FDC713E7BF}</x14:id>
        </ext>
      </extLst>
    </cfRule>
    <cfRule type="dataBar" priority="3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{26CF1571-D122-4789-9A7A-21F9F1EA8D30}</x14:id>
        </ext>
      </extLst>
    </cfRule>
  </conditionalFormatting>
  <conditionalFormatting sqref="M27:M28"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{6FCEAAEC-0C1F-4B81-81BB-1124B2E3D92E}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{E3560E4E-7E48-4B91-ADEA-56D55B540D4E}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{EA12A267-EB66-4128-BF3E-44B196A30038}</x14:id>
        </ext>
      </extLst>
    </cfRule>
    <cfRule type="dataBar" priority="3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{392971EE-7002-4652-87FD-2FA83FE8BE46}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{3274C1C5-C14E-419A-A1D5-5BA8515CEBEE}</x14:id>
        </ext>
      </extLst>
    </cfRule>
    <cfRule type="dataBar" priority="3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{FE9437B3-DF31-4451-A030-BC183DB9185C}</x14:id>
        </ext>
      </extLst>
    </cfRule>
    <cfRule type="dataBar" priority="2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{7ADF9FBA-0E61-4825-8E2C-35CD34013ABF}</x14:id>
        </ext>
      </extLst>
    </cfRule>
    <cfRule type="dataBar" priority="1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{05386B74-9E92-4B9A-B30C-626CF865CC3F}</x14:id>
        </ext>
      </extLst>
    </cfRule>
    <cfRule type="dataBar" priority="1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{FBB1743E-726E-496E-B1C8-761707857504}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{1605EC2C-967B-4DD8-BFDF-41A7371B5BBB}</x14:id>
        </ext>
      </extLst>
    </cfRule>
    <cfRule type="dataBar" priority="2">
      <dataBar>
        <cfvo type="num" val="98"/>
        <cfvo type="num" val="0"/>
        <color rgb="FF638EC6"/>
      </dataBar>
      <extLst>
        <ext xmlns:x14="http://schemas.microsoft.com/office/spreadsheetml/2009/9/main" uri="{B025F937-C7B1-47D3-B67F-A62EFF666E3E}">
          <x14:id>{B2C8F0B1-FAC1-4638-ABEA-9B304F593EF8}</x14:id>
        </ext>
      </extLst>
    </cfRule>
    <cfRule type="dataBar" priority="3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{EAC2B6B6-CA1E-492C-A648-A333DB9A6B3C}</x14:id>
        </ext>
      </extLst>
    </cfRule>
  </conditionalFormatting>
  <conditionalFormatting sqref="M31:M32">
    <cfRule type="dataBar" priority="2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{C12A157D-3357-477B-8FD1-058D11789B18}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{967C8C3F-5FB3-49BD-87AC-97BFDE76A778}</x14:id>
        </ext>
      </extLst>
    </cfRule>
    <cfRule type="dataBar" priority="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{2C693D99-94D0-4F95-AD39-E231536054C2}</x14:id>
        </ext>
      </extLst>
    </cfRule>
    <cfRule type="dataBar" priority="2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{679F9D21-2E7A-42B6-ACB2-AAB673A6CF19}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{33605110-547D-4DAC-A4AA-8EE7F0C2FC5A}</x14:id>
        </ext>
      </extLst>
    </cfRule>
    <cfRule type="dataBar" priority="2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{93BA0583-5C18-4ACB-BC35-1A544454B082}</x14:id>
        </ext>
      </extLst>
    </cfRule>
    <cfRule type="dataBar" priority="2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{32F31CF7-82C7-4010-BC9B-C94E26E9FB6A}</x14:id>
        </ext>
      </extLst>
    </cfRule>
    <cfRule type="dataBar" priority="2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{969E08F4-54A5-4C24-B48B-B6948AB539F1}</x14:id>
        </ext>
      </extLst>
    </cfRule>
    <cfRule type="dataBar" priority="1">
      <dataBar>
        <cfvo type="num" val="0"/>
        <cfvo type="num" val="54"/>
        <color rgb="FF638EC6"/>
      </dataBar>
      <extLst>
        <ext xmlns:x14="http://schemas.microsoft.com/office/spreadsheetml/2009/9/main" uri="{B025F937-C7B1-47D3-B67F-A62EFF666E3E}">
          <x14:id>{614CBB94-0724-4377-BE30-E80539F1D616}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147021-A6B0-4AD6-99A0-47660EF88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0AE55D-1DD8-47C9-A810-A1CCE0ACC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F8726B-FF22-4FE1-870D-C570E81A03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L9 L11 L13 L15 L17 L19 L21 L23</xm:sqref>
        </x14:conditionalFormatting>
        <x14:conditionalFormatting xmlns:xm="http://schemas.microsoft.com/office/excel/2006/main">
          <x14:cfRule type="dataBar" id="{A2B53EF3-365F-471F-BB1E-5948BCDA4D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081DCC-7415-4098-A7CC-D29AFD4B3A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 L7 L31:L32 L9 L11 L13 L15 L17 L19 L21 L23</xm:sqref>
        </x14:conditionalFormatting>
        <x14:conditionalFormatting xmlns:xm="http://schemas.microsoft.com/office/excel/2006/main">
          <x14:cfRule type="dataBar" id="{AB6AB1CE-F4DC-4388-87C2-9F273B8017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C22339-2105-42A3-8938-942DAF41C0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BD3D9C-5407-4553-B795-963594329F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38CEFD-7405-41C2-AFF6-BB132F5D0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387303-DB07-4ED4-87A9-A3158AF197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2AEC4E9C-7F0E-4530-9E95-FD8E7E561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DE62FD-9B2B-4AEA-9318-D5F2C0747F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F8F79A-E251-411B-9F21-3F4D3E774C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7E0A34-0339-4A8B-BB60-727B50BC6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695C7F-0E57-40B8-A72B-B9D8CB907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L31:L32</xm:sqref>
        </x14:conditionalFormatting>
        <x14:conditionalFormatting xmlns:xm="http://schemas.microsoft.com/office/excel/2006/main">
          <x14:cfRule type="dataBar" id="{A20D4CB3-410A-4E9F-A335-3AD49DFC5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8C119F-652E-41D6-9689-ADFFC406FD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939CD3-E160-4872-B593-362E352E7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9E1203-7CC0-4D25-AB3C-85F6AAAFC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232F44-175C-43CD-894E-70E560B0F1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775990-F468-4154-B21D-8188AD1E5E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421D3E-3C91-48D0-9320-9C9148F0A4F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C2F135D-11B6-4DE9-9186-0F1D54E2DDD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M23 M9 M11 M21 M13 M15 M17 M19</xm:sqref>
        </x14:conditionalFormatting>
        <x14:conditionalFormatting xmlns:xm="http://schemas.microsoft.com/office/excel/2006/main">
          <x14:cfRule type="dataBar" id="{FBE02835-565B-47B2-A6A6-B5E52E85E6E8}">
            <x14:dataBar minLength="0" maxLength="100" gradient="0">
              <x14:cfvo type="num">
                <xm:f>0</xm:f>
              </x14:cfvo>
              <x14:cfvo type="num">
                <xm:f>120</xm:f>
              </x14:cfvo>
              <x14:negativeFillColor rgb="FFFF0000"/>
              <x14:axisColor rgb="FF000000"/>
            </x14:dataBar>
          </x14:cfRule>
          <x14:cfRule type="dataBar" id="{6D2BAB39-BFF8-408A-920A-AF24F79B8227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6B03708-F5E8-4C3A-8E00-788748958C05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C41A4EE-38BB-41C8-A78D-866740887088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M7:M22</xm:sqref>
        </x14:conditionalFormatting>
        <x14:conditionalFormatting xmlns:xm="http://schemas.microsoft.com/office/excel/2006/main">
          <x14:cfRule type="dataBar" id="{CF0A186B-79C6-4315-B782-A1669F91E5DB}">
            <x14:dataBar minLength="0" maxLength="100" gradient="0">
              <x14:cfvo type="num">
                <xm:f>0</xm:f>
              </x14:cfvo>
              <x14:cfvo type="num">
                <xm:f>71</xm:f>
              </x14:cfvo>
              <x14:negativeFillColor rgb="FFFF0000"/>
              <x14:axisColor rgb="FF000000"/>
            </x14:dataBar>
          </x14:cfRule>
          <x14:cfRule type="dataBar" id="{F4205461-A83F-45CD-8645-EA8175ECF3CB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5F3C8AE-D48E-4738-81E5-A23BFED44BA1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F8DE200-BC06-4C75-8997-B9C426AB0FA5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M11:M20</xm:sqref>
        </x14:conditionalFormatting>
        <x14:conditionalFormatting xmlns:xm="http://schemas.microsoft.com/office/excel/2006/main">
          <x14:cfRule type="dataBar" id="{F21AAFC8-6BA6-492D-87EE-DB98FC4D0E37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FB91A57F-51DF-4138-8868-73B75E770400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C860A5EB-B00B-40D6-993D-8D9F46D213BF}">
            <x14:dataBar minLength="0" maxLength="100" gradient="0">
              <x14:cfvo type="num">
                <xm:f>0</xm:f>
              </x14:cfvo>
              <x14:cfvo type="num">
                <xm:f>18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42B12F8F-D61C-464D-9C15-FB919323DCD7}">
            <x14:dataBar minLength="0" maxLength="100" gradient="0">
              <x14:cfvo type="num">
                <xm:f>0</xm:f>
              </x14:cfvo>
              <x14:cfvo type="num">
                <xm:f>8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D1240F93-5C2E-44D7-93AA-AFC72DD8E66B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757AA8D9-5FAE-4091-AB86-5A0512B4E66B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59C2685-F101-4BF5-8EA9-C8E4F1D33321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C81BF34-1046-4AE5-A3FC-60FDC713E7BF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26CF1571-D122-4789-9A7A-21F9F1EA8D30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6FCEAAEC-0C1F-4B81-81BB-1124B2E3D9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560E4E-7E48-4B91-ADEA-56D55B540D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12A267-EB66-4128-BF3E-44B196A300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2971EE-7002-4652-87FD-2FA83FE8BE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74C1C5-C14E-419A-A1D5-5BA8515CEB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9437B3-DF31-4451-A030-BC183DB9185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ADF9FBA-0E61-4825-8E2C-35CD34013ABF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05386B74-9E92-4B9A-B30C-626CF865CC3F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BB1743E-726E-496E-B1C8-76170785750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605EC2C-967B-4DD8-BFDF-41A7371B5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C8F0B1-FAC1-4638-ABEA-9B304F593EF8}">
            <x14:dataBar minLength="0" maxLength="100" gradient="0">
              <x14:cfvo type="num">
                <xm:f>98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AC2B6B6-CA1E-492C-A648-A333DB9A6B3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M27:M28</xm:sqref>
        </x14:conditionalFormatting>
        <x14:conditionalFormatting xmlns:xm="http://schemas.microsoft.com/office/excel/2006/main">
          <x14:cfRule type="dataBar" id="{C12A157D-3357-477B-8FD1-058D11789B1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67C8C3F-5FB3-49BD-87AC-97BFDE76A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693D99-94D0-4F95-AD39-E231536054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9F9D21-2E7A-42B6-ACB2-AAB673A6C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605110-547D-4DAC-A4AA-8EE7F0C2FC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BA0583-5C18-4ACB-BC35-1A544454B0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F31CF7-82C7-4010-BC9B-C94E26E9FB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9E08F4-54A5-4C24-B48B-B6948AB539F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14CBB94-0724-4377-BE30-E80539F1D616}">
            <x14:dataBar minLength="0" maxLength="100" gradient="0">
              <x14:cfvo type="num">
                <xm:f>0</xm:f>
              </x14:cfvo>
              <x14:cfvo type="num">
                <xm:f>54</xm:f>
              </x14:cfvo>
              <x14:negativeFillColor rgb="FFFF0000"/>
              <x14:axisColor rgb="FF000000"/>
            </x14:dataBar>
          </x14:cfRule>
          <xm:sqref>M31:M32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E578-2D10-436D-AB6C-0F11D973EE7F}">
  <sheetPr codeName="Hoja25"/>
  <dimension ref="B1:Y28"/>
  <sheetViews>
    <sheetView showGridLines="0" topLeftCell="G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109</v>
      </c>
      <c r="I1" s="19"/>
      <c r="J1" s="19"/>
      <c r="K1" s="19"/>
      <c r="L1" s="19"/>
      <c r="M1" s="19"/>
      <c r="N1" s="22"/>
      <c r="X1" s="8">
        <f>AVERAGE(L7,L9,L11,L13,L15,L19,L23)</f>
        <v>1.0587694889820656</v>
      </c>
      <c r="Y1" s="9">
        <f>1-X1</f>
        <v>-5.8769488982065576E-2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6" t="s">
        <v>2</v>
      </c>
      <c r="J4" s="6" t="s">
        <v>3</v>
      </c>
      <c r="K4" s="6" t="s">
        <v>4</v>
      </c>
      <c r="L4" s="6" t="s">
        <v>5</v>
      </c>
      <c r="M4" s="6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110</v>
      </c>
      <c r="J7" s="27">
        <v>78</v>
      </c>
      <c r="K7" s="27">
        <v>91</v>
      </c>
      <c r="L7" s="34">
        <f>K7/J7</f>
        <v>1.1666666666666667</v>
      </c>
      <c r="M7" s="32">
        <f>J7-K7</f>
        <v>-13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22</v>
      </c>
      <c r="J9" s="27">
        <v>45</v>
      </c>
      <c r="K9" s="27">
        <v>48</v>
      </c>
      <c r="L9" s="34">
        <f>K9/J9</f>
        <v>1.0666666666666667</v>
      </c>
      <c r="M9" s="32">
        <f>J9-K9</f>
        <v>-3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111</v>
      </c>
      <c r="J11" s="27">
        <v>82</v>
      </c>
      <c r="K11" s="27">
        <v>84</v>
      </c>
      <c r="L11" s="34">
        <f>K11/J11</f>
        <v>1.024390243902439</v>
      </c>
      <c r="M11" s="32">
        <f>J11-K11</f>
        <v>-2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112</v>
      </c>
      <c r="J13" s="27">
        <v>38</v>
      </c>
      <c r="K13" s="27">
        <v>42</v>
      </c>
      <c r="L13" s="34">
        <f>K13/J13</f>
        <v>1.1052631578947369</v>
      </c>
      <c r="M13" s="32">
        <f>J13-K13</f>
        <v>-4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113</v>
      </c>
      <c r="J15" s="27">
        <v>122</v>
      </c>
      <c r="K15" s="27">
        <v>125</v>
      </c>
      <c r="L15" s="34">
        <f>K15/J15</f>
        <v>1.0245901639344261</v>
      </c>
      <c r="M15" s="32">
        <f>J15-K15</f>
        <v>-3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109</v>
      </c>
      <c r="J19" s="20">
        <v>9</v>
      </c>
      <c r="K19" s="20">
        <v>9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109</v>
      </c>
      <c r="J23" s="20">
        <v>42</v>
      </c>
      <c r="K23" s="20">
        <v>43</v>
      </c>
      <c r="L23" s="23">
        <f>K23/J23</f>
        <v>1.0238095238095237</v>
      </c>
      <c r="M23" s="18">
        <f>J23-K23</f>
        <v>-1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7:H18"/>
    <mergeCell ref="I17:M18"/>
    <mergeCell ref="H19:H20"/>
    <mergeCell ref="I19:I20"/>
    <mergeCell ref="J19:J20"/>
    <mergeCell ref="K19:K20"/>
    <mergeCell ref="L19:L20"/>
    <mergeCell ref="M19:M20"/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</mergeCells>
  <conditionalFormatting sqref="L7 L9 L11 L13 L15">
    <cfRule type="dataBar" priority="1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{7231084A-E76E-434E-A465-DD2F51E4E707}</x14:id>
        </ext>
      </extLst>
    </cfRule>
    <cfRule type="dataBar" priority="1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{8A09CD0D-87E3-4D66-B963-804E64269A1F}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{2046404F-8F91-418B-B40D-F71ED531F6A5}</x14:id>
        </ext>
      </extLst>
    </cfRule>
    <cfRule type="dataBar" priority="1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{FE868E1B-F2B5-4AD3-A8D8-E20741D203B1}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{3FC76C78-7712-4B8D-93AF-5704E5364435}</x14:id>
        </ext>
      </extLst>
    </cfRule>
  </conditionalFormatting>
  <conditionalFormatting sqref="L19:L20 L23:L2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{97DA06D1-E848-4A00-80A8-BE7BCD302436}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{860F60D6-9B82-4C0E-BDE9-7A66F396CACA}</x14:id>
        </ext>
      </extLst>
    </cfRule>
  </conditionalFormatting>
  <conditionalFormatting sqref="L19:L20"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{8DA16FCC-3302-4530-9942-A5EC21C6E071}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{8289A481-17B0-479C-81AC-B03DDDEB7CDB}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{10AA1326-7A3E-461C-9860-3E23E675C4FB}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{842E5963-59CF-4B0A-8F5F-37B2CB0C9D12}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{88C29527-9DC4-4DC4-81C7-7EE747A77A22}</x14:id>
        </ext>
      </extLst>
    </cfRule>
  </conditionalFormatting>
  <conditionalFormatting sqref="L23:L24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{68B113C3-8CC2-4204-87D8-79EFC2B72E50}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{AE27CE4F-EA89-4B1C-93A5-CF2A2325CE59}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{174C48D6-7787-4A7D-AEFA-13BF3CCE4E38}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{66F79162-8692-475C-8C67-D81C88D7ACD0}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{F3A5EDAB-CCB6-429F-9D96-1E18C893E1DE}</x14:id>
        </ext>
      </extLst>
    </cfRule>
  </conditionalFormatting>
  <conditionalFormatting sqref="M7 M15 M9 M11 M13"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{ECDE1FF5-AF15-4D94-A9B7-D707C60B184A}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{ABD6AC3A-4047-4B60-BC0B-F9DB4E54C810}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{56DDCC3B-57F3-49D7-A0B0-776E0890C027}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{6F006E91-461F-442B-8A87-F1E62EF02CE8}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{52DEBA15-6C80-4263-B8D7-8096DABF59C3}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{7E0B281D-E581-4901-83AD-EFC56E6C5828}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{B41840D7-5713-42BA-8087-1E03DEFD7F3C}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{AA9E75A3-839C-4785-B481-3FD942385372}</x14:id>
        </ext>
      </extLst>
    </cfRule>
  </conditionalFormatting>
  <conditionalFormatting sqref="M7:M8"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{1228E57C-9CDF-4B2E-86B5-90CC7E9EB11B}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{0816E075-8024-4164-B186-353A212D9B93}</x14:id>
        </ext>
      </extLst>
    </cfRule>
  </conditionalFormatting>
  <conditionalFormatting sqref="M7:M14"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{3ED6A3A6-83DE-4279-95FA-FEA02821483A}</x14:id>
        </ext>
      </extLst>
    </cfRule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{A567E0FA-DB90-4BC7-A663-2B0906472AC3}</x14:id>
        </ext>
      </extLst>
    </cfRule>
  </conditionalFormatting>
  <conditionalFormatting sqref="M9:M10"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{8B5D5B07-6B55-478E-B1E5-81D40C4583E9}</x14:id>
        </ext>
      </extLst>
    </cfRule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{F57D2CD3-A655-488C-B246-A57659FFDD26}</x14:id>
        </ext>
      </extLst>
    </cfRule>
  </conditionalFormatting>
  <conditionalFormatting sqref="M11:M12">
    <cfRule type="dataBar" priority="24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{D9748429-3393-4831-9376-58E434FBC937}</x14:id>
        </ext>
      </extLst>
    </cfRule>
    <cfRule type="dataBar" priority="30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{557DACD7-B8A7-4284-987D-13778547A261}</x14:id>
        </ext>
      </extLst>
    </cfRule>
  </conditionalFormatting>
  <conditionalFormatting sqref="M13:M14">
    <cfRule type="dataBar" priority="29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{A2ADCCAE-47A1-4AB1-B793-4CE370AC5D60}</x14:id>
        </ext>
      </extLst>
    </cfRule>
    <cfRule type="dataBar" priority="23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{331BA9D3-89A8-45F9-B0F3-177A7E86464E}</x14:id>
        </ext>
      </extLst>
    </cfRule>
  </conditionalFormatting>
  <conditionalFormatting sqref="M15:M16"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{A78C4F38-A3AB-431D-A76D-3E35F1F886D0}</x14:id>
        </ext>
      </extLst>
    </cfRule>
    <cfRule type="dataBar" priority="35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{A7C27644-5109-4EAF-AD6E-2E07A147402B}</x14:id>
        </ext>
      </extLst>
    </cfRule>
    <cfRule type="dataBar" priority="22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{9F4A9A82-F222-43EC-B24C-EDB7519D4DA0}</x14:id>
        </ext>
      </extLst>
    </cfRule>
  </conditionalFormatting>
  <conditionalFormatting sqref="M19:M2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{832450A3-01BD-48FA-8555-4D0AE67E0B6A}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{05741EAC-978D-4148-8C30-410BC0F73196}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{DAD9882D-FE91-480D-B48E-77A5A011C104}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{83117A1A-9EFC-4DEB-A7D9-80AF8D20BB0B}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{24F881F4-FC32-4859-83A3-0990CAAD5C65}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{E1172B00-41DB-4543-A5A2-BE5C403F2D0F}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{1A257CEA-3C8D-41D3-BD77-D9F3B2CDCEF7}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{465BB9ED-FAE7-476D-A428-298AEC3FD41F}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{74099F85-19DA-4EE0-80C3-68BC9A1E68DB}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{6E9D0EE4-0A44-4EDE-8DBA-599C6EEF53E0}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{07DA1917-7412-47D1-AB8F-986C69255E9E}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{6748D342-A840-414C-ABE5-C9C4C841878D}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{06535CA4-BF97-4BE3-83A0-F6F649F50735}</x14:id>
        </ext>
      </extLst>
    </cfRule>
  </conditionalFormatting>
  <conditionalFormatting sqref="M23:M24">
    <cfRule type="dataBar" priority="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{69AC3C41-631D-44BA-B417-DC0972C7ABF3}</x14:id>
        </ext>
      </extLst>
    </cfRule>
    <cfRule type="dataBar" priority="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{664A1463-4BDB-4233-8DAE-A1CE55E715E5}</x14:id>
        </ext>
      </extLst>
    </cfRule>
    <cfRule type="dataBar" priority="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{0178C702-EE52-49FF-97B7-3047E9584C0C}</x14:id>
        </ext>
      </extLst>
    </cfRule>
    <cfRule type="dataBar" priority="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{FADC682A-D480-41E8-97D1-FCF57442B8D4}</x14:id>
        </ext>
      </extLst>
    </cfRule>
    <cfRule type="dataBar" priority="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{E4C248CB-A3CD-4C3F-8126-9EAD06921BDF}</x14:id>
        </ext>
      </extLst>
    </cfRule>
    <cfRule type="dataBar" priority="1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{493B2D46-36E8-43D8-A001-CBA6220A99DB}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{826FAC26-CB09-498C-9956-C1AD98E902AD}</x14:id>
        </ext>
      </extLst>
    </cfRule>
    <cfRule type="dataBar" priority="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{CE2982B9-01F4-47C3-8BD9-459F8756AB8F}</x14:id>
        </ext>
      </extLst>
    </cfRule>
    <cfRule type="dataBar" priority="1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{0E96F7D5-DCCD-4602-8178-F125E47A3C0E}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{F9DE8D1D-8F40-4779-9105-25EE10647EC7}</x14:id>
        </ext>
      </extLst>
    </cfRule>
    <cfRule type="dataBar" priority="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{D251F833-5765-482D-A336-351D36DAA507}</x14:id>
        </ext>
      </extLst>
    </cfRule>
    <cfRule type="dataBar" priority="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{F521A208-37A8-479A-8B66-60794BCEA79D}</x14:id>
        </ext>
      </extLst>
    </cfRule>
    <cfRule type="dataBar" priority="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{CAB00D1C-2033-4F5C-87A1-84EDBFB8F66F}</x14:id>
        </ext>
      </extLst>
    </cfRule>
    <cfRule type="dataBar" priority="6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{C6E13B93-92CB-495C-93C2-22F9FA2B26BE}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31084A-E76E-434E-A465-DD2F51E4E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09CD0D-87E3-4D66-B963-804E64269A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46404F-8F91-418B-B40D-F71ED531F6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868E1B-F2B5-4AD3-A8D8-E20741D203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C76C78-7712-4B8D-93AF-5704E5364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97DA06D1-E848-4A00-80A8-BE7BCD302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0F60D6-9B82-4C0E-BDE9-7A66F396CA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8DA16FCC-3302-4530-9942-A5EC21C6E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89A481-17B0-479C-81AC-B03DDDEB7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AA1326-7A3E-461C-9860-3E23E675C4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2E5963-59CF-4B0A-8F5F-37B2CB0C9D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C29527-9DC4-4DC4-81C7-7EE747A77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68B113C3-8CC2-4204-87D8-79EFC2B72E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27CE4F-EA89-4B1C-93A5-CF2A2325CE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74C48D6-7787-4A7D-AEFA-13BF3CCE4E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F79162-8692-475C-8C67-D81C88D7A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A5EDAB-CCB6-429F-9D96-1E18C893E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ECDE1FF5-AF15-4D94-A9B7-D707C60B184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BD6AC3A-4047-4B60-BC0B-F9DB4E54C81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6DDCC3B-57F3-49D7-A0B0-776E0890C0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006E91-461F-442B-8A87-F1E62EF02C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DEBA15-6C80-4263-B8D7-8096DABF59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0B281D-E581-4901-83AD-EFC56E6C5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1840D7-5713-42BA-8087-1E03DEFD7F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9E75A3-839C-4785-B481-3FD9423853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1228E57C-9CDF-4B2E-86B5-90CC7E9EB11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0816E075-8024-4164-B186-353A212D9B93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ED6A3A6-83DE-4279-95FA-FEA02821483A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567E0FA-DB90-4BC7-A663-2B0906472AC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8B5D5B07-6B55-478E-B1E5-81D40C4583E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57D2CD3-A655-488C-B246-A57659FFDD26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D9748429-3393-4831-9376-58E434FBC937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557DACD7-B8A7-4284-987D-13778547A261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A2ADCCAE-47A1-4AB1-B793-4CE370AC5D60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331BA9D3-89A8-45F9-B0F3-177A7E86464E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78C4F38-A3AB-431D-A76D-3E35F1F886D0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A7C27644-5109-4EAF-AD6E-2E07A147402B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F4A9A82-F222-43EC-B24C-EDB7519D4DA0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32450A3-01BD-48FA-8555-4D0AE67E0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741EAC-978D-4148-8C30-410BC0F731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D9882D-FE91-480D-B48E-77A5A011C1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117A1A-9EFC-4DEB-A7D9-80AF8D20BB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F881F4-FC32-4859-83A3-0990CAAD5C65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1172B00-41DB-4543-A5A2-BE5C403F2D0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A257CEA-3C8D-41D3-BD77-D9F3B2CDCEF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65BB9ED-FAE7-476D-A428-298AEC3FD41F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4099F85-19DA-4EE0-80C3-68BC9A1E68D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E9D0EE4-0A44-4EDE-8DBA-599C6EEF53E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7DA1917-7412-47D1-AB8F-986C69255E9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748D342-A840-414C-ABE5-C9C4C84187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535CA4-BF97-4BE3-83A0-F6F649F507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69AC3C41-631D-44BA-B417-DC0972C7ABF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64A1463-4BDB-4233-8DAE-A1CE55E715E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178C702-EE52-49FF-97B7-3047E9584C0C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ADC682A-D480-41E8-97D1-FCF57442B8D4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4C248CB-A3CD-4C3F-8126-9EAD06921B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3B2D46-36E8-43D8-A001-CBA6220A99DB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826FAC26-CB09-498C-9956-C1AD98E90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2982B9-01F4-47C3-8BD9-459F8756AB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96F7D5-DCCD-4602-8178-F125E47A3C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DE8D1D-8F40-4779-9105-25EE10647E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51F833-5765-482D-A336-351D36DAA5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21A208-37A8-479A-8B66-60794BCEA79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AB00D1C-2033-4F5C-87A1-84EDBFB8F66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6E13B93-92CB-495C-93C2-22F9FA2B26BE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03E44-5C2D-4EA2-A6F9-6AA8F8928EC2}">
  <dimension ref="A1:Y13"/>
  <sheetViews>
    <sheetView showGridLines="0" zoomScaleNormal="100" workbookViewId="0">
      <selection activeCell="O31" sqref="O31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AVERAGE(C3:C13)</f>
        <v>1.0731575988377589</v>
      </c>
      <c r="Y1" s="9">
        <f>1-X1</f>
        <v>-7.3157598837758853E-2</v>
      </c>
    </row>
    <row r="2" spans="1:25" x14ac:dyDescent="0.25">
      <c r="A2" s="15"/>
      <c r="B2" s="15"/>
    </row>
    <row r="3" spans="1:25" x14ac:dyDescent="0.25">
      <c r="A3" s="17" t="s">
        <v>466</v>
      </c>
      <c r="B3" s="16"/>
      <c r="C3" s="14">
        <f>'D26 Alajuela Sur'!X1</f>
        <v>1.0923947457158136</v>
      </c>
    </row>
    <row r="4" spans="1:25" x14ac:dyDescent="0.25">
      <c r="A4" s="17" t="s">
        <v>467</v>
      </c>
      <c r="B4" s="16"/>
      <c r="C4" s="14">
        <f>'D27 Alajuela Norte'!X1</f>
        <v>1.8687724402820163</v>
      </c>
    </row>
    <row r="5" spans="1:25" x14ac:dyDescent="0.25">
      <c r="A5" s="17" t="s">
        <v>468</v>
      </c>
      <c r="B5" s="16"/>
      <c r="C5" s="14">
        <f>'D28 San Ramon'!X1</f>
        <v>1.0459328075777905</v>
      </c>
    </row>
    <row r="6" spans="1:25" x14ac:dyDescent="0.25">
      <c r="A6" s="17" t="s">
        <v>469</v>
      </c>
      <c r="B6" s="16"/>
      <c r="C6" s="14">
        <f>'D29 Grecia'!X1</f>
        <v>1.1283854499249149</v>
      </c>
    </row>
    <row r="7" spans="1:25" x14ac:dyDescent="0.25">
      <c r="A7" s="17" t="s">
        <v>470</v>
      </c>
      <c r="B7" s="16"/>
      <c r="C7" s="14">
        <f>'D30 San Mateo'!X1</f>
        <v>0.72765597551224337</v>
      </c>
    </row>
    <row r="8" spans="1:25" x14ac:dyDescent="0.25">
      <c r="A8" s="17" t="s">
        <v>471</v>
      </c>
      <c r="B8" s="16"/>
      <c r="C8" s="14">
        <f>'D31 Atenas'!X1</f>
        <v>0.65055022073767199</v>
      </c>
    </row>
    <row r="9" spans="1:25" x14ac:dyDescent="0.25">
      <c r="A9" s="17" t="s">
        <v>472</v>
      </c>
      <c r="B9" s="16"/>
      <c r="C9" s="14">
        <f>'D32 Naranjo'!X1</f>
        <v>1.0424162184671069</v>
      </c>
    </row>
    <row r="10" spans="1:25" x14ac:dyDescent="0.25">
      <c r="A10" s="17" t="s">
        <v>473</v>
      </c>
      <c r="B10" s="16"/>
      <c r="C10" s="14">
        <f>'D33 Palmares'!X1</f>
        <v>0.99438735300439218</v>
      </c>
    </row>
    <row r="11" spans="1:25" x14ac:dyDescent="0.25">
      <c r="A11" s="17" t="s">
        <v>474</v>
      </c>
      <c r="B11" s="16"/>
      <c r="C11" s="14">
        <f>'D34 Poas'!X1</f>
        <v>1.1770297889571406</v>
      </c>
    </row>
    <row r="12" spans="1:25" x14ac:dyDescent="0.25">
      <c r="A12" s="17" t="s">
        <v>475</v>
      </c>
      <c r="B12" s="16"/>
      <c r="C12" s="14">
        <f>'D35 Orotina'!X1</f>
        <v>1.0479553138920052</v>
      </c>
    </row>
    <row r="13" spans="1:25" x14ac:dyDescent="0.25">
      <c r="A13" s="17" t="s">
        <v>476</v>
      </c>
      <c r="B13" s="16"/>
      <c r="C13" s="14">
        <f>'D36 Sarchi'!X1</f>
        <v>1.0292532731442505</v>
      </c>
    </row>
  </sheetData>
  <sheetProtection algorithmName="SHA-512" hashValue="X3Oly3502G12sKU5km6ehTe4FO6PVRhKKzF/+aRIyUjNTcO1kBl00Z7DtmRUdsrUjTOTddwI5rBcC2mp7Mqn2w==" saltValue="0b4vpNDJ/xAfcmjT1u8wow==" spinCount="100000" sheet="1" objects="1" scenarios="1"/>
  <mergeCells count="12">
    <mergeCell ref="A13:B13"/>
    <mergeCell ref="A1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32DF-39AC-49EE-808C-76E652C6C23F}">
  <sheetPr codeName="Hoja26">
    <tabColor rgb="FFFF0000"/>
  </sheetPr>
  <dimension ref="B1:Y28"/>
  <sheetViews>
    <sheetView showGridLines="0" topLeftCell="F4" workbookViewId="0">
      <selection activeCell="Q34" sqref="Q34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115</v>
      </c>
      <c r="I1" s="19"/>
      <c r="J1" s="19"/>
      <c r="K1" s="19"/>
      <c r="L1" s="19"/>
      <c r="M1" s="19"/>
      <c r="N1" s="22"/>
      <c r="X1" s="8">
        <f>AVERAGE(L7,L9,L11,L13,L15,L19,L23)</f>
        <v>1.0923947457158136</v>
      </c>
      <c r="Y1" s="9">
        <f>1-X1</f>
        <v>-9.2394745715813631E-2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116</v>
      </c>
      <c r="J7" s="27">
        <v>93</v>
      </c>
      <c r="K7" s="27">
        <v>119</v>
      </c>
      <c r="L7" s="34">
        <f>K7/J7</f>
        <v>1.2795698924731183</v>
      </c>
      <c r="M7" s="32">
        <f>J7-K7</f>
        <v>-26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117</v>
      </c>
      <c r="J9" s="27">
        <v>31</v>
      </c>
      <c r="K9" s="27">
        <v>32</v>
      </c>
      <c r="L9" s="34">
        <f>K9/J9</f>
        <v>1.032258064516129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25</v>
      </c>
      <c r="J11" s="27">
        <v>118</v>
      </c>
      <c r="K11" s="27">
        <v>132</v>
      </c>
      <c r="L11" s="34">
        <f>K11/J11</f>
        <v>1.1186440677966101</v>
      </c>
      <c r="M11" s="32">
        <f>J11-K11</f>
        <v>-14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118</v>
      </c>
      <c r="J13" s="27">
        <v>33</v>
      </c>
      <c r="K13" s="27">
        <v>51</v>
      </c>
      <c r="L13" s="34">
        <f>K13/J13</f>
        <v>1.5454545454545454</v>
      </c>
      <c r="M13" s="32">
        <f>J13-K13</f>
        <v>-18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62</v>
      </c>
      <c r="J15" s="27">
        <v>109</v>
      </c>
      <c r="K15" s="27">
        <v>95</v>
      </c>
      <c r="L15" s="34">
        <f>K15/J15</f>
        <v>0.87155963302752293</v>
      </c>
      <c r="M15" s="32">
        <f>J15-K15</f>
        <v>14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120</v>
      </c>
      <c r="J19" s="20">
        <v>219</v>
      </c>
      <c r="K19" s="20">
        <v>172</v>
      </c>
      <c r="L19" s="23">
        <f>K19/J19</f>
        <v>0.78538812785388123</v>
      </c>
      <c r="M19" s="18">
        <f>J19-K19</f>
        <v>47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120</v>
      </c>
      <c r="J23" s="20">
        <v>72</v>
      </c>
      <c r="K23" s="20">
        <v>73</v>
      </c>
      <c r="L23" s="23">
        <f>K23/J23</f>
        <v>1.0138888888888888</v>
      </c>
      <c r="M23" s="18">
        <f>J23-K23</f>
        <v>-1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 t="s">
        <v>114</v>
      </c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 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{BCEB4CA9-78AD-4B41-AEF7-544C7D1C23EC}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{E83E7666-BD68-473A-BE0B-01D494151FE4}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{93B50371-78B6-4946-BFBD-E340707F1706}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{FD237473-FB0C-4E86-AB83-7EF90F8E1934}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{FF483D2B-2004-49B7-B06B-1051A439A92F}</x14:id>
        </ext>
      </extLst>
    </cfRule>
  </conditionalFormatting>
  <conditionalFormatting sqref="L19:L20 L23:L2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{AB676760-ED6D-41B1-A436-4C4767EAC3C7}</x14:id>
        </ext>
      </extLst>
    </cfRule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{1E41C4F6-28A4-49CB-8F8E-1479CE8B8176}</x14:id>
        </ext>
      </extLst>
    </cfRule>
  </conditionalFormatting>
  <conditionalFormatting sqref="L19:L20"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{12D1BA48-0333-4A8E-BEA0-1F7DD472D256}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{C2D4BE3A-A4E4-4F17-9BCE-9056AA19A7FA}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{79F3CC0F-A36A-4A32-8AC3-AA97CB577622}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{0550CF3D-4927-4281-BC87-86BA119BA5DB}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{EC82B83C-55A6-475C-8FFB-9AB2A4333A8B}</x14:id>
        </ext>
      </extLst>
    </cfRule>
  </conditionalFormatting>
  <conditionalFormatting sqref="L23:L2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{008B9881-D3AE-4972-BB1B-534FB2621C54}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{EDFAC7BC-D260-401D-9189-62BC34F7AC9E}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{F3276FD0-DD48-49CA-8CC6-39C82C65979D}</x14:id>
        </ext>
      </extLst>
    </cfRule>
    <cfRule type="dataBar" priority="5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{A9AB5CAB-A297-46EC-AAE6-6076BD870EB2}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{75EDA541-6399-4D35-85EA-CB620D94E324}</x14:id>
        </ext>
      </extLst>
    </cfRule>
  </conditionalFormatting>
  <conditionalFormatting sqref="M7 M15 M9 M11 M13"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{93FD42F5-246B-4DE0-A758-E80C9C6E1A46}</x14:id>
        </ext>
      </extLst>
    </cfRule>
    <cfRule type="dataBar" priority="4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{C9E4B22F-80E5-49E2-8520-333350F6DB73}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{CB6372BA-A305-45D3-8807-3FAE1361EDEA}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{FF74FAE9-F812-4CC4-9DCC-6B8A4BCA953C}</x14:id>
        </ext>
      </extLst>
    </cfRule>
    <cfRule type="dataBar" priority="4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{4220C665-34A1-4BDD-811E-0C6748CD5A3C}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{4BA59177-B3AD-4EAC-833D-4B14C9B8E896}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{6CC91316-0359-49B1-9BA1-12D5089A62A4}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{22D5A401-2CC0-46A3-906A-21243DD4F80E}</x14:id>
        </ext>
      </extLst>
    </cfRule>
  </conditionalFormatting>
  <conditionalFormatting sqref="M7:M8">
    <cfRule type="dataBar" priority="2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{6470F3E2-1B3E-4118-951D-108188716116}</x14:id>
        </ext>
      </extLst>
    </cfRule>
    <cfRule type="dataBar" priority="12">
      <dataBar>
        <cfvo type="num" val="0"/>
        <cfvo type="num" val="93"/>
        <color rgb="FF638EC6"/>
      </dataBar>
      <extLst>
        <ext xmlns:x14="http://schemas.microsoft.com/office/spreadsheetml/2009/9/main" uri="{B025F937-C7B1-47D3-B67F-A62EFF666E3E}">
          <x14:id>{AC3C3CCD-D0FB-44B3-A8F9-FF3222B03D2C}</x14:id>
        </ext>
      </extLst>
    </cfRule>
    <cfRule type="dataBar" priority="19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{F98B9818-DB78-4E47-8433-8946AF1D50A2}</x14:id>
        </ext>
      </extLst>
    </cfRule>
  </conditionalFormatting>
  <conditionalFormatting sqref="M7:M14">
    <cfRule type="dataBar" priority="2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{81C8DEC4-F3DB-49DE-9A64-2A43822BC33B}</x14:id>
        </ext>
      </extLst>
    </cfRule>
    <cfRule type="dataBar" priority="2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{2F01E67B-02A3-407B-8863-87A592A87DC2}</x14:id>
        </ext>
      </extLst>
    </cfRule>
  </conditionalFormatting>
  <conditionalFormatting sqref="M9:M10">
    <cfRule type="dataBar" priority="2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{8B51C0CC-4517-42A9-9771-F71431B00800}</x14:id>
        </ext>
      </extLst>
    </cfRule>
    <cfRule type="dataBar" priority="18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{B69D5E30-2E9B-481D-B4CA-D93FC79014F6}</x14:id>
        </ext>
      </extLst>
    </cfRule>
    <cfRule type="dataBar" priority="11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{8B39E4B8-F9B9-4625-9136-F9895D2FBEE7}</x14:id>
        </ext>
      </extLst>
    </cfRule>
  </conditionalFormatting>
  <conditionalFormatting sqref="M11:M12">
    <cfRule type="dataBar" priority="2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{7CE4EE33-368F-47A2-835B-E42EC71057C9}</x14:id>
        </ext>
      </extLst>
    </cfRule>
    <cfRule type="dataBar" priority="10">
      <dataBar>
        <cfvo type="num" val="0"/>
        <cfvo type="num" val="118"/>
        <color rgb="FF638EC6"/>
      </dataBar>
      <extLst>
        <ext xmlns:x14="http://schemas.microsoft.com/office/spreadsheetml/2009/9/main" uri="{B025F937-C7B1-47D3-B67F-A62EFF666E3E}">
          <x14:id>{93C0D7D8-43A1-4445-BECC-B3EB0ADDC77A}</x14:id>
        </ext>
      </extLst>
    </cfRule>
    <cfRule type="dataBar" priority="17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{60421623-D8CA-488A-87AB-E089ADA22FB3}</x14:id>
        </ext>
      </extLst>
    </cfRule>
  </conditionalFormatting>
  <conditionalFormatting sqref="M13:M14"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{4BA207BB-8BFD-4D95-B961-11C17AB24D61}</x14:id>
        </ext>
      </extLst>
    </cfRule>
    <cfRule type="dataBar" priority="16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{A90C851E-125B-4E85-873A-61B0E64D213E}</x14:id>
        </ext>
      </extLst>
    </cfRule>
    <cfRule type="dataBar" priority="22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{F4650CA4-B245-4D6C-B232-F5AB7BE220ED}</x14:id>
        </ext>
      </extLst>
    </cfRule>
  </conditionalFormatting>
  <conditionalFormatting sqref="M15:M16">
    <cfRule type="dataBar" priority="28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{7A6FB4DF-C763-478E-B274-B753CF045C58}</x14:id>
        </ext>
      </extLst>
    </cfRule>
    <cfRule type="dataBar" priority="2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{39A69786-98C1-4F49-A5FA-2DB23823C612}</x14:id>
        </ext>
      </extLst>
    </cfRule>
    <cfRule type="dataBar" priority="15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{F5729400-5828-40BB-A947-07E9A4A3511B}</x14:id>
        </ext>
      </extLst>
    </cfRule>
    <cfRule type="dataBar" priority="8">
      <dataBar>
        <cfvo type="num" val="0"/>
        <cfvo type="num" val="109"/>
        <color rgb="FF638EC6"/>
      </dataBar>
      <extLst>
        <ext xmlns:x14="http://schemas.microsoft.com/office/spreadsheetml/2009/9/main" uri="{B025F937-C7B1-47D3-B67F-A62EFF666E3E}">
          <x14:id>{260B4B43-4ED7-4012-8265-822BCA7002FA}</x14:id>
        </ext>
      </extLst>
    </cfRule>
  </conditionalFormatting>
  <conditionalFormatting sqref="M19:M20"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{471D1AFE-4A10-42C5-AE0C-3A95BFEB32D7}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{3F9A9B94-0767-47A3-A368-C4177613F8CC}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{B571BDF4-371E-441A-983A-9BC43421B174}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{DF97EB26-5CB3-42BD-8289-F84360ABAF83}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{E5A83C65-FB36-42CF-87F6-3B76B35A991B}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{42D8E61A-BCEC-4C93-9A83-898966C95857}</x14:id>
        </ext>
      </extLst>
    </cfRule>
    <cfRule type="dataBar" priority="3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{EDD2B437-49AC-4DD9-BBB9-4651FA35EE36}</x14:id>
        </ext>
      </extLst>
    </cfRule>
    <cfRule type="dataBar" priority="2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{6B3CC81E-4C11-4484-9988-C55E4D0236B7}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{5C62C95A-455D-470E-859E-EA27DADC927E}</x14:id>
        </ext>
      </extLst>
    </cfRule>
    <cfRule type="dataBar" priority="1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{51123E42-0F47-4FBE-8A3C-03184C7F6917}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{32175176-156D-4D12-8AA0-5E63AA9E6B61}</x14:id>
        </ext>
      </extLst>
    </cfRule>
    <cfRule type="dataBar" priority="1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{4D31C11D-B482-42C5-981A-FEAF91758123}</x14:id>
        </ext>
      </extLst>
    </cfRule>
    <cfRule type="dataBar" priority="7">
      <dataBar>
        <cfvo type="num" val="219"/>
        <cfvo type="num" val="0"/>
        <color rgb="FF638EC6"/>
      </dataBar>
      <extLst>
        <ext xmlns:x14="http://schemas.microsoft.com/office/spreadsheetml/2009/9/main" uri="{B025F937-C7B1-47D3-B67F-A62EFF666E3E}">
          <x14:id>{22946C33-240A-4A85-82CF-01A43F187BCC}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{00ED4D6D-A7A9-465B-830D-96339B7D9376}</x14:id>
        </ext>
      </extLst>
    </cfRule>
  </conditionalFormatting>
  <conditionalFormatting sqref="M23:M24"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{6C183C72-FBD6-40D9-AA6F-8C067BB7AB23}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{3ACF8635-BD18-4AA6-8F15-DC8EECDB9EAC}</x14:id>
        </ext>
      </extLst>
    </cfRule>
    <cfRule type="dataBar" priority="3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{8003D018-250A-4EC6-A843-E8289959A438}</x14:id>
        </ext>
      </extLst>
    </cfRule>
    <cfRule type="dataBar" priority="3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{DFB8F3FD-E551-484B-A816-4BF684D09522}</x14:id>
        </ext>
      </extLst>
    </cfRule>
    <cfRule type="dataBar" priority="1">
      <dataBar>
        <cfvo type="num" val="0"/>
        <cfvo type="num" val="72"/>
        <color rgb="FF638EC6"/>
      </dataBar>
      <extLst>
        <ext xmlns:x14="http://schemas.microsoft.com/office/spreadsheetml/2009/9/main" uri="{B025F937-C7B1-47D3-B67F-A62EFF666E3E}">
          <x14:id>{E1640561-A241-4D19-9BE1-82243B547164}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{43DA59F9-1AF3-4446-9090-FC270619DEDF}</x14:id>
        </ext>
      </extLst>
    </cfRule>
    <cfRule type="dataBar" priority="3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{A9086709-E1E7-4D19-AB77-4524391DF154}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{6493F561-4066-4A6D-837A-84C18181511D}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{1E7CF2E2-94D6-4514-92C9-C233170C6160}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EB4CA9-78AD-4B41-AEF7-544C7D1C23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3E7666-BD68-473A-BE0B-01D494151F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B50371-78B6-4946-BFBD-E340707F17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237473-FB0C-4E86-AB83-7EF90F8E19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483D2B-2004-49B7-B06B-1051A439A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AB676760-ED6D-41B1-A436-4C4767EAC3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1C4F6-28A4-49CB-8F8E-1479CE8B81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12D1BA48-0333-4A8E-BEA0-1F7DD472D2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D4BE3A-A4E4-4F17-9BCE-9056AA19A7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F3CC0F-A36A-4A32-8AC3-AA97CB577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50CF3D-4927-4281-BC87-86BA119BA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82B83C-55A6-475C-8FFB-9AB2A4333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008B9881-D3AE-4972-BB1B-534FB2621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FAC7BC-D260-401D-9189-62BC34F7A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276FD0-DD48-49CA-8CC6-39C82C659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AB5CAB-A297-46EC-AAE6-6076BD870E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5EDA541-6399-4D35-85EA-CB620D94E3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93FD42F5-246B-4DE0-A758-E80C9C6E1A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E4B22F-80E5-49E2-8520-333350F6DB7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B6372BA-A305-45D3-8807-3FAE1361ED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74FAE9-F812-4CC4-9DCC-6B8A4BCA95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20C665-34A1-4BDD-811E-0C6748CD5A3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BA59177-B3AD-4EAC-833D-4B14C9B8E8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C91316-0359-49B1-9BA1-12D5089A6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D5A401-2CC0-46A3-906A-21243DD4F8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6470F3E2-1B3E-4118-951D-108188716116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AC3C3CCD-D0FB-44B3-A8F9-FF3222B03D2C}">
            <x14:dataBar minLength="0" maxLength="100" gradient="0">
              <x14:cfvo type="num">
                <xm:f>0</xm:f>
              </x14:cfvo>
              <x14:cfvo type="num">
                <xm:f>93</xm:f>
              </x14:cfvo>
              <x14:negativeFillColor rgb="FFFF0000"/>
              <x14:axisColor rgb="FF000000"/>
            </x14:dataBar>
          </x14:cfRule>
          <x14:cfRule type="dataBar" id="{F98B9818-DB78-4E47-8433-8946AF1D50A2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1C8DEC4-F3DB-49DE-9A64-2A43822BC33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2F01E67B-02A3-407B-8863-87A592A87DC2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8B51C0CC-4517-42A9-9771-F71431B00800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69D5E30-2E9B-481D-B4CA-D93FC79014F6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8B39E4B8-F9B9-4625-9136-F9895D2FBEE7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CE4EE33-368F-47A2-835B-E42EC71057C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93C0D7D8-43A1-4445-BECC-B3EB0ADDC77A}">
            <x14:dataBar minLength="0" maxLength="100" gradient="0">
              <x14:cfvo type="num">
                <xm:f>0</xm:f>
              </x14:cfvo>
              <x14:cfvo type="num">
                <xm:f>118</xm:f>
              </x14:cfvo>
              <x14:negativeFillColor rgb="FFFF0000"/>
              <x14:axisColor rgb="FF000000"/>
            </x14:dataBar>
          </x14:cfRule>
          <x14:cfRule type="dataBar" id="{60421623-D8CA-488A-87AB-E089ADA22FB3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4BA207BB-8BFD-4D95-B961-11C17AB24D61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A90C851E-125B-4E85-873A-61B0E64D213E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F4650CA4-B245-4D6C-B232-F5AB7BE220ED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7A6FB4DF-C763-478E-B274-B753CF045C58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9A69786-98C1-4F49-A5FA-2DB23823C61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5729400-5828-40BB-A947-07E9A4A3511B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260B4B43-4ED7-4012-8265-822BCA7002FA}">
            <x14:dataBar minLength="0" maxLength="100" gradient="0">
              <x14:cfvo type="num">
                <xm:f>0</xm:f>
              </x14:cfvo>
              <x14:cfvo type="num">
                <xm:f>109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471D1AFE-4A10-42C5-AE0C-3A95BFEB32D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F9A9B94-0767-47A3-A368-C4177613F8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71BDF4-371E-441A-983A-9BC43421B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97EB26-5CB3-42BD-8289-F84360ABA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A83C65-FB36-42CF-87F6-3B76B35A99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D8E61A-BCEC-4C93-9A83-898966C958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D2B437-49AC-4DD9-BBB9-4651FA35EE36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B3CC81E-4C11-4484-9988-C55E4D0236B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C62C95A-455D-470E-859E-EA27DADC927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1123E42-0F47-4FBE-8A3C-03184C7F691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2175176-156D-4D12-8AA0-5E63AA9E6B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31C11D-B482-42C5-981A-FEAF91758123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2946C33-240A-4A85-82CF-01A43F187BCC}">
            <x14:dataBar minLength="0" maxLength="100" gradient="0">
              <x14:cfvo type="num">
                <xm:f>219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0ED4D6D-A7A9-465B-830D-96339B7D937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6C183C72-FBD6-40D9-AA6F-8C067BB7AB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CF8635-BD18-4AA6-8F15-DC8EECDB9E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03D018-250A-4EC6-A843-E8289959A43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FB8F3FD-E551-484B-A816-4BF684D0952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1640561-A241-4D19-9BE1-82243B547164}">
            <x14:dataBar minLength="0" maxLength="100" gradient="0">
              <x14:cfvo type="num">
                <xm:f>0</xm:f>
              </x14:cfvo>
              <x14:cfvo type="num">
                <xm:f>72</xm:f>
              </x14:cfvo>
              <x14:negativeFillColor rgb="FFFF0000"/>
              <x14:axisColor rgb="FF000000"/>
            </x14:dataBar>
          </x14:cfRule>
          <x14:cfRule type="dataBar" id="{43DA59F9-1AF3-4446-9090-FC270619DE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086709-E1E7-4D19-AB77-4524391DF1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3F561-4066-4A6D-837A-84C1818151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7CF2E2-94D6-4514-92C9-C233170C6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4064-68B8-4AEA-92F1-1148D8E6002E}">
  <sheetPr codeName="Hoja27">
    <tabColor rgb="FFFF0000"/>
  </sheetPr>
  <dimension ref="B1:Y34"/>
  <sheetViews>
    <sheetView showGridLines="0" topLeftCell="E1" zoomScaleNormal="100" workbookViewId="0">
      <selection activeCell="K29" sqref="K29:K30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119</v>
      </c>
      <c r="I1" s="19"/>
      <c r="J1" s="19"/>
      <c r="K1" s="19"/>
      <c r="L1" s="19"/>
      <c r="M1" s="19"/>
      <c r="N1" s="22"/>
      <c r="X1" s="8">
        <f>AVERAGE(L7,L9,L11,L13,L15,L17,L19,L21,L25,L29)</f>
        <v>1.8687724402820163</v>
      </c>
      <c r="Y1" s="9">
        <f>1-X1</f>
        <v>-0.86877244028201628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121</v>
      </c>
      <c r="J7" s="27">
        <v>84</v>
      </c>
      <c r="K7" s="27">
        <v>120</v>
      </c>
      <c r="L7" s="34">
        <f>K7/J7</f>
        <v>1.4285714285714286</v>
      </c>
      <c r="M7" s="32">
        <f>J7-K7</f>
        <v>-36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122</v>
      </c>
      <c r="J9" s="27">
        <v>17</v>
      </c>
      <c r="K9" s="27">
        <v>99</v>
      </c>
      <c r="L9" s="34">
        <f>K9/J9</f>
        <v>5.8235294117647056</v>
      </c>
      <c r="M9" s="32">
        <f>J9-K9</f>
        <v>-82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123</v>
      </c>
      <c r="J11" s="27">
        <v>100</v>
      </c>
      <c r="K11" s="27">
        <v>187</v>
      </c>
      <c r="L11" s="34">
        <f>K11/J11</f>
        <v>1.87</v>
      </c>
      <c r="M11" s="32">
        <f>J11-K11</f>
        <v>-87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50</v>
      </c>
      <c r="J13" s="27">
        <v>43</v>
      </c>
      <c r="K13" s="27">
        <v>60</v>
      </c>
      <c r="L13" s="34">
        <f>K13/J13</f>
        <v>1.3953488372093024</v>
      </c>
      <c r="M13" s="32">
        <f>J13-K13</f>
        <v>-17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23</v>
      </c>
      <c r="J15" s="27">
        <v>24</v>
      </c>
      <c r="K15" s="27">
        <v>59</v>
      </c>
      <c r="L15" s="34">
        <f>K15/J15</f>
        <v>2.4583333333333335</v>
      </c>
      <c r="M15" s="32">
        <f>J15-K15</f>
        <v>-35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30" t="s">
        <v>124</v>
      </c>
      <c r="J17" s="27">
        <v>26</v>
      </c>
      <c r="K17" s="27">
        <v>30</v>
      </c>
      <c r="L17" s="34">
        <f>K17/J17</f>
        <v>1.1538461538461537</v>
      </c>
      <c r="M17" s="32">
        <f>J17-K17</f>
        <v>-4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27" t="s">
        <v>55</v>
      </c>
      <c r="J19" s="27">
        <v>63</v>
      </c>
      <c r="K19" s="27">
        <v>72</v>
      </c>
      <c r="L19" s="34">
        <f>K19/J19</f>
        <v>1.1428571428571428</v>
      </c>
      <c r="M19" s="32">
        <f>J19-K19</f>
        <v>-9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125</v>
      </c>
      <c r="J21" s="27">
        <v>28</v>
      </c>
      <c r="K21" s="27">
        <v>54</v>
      </c>
      <c r="L21" s="34">
        <f>K21/J21</f>
        <v>1.9285714285714286</v>
      </c>
      <c r="M21" s="32">
        <f>J21-K21</f>
        <v>-26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126</v>
      </c>
      <c r="J25" s="20">
        <v>300</v>
      </c>
      <c r="K25" s="20">
        <v>146</v>
      </c>
      <c r="L25" s="23">
        <f>K25/J25</f>
        <v>0.48666666666666669</v>
      </c>
      <c r="M25" s="18">
        <f>J25-K25</f>
        <v>154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20" t="s">
        <v>126</v>
      </c>
      <c r="J29" s="20">
        <v>132</v>
      </c>
      <c r="K29" s="20">
        <v>132</v>
      </c>
      <c r="L29" s="23">
        <f>K29/J29</f>
        <v>1</v>
      </c>
      <c r="M29" s="18">
        <f>J29-K29</f>
        <v>0</v>
      </c>
      <c r="N29" s="22"/>
    </row>
    <row r="30" spans="8:14" x14ac:dyDescent="0.25">
      <c r="H30" s="26"/>
      <c r="I30" s="20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I32:L32"/>
    <mergeCell ref="J34:L34"/>
    <mergeCell ref="I11:I12"/>
    <mergeCell ref="J11:J12"/>
    <mergeCell ref="K11:K12"/>
    <mergeCell ref="L11:L12"/>
    <mergeCell ref="I15:I16"/>
    <mergeCell ref="J15:J16"/>
    <mergeCell ref="K15:K16"/>
    <mergeCell ref="L15:L16"/>
    <mergeCell ref="I19:I20"/>
    <mergeCell ref="J19:J20"/>
    <mergeCell ref="K19:K20"/>
    <mergeCell ref="L19:L20"/>
    <mergeCell ref="I17:I18"/>
    <mergeCell ref="J17:J18"/>
    <mergeCell ref="H27:H28"/>
    <mergeCell ref="I27:M28"/>
    <mergeCell ref="H29:H30"/>
    <mergeCell ref="I29:I30"/>
    <mergeCell ref="J29:J30"/>
    <mergeCell ref="K29:K30"/>
    <mergeCell ref="L29:L30"/>
    <mergeCell ref="M29:M30"/>
    <mergeCell ref="K17:K18"/>
    <mergeCell ref="L17:L18"/>
    <mergeCell ref="H23:H24"/>
    <mergeCell ref="I23:M24"/>
    <mergeCell ref="H25:H26"/>
    <mergeCell ref="I25:I26"/>
    <mergeCell ref="J25:J26"/>
    <mergeCell ref="K25:K26"/>
    <mergeCell ref="L25:L26"/>
    <mergeCell ref="M25:M26"/>
    <mergeCell ref="M19:M20"/>
    <mergeCell ref="I21:I22"/>
    <mergeCell ref="J21:J22"/>
    <mergeCell ref="K21:K22"/>
    <mergeCell ref="L21:L22"/>
    <mergeCell ref="M21:M22"/>
    <mergeCell ref="M15:M16"/>
    <mergeCell ref="M11:M12"/>
    <mergeCell ref="I13:I14"/>
    <mergeCell ref="J13:J14"/>
    <mergeCell ref="K13:K14"/>
    <mergeCell ref="L13:L14"/>
    <mergeCell ref="M13:M14"/>
    <mergeCell ref="M17:M18"/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</mergeCells>
  <conditionalFormatting sqref="L7 L9 L11 L13 L15 L17 L19 L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{4AADEC71-AE9B-4A5A-BB24-845045369207}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{E0E929BC-BE8B-47D7-9B3B-1B3F8752E1CC}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{C5C850EE-BEB8-414B-A375-48FD451F15C3}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{C14B5986-EEAF-4CE4-98A5-A2DC969C219C}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{E06E380D-17C5-4360-B123-0726A2361FF6}</x14:id>
        </ext>
      </extLst>
    </cfRule>
  </conditionalFormatting>
  <conditionalFormatting sqref="L25:L26 L29:L30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{8E5305C1-7BE6-4CD9-9E76-5492B9F5ADB8}</x14:id>
        </ext>
      </extLst>
    </cfRule>
    <cfRule type="dataBar" priority="7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{1CED376F-09CC-4372-9311-EBBB46BB34CF}</x14:id>
        </ext>
      </extLst>
    </cfRule>
  </conditionalFormatting>
  <conditionalFormatting sqref="L25:L26"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{5B704C64-1BE1-410D-B163-0B830D540798}</x14:id>
        </ext>
      </extLst>
    </cfRule>
    <cfRule type="dataBar" priority="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{6C4AAD6D-A031-4657-A333-6F9D112110D9}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{A45CF300-BB20-4988-B366-3DF1A327636A}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{27D4491A-9E97-4302-BB98-DD469CBB44DC}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{1720E43D-3398-44B9-8A53-158A6637C528}</x14:id>
        </ext>
      </extLst>
    </cfRule>
  </conditionalFormatting>
  <conditionalFormatting sqref="L29:L3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{AA9D6EB1-99D8-4213-A65C-67597A5344CD}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{F6E522A7-B5E9-4160-A032-49366368E8E7}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{152AC6B0-C484-4588-9B60-BC64B73085AE}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{DE9D71EB-1EE5-49E6-9EFF-E152508C8F0B}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{F6B06D51-E0CF-4518-8739-1E9B530695C8}</x14:id>
        </ext>
      </extLst>
    </cfRule>
  </conditionalFormatting>
  <conditionalFormatting sqref="M7 M21 M9 M17 M19 M11 M13 M15"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{1EFAA6C7-F526-4FE7-901E-93E7EE23259A}</x14:id>
        </ext>
      </extLst>
    </cfRule>
    <cfRule type="dataBar" priority="5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{AA6258C1-32EE-4B5B-B143-E089CD0D0272}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{9E8A96A7-8BBF-4F0A-89AB-858CEC49BD27}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{D20C0DC5-1B34-4B6E-B41A-E97305817A02}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{C25A2AEE-32EB-4BAD-AD9F-2A1C398AB564}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{15E24850-88A0-40C6-8799-E22E5075A387}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{8D5956D2-A433-4C8C-8C30-37F41C370092}</x14:id>
        </ext>
      </extLst>
    </cfRule>
    <cfRule type="dataBar" priority="5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{187CAC0D-33D9-4191-9963-D79EA9A4D769}</x14:id>
        </ext>
      </extLst>
    </cfRule>
  </conditionalFormatting>
  <conditionalFormatting sqref="M7:M8">
    <cfRule type="dataBar" priority="15">
      <dataBar>
        <cfvo type="num" val="0"/>
        <cfvo type="num" val="84"/>
        <color rgb="FF638EC6"/>
      </dataBar>
      <extLst>
        <ext xmlns:x14="http://schemas.microsoft.com/office/spreadsheetml/2009/9/main" uri="{B025F937-C7B1-47D3-B67F-A62EFF666E3E}">
          <x14:id>{F1663D30-E975-4A46-A5FB-36CB8370900F}</x14:id>
        </ext>
      </extLst>
    </cfRule>
    <cfRule type="dataBar" priority="2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{9A34EBC8-CF90-4466-8203-BF94F2690FD7}</x14:id>
        </ext>
      </extLst>
    </cfRule>
    <cfRule type="dataBar" priority="2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{5958EDF2-C7EA-416A-849C-BF0B81E99A81}</x14:id>
        </ext>
      </extLst>
    </cfRule>
  </conditionalFormatting>
  <conditionalFormatting sqref="M7:M20">
    <cfRule type="dataBar" priority="3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{BBC6DB03-81C9-4779-89AD-C2B4DE482453}</x14:id>
        </ext>
      </extLst>
    </cfRule>
    <cfRule type="dataBar" priority="3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{721497F5-A565-4FC4-81A9-543C96F90F11}</x14:id>
        </ext>
      </extLst>
    </cfRule>
  </conditionalFormatting>
  <conditionalFormatting sqref="M9:M10">
    <cfRule type="dataBar" priority="14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{9FB5AC8E-A289-494B-8137-6670E7920C08}</x14:id>
        </ext>
      </extLst>
    </cfRule>
  </conditionalFormatting>
  <conditionalFormatting sqref="M9:M16"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{7B55738F-AEE1-4130-BF02-3E2D13FCF266}</x14:id>
        </ext>
      </extLst>
    </cfRule>
    <cfRule type="dataBar" priority="2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{05C87FCC-7466-4B5A-844E-93D9AD92E267}</x14:id>
        </ext>
      </extLst>
    </cfRule>
  </conditionalFormatting>
  <conditionalFormatting sqref="M11:M12">
    <cfRule type="dataBar" priority="13">
      <dataBar>
        <cfvo type="num" val="0"/>
        <cfvo type="num" val="100"/>
        <color rgb="FF638EC6"/>
      </dataBar>
      <extLst>
        <ext xmlns:x14="http://schemas.microsoft.com/office/spreadsheetml/2009/9/main" uri="{B025F937-C7B1-47D3-B67F-A62EFF666E3E}">
          <x14:id>{35182E99-A039-40D8-AF89-36B9EBB106AC}</x14:id>
        </ext>
      </extLst>
    </cfRule>
  </conditionalFormatting>
  <conditionalFormatting sqref="M13:M14">
    <cfRule type="dataBar" priority="12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{B2327116-1E9A-4056-879D-A4CFA9068E91}</x14:id>
        </ext>
      </extLst>
    </cfRule>
  </conditionalFormatting>
  <conditionalFormatting sqref="M15:M16">
    <cfRule type="dataBar" priority="11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{E75AF3CC-2F53-41FD-853F-9F0EB0318B0E}</x14:id>
        </ext>
      </extLst>
    </cfRule>
  </conditionalFormatting>
  <conditionalFormatting sqref="M17:M18">
    <cfRule type="dataBar" priority="10">
      <dataBar>
        <cfvo type="num" val="0"/>
        <cfvo type="num" val="26"/>
        <color rgb="FF638EC6"/>
      </dataBar>
      <extLst>
        <ext xmlns:x14="http://schemas.microsoft.com/office/spreadsheetml/2009/9/main" uri="{B025F937-C7B1-47D3-B67F-A62EFF666E3E}">
          <x14:id>{BAED92D9-8EC8-4062-A12A-46AA4608C4DD}</x14:id>
        </ext>
      </extLst>
    </cfRule>
    <cfRule type="dataBar" priority="2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{AEC39625-2474-4837-A644-3E8315DA6E36}</x14:id>
        </ext>
      </extLst>
    </cfRule>
    <cfRule type="dataBar" priority="20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{F8ED7170-59C6-4378-B5BB-69EE9F23E586}</x14:id>
        </ext>
      </extLst>
    </cfRule>
  </conditionalFormatting>
  <conditionalFormatting sqref="M19:M20">
    <cfRule type="dataBar" priority="9">
      <dataBar>
        <cfvo type="num" val="0"/>
        <cfvo type="num" val="63"/>
        <color rgb="FF638EC6"/>
      </dataBar>
      <extLst>
        <ext xmlns:x14="http://schemas.microsoft.com/office/spreadsheetml/2009/9/main" uri="{B025F937-C7B1-47D3-B67F-A62EFF666E3E}">
          <x14:id>{BFB4FC7C-1ED9-4FA9-9BC9-0B9E90244C2E}</x14:id>
        </ext>
      </extLst>
    </cfRule>
    <cfRule type="dataBar" priority="19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{B784EA4D-58FB-4D53-A96F-F2952741B1C6}</x14:id>
        </ext>
      </extLst>
    </cfRule>
    <cfRule type="dataBar" priority="25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{6DFF93D4-CAA7-4C70-A3F2-4A98972D655D}</x14:id>
        </ext>
      </extLst>
    </cfRule>
  </conditionalFormatting>
  <conditionalFormatting sqref="M21:M22">
    <cfRule type="dataBar" priority="18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{EA9ECAD3-CDD8-4256-A823-B7AD45E05738}</x14:id>
        </ext>
      </extLst>
    </cfRule>
    <cfRule type="dataBar" priority="2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{F70991A4-3250-43CF-B6EE-19DB89D82447}</x14:id>
        </ext>
      </extLst>
    </cfRule>
    <cfRule type="dataBar" priority="31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{2D5518F8-D092-4161-8344-9715E3CA1389}</x14:id>
        </ext>
      </extLst>
    </cfRule>
    <cfRule type="dataBar" priority="8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{D9E191FC-1BAB-4122-AA59-147BCB93DD97}</x14:id>
        </ext>
      </extLst>
    </cfRule>
  </conditionalFormatting>
  <conditionalFormatting sqref="M25:M26">
    <cfRule type="dataBar" priority="33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{89B6B384-1A20-4F8A-B365-1E84999B7713}</x14:id>
        </ext>
      </extLst>
    </cfRule>
    <cfRule type="dataBar" priority="1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{F090CC93-B256-4112-8F3F-ECA83E158616}</x14:id>
        </ext>
      </extLst>
    </cfRule>
    <cfRule type="dataBar" priority="4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{1952B229-DB18-4929-8608-5CFACC92A162}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{4E8E7BBB-C317-4E35-AAD3-BD7FB44F2090}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{34FB1CD7-62AE-43EB-9E43-68551496840B}</x14:id>
        </ext>
      </extLst>
    </cfRule>
    <cfRule type="dataBar" priority="4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{A2BE0531-D410-4437-9219-DCE50790DC00}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{0145F82B-3900-4431-A27D-A2730293B317}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{88F040A0-2099-4655-9984-6BA27E5950C1}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{F074EA95-F319-4E5C-8E24-A602DB690A30}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{CD2335D9-C3A5-4B19-90F1-F02E59A1C9A0}</x14:id>
        </ext>
      </extLst>
    </cfRule>
    <cfRule type="dataBar" priority="7">
      <dataBar>
        <cfvo type="num" val="300"/>
        <cfvo type="num" val="0"/>
        <color rgb="FF638EC6"/>
      </dataBar>
      <extLst>
        <ext xmlns:x14="http://schemas.microsoft.com/office/spreadsheetml/2009/9/main" uri="{B025F937-C7B1-47D3-B67F-A62EFF666E3E}">
          <x14:id>{0797F609-ECEB-43C1-942A-36D6AA6A4470}</x14:id>
        </ext>
      </extLst>
    </cfRule>
    <cfRule type="dataBar" priority="16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{4DF7B126-2A2D-4E62-9240-CD46485BCCC3}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{3B07A53A-077F-457A-99F9-D5270E672758}</x14:id>
        </ext>
      </extLst>
    </cfRule>
    <cfRule type="dataBar" priority="2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{7EE4CEE2-BFFB-4022-9E17-00327655758D}</x14:id>
        </ext>
      </extLst>
    </cfRule>
  </conditionalFormatting>
  <conditionalFormatting sqref="M29:M30">
    <cfRule type="dataBar" priority="3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{086A0481-B231-46FD-A7D0-F777D2E7E422}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{21C3C7AF-41ED-4ADA-9542-753D1E378A2A}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{9681DBCD-CD5F-4C27-A38A-B851C1134719}</x14:id>
        </ext>
      </extLst>
    </cfRule>
    <cfRule type="dataBar" priority="3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{BCAA9527-68A8-45E3-BB6D-8F67774AA929}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{B8A84E37-8E28-402C-997B-CBA9756B0BEF}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{692083E5-5963-4E53-BF38-D148A5E21A9E}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{015E306C-6545-413E-92B7-3712B1F82A8B}</x14:id>
        </ext>
      </extLst>
    </cfRule>
    <cfRule type="dataBar" priority="3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{8EE05144-91DD-4107-9880-218E5C69F76E}</x14:id>
        </ext>
      </extLst>
    </cfRule>
    <cfRule type="dataBar" priority="1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{DD56A272-FB5C-4DD6-A125-472AA6739F3A}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EC71-AE9B-4A5A-BB24-8450453692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E929BC-BE8B-47D7-9B3B-1B3F8752E1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C850EE-BEB8-414B-A375-48FD451F15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4B5986-EEAF-4CE4-98A5-A2DC969C2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6E380D-17C5-4360-B123-0726A2361F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L9 L11 L13 L15 L17 L19 L21</xm:sqref>
        </x14:conditionalFormatting>
        <x14:conditionalFormatting xmlns:xm="http://schemas.microsoft.com/office/excel/2006/main">
          <x14:cfRule type="dataBar" id="{8E5305C1-7BE6-4CD9-9E76-5492B9F5A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ED376F-09CC-4372-9311-EBBB46BB34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 L29:L30</xm:sqref>
        </x14:conditionalFormatting>
        <x14:conditionalFormatting xmlns:xm="http://schemas.microsoft.com/office/excel/2006/main">
          <x14:cfRule type="dataBar" id="{5B704C64-1BE1-410D-B163-0B830D540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4AAD6D-A031-4657-A333-6F9D112110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5CF300-BB20-4988-B366-3DF1A3276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D4491A-9E97-4302-BB98-DD469CBB44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20E43D-3398-44B9-8A53-158A6637C5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AA9D6EB1-99D8-4213-A65C-67597A534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E522A7-B5E9-4160-A032-49366368E8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2AC6B0-C484-4588-9B60-BC64B73085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9D71EB-1EE5-49E6-9EFF-E152508C8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B06D51-E0CF-4518-8739-1E9B530695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1EFAA6C7-F526-4FE7-901E-93E7EE2325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6258C1-32EE-4B5B-B143-E089CD0D027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E8A96A7-8BBF-4F0A-89AB-858CEC49BD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20C0DC5-1B34-4B6E-B41A-E97305817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5A2AEE-32EB-4BAD-AD9F-2A1C398AB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E24850-88A0-40C6-8799-E22E5075A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5956D2-A433-4C8C-8C30-37F41C3700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7CAC0D-33D9-4191-9963-D79EA9A4D76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M7 M21 M9 M17 M19 M11 M13 M15</xm:sqref>
        </x14:conditionalFormatting>
        <x14:conditionalFormatting xmlns:xm="http://schemas.microsoft.com/office/excel/2006/main">
          <x14:cfRule type="dataBar" id="{F1663D30-E975-4A46-A5FB-36CB8370900F}">
            <x14:dataBar minLength="0" maxLength="100" gradient="0">
              <x14:cfvo type="num">
                <xm:f>0</xm:f>
              </x14:cfvo>
              <x14:cfvo type="num">
                <xm:f>84</xm:f>
              </x14:cfvo>
              <x14:negativeFillColor rgb="FFFF0000"/>
              <x14:axisColor rgb="FF000000"/>
            </x14:dataBar>
          </x14:cfRule>
          <x14:cfRule type="dataBar" id="{9A34EBC8-CF90-4466-8203-BF94F2690FD7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5958EDF2-C7EA-416A-849C-BF0B81E99A81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BBC6DB03-81C9-4779-89AD-C2B4DE482453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21497F5-A565-4FC4-81A9-543C96F90F11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9FB5AC8E-A289-494B-8137-6670E7920C08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B55738F-AEE1-4130-BF02-3E2D13FCF26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05C87FCC-7466-4B5A-844E-93D9AD92E26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M9:M16</xm:sqref>
        </x14:conditionalFormatting>
        <x14:conditionalFormatting xmlns:xm="http://schemas.microsoft.com/office/excel/2006/main">
          <x14:cfRule type="dataBar" id="{35182E99-A039-40D8-AF89-36B9EBB106AC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B2327116-1E9A-4056-879D-A4CFA9068E91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E75AF3CC-2F53-41FD-853F-9F0EB0318B0E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BAED92D9-8EC8-4062-A12A-46AA4608C4DD}">
            <x14:dataBar minLength="0" maxLength="100" gradient="0">
              <x14:cfvo type="num">
                <xm:f>0</xm:f>
              </x14:cfvo>
              <x14:cfvo type="num">
                <xm:f>26</xm:f>
              </x14:cfvo>
              <x14:negativeFillColor rgb="FFFF0000"/>
              <x14:axisColor rgb="FF000000"/>
            </x14:dataBar>
          </x14:cfRule>
          <x14:cfRule type="dataBar" id="{AEC39625-2474-4837-A644-3E8315DA6E36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F8ED7170-59C6-4378-B5BB-69EE9F23E586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BFB4FC7C-1ED9-4FA9-9BC9-0B9E90244C2E}">
            <x14:dataBar minLength="0" maxLength="100" gradient="0">
              <x14:cfvo type="num">
                <xm:f>0</xm:f>
              </x14:cfvo>
              <x14:cfvo type="num">
                <xm:f>63</xm:f>
              </x14:cfvo>
              <x14:negativeFillColor rgb="FFFF0000"/>
              <x14:axisColor rgb="FF000000"/>
            </x14:dataBar>
          </x14:cfRule>
          <x14:cfRule type="dataBar" id="{B784EA4D-58FB-4D53-A96F-F2952741B1C6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6DFF93D4-CAA7-4C70-A3F2-4A98972D655D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EA9ECAD3-CDD8-4256-A823-B7AD45E05738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F70991A4-3250-43CF-B6EE-19DB89D82447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2D5518F8-D092-4161-8344-9715E3CA1389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9E191FC-1BAB-4122-AA59-147BCB93DD97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89B6B384-1A20-4F8A-B365-1E84999B771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090CC93-B256-4112-8F3F-ECA83E15861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952B229-DB18-4929-8608-5CFACC92A16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E8E7BBB-C317-4E35-AAD3-BD7FB44F20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FB1CD7-62AE-43EB-9E43-6855149684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BE0531-D410-4437-9219-DCE50790DC0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145F82B-3900-4431-A27D-A2730293B3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F040A0-2099-4655-9984-6BA27E5950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74EA95-F319-4E5C-8E24-A602DB690A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2335D9-C3A5-4B19-90F1-F02E59A1C9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97F609-ECEB-43C1-942A-36D6AA6A4470}">
            <x14:dataBar minLength="0" maxLength="100" gradient="0">
              <x14:cfvo type="num">
                <xm:f>300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DF7B126-2A2D-4E62-9240-CD46485BCCC3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B07A53A-077F-457A-99F9-D5270E67275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EE4CEE2-BFFB-4022-9E17-00327655758D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086A0481-B231-46FD-A7D0-F777D2E7E42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1C3C7AF-41ED-4ADA-9542-753D1E378A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81DBCD-CD5F-4C27-A38A-B851C11347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AA9527-68A8-45E3-BB6D-8F67774AA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A84E37-8E28-402C-997B-CBA9756B0B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2083E5-5963-4E53-BF38-D148A5E21A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5E306C-6545-413E-92B7-3712B1F82A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E05144-91DD-4107-9880-218E5C69F76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D56A272-FB5C-4DD6-A125-472AA6739F3A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08FB-CBC3-438F-9E2A-D3211CD40D62}">
  <sheetPr codeName="Hoja28">
    <tabColor rgb="FFFF0000"/>
  </sheetPr>
  <dimension ref="B1:Y42"/>
  <sheetViews>
    <sheetView showGridLines="0" topLeftCell="E4" zoomScaleNormal="100" workbookViewId="0">
      <selection activeCell="K33" sqref="K33:K34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127</v>
      </c>
      <c r="I1" s="19"/>
      <c r="J1" s="19"/>
      <c r="K1" s="19"/>
      <c r="L1" s="19"/>
      <c r="M1" s="19"/>
      <c r="N1" s="22"/>
      <c r="X1" s="8">
        <f>AVERAGE(L7,L9,L11,L13,L15,L17,L19,L21,L23,L25,L27,L29,L33,L37)</f>
        <v>1.0459328075777905</v>
      </c>
      <c r="Y1" s="9">
        <f>1-X1</f>
        <v>-4.5932807577790502E-2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127</v>
      </c>
      <c r="J7" s="27">
        <v>43</v>
      </c>
      <c r="K7" s="27">
        <v>45</v>
      </c>
      <c r="L7" s="34">
        <f>K7/J7</f>
        <v>1.0465116279069768</v>
      </c>
      <c r="M7" s="32">
        <f>J7-K7</f>
        <v>-2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102</v>
      </c>
      <c r="J9" s="27">
        <v>29</v>
      </c>
      <c r="K9" s="27">
        <v>21</v>
      </c>
      <c r="L9" s="34">
        <f>K9/J9</f>
        <v>0.72413793103448276</v>
      </c>
      <c r="M9" s="32">
        <f>J9-K9</f>
        <v>8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43</v>
      </c>
      <c r="J11" s="27">
        <v>67</v>
      </c>
      <c r="K11" s="27">
        <v>59</v>
      </c>
      <c r="L11" s="34">
        <f>K11/J11</f>
        <v>0.88059701492537312</v>
      </c>
      <c r="M11" s="32">
        <f>J11-K11</f>
        <v>8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30" t="s">
        <v>128</v>
      </c>
      <c r="J13" s="27">
        <v>49</v>
      </c>
      <c r="K13" s="27">
        <v>28</v>
      </c>
      <c r="L13" s="34">
        <f>K13/J13</f>
        <v>0.5714285714285714</v>
      </c>
      <c r="M13" s="32">
        <f>J13-K13</f>
        <v>21</v>
      </c>
      <c r="N13" s="22"/>
    </row>
    <row r="14" spans="2:25" x14ac:dyDescent="0.25">
      <c r="H14" s="26"/>
      <c r="I14" s="31"/>
      <c r="J14" s="28"/>
      <c r="K14" s="28"/>
      <c r="L14" s="35"/>
      <c r="M14" s="33"/>
      <c r="N14" s="22"/>
    </row>
    <row r="15" spans="2:25" x14ac:dyDescent="0.25">
      <c r="H15" s="26"/>
      <c r="I15" s="27" t="s">
        <v>129</v>
      </c>
      <c r="J15" s="27">
        <v>23</v>
      </c>
      <c r="K15" s="27">
        <v>40</v>
      </c>
      <c r="L15" s="34">
        <f>K15/J15</f>
        <v>1.7391304347826086</v>
      </c>
      <c r="M15" s="32">
        <f>J15-K15</f>
        <v>-17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25</v>
      </c>
      <c r="J17" s="27">
        <v>56</v>
      </c>
      <c r="K17" s="27">
        <v>46</v>
      </c>
      <c r="L17" s="34">
        <f>K17/J17</f>
        <v>0.8214285714285714</v>
      </c>
      <c r="M17" s="32">
        <f>J17-K17</f>
        <v>10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27" t="s">
        <v>50</v>
      </c>
      <c r="J19" s="27">
        <v>30</v>
      </c>
      <c r="K19" s="27">
        <v>49</v>
      </c>
      <c r="L19" s="34">
        <f>K19/J19</f>
        <v>1.6333333333333333</v>
      </c>
      <c r="M19" s="32">
        <f>J19-K19</f>
        <v>-19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130</v>
      </c>
      <c r="J21" s="27">
        <v>13</v>
      </c>
      <c r="K21" s="27">
        <v>17</v>
      </c>
      <c r="L21" s="34">
        <f>K21/J21</f>
        <v>1.3076923076923077</v>
      </c>
      <c r="M21" s="32">
        <f>J21-K21</f>
        <v>-4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6"/>
      <c r="I23" s="27" t="s">
        <v>131</v>
      </c>
      <c r="J23" s="27">
        <v>43</v>
      </c>
      <c r="K23" s="27">
        <v>44</v>
      </c>
      <c r="L23" s="34">
        <f>K23/J23</f>
        <v>1.0232558139534884</v>
      </c>
      <c r="M23" s="32">
        <f>J23-K23</f>
        <v>-1</v>
      </c>
      <c r="N23" s="22"/>
    </row>
    <row r="24" spans="8:14" x14ac:dyDescent="0.25">
      <c r="H24" s="26"/>
      <c r="I24" s="28"/>
      <c r="J24" s="28"/>
      <c r="K24" s="28"/>
      <c r="L24" s="35"/>
      <c r="M24" s="33"/>
      <c r="N24" s="22"/>
    </row>
    <row r="25" spans="8:14" x14ac:dyDescent="0.25">
      <c r="H25" s="26"/>
      <c r="I25" s="30" t="s">
        <v>132</v>
      </c>
      <c r="J25" s="27">
        <v>14</v>
      </c>
      <c r="K25" s="27">
        <v>13</v>
      </c>
      <c r="L25" s="34">
        <f>K25/J25</f>
        <v>0.9285714285714286</v>
      </c>
      <c r="M25" s="32">
        <f>J25-K25</f>
        <v>1</v>
      </c>
      <c r="N25" s="22"/>
    </row>
    <row r="26" spans="8:14" x14ac:dyDescent="0.25">
      <c r="H26" s="26"/>
      <c r="I26" s="31"/>
      <c r="J26" s="28"/>
      <c r="K26" s="28"/>
      <c r="L26" s="35"/>
      <c r="M26" s="33"/>
      <c r="N26" s="22"/>
    </row>
    <row r="27" spans="8:14" x14ac:dyDescent="0.25">
      <c r="H27" s="26"/>
      <c r="I27" s="27" t="s">
        <v>86</v>
      </c>
      <c r="J27" s="27">
        <v>13</v>
      </c>
      <c r="K27" s="27">
        <v>18</v>
      </c>
      <c r="L27" s="34">
        <f>K27/J27</f>
        <v>1.3846153846153846</v>
      </c>
      <c r="M27" s="32">
        <f>J27-K27</f>
        <v>-5</v>
      </c>
      <c r="N27" s="22"/>
    </row>
    <row r="28" spans="8:14" x14ac:dyDescent="0.25">
      <c r="H28" s="26"/>
      <c r="I28" s="28"/>
      <c r="J28" s="28"/>
      <c r="K28" s="28"/>
      <c r="L28" s="35"/>
      <c r="M28" s="33"/>
      <c r="N28" s="22"/>
    </row>
    <row r="29" spans="8:14" x14ac:dyDescent="0.25">
      <c r="H29" s="26"/>
      <c r="I29" s="27" t="s">
        <v>133</v>
      </c>
      <c r="J29" s="27">
        <v>3</v>
      </c>
      <c r="K29" s="27">
        <v>3</v>
      </c>
      <c r="L29" s="34">
        <f>K29/J29</f>
        <v>1</v>
      </c>
      <c r="M29" s="32">
        <f>J29-K29</f>
        <v>0</v>
      </c>
      <c r="N29" s="22"/>
    </row>
    <row r="30" spans="8:14" x14ac:dyDescent="0.25">
      <c r="H30" s="26"/>
      <c r="I30" s="28"/>
      <c r="J30" s="28"/>
      <c r="K30" s="28"/>
      <c r="L30" s="35"/>
      <c r="M30" s="33"/>
      <c r="N30" s="22"/>
    </row>
    <row r="31" spans="8:14" x14ac:dyDescent="0.25">
      <c r="H31" s="21" t="s">
        <v>8</v>
      </c>
      <c r="I31" s="22"/>
      <c r="J31" s="22"/>
      <c r="K31" s="22"/>
      <c r="L31" s="22"/>
      <c r="M31" s="22"/>
      <c r="N31" s="22"/>
    </row>
    <row r="32" spans="8:14" x14ac:dyDescent="0.25">
      <c r="H32" s="21"/>
      <c r="I32" s="22"/>
      <c r="J32" s="22"/>
      <c r="K32" s="22"/>
      <c r="L32" s="22"/>
      <c r="M32" s="22"/>
      <c r="N32" s="22"/>
    </row>
    <row r="33" spans="8:14" x14ac:dyDescent="0.25">
      <c r="H33" s="26"/>
      <c r="I33" s="20" t="s">
        <v>127</v>
      </c>
      <c r="J33" s="20">
        <v>213</v>
      </c>
      <c r="K33" s="20">
        <v>167</v>
      </c>
      <c r="L33" s="23">
        <f>K33/J33</f>
        <v>0.784037558685446</v>
      </c>
      <c r="M33" s="18">
        <f>J33-K33</f>
        <v>46</v>
      </c>
      <c r="N33" s="22"/>
    </row>
    <row r="34" spans="8:14" x14ac:dyDescent="0.25">
      <c r="H34" s="26"/>
      <c r="I34" s="20"/>
      <c r="J34" s="20"/>
      <c r="K34" s="20"/>
      <c r="L34" s="23"/>
      <c r="M34" s="18"/>
      <c r="N34" s="22"/>
    </row>
    <row r="35" spans="8:14" x14ac:dyDescent="0.25">
      <c r="H35" s="21" t="s">
        <v>9</v>
      </c>
      <c r="I35" s="22"/>
      <c r="J35" s="22"/>
      <c r="K35" s="22"/>
      <c r="L35" s="22"/>
      <c r="M35" s="22"/>
      <c r="N35" s="22"/>
    </row>
    <row r="36" spans="8:14" x14ac:dyDescent="0.25">
      <c r="H36" s="21"/>
      <c r="I36" s="22"/>
      <c r="J36" s="22"/>
      <c r="K36" s="22"/>
      <c r="L36" s="22"/>
      <c r="M36" s="22"/>
      <c r="N36" s="22"/>
    </row>
    <row r="37" spans="8:14" x14ac:dyDescent="0.25">
      <c r="H37" s="26"/>
      <c r="I37" s="20" t="s">
        <v>127</v>
      </c>
      <c r="J37" s="20">
        <v>119</v>
      </c>
      <c r="K37" s="20">
        <v>95</v>
      </c>
      <c r="L37" s="23">
        <f>K37/J37</f>
        <v>0.79831932773109249</v>
      </c>
      <c r="M37" s="18">
        <f>J37-K37</f>
        <v>24</v>
      </c>
      <c r="N37" s="22"/>
    </row>
    <row r="38" spans="8:14" x14ac:dyDescent="0.25">
      <c r="H38" s="26"/>
      <c r="I38" s="20"/>
      <c r="J38" s="20"/>
      <c r="K38" s="20"/>
      <c r="L38" s="23"/>
      <c r="M38" s="18"/>
      <c r="N38" s="22"/>
    </row>
    <row r="39" spans="8:14" x14ac:dyDescent="0.25">
      <c r="H39" s="2"/>
      <c r="I39" s="2"/>
      <c r="J39" s="5"/>
      <c r="K39" s="5"/>
      <c r="L39" s="5"/>
      <c r="M39" s="5"/>
      <c r="N39" s="22"/>
    </row>
    <row r="40" spans="8:14" x14ac:dyDescent="0.25">
      <c r="I40" s="24">
        <f ca="1">TODAY()</f>
        <v>46256</v>
      </c>
      <c r="J40" s="24"/>
      <c r="K40" s="24"/>
      <c r="L40" s="24"/>
    </row>
    <row r="42" spans="8:14" x14ac:dyDescent="0.25">
      <c r="J42" s="25"/>
      <c r="K42" s="25"/>
      <c r="L42" s="25"/>
    </row>
  </sheetData>
  <mergeCells count="83">
    <mergeCell ref="I23:I24"/>
    <mergeCell ref="J23:J24"/>
    <mergeCell ref="K23:K24"/>
    <mergeCell ref="L23:L24"/>
    <mergeCell ref="M23:M24"/>
    <mergeCell ref="J17:J18"/>
    <mergeCell ref="K17:K18"/>
    <mergeCell ref="L17:L18"/>
    <mergeCell ref="M17:M18"/>
    <mergeCell ref="I21:I22"/>
    <mergeCell ref="J21:J22"/>
    <mergeCell ref="K21:K22"/>
    <mergeCell ref="L21:L22"/>
    <mergeCell ref="M21:M22"/>
    <mergeCell ref="I19:I20"/>
    <mergeCell ref="J19:J20"/>
    <mergeCell ref="K19:K20"/>
    <mergeCell ref="L19:L20"/>
    <mergeCell ref="M19:M20"/>
    <mergeCell ref="I40:L40"/>
    <mergeCell ref="J42:L42"/>
    <mergeCell ref="I11:I12"/>
    <mergeCell ref="J11:J12"/>
    <mergeCell ref="K11:K12"/>
    <mergeCell ref="L11:L12"/>
    <mergeCell ref="I15:I16"/>
    <mergeCell ref="J15:J16"/>
    <mergeCell ref="K15:K16"/>
    <mergeCell ref="L15:L16"/>
    <mergeCell ref="I27:I28"/>
    <mergeCell ref="J27:J28"/>
    <mergeCell ref="K27:K28"/>
    <mergeCell ref="L27:L28"/>
    <mergeCell ref="I25:I26"/>
    <mergeCell ref="J25:J26"/>
    <mergeCell ref="H35:H36"/>
    <mergeCell ref="I35:M36"/>
    <mergeCell ref="H37:H38"/>
    <mergeCell ref="I37:I38"/>
    <mergeCell ref="J37:J38"/>
    <mergeCell ref="K37:K38"/>
    <mergeCell ref="L37:L38"/>
    <mergeCell ref="M37:M38"/>
    <mergeCell ref="H31:H32"/>
    <mergeCell ref="I31:M32"/>
    <mergeCell ref="H33:H34"/>
    <mergeCell ref="I33:I34"/>
    <mergeCell ref="J33:J34"/>
    <mergeCell ref="K33:K34"/>
    <mergeCell ref="L33:L34"/>
    <mergeCell ref="M33:M34"/>
    <mergeCell ref="L9:L10"/>
    <mergeCell ref="M9:M10"/>
    <mergeCell ref="M27:M28"/>
    <mergeCell ref="I29:I30"/>
    <mergeCell ref="J29:J30"/>
    <mergeCell ref="K29:K30"/>
    <mergeCell ref="L29:L30"/>
    <mergeCell ref="M29:M30"/>
    <mergeCell ref="M11:M12"/>
    <mergeCell ref="I13:I14"/>
    <mergeCell ref="J13:J14"/>
    <mergeCell ref="K13:K14"/>
    <mergeCell ref="L13:L14"/>
    <mergeCell ref="M13:M14"/>
    <mergeCell ref="M15:M16"/>
    <mergeCell ref="I17:I18"/>
    <mergeCell ref="K25:K26"/>
    <mergeCell ref="L25:L26"/>
    <mergeCell ref="M25:M26"/>
    <mergeCell ref="H1:M3"/>
    <mergeCell ref="N1:N39"/>
    <mergeCell ref="H5:H6"/>
    <mergeCell ref="I5:M6"/>
    <mergeCell ref="H7:H30"/>
    <mergeCell ref="I7:I8"/>
    <mergeCell ref="J7:J8"/>
    <mergeCell ref="K7:K8"/>
    <mergeCell ref="L7:L8"/>
    <mergeCell ref="M7:M8"/>
    <mergeCell ref="I9:I10"/>
    <mergeCell ref="J9:J10"/>
    <mergeCell ref="K9:K10"/>
  </mergeCells>
  <conditionalFormatting sqref="L7 L9 L11 L13 L15 L17 L19 L21 L23 L25 L27 L2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{06863D5C-B677-454E-991C-EB1EAA53CF19}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{5F2AA22D-79C1-46C7-B3C7-D4F8AB2D7557}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{83944CC2-E3D1-4387-96FA-B10EE82DCCEE}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{75BA17A0-5239-45EF-8E6E-D95A69AFA2C0}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{FCAE2CC5-0D94-484B-B88B-82E68179B65F}</x14:id>
        </ext>
      </extLst>
    </cfRule>
  </conditionalFormatting>
  <conditionalFormatting sqref="L33:L34 L37:L38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{DB5556CD-A577-453B-ACEC-4DF419FABD7B}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{0F9B557E-703F-4D05-A00D-191278D32517}</x14:id>
        </ext>
      </extLst>
    </cfRule>
  </conditionalFormatting>
  <conditionalFormatting sqref="L33:L34"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{756C0880-AB9A-4EE0-8907-CEA2D938C41B}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{1CB99523-8B19-43AC-B2F0-E762DA80F70B}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{B27E0EAA-4468-4908-9B53-C3362E7E8011}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{EE3565E2-EAF4-423A-BEE6-00D648F9DF8B}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{25741357-A6AB-40DE-A51F-E632960DF72A}</x14:id>
        </ext>
      </extLst>
    </cfRule>
  </conditionalFormatting>
  <conditionalFormatting sqref="L37:L38"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{0D01EE4E-E5E0-42FE-97B5-C92D3A3EFA5F}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{422F6B3D-1283-4AD9-847C-1A1C56E75CFA}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{99DBFB66-AE06-46FC-B24B-825CD98B3CA6}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{6AEFEBB2-3F32-4E17-9C2C-1819A0D2B53E}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{09565194-1F4E-45D5-9BA9-A6F1E4C21332}</x14:id>
        </ext>
      </extLst>
    </cfRule>
  </conditionalFormatting>
  <conditionalFormatting sqref="M7 M29 M9 M25 M27 M11 M13 M15 M17 M19 M21 M23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{11055192-BB7D-4297-B359-B9849F94C2BF}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{FE320E15-BF62-4EC4-8361-4DE53899132A}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{581AC062-2677-4B4E-BA8E-F39359B45033}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{B93D1C95-5533-4F7D-8D90-E0D07E48CB1C}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{13F2CED5-5313-4544-B87C-EA6FF996A6F4}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{D412DD89-8F7B-4DF6-9182-086FEDDBBF09}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{E2EEDA00-3B9D-422B-BA33-C6645E66AEB0}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{A1B8BBAF-C321-4A4A-994D-464DD87D58F1}</x14:id>
        </ext>
      </extLst>
    </cfRule>
  </conditionalFormatting>
  <conditionalFormatting sqref="M7:M8"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{C13949AF-6CC2-4758-BEBE-9DB621BBCFA6}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{ADE5E73F-35CC-4DFA-A314-C9D4B639CDCA}</x14:id>
        </ext>
      </extLst>
    </cfRule>
    <cfRule type="dataBar" priority="19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{5974F6AC-1FAD-4177-BF4C-A54C2F286FF9}</x14:id>
        </ext>
      </extLst>
    </cfRule>
  </conditionalFormatting>
  <conditionalFormatting sqref="M7:M28"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{E7CACD55-0090-4E9D-9E7B-91BD42584D84}</x14:id>
        </ext>
      </extLst>
    </cfRule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{BC08F187-938B-45F5-90CF-8F203871DACD}</x14:id>
        </ext>
      </extLst>
    </cfRule>
  </conditionalFormatting>
  <conditionalFormatting sqref="M9:M10">
    <cfRule type="dataBar" priority="18">
      <dataBar>
        <cfvo type="num" val="0"/>
        <cfvo type="num" val="29"/>
        <color rgb="FF638EC6"/>
      </dataBar>
      <extLst>
        <ext xmlns:x14="http://schemas.microsoft.com/office/spreadsheetml/2009/9/main" uri="{B025F937-C7B1-47D3-B67F-A62EFF666E3E}">
          <x14:id>{8B92C7DA-29F2-4849-89AC-78D14FCE27FF}</x14:id>
        </ext>
      </extLst>
    </cfRule>
  </conditionalFormatting>
  <conditionalFormatting sqref="M9:M24"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{D743A33A-0846-4DE2-A7CC-BB10FB383CE2}</x14:id>
        </ext>
      </extLst>
    </cfRule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{61F0C4CA-F736-40E9-9864-8F8D30C16C05}</x14:id>
        </ext>
      </extLst>
    </cfRule>
  </conditionalFormatting>
  <conditionalFormatting sqref="M11:M12">
    <cfRule type="dataBar" priority="17">
      <dataBar>
        <cfvo type="num" val="0"/>
        <cfvo type="num" val="67"/>
        <color rgb="FF638EC6"/>
      </dataBar>
      <extLst>
        <ext xmlns:x14="http://schemas.microsoft.com/office/spreadsheetml/2009/9/main" uri="{B025F937-C7B1-47D3-B67F-A62EFF666E3E}">
          <x14:id>{A5AD64CC-5FC1-47BB-B998-98B3E74A045B}</x14:id>
        </ext>
      </extLst>
    </cfRule>
  </conditionalFormatting>
  <conditionalFormatting sqref="M13:M14">
    <cfRule type="dataBar" priority="16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{C2FBBBFD-4069-4860-85CD-D6EE76923E1D}</x14:id>
        </ext>
      </extLst>
    </cfRule>
  </conditionalFormatting>
  <conditionalFormatting sqref="M15:M16">
    <cfRule type="dataBar" priority="15">
      <dataBar>
        <cfvo type="num" val="0"/>
        <cfvo type="num" val="23"/>
        <color rgb="FF638EC6"/>
      </dataBar>
      <extLst>
        <ext xmlns:x14="http://schemas.microsoft.com/office/spreadsheetml/2009/9/main" uri="{B025F937-C7B1-47D3-B67F-A62EFF666E3E}">
          <x14:id>{E4FA0DE6-5E4E-4E98-8DC0-C6D4EA6A03FB}</x14:id>
        </ext>
      </extLst>
    </cfRule>
  </conditionalFormatting>
  <conditionalFormatting sqref="M17:M18">
    <cfRule type="dataBar" priority="14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{80E27B55-9FB2-4B6C-888D-9703727DAA35}</x14:id>
        </ext>
      </extLst>
    </cfRule>
  </conditionalFormatting>
  <conditionalFormatting sqref="M19:M20">
    <cfRule type="dataBar" priority="13">
      <dataBar>
        <cfvo type="num" val="0"/>
        <cfvo type="num" val="30"/>
        <color rgb="FF638EC6"/>
      </dataBar>
      <extLst>
        <ext xmlns:x14="http://schemas.microsoft.com/office/spreadsheetml/2009/9/main" uri="{B025F937-C7B1-47D3-B67F-A62EFF666E3E}">
          <x14:id>{F57A80C1-9BA8-4914-B067-3D146A4DC921}</x14:id>
        </ext>
      </extLst>
    </cfRule>
  </conditionalFormatting>
  <conditionalFormatting sqref="M21:M22">
    <cfRule type="dataBar" priority="12">
      <dataBar>
        <cfvo type="num" val="0"/>
        <cfvo type="num" val="13"/>
        <color rgb="FF638EC6"/>
      </dataBar>
      <extLst>
        <ext xmlns:x14="http://schemas.microsoft.com/office/spreadsheetml/2009/9/main" uri="{B025F937-C7B1-47D3-B67F-A62EFF666E3E}">
          <x14:id>{F70D3EEF-0A88-495E-91DC-51F8260E854D}</x14:id>
        </ext>
      </extLst>
    </cfRule>
  </conditionalFormatting>
  <conditionalFormatting sqref="M23:M24">
    <cfRule type="dataBar" priority="11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{722D445B-14BF-4401-A089-DDEE27AFEC35}</x14:id>
        </ext>
      </extLst>
    </cfRule>
  </conditionalFormatting>
  <conditionalFormatting sqref="M25:M26">
    <cfRule type="dataBar" priority="24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{7836E7BE-C854-4A0E-A55C-7F234238D711}</x14:id>
        </ext>
      </extLst>
    </cfRule>
    <cfRule type="dataBar" priority="30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{AE63EFA1-A952-4CB2-BE3B-8A960971EC44}</x14:id>
        </ext>
      </extLst>
    </cfRule>
    <cfRule type="dataBar" priority="10">
      <dataBar>
        <cfvo type="num" val="0"/>
        <cfvo type="num" val="14"/>
        <color rgb="FF638EC6"/>
      </dataBar>
      <extLst>
        <ext xmlns:x14="http://schemas.microsoft.com/office/spreadsheetml/2009/9/main" uri="{B025F937-C7B1-47D3-B67F-A62EFF666E3E}">
          <x14:id>{6771CD90-8D22-4FB4-A897-824B2601613B}</x14:id>
        </ext>
      </extLst>
    </cfRule>
  </conditionalFormatting>
  <conditionalFormatting sqref="M27:M28">
    <cfRule type="dataBar" priority="29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{993F81FC-00BC-49F1-9E62-25790CF94D5C}</x14:id>
        </ext>
      </extLst>
    </cfRule>
    <cfRule type="dataBar" priority="23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{F0C90226-9C6A-471D-8680-991ADBE7EC19}</x14:id>
        </ext>
      </extLst>
    </cfRule>
    <cfRule type="dataBar" priority="9">
      <dataBar>
        <cfvo type="num" val="0"/>
        <cfvo type="num" val="13"/>
        <color rgb="FF638EC6"/>
      </dataBar>
      <extLst>
        <ext xmlns:x14="http://schemas.microsoft.com/office/spreadsheetml/2009/9/main" uri="{B025F937-C7B1-47D3-B67F-A62EFF666E3E}">
          <x14:id>{5542D038-695C-4267-B84B-672875092C43}</x14:id>
        </ext>
      </extLst>
    </cfRule>
  </conditionalFormatting>
  <conditionalFormatting sqref="M29:M30">
    <cfRule type="dataBar" priority="35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{E55D48E3-560D-4EB4-A625-4DFC9338F644}</x14:id>
        </ext>
      </extLst>
    </cfRule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{11186A44-6992-4D47-B910-C5FE79C950C5}</x14:id>
        </ext>
      </extLst>
    </cfRule>
    <cfRule type="dataBar" priority="22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{8CC0ED8E-7DC0-4732-8270-AFB555528CDC}</x14:id>
        </ext>
      </extLst>
    </cfRule>
    <cfRule type="dataBar" priority="8">
      <dataBar>
        <cfvo type="num" val="0"/>
        <cfvo type="num" val="3"/>
        <color rgb="FF638EC6"/>
      </dataBar>
      <extLst>
        <ext xmlns:x14="http://schemas.microsoft.com/office/spreadsheetml/2009/9/main" uri="{B025F937-C7B1-47D3-B67F-A62EFF666E3E}">
          <x14:id>{F57EA3BB-5C35-450D-BB44-150B31C59DD0}</x14:id>
        </ext>
      </extLst>
    </cfRule>
  </conditionalFormatting>
  <conditionalFormatting sqref="M33:M34"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{CE78C46B-8033-440E-9EC2-4CA4F6ECD76E}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{25EF68B1-3CB3-4AA7-A48A-685800F4D126}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{1483FD1B-129E-4422-95CD-8161B794C857}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{FD84658A-C968-4012-8320-510025DEB029}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{2EB00A2E-FD68-4101-A97D-807976AD51D6}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{E1616706-411D-47E3-863B-C0B1ED6B50BA}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{E84898EC-47EA-409C-A210-97CE8840CD76}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{37411E77-1103-4A8B-9C10-4D15A85348A3}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{344518C6-5473-42C0-A109-8D3D73BCC98D}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{44EB0AFE-CB7F-4D60-AF6E-8128EBD76FCA}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{63A90F6A-B1B5-4B64-8232-35BEC9EFEE01}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{ABB3B6D3-3A65-45B7-9579-5BEB1989F1D8}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{FBF7FCEF-06CA-43AF-A09F-62093E29EFA7}</x14:id>
        </ext>
      </extLst>
    </cfRule>
    <cfRule type="dataBar" priority="7">
      <dataBar>
        <cfvo type="num" val="0"/>
        <cfvo type="num" val="213"/>
        <color rgb="FF638EC6"/>
      </dataBar>
      <extLst>
        <ext xmlns:x14="http://schemas.microsoft.com/office/spreadsheetml/2009/9/main" uri="{B025F937-C7B1-47D3-B67F-A62EFF666E3E}">
          <x14:id>{167872AB-1C9E-42C3-8BBD-BD2B540AB50B}</x14:id>
        </ext>
      </extLst>
    </cfRule>
  </conditionalFormatting>
  <conditionalFormatting sqref="M37:M38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{8A8BC3A3-9439-4C82-A2AC-6C480A535FE5}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{1D8124D5-1AE5-4909-82A2-7336AD9A1F50}</x14:id>
        </ext>
      </extLst>
    </cfRule>
    <cfRule type="dataBar" priority="1">
      <dataBar>
        <cfvo type="num" val="0"/>
        <cfvo type="num" val="119"/>
        <color rgb="FF638EC6"/>
      </dataBar>
      <extLst>
        <ext xmlns:x14="http://schemas.microsoft.com/office/spreadsheetml/2009/9/main" uri="{B025F937-C7B1-47D3-B67F-A62EFF666E3E}">
          <x14:id>{60D3B9EA-361B-4A1A-B36B-BD88264E3E16}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{4BC22D08-E3F9-4369-B92A-D196ED72E02F}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{47C5686F-B133-4D9C-B58A-3FCC81936332}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{6A9CD945-DD39-437B-9494-D89C01FB9CA0}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{05F1760D-071C-4569-92D7-9B2C36EC3F7B}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{4B703C03-3989-4030-A39B-A92977C6F203}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{2F065ACE-9778-49F9-83E8-2CFC26140991}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863D5C-B677-454E-991C-EB1EAA53CF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2AA22D-79C1-46C7-B3C7-D4F8AB2D7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944CC2-E3D1-4387-96FA-B10EE82DCC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BA17A0-5239-45EF-8E6E-D95A69AFA2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CAE2CC5-0D94-484B-B88B-82E68179B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 L21 L23 L25 L27 L29</xm:sqref>
        </x14:conditionalFormatting>
        <x14:conditionalFormatting xmlns:xm="http://schemas.microsoft.com/office/excel/2006/main">
          <x14:cfRule type="dataBar" id="{DB5556CD-A577-453B-ACEC-4DF419FABD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9B557E-703F-4D05-A00D-191278D325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L33:L34 L37:L38</xm:sqref>
        </x14:conditionalFormatting>
        <x14:conditionalFormatting xmlns:xm="http://schemas.microsoft.com/office/excel/2006/main">
          <x14:cfRule type="dataBar" id="{756C0880-AB9A-4EE0-8907-CEA2D938C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B99523-8B19-43AC-B2F0-E762DA80F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7E0EAA-4468-4908-9B53-C3362E7E80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3565E2-EAF4-423A-BEE6-00D648F9D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741357-A6AB-40DE-A51F-E632960DF7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L33:L34</xm:sqref>
        </x14:conditionalFormatting>
        <x14:conditionalFormatting xmlns:xm="http://schemas.microsoft.com/office/excel/2006/main">
          <x14:cfRule type="dataBar" id="{0D01EE4E-E5E0-42FE-97B5-C92D3A3EFA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2F6B3D-1283-4AD9-847C-1A1C56E75C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BFB66-AE06-46FC-B24B-825CD98B3C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EFEBB2-3F32-4E17-9C2C-1819A0D2B5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565194-1F4E-45D5-9BA9-A6F1E4C213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L37:L38</xm:sqref>
        </x14:conditionalFormatting>
        <x14:conditionalFormatting xmlns:xm="http://schemas.microsoft.com/office/excel/2006/main">
          <x14:cfRule type="dataBar" id="{11055192-BB7D-4297-B359-B9849F94C2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320E15-BF62-4EC4-8361-4DE5389913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1AC062-2677-4B4E-BA8E-F39359B450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3D1C95-5533-4F7D-8D90-E0D07E48CB1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3F2CED5-5313-4544-B87C-EA6FF996A6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12DD89-8F7B-4DF6-9182-086FEDDBBF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EEDA00-3B9D-422B-BA33-C6645E66AEB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1B8BBAF-C321-4A4A-994D-464DD87D58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M29 M9 M25 M27 M11 M13 M15 M17 M19 M21 M23</xm:sqref>
        </x14:conditionalFormatting>
        <x14:conditionalFormatting xmlns:xm="http://schemas.microsoft.com/office/excel/2006/main">
          <x14:cfRule type="dataBar" id="{C13949AF-6CC2-4758-BEBE-9DB621BBCFA6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ADE5E73F-35CC-4DFA-A314-C9D4B639CDCA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5974F6AC-1FAD-4177-BF4C-A54C2F286FF9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7CACD55-0090-4E9D-9E7B-91BD42584D84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BC08F187-938B-45F5-90CF-8F203871DAC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M7:M28</xm:sqref>
        </x14:conditionalFormatting>
        <x14:conditionalFormatting xmlns:xm="http://schemas.microsoft.com/office/excel/2006/main">
          <x14:cfRule type="dataBar" id="{8B92C7DA-29F2-4849-89AC-78D14FCE27FF}">
            <x14:dataBar minLength="0" maxLength="100" gradient="0">
              <x14:cfvo type="num">
                <xm:f>0</xm:f>
              </x14:cfvo>
              <x14:cfvo type="num">
                <xm:f>29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D743A33A-0846-4DE2-A7CC-BB10FB383CE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61F0C4CA-F736-40E9-9864-8F8D30C16C0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M9:M24</xm:sqref>
        </x14:conditionalFormatting>
        <x14:conditionalFormatting xmlns:xm="http://schemas.microsoft.com/office/excel/2006/main">
          <x14:cfRule type="dataBar" id="{A5AD64CC-5FC1-47BB-B998-98B3E74A045B}">
            <x14:dataBar minLength="0" maxLength="100" gradient="0">
              <x14:cfvo type="num">
                <xm:f>0</xm:f>
              </x14:cfvo>
              <x14:cfvo type="num">
                <xm:f>67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C2FBBBFD-4069-4860-85CD-D6EE76923E1D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E4FA0DE6-5E4E-4E98-8DC0-C6D4EA6A03FB}">
            <x14:dataBar minLength="0" maxLength="100" gradient="0">
              <x14:cfvo type="num">
                <xm:f>0</xm:f>
              </x14:cfvo>
              <x14:cfvo type="num">
                <xm:f>23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0E27B55-9FB2-4B6C-888D-9703727DAA35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F57A80C1-9BA8-4914-B067-3D146A4DC921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F70D3EEF-0A88-495E-91DC-51F8260E854D}">
            <x14:dataBar minLength="0" maxLength="100" gradient="0">
              <x14:cfvo type="num">
                <xm:f>0</xm:f>
              </x14:cfvo>
              <x14:cfvo type="num">
                <xm:f>13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722D445B-14BF-4401-A089-DDEE27AFEC35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7836E7BE-C854-4A0E-A55C-7F234238D711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AE63EFA1-A952-4CB2-BE3B-8A960971EC44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6771CD90-8D22-4FB4-A897-824B2601613B}">
            <x14:dataBar minLength="0" maxLength="100" gradient="0">
              <x14:cfvo type="num">
                <xm:f>0</xm:f>
              </x14:cfvo>
              <x14:cfvo type="num">
                <xm:f>14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993F81FC-00BC-49F1-9E62-25790CF94D5C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F0C90226-9C6A-471D-8680-991ADBE7EC19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5542D038-695C-4267-B84B-672875092C43}">
            <x14:dataBar minLength="0" maxLength="100" gradient="0">
              <x14:cfvo type="num">
                <xm:f>0</xm:f>
              </x14:cfvo>
              <x14:cfvo type="num">
                <xm:f>13</xm:f>
              </x14:cfvo>
              <x14:negativeFillColor rgb="FFFF0000"/>
              <x14:axisColor rgb="FF000000"/>
            </x14:dataBar>
          </x14:cfRule>
          <xm:sqref>M27:M28</xm:sqref>
        </x14:conditionalFormatting>
        <x14:conditionalFormatting xmlns:xm="http://schemas.microsoft.com/office/excel/2006/main">
          <x14:cfRule type="dataBar" id="{E55D48E3-560D-4EB4-A625-4DFC9338F644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1186A44-6992-4D47-B910-C5FE79C950C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8CC0ED8E-7DC0-4732-8270-AFB555528CDC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F57EA3BB-5C35-450D-BB44-150B31C59DD0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M29:M30</xm:sqref>
        </x14:conditionalFormatting>
        <x14:conditionalFormatting xmlns:xm="http://schemas.microsoft.com/office/excel/2006/main">
          <x14:cfRule type="dataBar" id="{CE78C46B-8033-440E-9EC2-4CA4F6ECD76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5EF68B1-3CB3-4AA7-A48A-685800F4D12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483FD1B-129E-4422-95CD-8161B794C8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84658A-C968-4012-8320-510025DEB0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B00A2E-FD68-4101-A97D-807976AD5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616706-411D-47E3-863B-C0B1ED6B50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4898EC-47EA-409C-A210-97CE8840CD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411E77-1103-4A8B-9C10-4D15A8534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4518C6-5473-42C0-A109-8D3D73BCC98D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4EB0AFE-CB7F-4D60-AF6E-8128EBD76FC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3A90F6A-B1B5-4B64-8232-35BEC9EFEE0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BB3B6D3-3A65-45B7-9579-5BEB1989F1D8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BF7FCEF-06CA-43AF-A09F-62093E29EFA7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167872AB-1C9E-42C3-8BBD-BD2B540AB50B}">
            <x14:dataBar minLength="0" maxLength="100" gradient="0">
              <x14:cfvo type="num">
                <xm:f>0</xm:f>
              </x14:cfvo>
              <x14:cfvo type="num">
                <xm:f>213</xm:f>
              </x14:cfvo>
              <x14:negativeFillColor rgb="FFFF0000"/>
              <x14:axisColor rgb="FF000000"/>
            </x14:dataBar>
          </x14:cfRule>
          <xm:sqref>M33:M34</xm:sqref>
        </x14:conditionalFormatting>
        <x14:conditionalFormatting xmlns:xm="http://schemas.microsoft.com/office/excel/2006/main">
          <x14:cfRule type="dataBar" id="{8A8BC3A3-9439-4C82-A2AC-6C480A535F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8124D5-1AE5-4909-82A2-7336AD9A1F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D3B9EA-361B-4A1A-B36B-BD88264E3E16}">
            <x14:dataBar minLength="0" maxLength="100" gradient="0">
              <x14:cfvo type="num">
                <xm:f>0</xm:f>
              </x14:cfvo>
              <x14:cfvo type="num">
                <xm:f>119</xm:f>
              </x14:cfvo>
              <x14:negativeFillColor rgb="FFFF0000"/>
              <x14:axisColor rgb="FF000000"/>
            </x14:dataBar>
          </x14:cfRule>
          <x14:cfRule type="dataBar" id="{4BC22D08-E3F9-4369-B92A-D196ED72E02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7C5686F-B133-4D9C-B58A-3FCC8193633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A9CD945-DD39-437B-9494-D89C01FB9C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F1760D-071C-4569-92D7-9B2C36EC3F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703C03-3989-4030-A39B-A92977C6F2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065ACE-9778-49F9-83E8-2CFC26140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M37:M38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C335-232E-49F5-9146-D4861482055A}">
  <sheetPr codeName="Hoja29">
    <tabColor rgb="FFFF0000"/>
  </sheetPr>
  <dimension ref="B1:Y32"/>
  <sheetViews>
    <sheetView showGridLines="0" topLeftCell="F1" zoomScaleNormal="100" workbookViewId="0">
      <selection activeCell="K29" sqref="K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134</v>
      </c>
      <c r="I1" s="19"/>
      <c r="J1" s="19"/>
      <c r="K1" s="19"/>
      <c r="L1" s="19"/>
      <c r="M1" s="19"/>
      <c r="N1" s="22"/>
      <c r="X1" s="8">
        <f>AVERAGE(L7,L9,L11,L13,L15,L17,L19,L23,L27)</f>
        <v>1.1283854499249149</v>
      </c>
      <c r="Y1" s="9">
        <f>1-X1</f>
        <v>-0.12838544992491485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134</v>
      </c>
      <c r="J7" s="27">
        <v>73</v>
      </c>
      <c r="K7" s="27">
        <v>102</v>
      </c>
      <c r="L7" s="34">
        <f>K7/J7</f>
        <v>1.3972602739726028</v>
      </c>
      <c r="M7" s="32">
        <f>J7-K7</f>
        <v>-29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50</v>
      </c>
      <c r="J9" s="27">
        <v>36</v>
      </c>
      <c r="K9" s="27">
        <v>46</v>
      </c>
      <c r="L9" s="34">
        <f>K9/J9</f>
        <v>1.2777777777777777</v>
      </c>
      <c r="M9" s="32">
        <f>J9-K9</f>
        <v>-10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123</v>
      </c>
      <c r="J11" s="27">
        <v>50</v>
      </c>
      <c r="K11" s="27">
        <v>72</v>
      </c>
      <c r="L11" s="34">
        <f>K11/J11</f>
        <v>1.44</v>
      </c>
      <c r="M11" s="32">
        <f>J11-K11</f>
        <v>-22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135</v>
      </c>
      <c r="J13" s="27">
        <v>66</v>
      </c>
      <c r="K13" s="27">
        <v>66</v>
      </c>
      <c r="L13" s="34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30" t="s">
        <v>136</v>
      </c>
      <c r="J15" s="27">
        <v>49</v>
      </c>
      <c r="K15" s="27">
        <v>51</v>
      </c>
      <c r="L15" s="34">
        <f>K15/J15</f>
        <v>1.0408163265306123</v>
      </c>
      <c r="M15" s="32">
        <f>J15-K15</f>
        <v>-2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6"/>
      <c r="I17" s="30" t="s">
        <v>137</v>
      </c>
      <c r="J17" s="27">
        <v>65</v>
      </c>
      <c r="K17" s="27">
        <v>66</v>
      </c>
      <c r="L17" s="34">
        <f>K17/J17</f>
        <v>1.0153846153846153</v>
      </c>
      <c r="M17" s="32">
        <f>J17-K17</f>
        <v>-1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27" t="s">
        <v>138</v>
      </c>
      <c r="J19" s="27">
        <v>44</v>
      </c>
      <c r="K19" s="27">
        <v>46</v>
      </c>
      <c r="L19" s="34">
        <f>K19/J19</f>
        <v>1.0454545454545454</v>
      </c>
      <c r="M19" s="32">
        <f>J19-K19</f>
        <v>-2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134</v>
      </c>
      <c r="J23" s="20">
        <v>230</v>
      </c>
      <c r="K23" s="20">
        <v>230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20" t="s">
        <v>134</v>
      </c>
      <c r="J27" s="20">
        <v>49</v>
      </c>
      <c r="K27" s="20">
        <v>46</v>
      </c>
      <c r="L27" s="23">
        <f>K27/J27</f>
        <v>0.93877551020408168</v>
      </c>
      <c r="M27" s="18">
        <f>J27-K27</f>
        <v>3</v>
      </c>
      <c r="N27" s="22"/>
    </row>
    <row r="28" spans="8:14" x14ac:dyDescent="0.25">
      <c r="H28" s="26"/>
      <c r="I28" s="20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M11:M12"/>
    <mergeCell ref="I13:I14"/>
    <mergeCell ref="J13:J14"/>
    <mergeCell ref="K13:K14"/>
    <mergeCell ref="L13:L14"/>
    <mergeCell ref="M13:M14"/>
    <mergeCell ref="I30:L30"/>
    <mergeCell ref="J32:L32"/>
    <mergeCell ref="I11:I12"/>
    <mergeCell ref="J11:J12"/>
    <mergeCell ref="K11:K12"/>
    <mergeCell ref="L11:L12"/>
    <mergeCell ref="I17:I18"/>
    <mergeCell ref="J17:J18"/>
    <mergeCell ref="K17:K18"/>
    <mergeCell ref="L17:L18"/>
    <mergeCell ref="I15:I16"/>
    <mergeCell ref="J15:J16"/>
    <mergeCell ref="K15:K16"/>
    <mergeCell ref="L15:L16"/>
    <mergeCell ref="H25:H26"/>
    <mergeCell ref="I25:M26"/>
    <mergeCell ref="H27:H28"/>
    <mergeCell ref="I27:I28"/>
    <mergeCell ref="J27:J28"/>
    <mergeCell ref="K27:K28"/>
    <mergeCell ref="L27:L28"/>
    <mergeCell ref="M27:M28"/>
    <mergeCell ref="H21:H22"/>
    <mergeCell ref="I21:M22"/>
    <mergeCell ref="H23:H24"/>
    <mergeCell ref="I23:I24"/>
    <mergeCell ref="J23:J24"/>
    <mergeCell ref="K23:K24"/>
    <mergeCell ref="L23:L24"/>
    <mergeCell ref="M23:M24"/>
    <mergeCell ref="M17:M18"/>
    <mergeCell ref="I19:I20"/>
    <mergeCell ref="J19:J20"/>
    <mergeCell ref="K19:K20"/>
    <mergeCell ref="L19:L20"/>
    <mergeCell ref="M19:M20"/>
    <mergeCell ref="M15:M16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</mergeCells>
  <conditionalFormatting sqref="L7 L9 L11 L13 L15 L17 L1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{E0058A6D-EFBC-43F8-B61B-0D95641F2C72}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{E0F7D030-6F92-4247-92CC-6403334D77C3}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{DDDC8A20-501B-4A9C-81A0-7C760EBA4194}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{B3B54AB0-D976-4A10-B04C-A0E90ED7FDE6}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{3D9C4003-F587-484E-9369-FC26CE2FAA62}</x14:id>
        </ext>
      </extLst>
    </cfRule>
  </conditionalFormatting>
  <conditionalFormatting sqref="L23:L24 L27:L28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{C5D4A6FB-7469-4B6D-9C9F-EDD559E873C7}</x14:id>
        </ext>
      </extLst>
    </cfRule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{D7A98BA2-4097-40D4-9FFD-03E8C231D382}</x14:id>
        </ext>
      </extLst>
    </cfRule>
  </conditionalFormatting>
  <conditionalFormatting sqref="L23:L24"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{2422EBDF-4602-434C-A0F4-3AD5481E412E}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{4FFAACAF-141B-4F32-96AA-1121043E980F}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{AD1CF4A0-9F59-4C77-8C6F-9DE174EB4A97}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{B966F396-6537-46CE-94A0-005BFA97913D}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{32CEA9B1-2438-4738-B7A6-88A71D483342}</x14:id>
        </ext>
      </extLst>
    </cfRule>
  </conditionalFormatting>
  <conditionalFormatting sqref="L27:L28">
    <cfRule type="dataBar" priority="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{A3C57C8E-AB72-4677-B858-E7892883796F}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{AD647BCE-0A18-428D-9AEA-0C383AFFABD7}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{21290321-D177-4D2A-AB32-157C7A477400}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{EA231D91-BA80-48D6-8453-CD3A52008285}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{A8F111B1-8D49-44FF-B1AB-5A0564C1B4BE}</x14:id>
        </ext>
      </extLst>
    </cfRule>
  </conditionalFormatting>
  <conditionalFormatting sqref="M7 M19 M9 M15 M17 M11 M13"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{26F27B65-F213-4093-A129-A99C9D6E184A}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{E4BFD67B-B896-48A0-9DB2-37B93B326B06}</x14:id>
        </ext>
      </extLst>
    </cfRule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{61EFFB1E-1278-4F33-9A6B-CD3449CD9AD8}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{0BB0C103-973E-4EF5-88DC-F82A1D3FF5B6}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{C9421D98-3DA5-4503-8ACC-EBC9E7BFFD45}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{C5612486-D8EC-4DC8-A528-F8A5D0C6DA19}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{35CB37CE-D5DB-4ADB-AFE2-664913A4B6D6}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{2B344ECF-771D-4444-9D9F-4D6F783B4F7D}</x14:id>
        </ext>
      </extLst>
    </cfRule>
  </conditionalFormatting>
  <conditionalFormatting sqref="M7:M8">
    <cfRule type="dataBar" priority="14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{801B33A5-D018-47C1-8A28-948145BAA325}</x14:id>
        </ext>
      </extLst>
    </cfRule>
    <cfRule type="dataBar" priority="21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{423A7A96-6BD2-47E3-986D-7F13686FAB9C}</x14:id>
        </ext>
      </extLst>
    </cfRule>
    <cfRule type="dataBar" priority="2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{CAAA7EEF-0544-462F-AA7C-23E1BA22B66D}</x14:id>
        </ext>
      </extLst>
    </cfRule>
  </conditionalFormatting>
  <conditionalFormatting sqref="M7:M18">
    <cfRule type="dataBar" priority="2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{F1F46B9A-981C-46B9-8157-9E121269AAFC}</x14:id>
        </ext>
      </extLst>
    </cfRule>
    <cfRule type="dataBar" priority="3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{6F8029C3-25FC-4C4C-9DAB-CBC65E1723D8}</x14:id>
        </ext>
      </extLst>
    </cfRule>
  </conditionalFormatting>
  <conditionalFormatting sqref="M9:M10">
    <cfRule type="dataBar" priority="13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{ED4FDAAD-054C-411D-9668-A9E856AFA92A}</x14:id>
        </ext>
      </extLst>
    </cfRule>
  </conditionalFormatting>
  <conditionalFormatting sqref="M9:M14">
    <cfRule type="dataBar" priority="2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{5909759A-BCDF-4998-A417-83ADEB343D53}</x14:id>
        </ext>
      </extLst>
    </cfRule>
    <cfRule type="dataBar" priority="2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{EA63320A-5D67-4E45-96CB-AE823ECFCAFC}</x14:id>
        </ext>
      </extLst>
    </cfRule>
  </conditionalFormatting>
  <conditionalFormatting sqref="M11:M12">
    <cfRule type="dataBar" priority="12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{79877741-1221-4177-8113-049130D85F2C}</x14:id>
        </ext>
      </extLst>
    </cfRule>
  </conditionalFormatting>
  <conditionalFormatting sqref="M13:M14">
    <cfRule type="dataBar" priority="11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{6F17941B-C8FA-4126-91AE-1B475B2AA2D7}</x14:id>
        </ext>
      </extLst>
    </cfRule>
  </conditionalFormatting>
  <conditionalFormatting sqref="M15:M16">
    <cfRule type="dataBar" priority="10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{AD174E0C-CFF5-4375-BB1C-C17184E85335}</x14:id>
        </ext>
      </extLst>
    </cfRule>
    <cfRule type="dataBar" priority="19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{56818F8D-DD0B-49B0-985E-9C8E98D11910}</x14:id>
        </ext>
      </extLst>
    </cfRule>
    <cfRule type="dataBar" priority="25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{4C8E7FB5-E0B9-4516-B93B-6AE7CAED79CA}</x14:id>
        </ext>
      </extLst>
    </cfRule>
  </conditionalFormatting>
  <conditionalFormatting sqref="M17:M18">
    <cfRule type="dataBar" priority="24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{7B222729-32AA-41DD-B820-57A369970D9C}</x14:id>
        </ext>
      </extLst>
    </cfRule>
    <cfRule type="dataBar" priority="18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{A219EA87-B8EB-45D2-AF7A-35D57B2164E7}</x14:id>
        </ext>
      </extLst>
    </cfRule>
    <cfRule type="dataBar" priority="9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{E6600373-9C1F-4DBC-9652-EB3ECD0E3280}</x14:id>
        </ext>
      </extLst>
    </cfRule>
  </conditionalFormatting>
  <conditionalFormatting sqref="M19:M20">
    <cfRule type="dataBar" priority="30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{136E6197-6DFF-404E-AF7A-59039E76F190}</x14:id>
        </ext>
      </extLst>
    </cfRule>
    <cfRule type="dataBar" priority="17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{C332DE2C-6FB6-4C76-9790-7274DD16BA7B}</x14:id>
        </ext>
      </extLst>
    </cfRule>
    <cfRule type="dataBar" priority="8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{C2784AB4-6837-4DC3-B7E7-AC45AF4852C2}</x14:id>
        </ext>
      </extLst>
    </cfRule>
    <cfRule type="dataBar" priority="2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{E6BE9A4D-DA72-4B8C-8C0D-3E2870A3160E}</x14:id>
        </ext>
      </extLst>
    </cfRule>
  </conditionalFormatting>
  <conditionalFormatting sqref="M23:M24"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{111DCE41-2051-41D8-9FAD-CC0E5053F561}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{3A0A1D9A-9C5B-4E73-9E82-D4FB73FA5D1F}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{0C974585-D335-4F2C-8714-6629AEC987D4}</x14:id>
        </ext>
      </extLst>
    </cfRule>
    <cfRule type="dataBar" priority="3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{9274BF29-C223-4867-9BB6-81A8044A8871}</x14:id>
        </ext>
      </extLst>
    </cfRule>
    <cfRule type="dataBar" priority="2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{C8057811-9E3F-48E0-825B-33F21FCAE393}</x14:id>
        </ext>
      </extLst>
    </cfRule>
    <cfRule type="dataBar" priority="2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{092CDEC5-3FC7-4A1D-B160-0A5648983F8A}</x14:id>
        </ext>
      </extLst>
    </cfRule>
    <cfRule type="dataBar" priority="1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{696D7EF5-C2DA-428C-B6C8-D194B62466D0}</x14:id>
        </ext>
      </extLst>
    </cfRule>
    <cfRule type="dataBar" priority="1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{4C7636B1-2713-429D-804D-3F4AA552CD5F}</x14:id>
        </ext>
      </extLst>
    </cfRule>
    <cfRule type="dataBar" priority="7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{2097B346-78B3-4C54-BC51-AD8C95F4F9C3}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{E4C28EFD-1914-4E1E-99CC-5E20017B3084}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{2DE3738F-B7C8-493A-85B0-D07B1F989BA3}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{6386D0AE-FA08-45B0-B221-E6B7168B94CE}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{A16D63A1-947E-49C5-821D-ACE53D01F449}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{E16BDF7F-9A81-4E02-8DA5-E1237E1091C4}</x14:id>
        </ext>
      </extLst>
    </cfRule>
  </conditionalFormatting>
  <conditionalFormatting sqref="M27:M28">
    <cfRule type="dataBar" priority="3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{BE7E133A-E8E0-4505-B083-4DCB9AC9528F}</x14:id>
        </ext>
      </extLst>
    </cfRule>
    <cfRule type="dataBar" priority="3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{98C15305-A4FB-4595-9568-1EAAB809A441}</x14:id>
        </ext>
      </extLst>
    </cfRule>
    <cfRule type="dataBar" priority="1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{1747A925-854C-4221-A7F8-7ACA3DE693F7}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{B38A7222-E524-4D5A-A97F-55EE6480298A}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{7A3957C2-FBF7-4F5F-8330-67DF0FE4881C}</x14:id>
        </ext>
      </extLst>
    </cfRule>
    <cfRule type="dataBar" priority="3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{2124D951-B6B5-4A85-B5E6-5BC7F700F2E6}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{28957E14-B8DA-4ADB-B401-F129A08D8878}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{0E12C508-C3F7-465F-ADC0-34CF2692DEDF}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{D5CBE5A8-497E-4E4F-A8B9-4970F14E6E1C}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058A6D-EFBC-43F8-B61B-0D95641F2C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F7D030-6F92-4247-92CC-6403334D7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DC8A20-501B-4A9C-81A0-7C760EBA41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B54AB0-D976-4A10-B04C-A0E90ED7FD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9C4003-F587-484E-9369-FC26CE2FAA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</xm:sqref>
        </x14:conditionalFormatting>
        <x14:conditionalFormatting xmlns:xm="http://schemas.microsoft.com/office/excel/2006/main">
          <x14:cfRule type="dataBar" id="{C5D4A6FB-7469-4B6D-9C9F-EDD559E873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A98BA2-4097-40D4-9FFD-03E8C231D3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 L27:L28</xm:sqref>
        </x14:conditionalFormatting>
        <x14:conditionalFormatting xmlns:xm="http://schemas.microsoft.com/office/excel/2006/main">
          <x14:cfRule type="dataBar" id="{2422EBDF-4602-434C-A0F4-3AD5481E41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FAACAF-141B-4F32-96AA-1121043E9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1CF4A0-9F59-4C77-8C6F-9DE174EB4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66F396-6537-46CE-94A0-005BFA979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CEA9B1-2438-4738-B7A6-88A71D483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A3C57C8E-AB72-4677-B858-E789288379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647BCE-0A18-428D-9AEA-0C383AFFAB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290321-D177-4D2A-AB32-157C7A477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231D91-BA80-48D6-8453-CD3A52008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F111B1-8D49-44FF-B1AB-5A0564C1B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26F27B65-F213-4093-A129-A99C9D6E18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BFD67B-B896-48A0-9DB2-37B93B326B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EFFB1E-1278-4F33-9A6B-CD3449CD9AD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BB0C103-973E-4EF5-88DC-F82A1D3FF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421D98-3DA5-4503-8ACC-EBC9E7BFF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612486-D8EC-4DC8-A528-F8A5D0C6DA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5CB37CE-D5DB-4ADB-AFE2-664913A4B6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344ECF-771D-4444-9D9F-4D6F783B4F7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M7 M19 M9 M15 M17 M11 M13</xm:sqref>
        </x14:conditionalFormatting>
        <x14:conditionalFormatting xmlns:xm="http://schemas.microsoft.com/office/excel/2006/main">
          <x14:cfRule type="dataBar" id="{801B33A5-D018-47C1-8A28-948145BAA325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423A7A96-6BD2-47E3-986D-7F13686FAB9C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CAAA7EEF-0544-462F-AA7C-23E1BA22B66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F1F46B9A-981C-46B9-8157-9E121269AAF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F8029C3-25FC-4C4C-9DAB-CBC65E1723D8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ED4FDAAD-054C-411D-9668-A9E856AFA92A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5909759A-BCDF-4998-A417-83ADEB343D53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A63320A-5D67-4E45-96CB-AE823ECFCAF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79877741-1221-4177-8113-049130D85F2C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6F17941B-C8FA-4126-91AE-1B475B2AA2D7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D174E0C-CFF5-4375-BB1C-C17184E85335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56818F8D-DD0B-49B0-985E-9C8E98D11910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4C8E7FB5-E0B9-4516-B93B-6AE7CAED79CA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7B222729-32AA-41DD-B820-57A369970D9C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A219EA87-B8EB-45D2-AF7A-35D57B2164E7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E6600373-9C1F-4DBC-9652-EB3ECD0E3280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136E6197-6DFF-404E-AF7A-59039E76F190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332DE2C-6FB6-4C76-9790-7274DD16BA7B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C2784AB4-6837-4DC3-B7E7-AC45AF4852C2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14:cfRule type="dataBar" id="{E6BE9A4D-DA72-4B8C-8C0D-3E2870A3160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111DCE41-2051-41D8-9FAD-CC0E5053F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0A1D9A-9C5B-4E73-9E82-D4FB73FA5D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974585-D335-4F2C-8714-6629AEC98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74BF29-C223-4867-9BB6-81A8044A8871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C8057811-9E3F-48E0-825B-33F21FCAE39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92CDEC5-3FC7-4A1D-B160-0A5648983F8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96D7EF5-C2DA-428C-B6C8-D194B62466D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C7636B1-2713-429D-804D-3F4AA552CD5F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097B346-78B3-4C54-BC51-AD8C95F4F9C3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E4C28EFD-1914-4E1E-99CC-5E20017B30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E3738F-B7C8-493A-85B0-D07B1F989BA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386D0AE-FA08-45B0-B221-E6B7168B94C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16D63A1-947E-49C5-821D-ACE53D01F4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6BDF7F-9A81-4E02-8DA5-E1237E1091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BE7E133A-E8E0-4505-B083-4DCB9AC9528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8C15305-A4FB-4595-9568-1EAAB809A44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747A925-854C-4221-A7F8-7ACA3DE693F7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B38A7222-E524-4D5A-A97F-55EE648029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3957C2-FBF7-4F5F-8330-67DF0FE488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24D951-B6B5-4A85-B5E6-5BC7F700F2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957E14-B8DA-4ADB-B401-F129A08D88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12C508-C3F7-465F-ADC0-34CF2692DE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CBE5A8-497E-4E4F-A8B9-4970F14E6E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AEAB-F882-4E9D-85F4-08184F5FAEF1}">
  <sheetPr codeName="Hoja30">
    <tabColor rgb="FFFF0000"/>
  </sheetPr>
  <dimension ref="B1:Y26"/>
  <sheetViews>
    <sheetView showGridLines="0" topLeftCell="F1" workbookViewId="0">
      <selection activeCell="V34" sqref="V34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139</v>
      </c>
      <c r="I1" s="19"/>
      <c r="J1" s="19"/>
      <c r="K1" s="19"/>
      <c r="L1" s="19"/>
      <c r="M1" s="19"/>
      <c r="N1" s="22"/>
      <c r="X1" s="8">
        <f>AVERAGE(L7,L9,L11,L13,L17,L21)</f>
        <v>0.72765597551224337</v>
      </c>
      <c r="Y1" s="9">
        <f>1-X1</f>
        <v>0.27234402448775663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139</v>
      </c>
      <c r="J7" s="27">
        <v>148</v>
      </c>
      <c r="K7" s="27">
        <v>96</v>
      </c>
      <c r="L7" s="34">
        <f>K7/J7</f>
        <v>0.64864864864864868</v>
      </c>
      <c r="M7" s="32">
        <f>J7-K7</f>
        <v>52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140</v>
      </c>
      <c r="J9" s="27">
        <v>62</v>
      </c>
      <c r="K9" s="27">
        <v>20</v>
      </c>
      <c r="L9" s="34">
        <f>K9/J9</f>
        <v>0.32258064516129031</v>
      </c>
      <c r="M9" s="32">
        <f>J9-K9</f>
        <v>42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141</v>
      </c>
      <c r="J11" s="27">
        <v>79</v>
      </c>
      <c r="K11" s="27">
        <v>24</v>
      </c>
      <c r="L11" s="34">
        <f>K11/J11</f>
        <v>0.30379746835443039</v>
      </c>
      <c r="M11" s="32">
        <f>J11-K11</f>
        <v>55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142</v>
      </c>
      <c r="J13" s="27">
        <v>77</v>
      </c>
      <c r="K13" s="27">
        <v>77</v>
      </c>
      <c r="L13" s="34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139</v>
      </c>
      <c r="J17" s="20">
        <v>19</v>
      </c>
      <c r="K17" s="20">
        <v>19</v>
      </c>
      <c r="L17" s="23">
        <f>K17/J17</f>
        <v>1</v>
      </c>
      <c r="M17" s="18">
        <f>J17-K17</f>
        <v>0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139</v>
      </c>
      <c r="J21" s="20">
        <v>22</v>
      </c>
      <c r="K21" s="20">
        <v>24</v>
      </c>
      <c r="L21" s="23">
        <f>K21/J21</f>
        <v>1.0909090909090908</v>
      </c>
      <c r="M21" s="18">
        <f>J21-K21</f>
        <v>-2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{D9DF4302-B060-40E1-A15F-63D5C81F1058}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{0725178F-E445-4422-8F25-F1B32B5ED46B}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{436C981A-5610-4479-95B1-800E137EB94E}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{85F50861-BC0A-42BA-9967-DF6A38F41C9B}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{EFCA577D-FA60-4BCF-B4A5-22E22A604B3F}</x14:id>
        </ext>
      </extLst>
    </cfRule>
  </conditionalFormatting>
  <conditionalFormatting sqref="L17:L18 L21:L22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{A43DE7E4-F3A1-41F2-885C-1836741F73C2}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{0A529B77-A195-4649-8416-05737F347E94}</x14:id>
        </ext>
      </extLst>
    </cfRule>
  </conditionalFormatting>
  <conditionalFormatting sqref="L17:L18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{7C31CF07-D24E-435F-A7CD-5C409E4E9DFF}</x14:id>
        </ext>
      </extLst>
    </cfRule>
    <cfRule type="dataBar" priority="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{2D1DCF1F-2AE6-447B-9C1C-BC4BAB02ED9C}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{1F14979B-3BEF-41B5-99F6-2A707FEDA42C}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{ACD16C10-1E22-4F94-90C8-FB52BFCBAA2C}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{91040CB8-A37C-4123-9B49-4D9C1325861D}</x14:id>
        </ext>
      </extLst>
    </cfRule>
  </conditionalFormatting>
  <conditionalFormatting sqref="L21:L22"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{D68403BC-8416-4A72-A30B-EFC5F02B4611}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{876BF7ED-B1C6-449E-A391-97453CDBCB95}</x14:id>
        </ext>
      </extLst>
    </cfRule>
    <cfRule type="dataBar" priority="5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{2BE960AA-D0BF-4C8A-B790-BA20411B82CB}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{0B7DAA31-EA61-44A4-80C3-E01B343BE2BB}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{DD3BEEB2-080B-46D5-9E25-9EC9DA818D24}</x14:id>
        </ext>
      </extLst>
    </cfRule>
  </conditionalFormatting>
  <conditionalFormatting sqref="M7:M8">
    <cfRule type="dataBar" priority="11">
      <dataBar>
        <cfvo type="num" val="0"/>
        <cfvo type="num" val="148"/>
        <color rgb="FF638EC6"/>
      </dataBar>
      <extLst>
        <ext xmlns:x14="http://schemas.microsoft.com/office/spreadsheetml/2009/9/main" uri="{B025F937-C7B1-47D3-B67F-A62EFF666E3E}">
          <x14:id>{110DE660-4030-4A93-BAE2-A0AA1F138678}</x14:id>
        </ext>
      </extLst>
    </cfRule>
    <cfRule type="dataBar" priority="1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{4DFF7A37-AD79-450A-875B-DAC9945AE56B}</x14:id>
        </ext>
      </extLst>
    </cfRule>
    <cfRule type="dataBar" priority="2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{F493AC0C-A44A-4505-86C7-D78341548278}</x14:id>
        </ext>
      </extLst>
    </cfRule>
  </conditionalFormatting>
  <conditionalFormatting sqref="M7:M12">
    <cfRule type="dataBar" priority="2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{1E0D387E-FBAC-4A87-826F-78555898CEAD}</x14:id>
        </ext>
      </extLst>
    </cfRule>
    <cfRule type="dataBar" priority="2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{E5A018A0-6F4E-44D2-B9FC-546F2505B9D9}</x14:id>
        </ext>
      </extLst>
    </cfRule>
  </conditionalFormatting>
  <conditionalFormatting sqref="M9:M10">
    <cfRule type="dataBar" priority="10">
      <dataBar>
        <cfvo type="num" val="0"/>
        <cfvo type="num" val="62"/>
        <color rgb="FF638EC6"/>
      </dataBar>
      <extLst>
        <ext xmlns:x14="http://schemas.microsoft.com/office/spreadsheetml/2009/9/main" uri="{B025F937-C7B1-47D3-B67F-A62EFF666E3E}">
          <x14:id>{E668F7FC-9522-48CD-A76B-3121366683EA}</x14:id>
        </ext>
      </extLst>
    </cfRule>
    <cfRule type="dataBar" priority="1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{F1A2AAE1-FDB8-42B8-ADF4-70F37B688556}</x14:id>
        </ext>
      </extLst>
    </cfRule>
    <cfRule type="dataBar" priority="2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{13866637-F532-4185-A386-2B564B8970D9}</x14:id>
        </ext>
      </extLst>
    </cfRule>
  </conditionalFormatting>
  <conditionalFormatting sqref="M11:M12">
    <cfRule type="dataBar" priority="16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{09DCB41F-251D-436D-A12A-B3B69878C47E}</x14:id>
        </ext>
      </extLst>
    </cfRule>
    <cfRule type="dataBar" priority="9">
      <dataBar>
        <cfvo type="num" val="0"/>
        <cfvo type="num" val="79"/>
        <color rgb="FF638EC6"/>
      </dataBar>
      <extLst>
        <ext xmlns:x14="http://schemas.microsoft.com/office/spreadsheetml/2009/9/main" uri="{B025F937-C7B1-47D3-B67F-A62EFF666E3E}">
          <x14:id>{0290AD4F-4C5D-4F6C-A08D-B49BF1BA647E}</x14:id>
        </ext>
      </extLst>
    </cfRule>
    <cfRule type="dataBar" priority="22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{321D9A3C-C18B-4314-A620-7AE69A180441}</x14:id>
        </ext>
      </extLst>
    </cfRule>
  </conditionalFormatting>
  <conditionalFormatting sqref="M13 M7 M9 M11"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{86CD9C68-E40F-4D9D-8CB0-943499833635}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{0AEB4DF7-B91A-42E3-BD30-4AD808F7350D}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{8291BDCC-B719-44F9-84ED-F9643BA515DD}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{D8F9F87B-9CCB-43C3-8F8A-6E0D526715AF}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{DFB9ACCF-21B4-469C-8E3E-A8B67256DF87}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{E778A066-F608-450E-BA90-0DF65C63C88D}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{74906AE6-78C5-4690-99C8-E0423836127B}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{C73B3B22-2F1E-49C1-ACF4-1ACDFB999380}</x14:id>
        </ext>
      </extLst>
    </cfRule>
  </conditionalFormatting>
  <conditionalFormatting sqref="M13:M14">
    <cfRule type="dataBar" priority="14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{7F9BBECE-5B04-4650-85E4-1F0E615C2F82}</x14:id>
        </ext>
      </extLst>
    </cfRule>
    <cfRule type="dataBar" priority="2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{E340B3F4-B872-4C94-A3FA-B60552F3D9E7}</x14:id>
        </ext>
      </extLst>
    </cfRule>
    <cfRule type="dataBar" priority="27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{D1632799-50DC-42B2-AF43-F85988B73533}</x14:id>
        </ext>
      </extLst>
    </cfRule>
    <cfRule type="dataBar" priority="8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{06B81B77-E251-4CDE-979B-615C85AD320D}</x14:id>
        </ext>
      </extLst>
    </cfRule>
  </conditionalFormatting>
  <conditionalFormatting sqref="M17:M18"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{A6135AA8-E0D2-454E-930C-E583BAAC75A7}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{4C70E35E-8F46-474D-9BAD-205EA5A4C6B1}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{1D0F97B8-940D-4D8F-9419-FB57915EDEA9}</x14:id>
        </ext>
      </extLst>
    </cfRule>
    <cfRule type="dataBar" priority="2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{4375AED3-8D0F-4685-A006-D63DD3591E82}</x14:id>
        </ext>
      </extLst>
    </cfRule>
    <cfRule type="dataBar" priority="2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{F8AF9476-E2E8-446E-A730-DE1E25EF8270}</x14:id>
        </ext>
      </extLst>
    </cfRule>
    <cfRule type="dataBar" priority="1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{26823AFC-C3EF-453A-86A3-5DA6E5742150}</x14:id>
        </ext>
      </extLst>
    </cfRule>
    <cfRule type="dataBar" priority="1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{3A226A58-6641-4C1E-B509-1A978C39E984}</x14:id>
        </ext>
      </extLst>
    </cfRule>
    <cfRule type="dataBar" priority="1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{213BEC02-24AC-4F32-8EE4-B8FD0A54D64E}</x14:id>
        </ext>
      </extLst>
    </cfRule>
    <cfRule type="dataBar" priority="7">
      <dataBar>
        <cfvo type="num" val="0"/>
        <cfvo type="num" val="19"/>
        <color rgb="FF638EC6"/>
      </dataBar>
      <extLst>
        <ext xmlns:x14="http://schemas.microsoft.com/office/spreadsheetml/2009/9/main" uri="{B025F937-C7B1-47D3-B67F-A62EFF666E3E}">
          <x14:id>{1AFCF7C9-7C7F-4F59-B41E-DB46FB44D71C}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{4AB1FE32-9063-484D-B88E-DA5F2DC8E8EA}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{34347EDD-CB64-4FBE-8772-ABF3BD9AED7A}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{5F046ACB-2D58-4C86-A837-A950A43856E0}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{D2CC904F-7470-46D6-885E-4980D105CDD7}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{BBD9E987-110E-4118-A5F3-005177D6D1A3}</x14:id>
        </ext>
      </extLst>
    </cfRule>
  </conditionalFormatting>
  <conditionalFormatting sqref="M21:M22"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{8716C25A-0406-4067-925F-B4EE05415D82}</x14:id>
        </ext>
      </extLst>
    </cfRule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{A38019B2-B521-4F83-BFE5-D48CC0FE1730}</x14:id>
        </ext>
      </extLst>
    </cfRule>
    <cfRule type="dataBar" priority="3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{219968D0-9EFD-4D02-996F-83CE9852C010}</x14:id>
        </ext>
      </extLst>
    </cfRule>
    <cfRule type="dataBar" priority="3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{0E6C3C84-3572-434B-8B90-C1716D917090}</x14:id>
        </ext>
      </extLst>
    </cfRule>
    <cfRule type="dataBar" priority="1">
      <dataBar>
        <cfvo type="num" val="0"/>
        <cfvo type="num" val="22"/>
        <color rgb="FF638EC6"/>
      </dataBar>
      <extLst>
        <ext xmlns:x14="http://schemas.microsoft.com/office/spreadsheetml/2009/9/main" uri="{B025F937-C7B1-47D3-B67F-A62EFF666E3E}">
          <x14:id>{F4771B70-70C3-426C-8545-AE9937107964}</x14:id>
        </ext>
      </extLst>
    </cfRule>
    <cfRule type="dataBar" priority="3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{9127F2E1-D1FA-4BB0-94DF-37CA042991E9}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{7F6ACD36-5536-483B-AB95-CD678498E96B}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{FBF42A00-8981-453D-A483-1C8CB8AD942A}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{43838843-E089-4CD0-AEBE-D3183C42F8ED}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DF4302-B060-40E1-A15F-63D5C81F10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25178F-E445-4422-8F25-F1B32B5ED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6C981A-5610-4479-95B1-800E137EB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F50861-BC0A-42BA-9967-DF6A38F41C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CA577D-FA60-4BCF-B4A5-22E22A604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</xm:sqref>
        </x14:conditionalFormatting>
        <x14:conditionalFormatting xmlns:xm="http://schemas.microsoft.com/office/excel/2006/main">
          <x14:cfRule type="dataBar" id="{A43DE7E4-F3A1-41F2-885C-1836741F73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529B77-A195-4649-8416-05737F347E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</xm:sqref>
        </x14:conditionalFormatting>
        <x14:conditionalFormatting xmlns:xm="http://schemas.microsoft.com/office/excel/2006/main">
          <x14:cfRule type="dataBar" id="{7C31CF07-D24E-435F-A7CD-5C409E4E9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1DCF1F-2AE6-447B-9C1C-BC4BAB02ED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14979B-3BEF-41B5-99F6-2A707FEDA4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D16C10-1E22-4F94-90C8-FB52BFCBA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040CB8-A37C-4123-9B49-4D9C13258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D68403BC-8416-4A72-A30B-EFC5F02B46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6BF7ED-B1C6-449E-A391-97453CDBC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E960AA-D0BF-4C8A-B790-BA20411B82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7DAA31-EA61-44A4-80C3-E01B343BE2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3BEEB2-080B-46D5-9E25-9EC9DA818D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10DE660-4030-4A93-BAE2-A0AA1F138678}">
            <x14:dataBar minLength="0" maxLength="100" gradient="0">
              <x14:cfvo type="num">
                <xm:f>0</xm:f>
              </x14:cfvo>
              <x14:cfvo type="num">
                <xm:f>148</xm:f>
              </x14:cfvo>
              <x14:negativeFillColor rgb="FFFF0000"/>
              <x14:axisColor rgb="FF000000"/>
            </x14:dataBar>
          </x14:cfRule>
          <x14:cfRule type="dataBar" id="{4DFF7A37-AD79-450A-875B-DAC9945AE56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F493AC0C-A44A-4505-86C7-D78341548278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1E0D387E-FBAC-4A87-826F-78555898CEA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5A018A0-6F4E-44D2-B9FC-546F2505B9D9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E668F7FC-9522-48CD-A76B-3121366683EA}">
            <x14:dataBar minLength="0" maxLength="100" gradient="0">
              <x14:cfvo type="num">
                <xm:f>0</xm:f>
              </x14:cfvo>
              <x14:cfvo type="num">
                <xm:f>62</xm:f>
              </x14:cfvo>
              <x14:negativeFillColor rgb="FFFF0000"/>
              <x14:axisColor rgb="FF000000"/>
            </x14:dataBar>
          </x14:cfRule>
          <x14:cfRule type="dataBar" id="{F1A2AAE1-FDB8-42B8-ADF4-70F37B688556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13866637-F532-4185-A386-2B564B8970D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09DCB41F-251D-436D-A12A-B3B69878C47E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0290AD4F-4C5D-4F6C-A08D-B49BF1BA647E}">
            <x14:dataBar minLength="0" maxLength="100" gradient="0">
              <x14:cfvo type="num">
                <xm:f>0</xm:f>
              </x14:cfvo>
              <x14:cfvo type="num">
                <xm:f>79</xm:f>
              </x14:cfvo>
              <x14:negativeFillColor rgb="FFFF0000"/>
              <x14:axisColor rgb="FF000000"/>
            </x14:dataBar>
          </x14:cfRule>
          <x14:cfRule type="dataBar" id="{321D9A3C-C18B-4314-A620-7AE69A180441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6CD9C68-E40F-4D9D-8CB0-9434998336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EB4DF7-B91A-42E3-BD30-4AD808F7350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291BDCC-B719-44F9-84ED-F9643BA515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F9F87B-9CCB-43C3-8F8A-6E0D526715A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FB9ACCF-21B4-469C-8E3E-A8B67256DF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8A066-F608-450E-BA90-0DF65C63C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906AE6-78C5-4690-99C8-E042383612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3B3B22-2F1E-49C1-ACF4-1ACDFB999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M13 M7 M9 M11</xm:sqref>
        </x14:conditionalFormatting>
        <x14:conditionalFormatting xmlns:xm="http://schemas.microsoft.com/office/excel/2006/main">
          <x14:cfRule type="dataBar" id="{7F9BBECE-5B04-4650-85E4-1F0E615C2F82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E340B3F4-B872-4C94-A3FA-B60552F3D9E7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D1632799-50DC-42B2-AF43-F85988B73533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6B81B77-E251-4CDE-979B-615C85AD320D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6135AA8-E0D2-454E-930C-E583BAAC75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70E35E-8F46-474D-9BAD-205EA5A4C6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0F97B8-940D-4D8F-9419-FB57915ED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75AED3-8D0F-4685-A006-D63DD3591E8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8AF9476-E2E8-446E-A730-DE1E25EF827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6823AFC-C3EF-453A-86A3-5DA6E574215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A226A58-6641-4C1E-B509-1A978C39E98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13BEC02-24AC-4F32-8EE4-B8FD0A54D64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AFCF7C9-7C7F-4F59-B41E-DB46FB44D71C}">
            <x14:dataBar minLength="0" maxLength="100" gradient="0">
              <x14:cfvo type="num">
                <xm:f>0</xm:f>
              </x14:cfvo>
              <x14:cfvo type="num">
                <xm:f>19</xm:f>
              </x14:cfvo>
              <x14:negativeFillColor rgb="FFFF0000"/>
              <x14:axisColor rgb="FF000000"/>
            </x14:dataBar>
          </x14:cfRule>
          <x14:cfRule type="dataBar" id="{4AB1FE32-9063-484D-B88E-DA5F2DC8E8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347EDD-CB64-4FBE-8772-ABF3BD9AED7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F046ACB-2D58-4C86-A837-A950A43856E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2CC904F-7470-46D6-885E-4980D105CD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D9E987-110E-4118-A5F3-005177D6D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8716C25A-0406-4067-925F-B4EE05415D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8019B2-B521-4F83-BFE5-D48CC0FE17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9968D0-9EFD-4D02-996F-83CE9852C01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E6C3C84-3572-434B-8B90-C1716D91709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4771B70-70C3-426C-8545-AE9937107964}">
            <x14:dataBar minLength="0" maxLength="100" gradient="0">
              <x14:cfvo type="num">
                <xm:f>0</xm:f>
              </x14:cfvo>
              <x14:cfvo type="num">
                <xm:f>22</xm:f>
              </x14:cfvo>
              <x14:negativeFillColor rgb="FFFF0000"/>
              <x14:axisColor rgb="FF000000"/>
            </x14:dataBar>
          </x14:cfRule>
          <x14:cfRule type="dataBar" id="{9127F2E1-D1FA-4BB0-94DF-37CA04299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6ACD36-5536-483B-AB95-CD678498E9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F42A00-8981-453D-A483-1C8CB8AD94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838843-E089-4CD0-AEBE-D3183C42F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FA24-7EAD-41E3-BF21-5849118D7E7A}">
  <sheetPr codeName="Hoja31">
    <tabColor rgb="FFFF0000"/>
  </sheetPr>
  <dimension ref="B1:Y34"/>
  <sheetViews>
    <sheetView showGridLines="0" topLeftCell="F1" zoomScaleNormal="100" workbookViewId="0">
      <selection activeCell="Q29" sqref="Q29:Q30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143</v>
      </c>
      <c r="I1" s="19"/>
      <c r="J1" s="19"/>
      <c r="K1" s="19"/>
      <c r="L1" s="19"/>
      <c r="M1" s="19"/>
      <c r="N1" s="22"/>
      <c r="X1" s="8">
        <f>AVERAGE(L7,L9,L11,L13,L15,L17,L19,L21,L25,L29)</f>
        <v>0.65055022073767199</v>
      </c>
      <c r="Y1" s="9">
        <f>1-X1</f>
        <v>0.34944977926232801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143</v>
      </c>
      <c r="J7" s="27">
        <v>97</v>
      </c>
      <c r="K7" s="27">
        <v>77</v>
      </c>
      <c r="L7" s="34">
        <f>K7/J7</f>
        <v>0.79381443298969068</v>
      </c>
      <c r="M7" s="32">
        <f>J7-K7</f>
        <v>20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144</v>
      </c>
      <c r="J9" s="27">
        <v>57</v>
      </c>
      <c r="K9" s="27">
        <v>67</v>
      </c>
      <c r="L9" s="34">
        <f>K9/J9</f>
        <v>1.1754385964912282</v>
      </c>
      <c r="M9" s="32">
        <f>J9-K9</f>
        <v>-10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24</v>
      </c>
      <c r="J11" s="27">
        <v>50</v>
      </c>
      <c r="K11" s="27">
        <v>34</v>
      </c>
      <c r="L11" s="34">
        <f>K11/J11</f>
        <v>0.68</v>
      </c>
      <c r="M11" s="32">
        <f>J11-K11</f>
        <v>16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50</v>
      </c>
      <c r="J13" s="27">
        <v>46</v>
      </c>
      <c r="K13" s="27">
        <v>25</v>
      </c>
      <c r="L13" s="34">
        <f>K13/J13</f>
        <v>0.54347826086956519</v>
      </c>
      <c r="M13" s="32">
        <f>J13-K13</f>
        <v>21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86</v>
      </c>
      <c r="J15" s="27">
        <v>55</v>
      </c>
      <c r="K15" s="27">
        <v>11</v>
      </c>
      <c r="L15" s="34">
        <f>K15/J15</f>
        <v>0.2</v>
      </c>
      <c r="M15" s="32">
        <f>J15-K15</f>
        <v>44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30" t="s">
        <v>123</v>
      </c>
      <c r="J17" s="27">
        <v>30</v>
      </c>
      <c r="K17" s="27">
        <v>13</v>
      </c>
      <c r="L17" s="34">
        <f>K17/J17</f>
        <v>0.43333333333333335</v>
      </c>
      <c r="M17" s="32">
        <f>J17-K17</f>
        <v>17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27" t="s">
        <v>145</v>
      </c>
      <c r="J19" s="27">
        <v>33</v>
      </c>
      <c r="K19" s="27">
        <v>9</v>
      </c>
      <c r="L19" s="34">
        <f>K19/J19</f>
        <v>0.27272727272727271</v>
      </c>
      <c r="M19" s="32">
        <f>J19-K19</f>
        <v>24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146</v>
      </c>
      <c r="J21" s="27">
        <v>13</v>
      </c>
      <c r="K21" s="27">
        <v>14</v>
      </c>
      <c r="L21" s="34">
        <f>K21/J21</f>
        <v>1.0769230769230769</v>
      </c>
      <c r="M21" s="32">
        <f>J21-K21</f>
        <v>-1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143</v>
      </c>
      <c r="J25" s="20">
        <v>94</v>
      </c>
      <c r="K25" s="20">
        <v>31</v>
      </c>
      <c r="L25" s="23">
        <f>K25/J25</f>
        <v>0.32978723404255317</v>
      </c>
      <c r="M25" s="18">
        <f>J25-K25</f>
        <v>63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20" t="s">
        <v>143</v>
      </c>
      <c r="J29" s="20">
        <v>30</v>
      </c>
      <c r="K29" s="20">
        <v>30</v>
      </c>
      <c r="L29" s="23">
        <f>K29/J29</f>
        <v>1</v>
      </c>
      <c r="M29" s="18">
        <f>J29-K29</f>
        <v>0</v>
      </c>
      <c r="N29" s="22"/>
    </row>
    <row r="30" spans="8:14" x14ac:dyDescent="0.25">
      <c r="H30" s="26"/>
      <c r="I30" s="20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M13:M14"/>
    <mergeCell ref="M9:M10"/>
    <mergeCell ref="I11:I12"/>
    <mergeCell ref="J11:J12"/>
    <mergeCell ref="K11:K12"/>
    <mergeCell ref="L11:L12"/>
    <mergeCell ref="M11:M12"/>
    <mergeCell ref="I32:L32"/>
    <mergeCell ref="J34:L34"/>
    <mergeCell ref="I9:I10"/>
    <mergeCell ref="J9:J10"/>
    <mergeCell ref="K9:K10"/>
    <mergeCell ref="L9:L10"/>
    <mergeCell ref="I13:I14"/>
    <mergeCell ref="J13:J14"/>
    <mergeCell ref="K13:K14"/>
    <mergeCell ref="L13:L14"/>
    <mergeCell ref="I19:I20"/>
    <mergeCell ref="J19:J20"/>
    <mergeCell ref="K19:K20"/>
    <mergeCell ref="L19:L20"/>
    <mergeCell ref="I15:I16"/>
    <mergeCell ref="J15:J16"/>
    <mergeCell ref="H27:H28"/>
    <mergeCell ref="I27:M28"/>
    <mergeCell ref="H29:H30"/>
    <mergeCell ref="I29:I30"/>
    <mergeCell ref="J29:J30"/>
    <mergeCell ref="K29:K30"/>
    <mergeCell ref="L29:L30"/>
    <mergeCell ref="M29:M30"/>
    <mergeCell ref="H23:H24"/>
    <mergeCell ref="I23:M24"/>
    <mergeCell ref="H25:H26"/>
    <mergeCell ref="I25:I26"/>
    <mergeCell ref="J25:J26"/>
    <mergeCell ref="K25:K26"/>
    <mergeCell ref="L25:L26"/>
    <mergeCell ref="M25:M26"/>
    <mergeCell ref="L17:L18"/>
    <mergeCell ref="M17:M18"/>
    <mergeCell ref="M19:M20"/>
    <mergeCell ref="I21:I22"/>
    <mergeCell ref="J21:J22"/>
    <mergeCell ref="K21:K22"/>
    <mergeCell ref="L21:L22"/>
    <mergeCell ref="M21:M22"/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K15:K16"/>
    <mergeCell ref="L15:L16"/>
    <mergeCell ref="M15:M16"/>
    <mergeCell ref="I17:I18"/>
    <mergeCell ref="J17:J18"/>
    <mergeCell ref="K17:K18"/>
  </mergeCells>
  <conditionalFormatting sqref="L7 L9 L11 L13 L15 L17 L19 L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{DB8E12F6-1C02-43DD-8280-D8690EA933D2}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{746049FF-A51E-410B-9048-B57DAA443110}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{6041D333-950D-4959-B36A-AF672F3A0F93}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{A6C635B2-DDED-44F0-842B-4ED53BC63AD4}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{892C6E6B-1EB6-4FC2-AB08-261E6540D463}</x14:id>
        </ext>
      </extLst>
    </cfRule>
  </conditionalFormatting>
  <conditionalFormatting sqref="L25:L26 L29:L30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{7843B4DD-78EB-4EC2-B5D9-168F36FA6442}</x14:id>
        </ext>
      </extLst>
    </cfRule>
    <cfRule type="dataBar" priority="7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{F17CA4B4-189C-4287-B553-3DDAF0E0D32E}</x14:id>
        </ext>
      </extLst>
    </cfRule>
  </conditionalFormatting>
  <conditionalFormatting sqref="L25:L26"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{052DFB3A-DFED-490F-B915-F1D94CCFD181}</x14:id>
        </ext>
      </extLst>
    </cfRule>
    <cfRule type="dataBar" priority="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{376BF47C-0DF6-4CBE-9BF7-A7982574959A}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{728A5C5A-8E2A-4D05-820A-E1D348FFF034}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{5483A0CF-2810-43D1-B848-6736FD45C256}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{CDB7E3C8-2C7F-40AE-80DB-6FE9C2D8890B}</x14:id>
        </ext>
      </extLst>
    </cfRule>
  </conditionalFormatting>
  <conditionalFormatting sqref="L29:L3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{0C66BC1A-3685-4937-A391-DF5B0E8824AB}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{F337F8B7-BF5C-408B-BEDB-5AEBB5F0CC55}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{E7B07C25-CF4C-4CFA-BECE-AC4847695DBD}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{BB5C367F-ECE1-4ED8-9E4D-A3008ACE256E}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{6FF373B4-A690-49CA-AB08-FBC2445AF181}</x14:id>
        </ext>
      </extLst>
    </cfRule>
  </conditionalFormatting>
  <conditionalFormatting sqref="M7 M21 M15 M17 M19 M9 M11 M13"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{B38A9105-866F-44E4-9662-5C1B7634D817}</x14:id>
        </ext>
      </extLst>
    </cfRule>
    <cfRule type="dataBar" priority="5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{C16E0BF3-8533-40A3-A6C9-90F1CA5005BA}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{A3BC5A61-1669-42E2-B7BD-AB9C010C449E}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{EE66842C-7CC5-40BF-99F0-9E76E5A545A1}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{DB37FF95-EB41-4199-AA1B-65F8F420096C}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{B1669D74-1DFB-40C3-B365-E60511D3EBD1}</x14:id>
        </ext>
      </extLst>
    </cfRule>
    <cfRule type="dataBar" priority="5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{0E54F4CE-BEAF-4A1B-ADE3-5A07338E9C8A}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{12E430A0-97A3-4B22-A0A8-64EE6EFA8E11}</x14:id>
        </ext>
      </extLst>
    </cfRule>
  </conditionalFormatting>
  <conditionalFormatting sqref="M7:M8">
    <cfRule type="dataBar" priority="15">
      <dataBar>
        <cfvo type="num" val="0"/>
        <cfvo type="num" val="97"/>
        <color rgb="FF638EC6"/>
      </dataBar>
      <extLst>
        <ext xmlns:x14="http://schemas.microsoft.com/office/spreadsheetml/2009/9/main" uri="{B025F937-C7B1-47D3-B67F-A62EFF666E3E}">
          <x14:id>{21038514-F970-4198-B054-949B4F5C8427}</x14:id>
        </ext>
      </extLst>
    </cfRule>
  </conditionalFormatting>
  <conditionalFormatting sqref="M7:M14">
    <cfRule type="dataBar" priority="2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{103A201D-48F1-4F46-B515-6ACFE0229A71}</x14:id>
        </ext>
      </extLst>
    </cfRule>
    <cfRule type="dataBar" priority="2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{43122160-A715-4D75-9C5B-B28677E1DE05}</x14:id>
        </ext>
      </extLst>
    </cfRule>
  </conditionalFormatting>
  <conditionalFormatting sqref="M7:M20">
    <cfRule type="dataBar" priority="3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{9B61B3E3-F327-46E6-8C9C-28AC44D57758}</x14:id>
        </ext>
      </extLst>
    </cfRule>
    <cfRule type="dataBar" priority="3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{9E13DC34-7C15-4B6C-9788-9D74ADF951B3}</x14:id>
        </ext>
      </extLst>
    </cfRule>
  </conditionalFormatting>
  <conditionalFormatting sqref="M9:M10">
    <cfRule type="dataBar" priority="14">
      <dataBar>
        <cfvo type="num" val="0"/>
        <cfvo type="num" val="57"/>
        <color rgb="FF638EC6"/>
      </dataBar>
      <extLst>
        <ext xmlns:x14="http://schemas.microsoft.com/office/spreadsheetml/2009/9/main" uri="{B025F937-C7B1-47D3-B67F-A62EFF666E3E}">
          <x14:id>{5408AA28-C91D-4F31-8BD5-1EBF717E0F26}</x14:id>
        </ext>
      </extLst>
    </cfRule>
  </conditionalFormatting>
  <conditionalFormatting sqref="M11:M12">
    <cfRule type="dataBar" priority="13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{1F7860AC-9EB3-4626-B742-14804638AC2B}</x14:id>
        </ext>
      </extLst>
    </cfRule>
  </conditionalFormatting>
  <conditionalFormatting sqref="M13:M14">
    <cfRule type="dataBar" priority="1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{F655F5B4-1428-454F-8763-35AF134A628E}</x14:id>
        </ext>
      </extLst>
    </cfRule>
  </conditionalFormatting>
  <conditionalFormatting sqref="M15:M16"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{88D3C81B-3296-4953-9938-32E54D415B6D}</x14:id>
        </ext>
      </extLst>
    </cfRule>
    <cfRule type="dataBar" priority="2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{1982A60A-7191-4111-B2BE-943E927A4BDF}</x14:id>
        </ext>
      </extLst>
    </cfRule>
    <cfRule type="dataBar" priority="11">
      <dataBar>
        <cfvo type="num" val="0"/>
        <cfvo type="num" val="55"/>
        <color rgb="FF638EC6"/>
      </dataBar>
      <extLst>
        <ext xmlns:x14="http://schemas.microsoft.com/office/spreadsheetml/2009/9/main" uri="{B025F937-C7B1-47D3-B67F-A62EFF666E3E}">
          <x14:id>{A7CEAE26-8B48-435D-BB20-610F097C44F9}</x14:id>
        </ext>
      </extLst>
    </cfRule>
  </conditionalFormatting>
  <conditionalFormatting sqref="M17:M18">
    <cfRule type="dataBar" priority="20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{88352BF7-C386-42F1-B580-E45C9C20036C}</x14:id>
        </ext>
      </extLst>
    </cfRule>
    <cfRule type="dataBar" priority="10">
      <dataBar>
        <cfvo type="num" val="0"/>
        <cfvo type="num" val="30"/>
        <color rgb="FF638EC6"/>
      </dataBar>
      <extLst>
        <ext xmlns:x14="http://schemas.microsoft.com/office/spreadsheetml/2009/9/main" uri="{B025F937-C7B1-47D3-B67F-A62EFF666E3E}">
          <x14:id>{237CEC7C-F470-4685-9DE0-1307C9EC8381}</x14:id>
        </ext>
      </extLst>
    </cfRule>
    <cfRule type="dataBar" priority="2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{F44F3100-D165-47C9-A95D-46E70F7EC208}</x14:id>
        </ext>
      </extLst>
    </cfRule>
  </conditionalFormatting>
  <conditionalFormatting sqref="M19:M20">
    <cfRule type="dataBar" priority="19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{B92E541A-105E-462F-AA2F-6D1A07103ABB}</x14:id>
        </ext>
      </extLst>
    </cfRule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{F154C93D-AE68-4967-8B9E-363F70BE71EC}</x14:id>
        </ext>
      </extLst>
    </cfRule>
    <cfRule type="dataBar" priority="25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{8CFF3E16-5B26-49CE-99D7-CAC8B8865827}</x14:id>
        </ext>
      </extLst>
    </cfRule>
  </conditionalFormatting>
  <conditionalFormatting sqref="M21:M22">
    <cfRule type="dataBar" priority="2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{EE1B335A-6E1C-426E-A724-F982E7173339}</x14:id>
        </ext>
      </extLst>
    </cfRule>
    <cfRule type="dataBar" priority="18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{334C188B-99A8-4C05-A117-5AAA2D303507}</x14:id>
        </ext>
      </extLst>
    </cfRule>
    <cfRule type="dataBar" priority="31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{40DA10DC-56A4-47FD-9A92-30D6216ABB5D}</x14:id>
        </ext>
      </extLst>
    </cfRule>
    <cfRule type="dataBar" priority="8">
      <dataBar>
        <cfvo type="num" val="0"/>
        <cfvo type="num" val="13"/>
        <color rgb="FF638EC6"/>
      </dataBar>
      <extLst>
        <ext xmlns:x14="http://schemas.microsoft.com/office/spreadsheetml/2009/9/main" uri="{B025F937-C7B1-47D3-B67F-A62EFF666E3E}">
          <x14:id>{16071A2B-EBE5-4AB4-8DD0-97345C30C725}</x14:id>
        </ext>
      </extLst>
    </cfRule>
  </conditionalFormatting>
  <conditionalFormatting sqref="M25:M26">
    <cfRule type="dataBar" priority="33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{4AD1AD04-A932-4653-ACF2-16E36AD71963}</x14:id>
        </ext>
      </extLst>
    </cfRule>
    <cfRule type="dataBar" priority="1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{254FAAD9-090A-4B68-A6B4-5DEBEC1180AB}</x14:id>
        </ext>
      </extLst>
    </cfRule>
    <cfRule type="dataBar" priority="4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{2E82C9E1-90FF-4849-AE7D-68C21C6EF40C}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{61A4046C-EE4D-4481-8548-8F3E6F1D4E9E}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{684127CA-BC0B-4521-A44A-B0C44CD22BC6}</x14:id>
        </ext>
      </extLst>
    </cfRule>
    <cfRule type="dataBar" priority="4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{B33C9E15-7A89-4FBC-B56F-68972D5CFB25}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{8898EE4E-4DE3-4870-8503-96305D12E8BA}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{25353BCE-E730-44DF-88AF-A2AE0C884E15}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{DD957896-0DE1-41B3-9592-BA6A35873E17}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{29512E57-DE3C-4A3B-962B-CF27274EC7FB}</x14:id>
        </ext>
      </extLst>
    </cfRule>
    <cfRule type="dataBar" priority="7">
      <dataBar>
        <cfvo type="num" val="0"/>
        <cfvo type="num" val="94"/>
        <color rgb="FF638EC6"/>
      </dataBar>
      <extLst>
        <ext xmlns:x14="http://schemas.microsoft.com/office/spreadsheetml/2009/9/main" uri="{B025F937-C7B1-47D3-B67F-A62EFF666E3E}">
          <x14:id>{1CEA2C75-5F9D-460A-9511-9CBD039C7BAE}</x14:id>
        </ext>
      </extLst>
    </cfRule>
    <cfRule type="dataBar" priority="16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{194ED074-29C2-46B0-B3A1-9201AE401460}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{C51678A2-2E0F-4746-8D27-4D518B3BC577}</x14:id>
        </ext>
      </extLst>
    </cfRule>
    <cfRule type="dataBar" priority="2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{1181A68C-A9AD-47DD-8FB2-BE6A8B9959D8}</x14:id>
        </ext>
      </extLst>
    </cfRule>
  </conditionalFormatting>
  <conditionalFormatting sqref="M29:M30">
    <cfRule type="dataBar" priority="3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{3E1A57C5-11BC-4241-B2F0-BE1740A9B872}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{DBD61DD9-71DF-4745-8A97-EB5E05660A33}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{DEAF5338-60DF-4323-A5F6-3DF63D3C45D4}</x14:id>
        </ext>
      </extLst>
    </cfRule>
    <cfRule type="dataBar" priority="3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{6C213E82-9EF5-4B3D-BF24-5E0AF79BFAA0}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{6D47D7D7-B4AA-4C26-BB43-C0B8F909BA0E}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{1D303E24-9460-4D6D-92EF-11D896C21792}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{C433BAF3-79A6-442B-BF81-E035BE54D327}</x14:id>
        </ext>
      </extLst>
    </cfRule>
    <cfRule type="dataBar" priority="3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{4AFB96B8-C11D-49B6-AC73-A50AD30E0410}</x14:id>
        </ext>
      </extLst>
    </cfRule>
    <cfRule type="dataBar" priority="1">
      <dataBar>
        <cfvo type="num" val="0"/>
        <cfvo type="num" val="30"/>
        <color rgb="FF638EC6"/>
      </dataBar>
      <extLst>
        <ext xmlns:x14="http://schemas.microsoft.com/office/spreadsheetml/2009/9/main" uri="{B025F937-C7B1-47D3-B67F-A62EFF666E3E}">
          <x14:id>{0208674E-1FBC-4036-83C9-48E4BDB7EEFC}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E12F6-1C02-43DD-8280-D8690EA93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6049FF-A51E-410B-9048-B57DAA4431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41D333-950D-4959-B36A-AF672F3A0F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C635B2-DDED-44F0-842B-4ED53BC63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2C6E6B-1EB6-4FC2-AB08-261E6540D4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L9 L11 L13 L15 L17 L19 L21</xm:sqref>
        </x14:conditionalFormatting>
        <x14:conditionalFormatting xmlns:xm="http://schemas.microsoft.com/office/excel/2006/main">
          <x14:cfRule type="dataBar" id="{7843B4DD-78EB-4EC2-B5D9-168F36FA6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7CA4B4-189C-4287-B553-3DDAF0E0D3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 L29:L30</xm:sqref>
        </x14:conditionalFormatting>
        <x14:conditionalFormatting xmlns:xm="http://schemas.microsoft.com/office/excel/2006/main">
          <x14:cfRule type="dataBar" id="{052DFB3A-DFED-490F-B915-F1D94CCFD1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6BF47C-0DF6-4CBE-9BF7-A798257495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8A5C5A-8E2A-4D05-820A-E1D348FFF0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83A0CF-2810-43D1-B848-6736FD45C2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B7E3C8-2C7F-40AE-80DB-6FE9C2D889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0C66BC1A-3685-4937-A391-DF5B0E8824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37F8B7-BF5C-408B-BEDB-5AEBB5F0CC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B07C25-CF4C-4CFA-BECE-AC4847695D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5C367F-ECE1-4ED8-9E4D-A3008ACE25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F373B4-A690-49CA-AB08-FBC2445AF1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B38A9105-866F-44E4-9662-5C1B7634D8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6E0BF3-8533-40A3-A6C9-90F1CA5005B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3BC5A61-1669-42E2-B7BD-AB9C010C44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66842C-7CC5-40BF-99F0-9E76E5A545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37FF95-EB41-4199-AA1B-65F8F4200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669D74-1DFB-40C3-B365-E60511D3E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54F4CE-BEAF-4A1B-ADE3-5A07338E9C8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2E430A0-97A3-4B22-A0A8-64EE6EFA8E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M21 M15 M17 M19 M9 M11 M13</xm:sqref>
        </x14:conditionalFormatting>
        <x14:conditionalFormatting xmlns:xm="http://schemas.microsoft.com/office/excel/2006/main">
          <x14:cfRule type="dataBar" id="{21038514-F970-4198-B054-949B4F5C8427}">
            <x14:dataBar minLength="0" maxLength="100" gradient="0">
              <x14:cfvo type="num">
                <xm:f>0</xm:f>
              </x14:cfvo>
              <x14:cfvo type="num">
                <xm:f>97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103A201D-48F1-4F46-B515-6ACFE0229A71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43122160-A715-4D75-9C5B-B28677E1DE05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9B61B3E3-F327-46E6-8C9C-28AC44D57758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E13DC34-7C15-4B6C-9788-9D74ADF951B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5408AA28-C91D-4F31-8BD5-1EBF717E0F26}">
            <x14:dataBar minLength="0" maxLength="100" gradient="0">
              <x14:cfvo type="num">
                <xm:f>0</xm:f>
              </x14:cfvo>
              <x14:cfvo type="num">
                <xm:f>57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1F7860AC-9EB3-4626-B742-14804638AC2B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F655F5B4-1428-454F-8763-35AF134A628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88D3C81B-3296-4953-9938-32E54D415B6D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1982A60A-7191-4111-B2BE-943E927A4BDF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A7CEAE26-8B48-435D-BB20-610F097C44F9}">
            <x14:dataBar minLength="0" maxLength="100" gradient="0">
              <x14:cfvo type="num">
                <xm:f>0</xm:f>
              </x14:cfvo>
              <x14:cfvo type="num">
                <xm:f>55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8352BF7-C386-42F1-B580-E45C9C20036C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237CEC7C-F470-4685-9DE0-1307C9EC8381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14:cfRule type="dataBar" id="{F44F3100-D165-47C9-A95D-46E70F7EC208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B92E541A-105E-462F-AA2F-6D1A07103ABB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F154C93D-AE68-4967-8B9E-363F70BE71EC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8CFF3E16-5B26-49CE-99D7-CAC8B8865827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EE1B335A-6E1C-426E-A724-F982E717333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334C188B-99A8-4C05-A117-5AAA2D303507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40DA10DC-56A4-47FD-9A92-30D6216ABB5D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6071A2B-EBE5-4AB4-8DD0-97345C30C725}">
            <x14:dataBar minLength="0" maxLength="100" gradient="0">
              <x14:cfvo type="num">
                <xm:f>0</xm:f>
              </x14:cfvo>
              <x14:cfvo type="num">
                <xm:f>13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4AD1AD04-A932-4653-ACF2-16E36AD7196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254FAAD9-090A-4B68-A6B4-5DEBEC1180A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E82C9E1-90FF-4849-AE7D-68C21C6EF40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1A4046C-EE4D-4481-8548-8F3E6F1D4E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4127CA-BC0B-4521-A44A-B0C44CD22B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3C9E15-7A89-4FBC-B56F-68972D5CFB2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898EE4E-4DE3-4870-8503-96305D12E8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353BCE-E730-44DF-88AF-A2AE0C884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957896-0DE1-41B3-9592-BA6A35873E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512E57-DE3C-4A3B-962B-CF27274EC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EA2C75-5F9D-460A-9511-9CBD039C7BAE}">
            <x14:dataBar minLength="0" maxLength="100" gradient="0">
              <x14:cfvo type="num">
                <xm:f>0</xm:f>
              </x14:cfvo>
              <x14:cfvo type="num">
                <xm:f>94</xm:f>
              </x14:cfvo>
              <x14:negativeFillColor rgb="FFFF0000"/>
              <x14:axisColor rgb="FF000000"/>
            </x14:dataBar>
          </x14:cfRule>
          <x14:cfRule type="dataBar" id="{194ED074-29C2-46B0-B3A1-9201AE401460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51678A2-2E0F-4746-8D27-4D518B3BC57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181A68C-A9AD-47DD-8FB2-BE6A8B9959D8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3E1A57C5-11BC-4241-B2F0-BE1740A9B87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BD61DD9-71DF-4745-8A97-EB5E05660A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AF5338-60DF-4323-A5F6-3DF63D3C4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213E82-9EF5-4B3D-BF24-5E0AF79BFA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47D7D7-B4AA-4C26-BB43-C0B8F909BA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303E24-9460-4D6D-92EF-11D896C217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33BAF3-79A6-442B-BF81-E035BE54D3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FB96B8-C11D-49B6-AC73-A50AD30E041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208674E-1FBC-4036-83C9-48E4BDB7EEFC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A1AD-3459-495A-B973-EF218F248897}">
  <sheetPr codeName="Hoja32">
    <tabColor rgb="FFFF0000"/>
  </sheetPr>
  <dimension ref="B1:Y34"/>
  <sheetViews>
    <sheetView showGridLines="0" topLeftCell="F1" zoomScaleNormal="100" workbookViewId="0">
      <selection activeCell="Y26" sqref="Y26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147</v>
      </c>
      <c r="I1" s="19"/>
      <c r="J1" s="19"/>
      <c r="K1" s="19"/>
      <c r="L1" s="19"/>
      <c r="M1" s="19"/>
      <c r="N1" s="22"/>
      <c r="X1" s="8">
        <f>AVERAGE(L7,L9,L11,L13,L15,L17,L19,L21,L25,L29)</f>
        <v>1.0424162184671069</v>
      </c>
      <c r="Y1" s="9">
        <f>1-X1</f>
        <v>-4.2416218467106859E-2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147</v>
      </c>
      <c r="J7" s="27">
        <v>128</v>
      </c>
      <c r="K7" s="27">
        <v>135</v>
      </c>
      <c r="L7" s="34">
        <f>K7/J7</f>
        <v>1.0546875</v>
      </c>
      <c r="M7" s="32">
        <f>J7-K7</f>
        <v>-7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69</v>
      </c>
      <c r="J9" s="27">
        <v>46</v>
      </c>
      <c r="K9" s="27">
        <v>51</v>
      </c>
      <c r="L9" s="34">
        <f>K9/J9</f>
        <v>1.1086956521739131</v>
      </c>
      <c r="M9" s="32">
        <f>J9-K9</f>
        <v>-5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123</v>
      </c>
      <c r="J11" s="27">
        <v>28</v>
      </c>
      <c r="K11" s="27">
        <v>28</v>
      </c>
      <c r="L11" s="34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148</v>
      </c>
      <c r="J13" s="27">
        <v>43</v>
      </c>
      <c r="K13" s="27">
        <v>53</v>
      </c>
      <c r="L13" s="34">
        <f>K13/J13</f>
        <v>1.2325581395348837</v>
      </c>
      <c r="M13" s="32">
        <f>J13-K13</f>
        <v>-10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39</v>
      </c>
      <c r="J15" s="27">
        <v>32</v>
      </c>
      <c r="K15" s="27">
        <v>26</v>
      </c>
      <c r="L15" s="34">
        <f>K15/J15</f>
        <v>0.8125</v>
      </c>
      <c r="M15" s="32">
        <f>J15-K15</f>
        <v>6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30" t="s">
        <v>43</v>
      </c>
      <c r="J17" s="27">
        <v>29</v>
      </c>
      <c r="K17" s="27">
        <v>38</v>
      </c>
      <c r="L17" s="34">
        <f>K17/J17</f>
        <v>1.3103448275862069</v>
      </c>
      <c r="M17" s="32">
        <f>J17-K17</f>
        <v>-9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27" t="s">
        <v>66</v>
      </c>
      <c r="J19" s="27">
        <v>37</v>
      </c>
      <c r="K19" s="27">
        <v>39</v>
      </c>
      <c r="L19" s="34">
        <f>K19/J19</f>
        <v>1.0540540540540539</v>
      </c>
      <c r="M19" s="32">
        <f>J19-K19</f>
        <v>-2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149</v>
      </c>
      <c r="J21" s="27">
        <v>39</v>
      </c>
      <c r="K21" s="27">
        <v>44</v>
      </c>
      <c r="L21" s="34">
        <f>K21/J21</f>
        <v>1.1282051282051282</v>
      </c>
      <c r="M21" s="32">
        <f>J21-K21</f>
        <v>-5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147</v>
      </c>
      <c r="J25" s="20">
        <v>175</v>
      </c>
      <c r="K25" s="20">
        <v>117</v>
      </c>
      <c r="L25" s="23">
        <f>K25/J25</f>
        <v>0.66857142857142859</v>
      </c>
      <c r="M25" s="18">
        <f>J25-K25</f>
        <v>58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20" t="s">
        <v>147</v>
      </c>
      <c r="J29" s="20">
        <v>55</v>
      </c>
      <c r="K29" s="20">
        <v>58</v>
      </c>
      <c r="L29" s="23">
        <f>K29/J29</f>
        <v>1.0545454545454545</v>
      </c>
      <c r="M29" s="18">
        <f>J29-K29</f>
        <v>-3</v>
      </c>
      <c r="N29" s="22"/>
    </row>
    <row r="30" spans="8:14" x14ac:dyDescent="0.25">
      <c r="H30" s="26"/>
      <c r="I30" s="20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M13:M14"/>
    <mergeCell ref="M9:M10"/>
    <mergeCell ref="I11:I12"/>
    <mergeCell ref="J11:J12"/>
    <mergeCell ref="K11:K12"/>
    <mergeCell ref="L11:L12"/>
    <mergeCell ref="M11:M12"/>
    <mergeCell ref="I32:L32"/>
    <mergeCell ref="J34:L34"/>
    <mergeCell ref="I9:I10"/>
    <mergeCell ref="J9:J10"/>
    <mergeCell ref="K9:K10"/>
    <mergeCell ref="L9:L10"/>
    <mergeCell ref="I13:I14"/>
    <mergeCell ref="J13:J14"/>
    <mergeCell ref="K13:K14"/>
    <mergeCell ref="L13:L14"/>
    <mergeCell ref="I19:I20"/>
    <mergeCell ref="J19:J20"/>
    <mergeCell ref="K19:K20"/>
    <mergeCell ref="L19:L20"/>
    <mergeCell ref="I15:I16"/>
    <mergeCell ref="J15:J16"/>
    <mergeCell ref="H27:H28"/>
    <mergeCell ref="I27:M28"/>
    <mergeCell ref="H29:H30"/>
    <mergeCell ref="I29:I30"/>
    <mergeCell ref="J29:J30"/>
    <mergeCell ref="K29:K30"/>
    <mergeCell ref="L29:L30"/>
    <mergeCell ref="M29:M30"/>
    <mergeCell ref="H23:H24"/>
    <mergeCell ref="I23:M24"/>
    <mergeCell ref="H25:H26"/>
    <mergeCell ref="I25:I26"/>
    <mergeCell ref="J25:J26"/>
    <mergeCell ref="K25:K26"/>
    <mergeCell ref="L25:L26"/>
    <mergeCell ref="M25:M26"/>
    <mergeCell ref="L17:L18"/>
    <mergeCell ref="M17:M18"/>
    <mergeCell ref="M19:M20"/>
    <mergeCell ref="I21:I22"/>
    <mergeCell ref="J21:J22"/>
    <mergeCell ref="K21:K22"/>
    <mergeCell ref="L21:L22"/>
    <mergeCell ref="M21:M22"/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K15:K16"/>
    <mergeCell ref="L15:L16"/>
    <mergeCell ref="M15:M16"/>
    <mergeCell ref="I17:I18"/>
    <mergeCell ref="J17:J18"/>
    <mergeCell ref="K17:K18"/>
  </mergeCells>
  <conditionalFormatting sqref="L7 L9 L11 L13 L15 L17 L19 L21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{370CFE84-C532-4474-AC4B-30E105DE015C}</x14:id>
        </ext>
      </extLst>
    </cfRule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{49E50061-F95F-4E5E-AF1D-9C532EE6FDB5}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{694E121C-D235-43BA-B012-F0F748A13C15}</x14:id>
        </ext>
      </extLst>
    </cfRule>
    <cfRule type="dataBar" priority="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{6805D404-E43F-4A66-90DC-B62930046DA5}</x14:id>
        </ext>
      </extLs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{C9728D22-33E5-42C2-8238-91F7D42C742E}</x14:id>
        </ext>
      </extLst>
    </cfRule>
  </conditionalFormatting>
  <conditionalFormatting sqref="L25:L26 L29:L3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{EEA8482B-4239-4715-8E26-BD45F656AA19}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{0F6ADA6A-9863-4034-BE46-C5B75649CAB0}</x14:id>
        </ext>
      </extLst>
    </cfRule>
  </conditionalFormatting>
  <conditionalFormatting sqref="L25:L26"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{D2338455-4E69-4F45-870D-E73CC29DF230}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{F540FD2D-412D-4A39-9681-CA9135626B0B}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{770D9310-3F47-498D-864A-BA796EB78C87}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{7A5CEB2B-0732-4EF7-BDEC-C9AB2289C8EE}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{AAF9FC15-3466-48FA-A567-7FCD579F907D}</x14:id>
        </ext>
      </extLst>
    </cfRule>
  </conditionalFormatting>
  <conditionalFormatting sqref="L29:L30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{41AC1121-5E8B-4E1C-8DCF-4CC6CD7E833D}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{BAEDF61F-9DE3-4759-9736-55EF8FEC1D69}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{FC6D913C-D0AB-491F-97AA-09E719CE569B}</x14:id>
        </ext>
      </extLst>
    </cfRule>
    <cfRule type="dataBar" priority="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{80A97522-1BEF-4EF5-B831-4B2718A6E230}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{D8D77A86-D889-42DE-9CE5-0F2D59C52033}</x14:id>
        </ext>
      </extLst>
    </cfRule>
  </conditionalFormatting>
  <conditionalFormatting sqref="M7 M21 M15 M17 M19 M9 M11 M13"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{787B8912-EEB2-416B-90C8-CA78935F4F32}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{A4AEBAE8-CAD3-4A2F-846A-3EE4AE692BEA}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{A1B9D2B4-DC92-4751-B5F4-2C75E955BF0A}</x14:id>
        </ext>
      </extLst>
    </cfRule>
    <cfRule type="dataBar" priority="5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{86B71173-1513-4256-9BCA-6185329CF8F2}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{F4B8950F-E04B-44DB-A10A-CAA743F4BFDC}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{33829597-25C4-4345-93FC-30005A762235}</x14:id>
        </ext>
      </extLst>
    </cfRule>
    <cfRule type="dataBar" priority="5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{8BC1CFFC-4AD3-4CE1-B5F5-AFA96A02BB9B}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{98A013C4-F09B-4945-BA9D-1AF91509420A}</x14:id>
        </ext>
      </extLst>
    </cfRule>
  </conditionalFormatting>
  <conditionalFormatting sqref="M7:M8">
    <cfRule type="dataBar" priority="16">
      <dataBar>
        <cfvo type="num" val="0"/>
        <cfvo type="num" val="128"/>
        <color rgb="FF638EC6"/>
      </dataBar>
      <extLst>
        <ext xmlns:x14="http://schemas.microsoft.com/office/spreadsheetml/2009/9/main" uri="{B025F937-C7B1-47D3-B67F-A62EFF666E3E}">
          <x14:id>{AF25B24E-7430-466A-BB87-DB681EA1A75F}</x14:id>
        </ext>
      </extLst>
    </cfRule>
  </conditionalFormatting>
  <conditionalFormatting sqref="M7:M14">
    <cfRule type="dataBar" priority="2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{C7C7A58A-DC13-4081-8CCF-04AB2E8A7A43}</x14:id>
        </ext>
      </extLst>
    </cfRule>
    <cfRule type="dataBar" priority="2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{DB904886-8AE3-4B42-8B1F-CD271BD75827}</x14:id>
        </ext>
      </extLst>
    </cfRule>
  </conditionalFormatting>
  <conditionalFormatting sqref="M7:M20">
    <cfRule type="dataBar" priority="3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{4906AC14-749D-4577-A1A3-99120E4C421D}</x14:id>
        </ext>
      </extLst>
    </cfRule>
    <cfRule type="dataBar" priority="3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{8F3BE6C8-3FC0-40B3-BAEB-9BF1EFE71185}</x14:id>
        </ext>
      </extLst>
    </cfRule>
  </conditionalFormatting>
  <conditionalFormatting sqref="M9:M10">
    <cfRule type="dataBar" priority="15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{01F7A44A-53D6-4DA0-866B-9AC9D37C44A9}</x14:id>
        </ext>
      </extLst>
    </cfRule>
  </conditionalFormatting>
  <conditionalFormatting sqref="M11:M12">
    <cfRule type="dataBar" priority="14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{F08D85EA-AA2C-40DD-80B2-A397A916A7AA}</x14:id>
        </ext>
      </extLst>
    </cfRule>
  </conditionalFormatting>
  <conditionalFormatting sqref="M13:M14">
    <cfRule type="dataBar" priority="13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{417AF838-ABD9-4542-9B5E-3AE4E34F8C2B}</x14:id>
        </ext>
      </extLst>
    </cfRule>
  </conditionalFormatting>
  <conditionalFormatting sqref="M15:M16">
    <cfRule type="dataBar" priority="12">
      <dataBar>
        <cfvo type="num" val="0"/>
        <cfvo type="num" val="32"/>
        <color rgb="FF638EC6"/>
      </dataBar>
      <extLst>
        <ext xmlns:x14="http://schemas.microsoft.com/office/spreadsheetml/2009/9/main" uri="{B025F937-C7B1-47D3-B67F-A62EFF666E3E}">
          <x14:id>{30D055B6-A873-4421-A97E-BD9D289D86C0}</x14:id>
        </ext>
      </extLst>
    </cfRule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{2DCFA823-ECDB-4070-915F-183A2E3A482E}</x14:id>
        </ext>
      </extLst>
    </cfRule>
    <cfRule type="dataBar" priority="2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{E9540E84-1744-48B0-B18C-E44EF25B4163}</x14:id>
        </ext>
      </extLst>
    </cfRule>
  </conditionalFormatting>
  <conditionalFormatting sqref="M17:M18">
    <cfRule type="dataBar" priority="21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{A4D8F675-E648-48FD-8007-889D3AE9E6EE}</x14:id>
        </ext>
      </extLst>
    </cfRule>
    <cfRule type="dataBar" priority="11">
      <dataBar>
        <cfvo type="num" val="0"/>
        <cfvo type="num" val="29"/>
        <color rgb="FF638EC6"/>
      </dataBar>
      <extLst>
        <ext xmlns:x14="http://schemas.microsoft.com/office/spreadsheetml/2009/9/main" uri="{B025F937-C7B1-47D3-B67F-A62EFF666E3E}">
          <x14:id>{1534F2CC-7718-42C0-9BC9-422398216911}</x14:id>
        </ext>
      </extLst>
    </cfRule>
    <cfRule type="dataBar" priority="27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{E577BD54-CCC0-4430-B7A4-840DA202C55F}</x14:id>
        </ext>
      </extLst>
    </cfRule>
  </conditionalFormatting>
  <conditionalFormatting sqref="M19:M20">
    <cfRule type="dataBar" priority="20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{DCCA8C2A-6CA4-48E3-B518-9AB66BC25DA5}</x14:id>
        </ext>
      </extLst>
    </cfRule>
    <cfRule type="dataBar" priority="10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{F36D02D2-7B01-4001-9389-82BC7640CC48}</x14:id>
        </ext>
      </extLst>
    </cfRule>
    <cfRule type="dataBar" priority="26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{2C1814AC-D53D-4524-B0C4-E022B700F16F}</x14:id>
        </ext>
      </extLst>
    </cfRule>
  </conditionalFormatting>
  <conditionalFormatting sqref="M21:M22">
    <cfRule type="dataBar" priority="32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{103F6D29-EAF0-43AC-92FB-8C5AAD2CB734}</x14:id>
        </ext>
      </extLst>
    </cfRule>
    <cfRule type="dataBar" priority="9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{C23D0422-27AD-43E9-AF82-A2818492FBCF}</x14:id>
        </ext>
      </extLst>
    </cfRule>
    <cfRule type="dataBar" priority="25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{A4E0A909-BE8A-4BE8-BF3F-95236EDE0373}</x14:id>
        </ext>
      </extLst>
    </cfRule>
    <cfRule type="dataBar" priority="19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{47B7D213-5C13-4979-A49F-CB8463BEB670}</x14:id>
        </ext>
      </extLst>
    </cfRule>
  </conditionalFormatting>
  <conditionalFormatting sqref="M25:M26">
    <cfRule type="dataBar" priority="3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{89BECB3D-E0D1-479D-B17E-810351FBA8CA}</x14:id>
        </ext>
      </extLst>
    </cfRule>
    <cfRule type="dataBar" priority="3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{51065F05-344D-4E78-9D22-1056114F1550}</x14:id>
        </ext>
      </extLst>
    </cfRule>
    <cfRule type="dataBar" priority="1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{47ACD7EC-8DFE-4F54-B39A-AA3FBF244E84}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{F1D38CEA-4486-4DA5-9793-F3E318A03EE9}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{11464CEF-E4BF-45F6-AA70-3FCD98886EC6}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{02F35C9C-C3F5-4CF3-A65E-5181144FB686}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{E068A7EB-FB80-4884-A779-D48C125D15A9}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{B0C07D84-B6E8-4897-9ECC-BCA8AEA1AFCF}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{A5E4F6CF-7E43-4383-BFEC-BA8602DB35FB}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{7D1AFD3E-0A7D-41B4-878E-801F83BAD652}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{DF7E16A9-21AE-4EA8-8133-8BAB085A3A10}</x14:id>
        </ext>
      </extLst>
    </cfRule>
    <cfRule type="dataBar" priority="8">
      <dataBar>
        <cfvo type="num" val="0"/>
        <cfvo type="num" val="175"/>
        <color rgb="FF638EC6"/>
      </dataBar>
      <extLst>
        <ext xmlns:x14="http://schemas.microsoft.com/office/spreadsheetml/2009/9/main" uri="{B025F937-C7B1-47D3-B67F-A62EFF666E3E}">
          <x14:id>{55853D60-C42C-4416-A33F-0D7792FCA1D4}</x14:id>
        </ext>
      </extLst>
    </cfRule>
    <cfRule type="dataBar" priority="1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{7718648C-BB74-4192-A46B-53444F2A027C}</x14:id>
        </ext>
      </extLst>
    </cfRule>
    <cfRule type="dataBar" priority="2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{D89CBBFD-46AF-4B8D-BAFC-848FC427B4CE}</x14:id>
        </ext>
      </extLst>
    </cfRule>
  </conditionalFormatting>
  <conditionalFormatting sqref="M29:M30"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{57AA3A3D-6B93-47D3-9900-1D9CB39A72F2}</x14:id>
        </ext>
      </extLst>
    </cfRule>
    <cfRule type="dataBar" priority="1">
      <dataBar>
        <cfvo type="num" val="0"/>
        <cfvo type="num" val="55"/>
        <color rgb="FF638EC6"/>
      </dataBar>
      <extLst>
        <ext xmlns:x14="http://schemas.microsoft.com/office/spreadsheetml/2009/9/main" uri="{B025F937-C7B1-47D3-B67F-A62EFF666E3E}">
          <x14:id>{39D6A573-550F-4DA8-8722-0FC23BF9C58E}</x14:id>
        </ext>
      </extLst>
    </cfRule>
    <cfRule type="dataBar" priority="2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{AFAFB9C8-02FB-47AF-B21D-9E3AFF7AA3DB}</x14:id>
        </ext>
      </extLst>
    </cfRule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{2CD842D9-4A8D-4606-BF11-2A5B07617FB9}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{2F2120FD-EE6D-4D8E-80F7-D579F3F76619}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{B35944C9-8108-4C67-AC0F-77D3F12076E2}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{FDC22BA0-AB48-4F00-A305-1B6BD926A0A0}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{6FA1DC10-3978-4EAE-ADDF-23FF4C0EDFA9}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{DBCC0D81-073D-48B7-B572-CD6A14570475}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{99498A0E-9E1F-4132-9E77-58C18DBF3CBB}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0CFE84-C532-4474-AC4B-30E105DE01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E50061-F95F-4E5E-AF1D-9C532EE6FD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4E121C-D235-43BA-B012-F0F748A13C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05D404-E43F-4A66-90DC-B62930046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728D22-33E5-42C2-8238-91F7D42C7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 L21</xm:sqref>
        </x14:conditionalFormatting>
        <x14:conditionalFormatting xmlns:xm="http://schemas.microsoft.com/office/excel/2006/main">
          <x14:cfRule type="dataBar" id="{EEA8482B-4239-4715-8E26-BD45F656A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6ADA6A-9863-4034-BE46-C5B75649C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 L29:L30</xm:sqref>
        </x14:conditionalFormatting>
        <x14:conditionalFormatting xmlns:xm="http://schemas.microsoft.com/office/excel/2006/main">
          <x14:cfRule type="dataBar" id="{D2338455-4E69-4F45-870D-E73CC29DF2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40FD2D-412D-4A39-9681-CA9135626B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0D9310-3F47-498D-864A-BA796EB78C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CEB2B-0732-4EF7-BDEC-C9AB2289C8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F9FC15-3466-48FA-A567-7FCD579F9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41AC1121-5E8B-4E1C-8DCF-4CC6CD7E83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EDF61F-9DE3-4759-9736-55EF8FEC1D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6D913C-D0AB-491F-97AA-09E719CE5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A97522-1BEF-4EF5-B831-4B2718A6E2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D77A86-D889-42DE-9CE5-0F2D59C52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787B8912-EEB2-416B-90C8-CA78935F4F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AEBAE8-CAD3-4A2F-846A-3EE4AE692B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B9D2B4-DC92-4751-B5F4-2C75E955BF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B71173-1513-4256-9BCA-6185329CF8F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4B8950F-E04B-44DB-A10A-CAA743F4B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829597-25C4-4345-93FC-30005A762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C1CFFC-4AD3-4CE1-B5F5-AFA96A02BB9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8A013C4-F09B-4945-BA9D-1AF9150942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M21 M15 M17 M19 M9 M11 M13</xm:sqref>
        </x14:conditionalFormatting>
        <x14:conditionalFormatting xmlns:xm="http://schemas.microsoft.com/office/excel/2006/main">
          <x14:cfRule type="dataBar" id="{AF25B24E-7430-466A-BB87-DB681EA1A75F}">
            <x14:dataBar minLength="0" maxLength="100" gradient="0">
              <x14:cfvo type="num">
                <xm:f>0</xm:f>
              </x14:cfvo>
              <x14:cfvo type="num">
                <xm:f>128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7C7A58A-DC13-4081-8CCF-04AB2E8A7A43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DB904886-8AE3-4B42-8B1F-CD271BD75827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4906AC14-749D-4577-A1A3-99120E4C421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F3BE6C8-3FC0-40B3-BAEB-9BF1EFE71185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01F7A44A-53D6-4DA0-866B-9AC9D37C44A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F08D85EA-AA2C-40DD-80B2-A397A916A7AA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417AF838-ABD9-4542-9B5E-3AE4E34F8C2B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30D055B6-A873-4421-A97E-BD9D289D86C0}">
            <x14:dataBar minLength="0" maxLength="100" gradient="0">
              <x14:cfvo type="num">
                <xm:f>0</xm:f>
              </x14:cfvo>
              <x14:cfvo type="num">
                <xm:f>32</xm:f>
              </x14:cfvo>
              <x14:negativeFillColor rgb="FFFF0000"/>
              <x14:axisColor rgb="FF000000"/>
            </x14:dataBar>
          </x14:cfRule>
          <x14:cfRule type="dataBar" id="{2DCFA823-ECDB-4070-915F-183A2E3A482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9540E84-1744-48B0-B18C-E44EF25B416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A4D8F675-E648-48FD-8007-889D3AE9E6EE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1534F2CC-7718-42C0-9BC9-422398216911}">
            <x14:dataBar minLength="0" maxLength="100" gradient="0">
              <x14:cfvo type="num">
                <xm:f>0</xm:f>
              </x14:cfvo>
              <x14:cfvo type="num">
                <xm:f>29</xm:f>
              </x14:cfvo>
              <x14:negativeFillColor rgb="FFFF0000"/>
              <x14:axisColor rgb="FF000000"/>
            </x14:dataBar>
          </x14:cfRule>
          <x14:cfRule type="dataBar" id="{E577BD54-CCC0-4430-B7A4-840DA202C55F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DCCA8C2A-6CA4-48E3-B518-9AB66BC25DA5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F36D02D2-7B01-4001-9389-82BC7640CC48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2C1814AC-D53D-4524-B0C4-E022B700F16F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103F6D29-EAF0-43AC-92FB-8C5AAD2CB734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23D0422-27AD-43E9-AF82-A2818492FBCF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14:cfRule type="dataBar" id="{A4E0A909-BE8A-4BE8-BF3F-95236EDE0373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47B7D213-5C13-4979-A49F-CB8463BEB670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89BECB3D-E0D1-479D-B17E-810351FBA8C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1065F05-344D-4E78-9D22-1056114F155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47ACD7EC-8DFE-4F54-B39A-AA3FBF244E84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1D38CEA-4486-4DA5-9793-F3E318A03EE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1464CEF-E4BF-45F6-AA70-3FCD98886E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F35C9C-C3F5-4CF3-A65E-5181144FB68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068A7EB-FB80-4884-A779-D48C125D15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C07D84-B6E8-4897-9ECC-BCA8AEA1AF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E4F6CF-7E43-4383-BFEC-BA8602DB35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1AFD3E-0A7D-41B4-878E-801F83BAD6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7E16A9-21AE-4EA8-8133-8BAB085A3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853D60-C42C-4416-A33F-0D7792FCA1D4}">
            <x14:dataBar minLength="0" maxLength="100" gradient="0">
              <x14:cfvo type="num">
                <xm:f>0</xm:f>
              </x14:cfvo>
              <x14:cfvo type="num">
                <xm:f>175</xm:f>
              </x14:cfvo>
              <x14:negativeFillColor rgb="FFFF0000"/>
              <x14:axisColor rgb="FF000000"/>
            </x14:dataBar>
          </x14:cfRule>
          <x14:cfRule type="dataBar" id="{7718648C-BB74-4192-A46B-53444F2A027C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89CBBFD-46AF-4B8D-BAFC-848FC427B4C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57AA3A3D-6B93-47D3-9900-1D9CB39A72F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9D6A573-550F-4DA8-8722-0FC23BF9C58E}">
            <x14:dataBar minLength="0" maxLength="100" gradient="0">
              <x14:cfvo type="num">
                <xm:f>0</xm:f>
              </x14:cfvo>
              <x14:cfvo type="num">
                <xm:f>55</xm:f>
              </x14:cfvo>
              <x14:negativeFillColor rgb="FFFF0000"/>
              <x14:axisColor rgb="FF000000"/>
            </x14:dataBar>
          </x14:cfRule>
          <x14:cfRule type="dataBar" id="{AFAFB9C8-02FB-47AF-B21D-9E3AFF7AA3DB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CD842D9-4A8D-4606-BF11-2A5B07617FB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F2120FD-EE6D-4D8E-80F7-D579F3F766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5944C9-8108-4C67-AC0F-77D3F12076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C22BA0-AB48-4F00-A305-1B6BD926A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A1DC10-3978-4EAE-ADDF-23FF4C0EDF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CC0D81-073D-48B7-B572-CD6A145704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498A0E-9E1F-4132-9E77-58C18DBF3C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E0E3-83D4-41FA-976D-AD53088BFAA7}">
  <sheetPr codeName="Hoja33">
    <tabColor rgb="FFFF0000"/>
  </sheetPr>
  <dimension ref="B1:Y32"/>
  <sheetViews>
    <sheetView showGridLines="0" topLeftCell="F1" zoomScaleNormal="100" workbookViewId="0">
      <selection activeCell="K29" sqref="K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150</v>
      </c>
      <c r="I1" s="19"/>
      <c r="J1" s="19"/>
      <c r="K1" s="19"/>
      <c r="L1" s="19"/>
      <c r="M1" s="19"/>
      <c r="N1" s="22"/>
      <c r="X1" s="8">
        <f>AVERAGE(L7,L9,L11,L13,L15,L17,L19,L23,L27)</f>
        <v>0.99438735300439218</v>
      </c>
      <c r="Y1" s="9">
        <f>1-X1</f>
        <v>5.6126469956078173E-3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150</v>
      </c>
      <c r="J7" s="27">
        <v>33</v>
      </c>
      <c r="K7" s="27">
        <v>36</v>
      </c>
      <c r="L7" s="34">
        <f>K7/J7</f>
        <v>1.0909090909090908</v>
      </c>
      <c r="M7" s="32">
        <f>J7-K7</f>
        <v>-3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151</v>
      </c>
      <c r="J9" s="27">
        <v>91</v>
      </c>
      <c r="K9" s="27">
        <v>76</v>
      </c>
      <c r="L9" s="34">
        <f>K9/J9</f>
        <v>0.8351648351648352</v>
      </c>
      <c r="M9" s="32">
        <f>J9-K9</f>
        <v>15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152</v>
      </c>
      <c r="J11" s="27">
        <v>81</v>
      </c>
      <c r="K11" s="27">
        <v>83</v>
      </c>
      <c r="L11" s="34">
        <f>K11/J11</f>
        <v>1.0246913580246915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102</v>
      </c>
      <c r="J13" s="27">
        <v>31</v>
      </c>
      <c r="K13" s="27">
        <v>31</v>
      </c>
      <c r="L13" s="34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30" t="s">
        <v>106</v>
      </c>
      <c r="J15" s="27">
        <v>23</v>
      </c>
      <c r="K15" s="27">
        <v>24</v>
      </c>
      <c r="L15" s="34">
        <f>K15/J15</f>
        <v>1.0434782608695652</v>
      </c>
      <c r="M15" s="32">
        <f>J15-K15</f>
        <v>-1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6"/>
      <c r="I17" s="27" t="s">
        <v>153</v>
      </c>
      <c r="J17" s="27">
        <v>77</v>
      </c>
      <c r="K17" s="27">
        <v>72</v>
      </c>
      <c r="L17" s="34">
        <f>K17/J17</f>
        <v>0.93506493506493504</v>
      </c>
      <c r="M17" s="32">
        <f>J17-K17</f>
        <v>5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27" t="s">
        <v>154</v>
      </c>
      <c r="J19" s="27">
        <v>45</v>
      </c>
      <c r="K19" s="27">
        <v>46</v>
      </c>
      <c r="L19" s="34">
        <f>K19/J19</f>
        <v>1.0222222222222221</v>
      </c>
      <c r="M19" s="32">
        <f>J19-K19</f>
        <v>-1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150</v>
      </c>
      <c r="J23" s="20">
        <v>124</v>
      </c>
      <c r="K23" s="20">
        <v>122</v>
      </c>
      <c r="L23" s="23">
        <f>K23/J23</f>
        <v>0.9838709677419355</v>
      </c>
      <c r="M23" s="18">
        <f>J23-K23</f>
        <v>2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20" t="s">
        <v>150</v>
      </c>
      <c r="J27" s="20">
        <v>71</v>
      </c>
      <c r="K27" s="20">
        <v>72</v>
      </c>
      <c r="L27" s="23">
        <f>K27/J27</f>
        <v>1.0140845070422535</v>
      </c>
      <c r="M27" s="18">
        <f>J27-K27</f>
        <v>-1</v>
      </c>
      <c r="N27" s="22"/>
    </row>
    <row r="28" spans="8:14" x14ac:dyDescent="0.25">
      <c r="H28" s="26"/>
      <c r="I28" s="20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M9:M10"/>
    <mergeCell ref="I11:I12"/>
    <mergeCell ref="J11:J12"/>
    <mergeCell ref="K11:K12"/>
    <mergeCell ref="L11:L12"/>
    <mergeCell ref="M11:M12"/>
    <mergeCell ref="I30:L30"/>
    <mergeCell ref="J32:L32"/>
    <mergeCell ref="I9:I10"/>
    <mergeCell ref="J9:J10"/>
    <mergeCell ref="K9:K10"/>
    <mergeCell ref="L9:L10"/>
    <mergeCell ref="I17:I18"/>
    <mergeCell ref="J17:J18"/>
    <mergeCell ref="K17:K18"/>
    <mergeCell ref="L17:L18"/>
    <mergeCell ref="I13:I14"/>
    <mergeCell ref="J13:J14"/>
    <mergeCell ref="K13:K14"/>
    <mergeCell ref="L13:L14"/>
    <mergeCell ref="H25:H26"/>
    <mergeCell ref="I25:M26"/>
    <mergeCell ref="H27:H28"/>
    <mergeCell ref="I27:I28"/>
    <mergeCell ref="J27:J28"/>
    <mergeCell ref="K27:K28"/>
    <mergeCell ref="L27:L28"/>
    <mergeCell ref="M27:M28"/>
    <mergeCell ref="H21:H22"/>
    <mergeCell ref="I21:M22"/>
    <mergeCell ref="H23:H24"/>
    <mergeCell ref="I23:I24"/>
    <mergeCell ref="J23:J24"/>
    <mergeCell ref="K23:K24"/>
    <mergeCell ref="L23:L24"/>
    <mergeCell ref="M23:M24"/>
    <mergeCell ref="M17:M18"/>
    <mergeCell ref="I19:I20"/>
    <mergeCell ref="J19:J20"/>
    <mergeCell ref="K19:K20"/>
    <mergeCell ref="L19:L20"/>
    <mergeCell ref="M19:M20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M13:M14"/>
    <mergeCell ref="I15:I16"/>
    <mergeCell ref="J15:J16"/>
    <mergeCell ref="K15:K16"/>
    <mergeCell ref="L15:L16"/>
    <mergeCell ref="M15:M16"/>
  </mergeCells>
  <conditionalFormatting sqref="L7 L9 L11 L13 L15 L17 L1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{336A6AE7-9A13-4021-90B0-BBD976527DAF}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{3EFA9146-DAAD-404C-8217-06AC6A639576}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{4E5911F5-EA34-4904-991C-AC35EC32DFAE}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{54F34724-87D5-470B-8824-4026B43B6908}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{86370E70-5572-4561-A47C-82777730D6B8}</x14:id>
        </ext>
      </extLst>
    </cfRule>
  </conditionalFormatting>
  <conditionalFormatting sqref="L23:L24 L27:L28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{DF003CA1-F91C-478A-85CB-194D9D14DC72}</x14:id>
        </ext>
      </extLst>
    </cfRule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{FC700E49-78ED-4CA8-987C-99E62E0A895D}</x14:id>
        </ext>
      </extLst>
    </cfRule>
  </conditionalFormatting>
  <conditionalFormatting sqref="L23:L24"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{9F58AC04-8F28-4AAB-9E80-1A7C6068E3CB}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{FB16DB13-B540-473C-B41C-BD44C1862F60}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{C8AE19B8-2CB4-4DED-9C23-FD18394232C6}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{86AB2650-F331-4E78-8F7E-AE7AD7811EA4}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{1ABA8033-4D82-4782-AA5F-FD59807FE38C}</x14:id>
        </ext>
      </extLst>
    </cfRule>
  </conditionalFormatting>
  <conditionalFormatting sqref="L27:L28">
    <cfRule type="dataBar" priority="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{50C210B0-72BC-4479-B61C-1636C5DDEADB}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{9AEE41A9-FC08-4E93-9BEC-16D86A0FE1AB}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{B65244A9-2153-4A3A-9B61-4F73A2E41287}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{7C300919-111B-48B1-B691-C76C7CBC4435}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{460F34BC-0C41-4172-87A0-2C1429006C20}</x14:id>
        </ext>
      </extLst>
    </cfRule>
  </conditionalFormatting>
  <conditionalFormatting sqref="M7 M19 M13 M15 M17 M9 M11"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{AEDD670D-7450-441F-B10E-D71A6A68D22A}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{BE80AF2E-B245-4E32-9F94-F21830031A6B}</x14:id>
        </ext>
      </extLst>
    </cfRule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{E0152D58-D5EA-4804-8AFC-234CFC888791}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{DAFE7993-D962-40F7-A160-B4574D656BAE}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{5C5209CF-303F-4602-8EC7-63091A4514E0}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{9626926B-B2FB-45A0-BD53-B6975AE7A49F}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{FFB6CA62-6BDD-4961-B6F9-3B31F955C2A5}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{B1C5156B-4D08-417A-BFA2-F44F49B2436B}</x14:id>
        </ext>
      </extLst>
    </cfRule>
  </conditionalFormatting>
  <conditionalFormatting sqref="M7:M8">
    <cfRule type="dataBar" priority="14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{0F32A356-BED2-4437-8105-131FF68BE66B}</x14:id>
        </ext>
      </extLst>
    </cfRule>
  </conditionalFormatting>
  <conditionalFormatting sqref="M7:M12">
    <cfRule type="dataBar" priority="21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{3C55892B-DBE3-4DA5-9985-16B925B8DEE4}</x14:id>
        </ext>
      </extLst>
    </cfRule>
    <cfRule type="dataBar" priority="2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{7773A2D8-6C5F-495C-AD21-93DED488CC3B}</x14:id>
        </ext>
      </extLst>
    </cfRule>
  </conditionalFormatting>
  <conditionalFormatting sqref="M7:M18">
    <cfRule type="dataBar" priority="2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{5483EF30-11A9-46DF-8353-ACC7551CEF10}</x14:id>
        </ext>
      </extLst>
    </cfRule>
    <cfRule type="dataBar" priority="3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{5C8BFD4F-DA71-4E40-BF79-02A9C4B24E4B}</x14:id>
        </ext>
      </extLst>
    </cfRule>
  </conditionalFormatting>
  <conditionalFormatting sqref="M9:M10">
    <cfRule type="dataBar" priority="13">
      <dataBar>
        <cfvo type="num" val="0"/>
        <cfvo type="num" val="91"/>
        <color rgb="FF638EC6"/>
      </dataBar>
      <extLst>
        <ext xmlns:x14="http://schemas.microsoft.com/office/spreadsheetml/2009/9/main" uri="{B025F937-C7B1-47D3-B67F-A62EFF666E3E}">
          <x14:id>{5318A57C-2FCD-497D-89AE-0150FE117C10}</x14:id>
        </ext>
      </extLst>
    </cfRule>
  </conditionalFormatting>
  <conditionalFormatting sqref="M11:M12">
    <cfRule type="dataBar" priority="12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{7D283F14-91D4-41E5-9397-0C80FABEA777}</x14:id>
        </ext>
      </extLst>
    </cfRule>
  </conditionalFormatting>
  <conditionalFormatting sqref="M13:M14">
    <cfRule type="dataBar" priority="11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{32A3E185-8328-47F7-B673-C104FE87AEA0}</x14:id>
        </ext>
      </extLst>
    </cfRule>
    <cfRule type="dataBar" priority="2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{6ABCE3EC-46CF-4977-9217-8A2307ADD010}</x14:id>
        </ext>
      </extLst>
    </cfRule>
    <cfRule type="dataBar" priority="2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{5D9AE615-69D8-495E-9B06-826675687445}</x14:id>
        </ext>
      </extLst>
    </cfRule>
  </conditionalFormatting>
  <conditionalFormatting sqref="M15:M16">
    <cfRule type="dataBar" priority="10">
      <dataBar>
        <cfvo type="num" val="0"/>
        <cfvo type="num" val="23"/>
        <color rgb="FF638EC6"/>
      </dataBar>
      <extLst>
        <ext xmlns:x14="http://schemas.microsoft.com/office/spreadsheetml/2009/9/main" uri="{B025F937-C7B1-47D3-B67F-A62EFF666E3E}">
          <x14:id>{448C8E51-DA91-4DD3-88DB-B201423CC3B0}</x14:id>
        </ext>
      </extLst>
    </cfRule>
    <cfRule type="dataBar" priority="19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{BD3B7AB4-8166-43F1-90DA-0B6CB3A44894}</x14:id>
        </ext>
      </extLst>
    </cfRule>
    <cfRule type="dataBar" priority="25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{36DDCC44-EFCE-406E-8418-6144EDDBAD4E}</x14:id>
        </ext>
      </extLst>
    </cfRule>
  </conditionalFormatting>
  <conditionalFormatting sqref="M17:M18">
    <cfRule type="dataBar" priority="24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{9AEA917E-ABF8-4A80-B0C7-326011A05743}</x14:id>
        </ext>
      </extLst>
    </cfRule>
    <cfRule type="dataBar" priority="18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{7D4A1775-098D-411D-A408-177A87A4B217}</x14:id>
        </ext>
      </extLst>
    </cfRule>
    <cfRule type="dataBar" priority="9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{3D254085-E50B-4FEF-BA07-E7D45310D5A1}</x14:id>
        </ext>
      </extLst>
    </cfRule>
  </conditionalFormatting>
  <conditionalFormatting sqref="M19:M20">
    <cfRule type="dataBar" priority="30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{3A899615-8178-468E-BA6D-F0EE5F35D240}</x14:id>
        </ext>
      </extLst>
    </cfRule>
    <cfRule type="dataBar" priority="17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{2689FBE3-6F64-43DC-89F1-B9CBE75992A1}</x14:id>
        </ext>
      </extLst>
    </cfRule>
    <cfRule type="dataBar" priority="8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{C8CAC65B-9714-429F-8F48-6B3B8E0986B1}</x14:id>
        </ext>
      </extLst>
    </cfRule>
    <cfRule type="dataBar" priority="2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{883E5C25-953F-45BA-8E19-2EB9218505AF}</x14:id>
        </ext>
      </extLst>
    </cfRule>
  </conditionalFormatting>
  <conditionalFormatting sqref="M23:M24"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{574AF8C6-2FE5-4468-A349-E23FFCE93F03}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{B85B466E-0C2C-4DCA-B163-EDB5EDFF90B9}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{CE7F9F55-6EDE-480C-88E5-FF9683509BD5}</x14:id>
        </ext>
      </extLst>
    </cfRule>
    <cfRule type="dataBar" priority="3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{E20F0984-7ECF-435A-B215-2E7FCDBECAB3}</x14:id>
        </ext>
      </extLst>
    </cfRule>
    <cfRule type="dataBar" priority="2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{5B4D2067-86A4-4D1F-89B8-7E763609FC8A}</x14:id>
        </ext>
      </extLst>
    </cfRule>
    <cfRule type="dataBar" priority="2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{C49EE8F4-3936-475F-B189-8DA4F67402F8}</x14:id>
        </ext>
      </extLst>
    </cfRule>
    <cfRule type="dataBar" priority="1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{FED20F57-4B80-4326-B737-3C1B49CEBF98}</x14:id>
        </ext>
      </extLst>
    </cfRule>
    <cfRule type="dataBar" priority="1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{E8AA2DEE-4AA0-4507-B8D4-B4C5085D8A3C}</x14:id>
        </ext>
      </extLst>
    </cfRule>
    <cfRule type="dataBar" priority="7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{55CE4CB1-22C7-406E-B0D5-6B3C0B0517B5}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{F70A21EC-7C02-41AC-9832-EAA3E992013D}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{6CEB763F-8282-415A-8FC6-B465CAB98E67}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{47F8E977-9FA6-44ED-8734-93A0E46C29B9}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{FA5854E9-1AA9-4A44-9737-10ECC104A309}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{1E6F56E5-D596-41C3-9D95-902A61803BAD}</x14:id>
        </ext>
      </extLst>
    </cfRule>
  </conditionalFormatting>
  <conditionalFormatting sqref="M27:M28">
    <cfRule type="dataBar" priority="3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{20FE1BC3-060D-459C-BD54-0306B0AF8566}</x14:id>
        </ext>
      </extLst>
    </cfRule>
    <cfRule type="dataBar" priority="3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{84F28615-8DA6-4172-B9F6-1C6B4FC1059B}</x14:id>
        </ext>
      </extLst>
    </cfRule>
    <cfRule type="dataBar" priority="1">
      <dataBar>
        <cfvo type="num" val="0"/>
        <cfvo type="num" val="71"/>
        <color rgb="FF638EC6"/>
      </dataBar>
      <extLst>
        <ext xmlns:x14="http://schemas.microsoft.com/office/spreadsheetml/2009/9/main" uri="{B025F937-C7B1-47D3-B67F-A62EFF666E3E}">
          <x14:id>{ED76CEF7-4048-4655-BE95-9451595764AE}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{51F7EFCA-9B68-4C3D-B357-19B8612B947A}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{328A311C-FF5F-4285-9E7A-E451CCA77840}</x14:id>
        </ext>
      </extLst>
    </cfRule>
    <cfRule type="dataBar" priority="3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{B4D0E951-C77E-4B03-972C-82E8642DDCD0}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{4714E934-3B85-462B-8F83-4365566A852E}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{04135324-0DEE-4865-9187-656E591AA099}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{85C037B5-CB02-445F-B7CA-48DE1A0342AE}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6A6AE7-9A13-4021-90B0-BBD976527D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FA9146-DAAD-404C-8217-06AC6A6395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5911F5-EA34-4904-991C-AC35EC32D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F34724-87D5-470B-8824-4026B43B69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370E70-5572-4561-A47C-82777730D6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</xm:sqref>
        </x14:conditionalFormatting>
        <x14:conditionalFormatting xmlns:xm="http://schemas.microsoft.com/office/excel/2006/main">
          <x14:cfRule type="dataBar" id="{DF003CA1-F91C-478A-85CB-194D9D14D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700E49-78ED-4CA8-987C-99E62E0A89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 L27:L28</xm:sqref>
        </x14:conditionalFormatting>
        <x14:conditionalFormatting xmlns:xm="http://schemas.microsoft.com/office/excel/2006/main">
          <x14:cfRule type="dataBar" id="{9F58AC04-8F28-4AAB-9E80-1A7C6068E3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16DB13-B540-473C-B41C-BD44C1862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AE19B8-2CB4-4DED-9C23-FD1839423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AB2650-F331-4E78-8F7E-AE7AD7811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BA8033-4D82-4782-AA5F-FD59807FE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50C210B0-72BC-4479-B61C-1636C5DDEA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EE41A9-FC08-4E93-9BEC-16D86A0FE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5244A9-2153-4A3A-9B61-4F73A2E41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300919-111B-48B1-B691-C76C7CBC4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0F34BC-0C41-4172-87A0-2C1429006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AEDD670D-7450-441F-B10E-D71A6A68D2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80AF2E-B245-4E32-9F94-F21830031A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152D58-D5EA-4804-8AFC-234CFC88879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AFE7993-D962-40F7-A160-B4574D656B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5209CF-303F-4602-8EC7-63091A4514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26926B-B2FB-45A0-BD53-B6975AE7A4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B6CA62-6BDD-4961-B6F9-3B31F955C2A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1C5156B-4D08-417A-BFA2-F44F49B24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M19 M13 M15 M17 M9 M11</xm:sqref>
        </x14:conditionalFormatting>
        <x14:conditionalFormatting xmlns:xm="http://schemas.microsoft.com/office/excel/2006/main">
          <x14:cfRule type="dataBar" id="{0F32A356-BED2-4437-8105-131FF68BE66B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C55892B-DBE3-4DA5-9985-16B925B8DEE4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7773A2D8-6C5F-495C-AD21-93DED488CC3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5483EF30-11A9-46DF-8353-ACC7551CEF10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C8BFD4F-DA71-4E40-BF79-02A9C4B24E4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5318A57C-2FCD-497D-89AE-0150FE117C10}">
            <x14:dataBar minLength="0" maxLength="100" gradient="0">
              <x14:cfvo type="num">
                <xm:f>0</xm:f>
              </x14:cfvo>
              <x14:cfvo type="num">
                <xm:f>91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D283F14-91D4-41E5-9397-0C80FABEA777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2A3E185-8328-47F7-B673-C104FE87AEA0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14:cfRule type="dataBar" id="{6ABCE3EC-46CF-4977-9217-8A2307ADD010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5D9AE615-69D8-495E-9B06-826675687445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48C8E51-DA91-4DD3-88DB-B201423CC3B0}">
            <x14:dataBar minLength="0" maxLength="100" gradient="0">
              <x14:cfvo type="num">
                <xm:f>0</xm:f>
              </x14:cfvo>
              <x14:cfvo type="num">
                <xm:f>23</xm:f>
              </x14:cfvo>
              <x14:negativeFillColor rgb="FFFF0000"/>
              <x14:axisColor rgb="FF000000"/>
            </x14:dataBar>
          </x14:cfRule>
          <x14:cfRule type="dataBar" id="{BD3B7AB4-8166-43F1-90DA-0B6CB3A44894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36DDCC44-EFCE-406E-8418-6144EDDBAD4E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9AEA917E-ABF8-4A80-B0C7-326011A05743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7D4A1775-098D-411D-A408-177A87A4B217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3D254085-E50B-4FEF-BA07-E7D45310D5A1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3A899615-8178-468E-BA6D-F0EE5F35D240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689FBE3-6F64-43DC-89F1-B9CBE75992A1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C8CAC65B-9714-429F-8F48-6B3B8E0986B1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883E5C25-953F-45BA-8E19-2EB9218505AF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574AF8C6-2FE5-4468-A349-E23FFCE93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5B466E-0C2C-4DCA-B163-EDB5EDFF90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7F9F55-6EDE-480C-88E5-FF9683509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0F0984-7ECF-435A-B215-2E7FCDBECAB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B4D2067-86A4-4D1F-89B8-7E763609FC8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49EE8F4-3936-475F-B189-8DA4F67402F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ED20F57-4B80-4326-B737-3C1B49CEBF9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8AA2DEE-4AA0-4507-B8D4-B4C5085D8A3C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5CE4CB1-22C7-406E-B0D5-6B3C0B0517B5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F70A21EC-7C02-41AC-9832-EAA3E99201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EB763F-8282-415A-8FC6-B465CAB98E6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7F8E977-9FA6-44ED-8734-93A0E46C29B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A5854E9-1AA9-4A44-9737-10ECC104A3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6F56E5-D596-41C3-9D95-902A61803B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20FE1BC3-060D-459C-BD54-0306B0AF856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4F28615-8DA6-4172-B9F6-1C6B4FC1059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D76CEF7-4048-4655-BE95-9451595764AE}">
            <x14:dataBar minLength="0" maxLength="100" gradient="0">
              <x14:cfvo type="num">
                <xm:f>0</xm:f>
              </x14:cfvo>
              <x14:cfvo type="num">
                <xm:f>71</xm:f>
              </x14:cfvo>
              <x14:negativeFillColor rgb="FFFF0000"/>
              <x14:axisColor rgb="FF000000"/>
            </x14:dataBar>
          </x14:cfRule>
          <x14:cfRule type="dataBar" id="{51F7EFCA-9B68-4C3D-B357-19B8612B94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8A311C-FF5F-4285-9E7A-E451CCA778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D0E951-C77E-4B03-972C-82E8642DD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14E934-3B85-462B-8F83-4365566A85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135324-0DEE-4865-9187-656E591AA0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C037B5-CB02-445F-B7CA-48DE1A0342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BE7B-FE0C-4E6B-B2BF-CFEA916065ED}">
  <sheetPr codeName="Hoja34"/>
  <dimension ref="B1:Y28"/>
  <sheetViews>
    <sheetView showGridLines="0" topLeftCell="F1" workbookViewId="0">
      <selection activeCell="K23" sqref="K23:K24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155</v>
      </c>
      <c r="I1" s="19"/>
      <c r="J1" s="19"/>
      <c r="K1" s="19"/>
      <c r="L1" s="19"/>
      <c r="M1" s="19"/>
      <c r="N1" s="22"/>
      <c r="X1" s="8">
        <f>AVERAGE(L7,L9,L11,L13,L15,L19,L23)</f>
        <v>1.1770297889571406</v>
      </c>
      <c r="Y1" s="9">
        <f>1-X1</f>
        <v>-0.17702978895714061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22</v>
      </c>
      <c r="J7" s="27">
        <v>85</v>
      </c>
      <c r="K7" s="27">
        <v>95</v>
      </c>
      <c r="L7" s="34">
        <f>K7/J7</f>
        <v>1.1176470588235294</v>
      </c>
      <c r="M7" s="32">
        <f>J7-K7</f>
        <v>-10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43</v>
      </c>
      <c r="J9" s="27">
        <v>62</v>
      </c>
      <c r="K9" s="27">
        <v>63</v>
      </c>
      <c r="L9" s="34">
        <f>K9/J9</f>
        <v>1.0161290322580645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25</v>
      </c>
      <c r="J11" s="27">
        <v>74</v>
      </c>
      <c r="K11" s="27">
        <v>75</v>
      </c>
      <c r="L11" s="34">
        <f>K11/J11</f>
        <v>1.0135135135135136</v>
      </c>
      <c r="M11" s="32">
        <f>J11-K11</f>
        <v>-1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156</v>
      </c>
      <c r="J13" s="27">
        <v>126</v>
      </c>
      <c r="K13" s="27">
        <v>130</v>
      </c>
      <c r="L13" s="34">
        <f>K13/J13</f>
        <v>1.0317460317460319</v>
      </c>
      <c r="M13" s="32">
        <f>J13-K13</f>
        <v>-4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30" t="s">
        <v>157</v>
      </c>
      <c r="J15" s="27">
        <v>34</v>
      </c>
      <c r="K15" s="27">
        <v>66</v>
      </c>
      <c r="L15" s="34">
        <f>K15/J15</f>
        <v>1.9411764705882353</v>
      </c>
      <c r="M15" s="32">
        <f>J15-K15</f>
        <v>-32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155</v>
      </c>
      <c r="J19" s="20">
        <v>90</v>
      </c>
      <c r="K19" s="20">
        <v>92</v>
      </c>
      <c r="L19" s="23">
        <f>K19/J19</f>
        <v>1.0222222222222221</v>
      </c>
      <c r="M19" s="18">
        <f>J19-K19</f>
        <v>-2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155</v>
      </c>
      <c r="J23" s="20">
        <v>31</v>
      </c>
      <c r="K23" s="20">
        <v>34</v>
      </c>
      <c r="L23" s="23">
        <f>K23/J23</f>
        <v>1.096774193548387</v>
      </c>
      <c r="M23" s="18">
        <f>J23-K23</f>
        <v>-3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 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{D6DF7B46-60AE-4568-B5E7-2E07E05023EC}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{578B3166-27E8-405A-94A2-3C86D2EE381D}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{070A2F3F-EA0B-469D-8CD8-CCFCBE663C9F}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{F39E6A49-9502-47A8-B9A7-1024754090E6}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{3CD26155-D03D-48EC-8CB1-FA37A8FABD38}</x14:id>
        </ext>
      </extLst>
    </cfRule>
  </conditionalFormatting>
  <conditionalFormatting sqref="L19:L20 L23:L2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{7C422BD2-250E-43E7-BA1A-EA72D6C9DCF2}</x14:id>
        </ext>
      </extLst>
    </cfRule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{B9B7A08C-5AD1-4DDF-B7DE-04CA6EA400C3}</x14:id>
        </ext>
      </extLst>
    </cfRule>
  </conditionalFormatting>
  <conditionalFormatting sqref="L19:L20"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{4D212BA5-DA85-4A14-A46C-C55FBEB3F66F}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{807C861A-F44B-4A4D-AB4B-B251426876C1}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{485CBC0E-BC7E-448E-88FF-C2ED14F74707}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{1A10A81A-B6E0-4BAD-A73D-35D519E16A9A}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{F2F24CB9-C30E-45BE-AC6C-29F7741009F0}</x14:id>
        </ext>
      </extLst>
    </cfRule>
  </conditionalFormatting>
  <conditionalFormatting sqref="L23:L2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{22332F16-50F8-4DBB-99C4-7B7673176E41}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{00D8E216-B8F8-41D9-896B-28533EE177B0}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{5C69BB7C-4729-4B4F-BC9F-ADCBAF323072}</x14:id>
        </ext>
      </extLst>
    </cfRule>
    <cfRule type="dataBar" priority="5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{BFE7B9D2-032B-494F-8CFB-348783144546}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{D40A5E8C-0170-43DA-968A-810434F92A83}</x14:id>
        </ext>
      </extLst>
    </cfRule>
  </conditionalFormatting>
  <conditionalFormatting sqref="M7 M15 M9 M11 M13"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{15389409-397C-4485-9437-ACE76DC437A8}</x14:id>
        </ext>
      </extLst>
    </cfRule>
    <cfRule type="dataBar" priority="4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{C67E2A59-562D-48DB-A682-FD026F4215C0}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{1C84A3E2-FC54-410B-93D2-60CEB305F250}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{A1C12EA9-6CF6-4B53-BA28-2DA550632555}</x14:id>
        </ext>
      </extLst>
    </cfRule>
    <cfRule type="dataBar" priority="4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{19175BE4-6EE2-4B77-9916-4B8E21857655}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{3DA646AA-DAF4-4BC4-A487-AC564909F54E}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{0775B539-DD4A-4427-9C15-65794C6F86B8}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{54ADCD9D-E8D6-42B8-8B06-0D74D4FE44A5}</x14:id>
        </ext>
      </extLst>
    </cfRule>
  </conditionalFormatting>
  <conditionalFormatting sqref="M7:M8">
    <cfRule type="dataBar" priority="2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{B59085ED-A668-43E8-A2BE-C4C1EA71A7C1}</x14:id>
        </ext>
      </extLst>
    </cfRule>
    <cfRule type="dataBar" priority="12">
      <dataBar>
        <cfvo type="num" val="0"/>
        <cfvo type="num" val="85"/>
        <color rgb="FF638EC6"/>
      </dataBar>
      <extLst>
        <ext xmlns:x14="http://schemas.microsoft.com/office/spreadsheetml/2009/9/main" uri="{B025F937-C7B1-47D3-B67F-A62EFF666E3E}">
          <x14:id>{9C02B127-C5BE-4739-BD87-B19B371CA816}</x14:id>
        </ext>
      </extLst>
    </cfRule>
    <cfRule type="dataBar" priority="19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{D5B67BCD-22AE-413D-8E84-B9E8DA48DF86}</x14:id>
        </ext>
      </extLst>
    </cfRule>
  </conditionalFormatting>
  <conditionalFormatting sqref="M7:M14">
    <cfRule type="dataBar" priority="2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{FEB9EF7B-C523-4AA8-9D1F-54AE13B1BB6F}</x14:id>
        </ext>
      </extLst>
    </cfRule>
    <cfRule type="dataBar" priority="2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{85BF0E32-60D3-45BF-A0FF-86D4FE3A974B}</x14:id>
        </ext>
      </extLst>
    </cfRule>
  </conditionalFormatting>
  <conditionalFormatting sqref="M9:M10">
    <cfRule type="dataBar" priority="2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{B3D3A396-29F8-412B-9E75-EC72031FDB88}</x14:id>
        </ext>
      </extLst>
    </cfRule>
    <cfRule type="dataBar" priority="18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{F3E503A8-5D36-419C-93DA-955430FF5C17}</x14:id>
        </ext>
      </extLst>
    </cfRule>
    <cfRule type="dataBar" priority="11">
      <dataBar>
        <cfvo type="num" val="0"/>
        <cfvo type="num" val="62"/>
        <color rgb="FF638EC6"/>
      </dataBar>
      <extLst>
        <ext xmlns:x14="http://schemas.microsoft.com/office/spreadsheetml/2009/9/main" uri="{B025F937-C7B1-47D3-B67F-A62EFF666E3E}">
          <x14:id>{B579AE16-47D6-4FF9-85C0-113C074DE29D}</x14:id>
        </ext>
      </extLst>
    </cfRule>
  </conditionalFormatting>
  <conditionalFormatting sqref="M11:M12">
    <cfRule type="dataBar" priority="2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{71661541-A679-47F6-B8BE-5263162A1448}</x14:id>
        </ext>
      </extLst>
    </cfRule>
    <cfRule type="dataBar" priority="10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{48FD0A30-93FF-4A5A-9EC5-D903FC6497CE}</x14:id>
        </ext>
      </extLst>
    </cfRule>
    <cfRule type="dataBar" priority="17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{58AC4812-1FCC-4F12-8B9B-BE99CED0DD54}</x14:id>
        </ext>
      </extLst>
    </cfRule>
  </conditionalFormatting>
  <conditionalFormatting sqref="M13:M14">
    <cfRule type="dataBar" priority="9">
      <dataBar>
        <cfvo type="num" val="0"/>
        <cfvo type="num" val="126"/>
        <color rgb="FF638EC6"/>
      </dataBar>
      <extLst>
        <ext xmlns:x14="http://schemas.microsoft.com/office/spreadsheetml/2009/9/main" uri="{B025F937-C7B1-47D3-B67F-A62EFF666E3E}">
          <x14:id>{0591AB1C-AED8-4775-8247-F7009E01A598}</x14:id>
        </ext>
      </extLst>
    </cfRule>
    <cfRule type="dataBar" priority="16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{E6B965D7-9B2E-4456-858D-83300F5C25E8}</x14:id>
        </ext>
      </extLst>
    </cfRule>
    <cfRule type="dataBar" priority="22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{4E8DABD9-5187-4056-892A-4E1732FDC224}</x14:id>
        </ext>
      </extLst>
    </cfRule>
  </conditionalFormatting>
  <conditionalFormatting sqref="M15:M16">
    <cfRule type="dataBar" priority="28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{FC2C37E7-B319-4AF9-9119-ACFC4757C189}</x14:id>
        </ext>
      </extLst>
    </cfRule>
    <cfRule type="dataBar" priority="2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{E8F2991D-4A81-4E08-A060-012DB87542C1}</x14:id>
        </ext>
      </extLst>
    </cfRule>
    <cfRule type="dataBar" priority="15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{9D745651-0C69-4859-BF99-7906013FCFE1}</x14:id>
        </ext>
      </extLst>
    </cfRule>
    <cfRule type="dataBar" priority="8">
      <dataBar>
        <cfvo type="num" val="0"/>
        <cfvo type="num" val="34"/>
        <color rgb="FF638EC6"/>
      </dataBar>
      <extLst>
        <ext xmlns:x14="http://schemas.microsoft.com/office/spreadsheetml/2009/9/main" uri="{B025F937-C7B1-47D3-B67F-A62EFF666E3E}">
          <x14:id>{EF41F858-2E6E-4CA1-AF38-4B1541C16DF9}</x14:id>
        </ext>
      </extLst>
    </cfRule>
  </conditionalFormatting>
  <conditionalFormatting sqref="M19:M20"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{CDFD62F4-272B-4E76-980C-A6D4AF86CA7A}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{796E02CE-2BB8-4A6B-91C9-D2D8FDCC5D90}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{3B7A32B7-F167-483F-BBFC-0FC1FD4977D3}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{1DE07D30-1152-4BF6-82BD-83A1379D8B23}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{136EED52-458C-4036-9018-C0E1404F6EDB}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{A36E2891-7459-4CC1-9F4D-F18144BF4F3A}</x14:id>
        </ext>
      </extLst>
    </cfRule>
    <cfRule type="dataBar" priority="3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{8382B74D-1731-40DF-A25C-E43C1D22FFEB}</x14:id>
        </ext>
      </extLst>
    </cfRule>
    <cfRule type="dataBar" priority="2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{DE5D4E9D-945D-44D0-9169-2719190C92AA}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{B97B0214-DB11-444F-92FF-20805F10FCFB}</x14:id>
        </ext>
      </extLst>
    </cfRule>
    <cfRule type="dataBar" priority="1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{FA6C3C08-2FD0-48A8-8708-78C5B5CFD8CF}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{7A0724D2-EE38-49EB-96DB-A68F7A8923ED}</x14:id>
        </ext>
      </extLst>
    </cfRule>
    <cfRule type="dataBar" priority="1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{DB9687C3-F771-4067-BE5D-777FFE0294F3}</x14:id>
        </ext>
      </extLst>
    </cfRule>
    <cfRule type="dataBar" priority="7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{4E32D255-7CCF-4872-833D-9A4BFBAF2F95}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{8325FAA3-AE4A-445D-A7D8-6EA4B1DF3409}</x14:id>
        </ext>
      </extLst>
    </cfRule>
  </conditionalFormatting>
  <conditionalFormatting sqref="M23:M24"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{0634DBFE-22D9-4783-9754-383A249E2966}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{2124F445-0E2A-46A4-8690-A4DD9B1F9CD8}</x14:id>
        </ext>
      </extLst>
    </cfRule>
    <cfRule type="dataBar" priority="3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{30CF461A-0D40-4C47-A3F7-BE775DD6E539}</x14:id>
        </ext>
      </extLst>
    </cfRule>
    <cfRule type="dataBar" priority="3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{FA699909-1719-4149-B7C9-ED59B3BDF3D5}</x14:id>
        </ext>
      </extLst>
    </cfRule>
    <cfRule type="dataBar" priority="1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{AC5A7A31-F700-4AC3-AD7E-B48C9C0C599C}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{74C4CAC3-EE2A-48E3-99E6-A6B272BD2A19}</x14:id>
        </ext>
      </extLst>
    </cfRule>
    <cfRule type="dataBar" priority="3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{B1EAB87C-026C-4177-91C1-ABA9C77EF163}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{463A4437-467B-4429-B8BE-9C94F1D08779}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{53198960-8B5E-4688-8D8C-F8F061FAD7CA}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DF7B46-60AE-4568-B5E7-2E07E05023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8B3166-27E8-405A-94A2-3C86D2EE38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0A2F3F-EA0B-469D-8CD8-CCFCBE663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9E6A49-9502-47A8-B9A7-1024754090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D26155-D03D-48EC-8CB1-FA37A8FABD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7C422BD2-250E-43E7-BA1A-EA72D6C9D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B7A08C-5AD1-4DDF-B7DE-04CA6EA400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4D212BA5-DA85-4A14-A46C-C55FBEB3F6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7C861A-F44B-4A4D-AB4B-B251426876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5CBC0E-BC7E-448E-88FF-C2ED14F74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10A81A-B6E0-4BAD-A73D-35D519E1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F24CB9-C30E-45BE-AC6C-29F774100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22332F16-50F8-4DBB-99C4-7B7673176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D8E216-B8F8-41D9-896B-28533EE177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69BB7C-4729-4B4F-BC9F-ADCBAF3230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E7B9D2-032B-494F-8CFB-3487831445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0A5E8C-0170-43DA-968A-810434F92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15389409-397C-4485-9437-ACE76DC437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7E2A59-562D-48DB-A682-FD026F4215C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C84A3E2-FC54-410B-93D2-60CEB305F2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C12EA9-6CF6-4B53-BA28-2DA550632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175BE4-6EE2-4B77-9916-4B8E2185765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DA646AA-DAF4-4BC4-A487-AC564909F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75B539-DD4A-4427-9C15-65794C6F86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ADCD9D-E8D6-42B8-8B06-0D74D4FE44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B59085ED-A668-43E8-A2BE-C4C1EA71A7C1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9C02B127-C5BE-4739-BD87-B19B371CA816}">
            <x14:dataBar minLength="0" maxLength="100" gradient="0">
              <x14:cfvo type="num">
                <xm:f>0</xm:f>
              </x14:cfvo>
              <x14:cfvo type="num">
                <xm:f>85</xm:f>
              </x14:cfvo>
              <x14:negativeFillColor rgb="FFFF0000"/>
              <x14:axisColor rgb="FF000000"/>
            </x14:dataBar>
          </x14:cfRule>
          <x14:cfRule type="dataBar" id="{D5B67BCD-22AE-413D-8E84-B9E8DA48DF86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FEB9EF7B-C523-4AA8-9D1F-54AE13B1BB6F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85BF0E32-60D3-45BF-A0FF-86D4FE3A974B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B3D3A396-29F8-412B-9E75-EC72031FDB88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3E503A8-5D36-419C-93DA-955430FF5C1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B579AE16-47D6-4FF9-85C0-113C074DE29D}">
            <x14:dataBar minLength="0" maxLength="100" gradient="0">
              <x14:cfvo type="num">
                <xm:f>0</xm:f>
              </x14:cfvo>
              <x14:cfvo type="num">
                <xm:f>62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1661541-A679-47F6-B8BE-5263162A1448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48FD0A30-93FF-4A5A-9EC5-D903FC6497CE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58AC4812-1FCC-4F12-8B9B-BE99CED0DD54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0591AB1C-AED8-4775-8247-F7009E01A598}">
            <x14:dataBar minLength="0" maxLength="100" gradient="0">
              <x14:cfvo type="num">
                <xm:f>0</xm:f>
              </x14:cfvo>
              <x14:cfvo type="num">
                <xm:f>126</xm:f>
              </x14:cfvo>
              <x14:negativeFillColor rgb="FFFF0000"/>
              <x14:axisColor rgb="FF000000"/>
            </x14:dataBar>
          </x14:cfRule>
          <x14:cfRule type="dataBar" id="{E6B965D7-9B2E-4456-858D-83300F5C25E8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4E8DABD9-5187-4056-892A-4E1732FDC224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FC2C37E7-B319-4AF9-9119-ACFC4757C189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8F2991D-4A81-4E08-A060-012DB87542C1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9D745651-0C69-4859-BF99-7906013FCFE1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EF41F858-2E6E-4CA1-AF38-4B1541C16DF9}">
            <x14:dataBar minLength="0" maxLength="100" gradient="0">
              <x14:cfvo type="num">
                <xm:f>0</xm:f>
              </x14:cfvo>
              <x14:cfvo type="num">
                <xm:f>34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CDFD62F4-272B-4E76-980C-A6D4AF86CA7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96E02CE-2BB8-4A6B-91C9-D2D8FDCC5D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7A32B7-F167-483F-BBFC-0FC1FD4977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E07D30-1152-4BF6-82BD-83A1379D8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6EED52-458C-4036-9018-C0E1404F6E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6E2891-7459-4CC1-9F4D-F18144BF4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82B74D-1731-40DF-A25C-E43C1D22FFE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DE5D4E9D-945D-44D0-9169-2719190C92A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97B0214-DB11-444F-92FF-20805F10FCF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A6C3C08-2FD0-48A8-8708-78C5B5CFD8C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A0724D2-EE38-49EB-96DB-A68F7A8923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9687C3-F771-4067-BE5D-777FFE0294F3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E32D255-7CCF-4872-833D-9A4BFBAF2F95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8325FAA3-AE4A-445D-A7D8-6EA4B1DF340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0634DBFE-22D9-4783-9754-383A249E29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24F445-0E2A-46A4-8690-A4DD9B1F9C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CF461A-0D40-4C47-A3F7-BE775DD6E53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A699909-1719-4149-B7C9-ED59B3BDF3D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C5A7A31-F700-4AC3-AD7E-B48C9C0C599C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14:cfRule type="dataBar" id="{74C4CAC3-EE2A-48E3-99E6-A6B272BD2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EAB87C-026C-4177-91C1-ABA9C77EF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3A4437-467B-4429-B8BE-9C94F1D087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198960-8B5E-4688-8D8C-F8F061FAD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77FD-8B2D-49E9-972F-28739FB51DD0}">
  <sheetPr codeName="Hoja35">
    <tabColor rgb="FFFF0000"/>
  </sheetPr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158</v>
      </c>
      <c r="I1" s="19"/>
      <c r="J1" s="19"/>
      <c r="K1" s="19"/>
      <c r="L1" s="19"/>
      <c r="M1" s="19"/>
      <c r="N1" s="22"/>
      <c r="X1" s="8">
        <f>AVERAGE(L7,L9,L11,L13,L15,L19,L23)</f>
        <v>1.0479553138920052</v>
      </c>
      <c r="Y1" s="9">
        <f>1-X1</f>
        <v>-4.7955313892005247E-2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158</v>
      </c>
      <c r="J7" s="27">
        <v>158</v>
      </c>
      <c r="K7" s="27">
        <v>162</v>
      </c>
      <c r="L7" s="34">
        <f>K7/J7</f>
        <v>1.0253164556962024</v>
      </c>
      <c r="M7" s="32">
        <f>J7-K7</f>
        <v>-4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159</v>
      </c>
      <c r="J9" s="27">
        <v>36</v>
      </c>
      <c r="K9" s="27">
        <v>37</v>
      </c>
      <c r="L9" s="34">
        <f>K9/J9</f>
        <v>1.0277777777777777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160</v>
      </c>
      <c r="J11" s="27">
        <v>20</v>
      </c>
      <c r="K11" s="27">
        <v>31</v>
      </c>
      <c r="L11" s="34">
        <f>K11/J11</f>
        <v>1.55</v>
      </c>
      <c r="M11" s="32">
        <f>J11-K11</f>
        <v>-11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161</v>
      </c>
      <c r="J13" s="27">
        <v>123</v>
      </c>
      <c r="K13" s="27">
        <v>81</v>
      </c>
      <c r="L13" s="34">
        <f>K13/J13</f>
        <v>0.65853658536585369</v>
      </c>
      <c r="M13" s="32">
        <f>J13-K13</f>
        <v>42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162</v>
      </c>
      <c r="J15" s="27">
        <v>42</v>
      </c>
      <c r="K15" s="27">
        <v>46</v>
      </c>
      <c r="L15" s="34">
        <f>K15/J15</f>
        <v>1.0952380952380953</v>
      </c>
      <c r="M15" s="32">
        <f>J15-K15</f>
        <v>-4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158</v>
      </c>
      <c r="J19" s="20">
        <v>69</v>
      </c>
      <c r="K19" s="20">
        <v>64</v>
      </c>
      <c r="L19" s="23">
        <f>K19/J19</f>
        <v>0.92753623188405798</v>
      </c>
      <c r="M19" s="18">
        <f>J19-K19</f>
        <v>5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158</v>
      </c>
      <c r="J23" s="20">
        <v>39</v>
      </c>
      <c r="K23" s="20">
        <v>41</v>
      </c>
      <c r="L23" s="23">
        <f>K23/J23</f>
        <v>1.0512820512820513</v>
      </c>
      <c r="M23" s="18">
        <f>J23-K23</f>
        <v>-2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 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{F4D54EAE-224C-4950-8BCA-3DFA00E2BB8D}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{C342A2E0-9A5F-43D7-80B5-56A0C350256F}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{6E0BC4E0-40CD-4D65-B5B4-05395F7EE88E}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{A10C18AD-631E-4BCF-984B-A75A38FA51F9}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{C73225B8-DACE-4A79-AAEB-EF8339A788D0}</x14:id>
        </ext>
      </extLst>
    </cfRule>
  </conditionalFormatting>
  <conditionalFormatting sqref="L19:L20 L23:L2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{0D51EABC-D6C7-4C32-BBE2-FEBCE7CD2FDD}</x14:id>
        </ext>
      </extLst>
    </cfRule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{6FB6AFB1-E310-456F-BDC0-DC4BB9D9B84B}</x14:id>
        </ext>
      </extLst>
    </cfRule>
  </conditionalFormatting>
  <conditionalFormatting sqref="L19:L20"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{72AE2A93-10F1-4BD5-9A7E-DD8856017009}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{5675BE19-2433-4FFC-9362-1E0AA3717D03}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{B6C8121D-EBBA-47CF-A9BE-A2E81731C33F}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{48B76ECD-F6CC-4286-AAA1-5C2AA3F75E2E}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{039F7864-B58B-4E69-B58D-A545D9D32408}</x14:id>
        </ext>
      </extLst>
    </cfRule>
  </conditionalFormatting>
  <conditionalFormatting sqref="L23:L2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{B8182479-AC90-4062-B933-F967E39F0382}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{B4DD1D7A-67AF-491E-B422-5C76F38D56D1}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{80BDE697-EA19-4D78-BE4F-F6F028EABE18}</x14:id>
        </ext>
      </extLst>
    </cfRule>
    <cfRule type="dataBar" priority="5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{5791465D-C7F8-4A93-B87C-602FF94B4E5E}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{C83897A1-081F-47D9-A9DD-AA97736DFD09}</x14:id>
        </ext>
      </extLst>
    </cfRule>
  </conditionalFormatting>
  <conditionalFormatting sqref="M7 M15 M9 M11 M13"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{7C82E062-BD73-4163-9F81-9D4C4E2F6576}</x14:id>
        </ext>
      </extLst>
    </cfRule>
    <cfRule type="dataBar" priority="4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{727BD948-2246-4C14-A8AF-F028777FA5EE}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{843AFB81-7843-44E1-9450-1032E818D39C}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{07415066-0895-4BE3-8CBC-84E1645012CC}</x14:id>
        </ext>
      </extLst>
    </cfRule>
    <cfRule type="dataBar" priority="4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{FB8016B2-5A4F-487A-B167-17560CBC05DA}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{6F1BB89F-6148-43C9-9976-029DE1221DB6}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{C9549D10-50D2-4425-BE0F-4A5A2A010ED2}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{6FBE195C-8C1B-4F44-86FF-CBABD6801E56}</x14:id>
        </ext>
      </extLst>
    </cfRule>
  </conditionalFormatting>
  <conditionalFormatting sqref="M7:M8">
    <cfRule type="dataBar" priority="2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{D3E8972E-D9EE-4376-B805-2845B4454E48}</x14:id>
        </ext>
      </extLst>
    </cfRule>
    <cfRule type="dataBar" priority="12">
      <dataBar>
        <cfvo type="num" val="0"/>
        <cfvo type="num" val="158"/>
        <color rgb="FF638EC6"/>
      </dataBar>
      <extLst>
        <ext xmlns:x14="http://schemas.microsoft.com/office/spreadsheetml/2009/9/main" uri="{B025F937-C7B1-47D3-B67F-A62EFF666E3E}">
          <x14:id>{16AA1AD6-8264-4860-8749-861F44FE7EB9}</x14:id>
        </ext>
      </extLst>
    </cfRule>
    <cfRule type="dataBar" priority="19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{E9ABFBCC-8929-4FB7-8988-0C6CBABA82F4}</x14:id>
        </ext>
      </extLst>
    </cfRule>
  </conditionalFormatting>
  <conditionalFormatting sqref="M7:M14">
    <cfRule type="dataBar" priority="2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{57B645FF-7F76-412D-86F6-C705FCA288AE}</x14:id>
        </ext>
      </extLst>
    </cfRule>
    <cfRule type="dataBar" priority="2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{D0B05EE1-4BBD-4545-A457-FF3E8A499AD9}</x14:id>
        </ext>
      </extLst>
    </cfRule>
  </conditionalFormatting>
  <conditionalFormatting sqref="M9:M10">
    <cfRule type="dataBar" priority="2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{769EEF82-BFE3-4357-A021-FB461C5B8D49}</x14:id>
        </ext>
      </extLst>
    </cfRule>
    <cfRule type="dataBar" priority="18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{1CE32674-D407-468B-BAE5-BDE9940DABDA}</x14:id>
        </ext>
      </extLst>
    </cfRule>
    <cfRule type="dataBar" priority="11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{B32527E3-41E3-4FBB-AF7D-A741D2E21F74}</x14:id>
        </ext>
      </extLst>
    </cfRule>
  </conditionalFormatting>
  <conditionalFormatting sqref="M11:M12">
    <cfRule type="dataBar" priority="2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{2906F7DE-4C5B-400E-BB82-6B82B28F02D9}</x14:id>
        </ext>
      </extLst>
    </cfRule>
    <cfRule type="dataBar" priority="10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{D0BAF7F1-DA18-4E22-8931-CD2C4A9655B4}</x14:id>
        </ext>
      </extLst>
    </cfRule>
    <cfRule type="dataBar" priority="17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{49958EC1-D435-43F8-8D82-45D17CDDFA29}</x14:id>
        </ext>
      </extLst>
    </cfRule>
  </conditionalFormatting>
  <conditionalFormatting sqref="M13:M14">
    <cfRule type="dataBar" priority="9">
      <dataBar>
        <cfvo type="num" val="0"/>
        <cfvo type="num" val="123"/>
        <color rgb="FF638EC6"/>
      </dataBar>
      <extLst>
        <ext xmlns:x14="http://schemas.microsoft.com/office/spreadsheetml/2009/9/main" uri="{B025F937-C7B1-47D3-B67F-A62EFF666E3E}">
          <x14:id>{2A4CE757-0FC9-4555-9B60-148C987DD982}</x14:id>
        </ext>
      </extLst>
    </cfRule>
    <cfRule type="dataBar" priority="16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{F19D1A70-1B63-4A75-AAC5-8710EE578D70}</x14:id>
        </ext>
      </extLst>
    </cfRule>
    <cfRule type="dataBar" priority="22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{BFA3D347-9E73-443C-ACE6-D5DCA1297025}</x14:id>
        </ext>
      </extLst>
    </cfRule>
  </conditionalFormatting>
  <conditionalFormatting sqref="M15:M16">
    <cfRule type="dataBar" priority="28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{D875A921-3730-4336-BC23-6476C9EE6E4D}</x14:id>
        </ext>
      </extLst>
    </cfRule>
    <cfRule type="dataBar" priority="2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{10A40913-BE3F-444D-8E75-1DAE13DA7221}</x14:id>
        </ext>
      </extLst>
    </cfRule>
    <cfRule type="dataBar" priority="15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{F9E6BE0D-BB77-4F8A-971B-945350388658}</x14:id>
        </ext>
      </extLst>
    </cfRule>
    <cfRule type="dataBar" priority="8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{4B938030-DADD-4493-881F-591070CF66DA}</x14:id>
        </ext>
      </extLst>
    </cfRule>
  </conditionalFormatting>
  <conditionalFormatting sqref="M19:M20"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{A0764EEF-0B5A-40C6-93DD-034B06659F5A}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{ABA96B81-BADE-4B13-9F91-BE895EE6A827}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{E3C0AB27-AF9A-4733-9090-1249622DF2DD}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{496F1743-788B-4CC8-8B70-559AC50AE617}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{E770DD2B-6283-4232-AC7D-B271C22AB3D1}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{6BF6B343-F840-4878-8040-E27412BC6A1D}</x14:id>
        </ext>
      </extLst>
    </cfRule>
    <cfRule type="dataBar" priority="3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{7CD00231-5AC4-4C16-8135-01E60546183A}</x14:id>
        </ext>
      </extLst>
    </cfRule>
    <cfRule type="dataBar" priority="2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{C6F0A6FD-0884-4D21-B268-40FA5557DF52}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{F8B1B157-DAD7-4B7D-8AB1-41A0D96D3445}</x14:id>
        </ext>
      </extLst>
    </cfRule>
    <cfRule type="dataBar" priority="1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{B43A8C49-1032-4BD3-A6B3-61A8D4E12269}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{1E9BC033-043C-4065-B4D7-0DF98E57A95F}</x14:id>
        </ext>
      </extLst>
    </cfRule>
    <cfRule type="dataBar" priority="1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{C8F65AF0-3486-45B8-B2A6-CA3B1EEC37C5}</x14:id>
        </ext>
      </extLst>
    </cfRule>
    <cfRule type="dataBar" priority="7">
      <dataBar>
        <cfvo type="num" val="0"/>
        <cfvo type="num" val="69"/>
        <color rgb="FF638EC6"/>
      </dataBar>
      <extLst>
        <ext xmlns:x14="http://schemas.microsoft.com/office/spreadsheetml/2009/9/main" uri="{B025F937-C7B1-47D3-B67F-A62EFF666E3E}">
          <x14:id>{D2D05B29-BB9C-4027-92E7-CF8FA2FFD3F7}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{79B08D28-65D1-41BA-8C7C-834DC648CDA9}</x14:id>
        </ext>
      </extLst>
    </cfRule>
  </conditionalFormatting>
  <conditionalFormatting sqref="M23:M24"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{6E4ADE6F-AEEB-41E8-B155-F3DF938A314F}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{36D0CDD8-C329-42F6-8FC3-51BA99B6AE71}</x14:id>
        </ext>
      </extLst>
    </cfRule>
    <cfRule type="dataBar" priority="3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{BD23F198-B464-4028-A92F-A8BC41E81E68}</x14:id>
        </ext>
      </extLst>
    </cfRule>
    <cfRule type="dataBar" priority="3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{F53676EA-AC5A-4132-BDF9-B70C8F137942}</x14:id>
        </ext>
      </extLst>
    </cfRule>
    <cfRule type="dataBar" priority="1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{ED787FC2-5174-4F23-97BD-213584502B7D}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{7A078023-2441-4ABC-B878-6A73AA646133}</x14:id>
        </ext>
      </extLst>
    </cfRule>
    <cfRule type="dataBar" priority="3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{E71F6B24-702C-4A5C-9C25-0144F2991B23}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{0CC3AD2C-C6A5-464F-8DF8-F806E085ABC0}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{F8B173AC-8A36-4088-8C79-658A715274CF}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D54EAE-224C-4950-8BCA-3DFA00E2BB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42A2E0-9A5F-43D7-80B5-56A0C35025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0BC4E0-40CD-4D65-B5B4-05395F7EE8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0C18AD-631E-4BCF-984B-A75A38FA51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3225B8-DACE-4A79-AAEB-EF8339A78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0D51EABC-D6C7-4C32-BBE2-FEBCE7CD2F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B6AFB1-E310-456F-BDC0-DC4BB9D9B8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72AE2A93-10F1-4BD5-9A7E-DD88560170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75BE19-2433-4FFC-9362-1E0AA3717D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C8121D-EBBA-47CF-A9BE-A2E81731C3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B76ECD-F6CC-4286-AAA1-5C2AA3F75E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9F7864-B58B-4E69-B58D-A545D9D32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B8182479-AC90-4062-B933-F967E39F03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DD1D7A-67AF-491E-B422-5C76F38D5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BDE697-EA19-4D78-BE4F-F6F028EAB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91465D-C7F8-4A93-B87C-602FF94B4E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3897A1-081F-47D9-A9DD-AA97736DFD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7C82E062-BD73-4163-9F81-9D4C4E2F65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7BD948-2246-4C14-A8AF-F028777FA5E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43AFB81-7843-44E1-9450-1032E818D3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415066-0895-4BE3-8CBC-84E164501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8016B2-5A4F-487A-B167-17560CBC05D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F1BB89F-6148-43C9-9976-029DE1221D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549D10-50D2-4425-BE0F-4A5A2A010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BE195C-8C1B-4F44-86FF-CBABD6801E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D3E8972E-D9EE-4376-B805-2845B4454E48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16AA1AD6-8264-4860-8749-861F44FE7EB9}">
            <x14:dataBar minLength="0" maxLength="100" gradient="0">
              <x14:cfvo type="num">
                <xm:f>0</xm:f>
              </x14:cfvo>
              <x14:cfvo type="num">
                <xm:f>158</xm:f>
              </x14:cfvo>
              <x14:negativeFillColor rgb="FFFF0000"/>
              <x14:axisColor rgb="FF000000"/>
            </x14:dataBar>
          </x14:cfRule>
          <x14:cfRule type="dataBar" id="{E9ABFBCC-8929-4FB7-8988-0C6CBABA82F4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7B645FF-7F76-412D-86F6-C705FCA288AE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D0B05EE1-4BBD-4545-A457-FF3E8A499AD9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769EEF82-BFE3-4357-A021-FB461C5B8D4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1CE32674-D407-468B-BAE5-BDE9940DABDA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B32527E3-41E3-4FBB-AF7D-A741D2E21F74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2906F7DE-4C5B-400E-BB82-6B82B28F02D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D0BAF7F1-DA18-4E22-8931-CD2C4A9655B4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14:cfRule type="dataBar" id="{49958EC1-D435-43F8-8D82-45D17CDDFA29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2A4CE757-0FC9-4555-9B60-148C987DD982}">
            <x14:dataBar minLength="0" maxLength="100" gradient="0">
              <x14:cfvo type="num">
                <xm:f>0</xm:f>
              </x14:cfvo>
              <x14:cfvo type="num">
                <xm:f>123</xm:f>
              </x14:cfvo>
              <x14:negativeFillColor rgb="FFFF0000"/>
              <x14:axisColor rgb="FF000000"/>
            </x14:dataBar>
          </x14:cfRule>
          <x14:cfRule type="dataBar" id="{F19D1A70-1B63-4A75-AAC5-8710EE578D70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BFA3D347-9E73-443C-ACE6-D5DCA1297025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D875A921-3730-4336-BC23-6476C9EE6E4D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0A40913-BE3F-444D-8E75-1DAE13DA7221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9E6BE0D-BB77-4F8A-971B-945350388658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4B938030-DADD-4493-881F-591070CF66DA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A0764EEF-0B5A-40C6-93DD-034B06659F5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BA96B81-BADE-4B13-9F91-BE895EE6A8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C0AB27-AF9A-4733-9090-1249622DF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6F1743-788B-4CC8-8B70-559AC50AE6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0DD2B-6283-4232-AC7D-B271C22AB3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F6B343-F840-4878-8040-E27412BC6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00231-5AC4-4C16-8135-01E60546183A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C6F0A6FD-0884-4D21-B268-40FA5557DF5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8B1B157-DAD7-4B7D-8AB1-41A0D96D344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43A8C49-1032-4BD3-A6B3-61A8D4E1226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E9BC033-043C-4065-B4D7-0DF98E57A9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F65AF0-3486-45B8-B2A6-CA3B1EEC37C5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2D05B29-BB9C-4027-92E7-CF8FA2FFD3F7}">
            <x14:dataBar minLength="0" maxLength="100" gradient="0">
              <x14:cfvo type="num">
                <xm:f>0</xm:f>
              </x14:cfvo>
              <x14:cfvo type="num">
                <xm:f>69</xm:f>
              </x14:cfvo>
              <x14:negativeFillColor rgb="FFFF0000"/>
              <x14:axisColor rgb="FF000000"/>
            </x14:dataBar>
          </x14:cfRule>
          <x14:cfRule type="dataBar" id="{79B08D28-65D1-41BA-8C7C-834DC648CDA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6E4ADE6F-AEEB-41E8-B155-F3DF938A31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D0CDD8-C329-42F6-8FC3-51BA99B6AE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23F198-B464-4028-A92F-A8BC41E81E6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53676EA-AC5A-4132-BDF9-B70C8F13794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D787FC2-5174-4F23-97BD-213584502B7D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14:cfRule type="dataBar" id="{7A078023-2441-4ABC-B878-6A73AA646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1F6B24-702C-4A5C-9C25-0144F2991B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C3AD2C-C6A5-464F-8DF8-F806E085AB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B173AC-8A36-4088-8C79-658A71527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DCD4-B54C-4B15-8EE5-9F38CF78BE62}">
  <sheetPr codeName="Hoja36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163</v>
      </c>
      <c r="I1" s="19"/>
      <c r="J1" s="19"/>
      <c r="K1" s="19"/>
      <c r="L1" s="19"/>
      <c r="M1" s="19"/>
      <c r="N1" s="22"/>
      <c r="X1" s="8">
        <f>AVERAGE(L7,L9,L11,L13,L15,L19,L23)</f>
        <v>1.0292532731442505</v>
      </c>
      <c r="Y1" s="9">
        <f>1-X1</f>
        <v>-2.9253273144250524E-2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539</v>
      </c>
      <c r="J7" s="27">
        <v>134</v>
      </c>
      <c r="K7" s="27">
        <v>134</v>
      </c>
      <c r="L7" s="34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164</v>
      </c>
      <c r="J9" s="27">
        <v>112</v>
      </c>
      <c r="K9" s="27">
        <v>113</v>
      </c>
      <c r="L9" s="34">
        <f>K9/J9</f>
        <v>1.0089285714285714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165</v>
      </c>
      <c r="J11" s="27">
        <v>7</v>
      </c>
      <c r="K11" s="27">
        <v>8</v>
      </c>
      <c r="L11" s="34">
        <f>K11/J11</f>
        <v>1.1428571428571428</v>
      </c>
      <c r="M11" s="32">
        <f>J11-K11</f>
        <v>-1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22</v>
      </c>
      <c r="J13" s="27">
        <v>76</v>
      </c>
      <c r="K13" s="27">
        <v>79</v>
      </c>
      <c r="L13" s="34">
        <f>K13/J13</f>
        <v>1.0394736842105263</v>
      </c>
      <c r="M13" s="32">
        <f>J13-K13</f>
        <v>-3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166</v>
      </c>
      <c r="J15" s="27">
        <v>49</v>
      </c>
      <c r="K15" s="27">
        <v>49</v>
      </c>
      <c r="L15" s="34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163</v>
      </c>
      <c r="J19" s="20">
        <v>74</v>
      </c>
      <c r="K19" s="20">
        <v>75</v>
      </c>
      <c r="L19" s="23">
        <f>K19/J19</f>
        <v>1.0135135135135136</v>
      </c>
      <c r="M19" s="18">
        <f>J19-K19</f>
        <v>-1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163</v>
      </c>
      <c r="J23" s="20">
        <v>46</v>
      </c>
      <c r="K23" s="20">
        <v>46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 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{B5F14B31-18F2-4184-A1D1-50807FD7D883}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{70D8F763-BBA9-444F-B1C7-FDCBB508C3F7}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{8A55B0F5-95E8-4AF6-8E5B-8464D9B0DE6D}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{5A2F4E51-9CF4-4E45-8470-7C734FA6D625}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{052C1EAC-A27D-4B0F-925E-E0FECCC8FE25}</x14:id>
        </ext>
      </extLst>
    </cfRule>
  </conditionalFormatting>
  <conditionalFormatting sqref="L19:L20 L23:L2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{3B5081E3-B800-4CCD-8A1B-D2A14A56A8FC}</x14:id>
        </ext>
      </extLst>
    </cfRule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{37FD1F41-75CD-4452-A180-0841F23ADFA3}</x14:id>
        </ext>
      </extLst>
    </cfRule>
  </conditionalFormatting>
  <conditionalFormatting sqref="L19:L20"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{414DB1ED-6B17-4CFC-9129-1BDEE7946A52}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{6676E847-E7AC-49E0-AC6E-9DC88BC2DAA1}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{F4E0306A-FF57-4B0F-9A86-AE586F1EE56D}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{2005C41D-8A91-4912-B0B9-8916FE4A46FA}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{F9130155-52ED-4B92-B732-47508AB9A3B1}</x14:id>
        </ext>
      </extLst>
    </cfRule>
  </conditionalFormatting>
  <conditionalFormatting sqref="L23:L24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{1C38FE7F-7660-4BC0-B2ED-532273C05D86}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{0EA4B3E9-C698-419E-80E1-06BE9ACC9C6B}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{518F6DAF-E3C1-4F57-A227-4E67E4260844}</x14:id>
        </ext>
      </extLst>
    </cfRule>
    <cfRule type="dataBar" priority="5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{7870E460-A3BE-4E80-8548-688DE8BDB9FC}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{86C13005-67F9-494A-B7DA-C7DA66AB8121}</x14:id>
        </ext>
      </extLst>
    </cfRule>
  </conditionalFormatting>
  <conditionalFormatting sqref="M7 M15 M9 M11 M13"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{F8979105-DD68-421A-9908-F03A02C19E53}</x14:id>
        </ext>
      </extLst>
    </cfRule>
    <cfRule type="dataBar" priority="4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{69C04FFA-C354-46D3-B29E-7D46CC26C8A4}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{0AAED069-5694-42C4-8FF9-CA832AA393AE}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{7C1CDAA9-E1ED-4600-AE47-7938F6F69415}</x14:id>
        </ext>
      </extLst>
    </cfRule>
    <cfRule type="dataBar" priority="4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{B341292F-1E91-48B1-85F3-F0906499F39A}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{5B4E1A8F-4ABF-40D8-B578-9CAA1216AB44}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{D19D6C71-8851-4AA7-AF22-37CD9EA6FB26}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{0F729AD5-72F2-48CD-B04D-9FE09C685948}</x14:id>
        </ext>
      </extLst>
    </cfRule>
  </conditionalFormatting>
  <conditionalFormatting sqref="M7:M8">
    <cfRule type="dataBar" priority="2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{E1E1F1F2-ABBA-45C1-9F02-359D1AC8AE7C}</x14:id>
        </ext>
      </extLst>
    </cfRule>
    <cfRule type="dataBar" priority="12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{862D9771-8E3E-460B-987E-078E84AE436D}</x14:id>
        </ext>
      </extLst>
    </cfRule>
    <cfRule type="dataBar" priority="19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{191E7F85-03ED-4C71-845E-9625870A2A35}</x14:id>
        </ext>
      </extLst>
    </cfRule>
  </conditionalFormatting>
  <conditionalFormatting sqref="M7:M14">
    <cfRule type="dataBar" priority="2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{A1B033DB-67AE-449F-AE6E-38EA311C1E68}</x14:id>
        </ext>
      </extLst>
    </cfRule>
    <cfRule type="dataBar" priority="2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{2214AB08-F830-49E1-9AE3-987BC04770AD}</x14:id>
        </ext>
      </extLst>
    </cfRule>
  </conditionalFormatting>
  <conditionalFormatting sqref="M9:M10">
    <cfRule type="dataBar" priority="2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{90B3B248-88F2-41BF-901C-89DFC395973D}</x14:id>
        </ext>
      </extLst>
    </cfRule>
    <cfRule type="dataBar" priority="18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{C2B73368-1BDB-4C2D-87D3-60C258BED583}</x14:id>
        </ext>
      </extLst>
    </cfRule>
    <cfRule type="dataBar" priority="11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{4E0A2D1F-9CB5-41B2-9922-D4FFBD1F84B1}</x14:id>
        </ext>
      </extLst>
    </cfRule>
  </conditionalFormatting>
  <conditionalFormatting sqref="M11:M12">
    <cfRule type="dataBar" priority="2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{AD1FAC87-37FB-4909-827E-C231A46E241E}</x14:id>
        </ext>
      </extLst>
    </cfRule>
    <cfRule type="dataBar" priority="10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{7E5B5E1E-8614-474A-9D0A-A251D1E89325}</x14:id>
        </ext>
      </extLst>
    </cfRule>
    <cfRule type="dataBar" priority="17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{1B74CA4B-3A5F-4B09-8538-382D09EDCEB3}</x14:id>
        </ext>
      </extLst>
    </cfRule>
  </conditionalFormatting>
  <conditionalFormatting sqref="M13:M14">
    <cfRule type="dataBar" priority="9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{9116C670-8F8F-4933-A819-C67A7560FF84}</x14:id>
        </ext>
      </extLst>
    </cfRule>
    <cfRule type="dataBar" priority="16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{1E03C716-CA30-417B-A6F0-3A608F1C56AF}</x14:id>
        </ext>
      </extLst>
    </cfRule>
    <cfRule type="dataBar" priority="22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{BE52F777-A073-4038-B904-F0791429825A}</x14:id>
        </ext>
      </extLst>
    </cfRule>
  </conditionalFormatting>
  <conditionalFormatting sqref="M15:M16">
    <cfRule type="dataBar" priority="28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{F5019770-47FA-4DB1-8591-711F40B1B212}</x14:id>
        </ext>
      </extLst>
    </cfRule>
    <cfRule type="dataBar" priority="2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{8F85498D-CF3C-4B4E-B927-C5DB41ACD18E}</x14:id>
        </ext>
      </extLst>
    </cfRule>
    <cfRule type="dataBar" priority="15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{0A7AEB1B-9940-4808-A100-5E214E0EA216}</x14:id>
        </ext>
      </extLst>
    </cfRule>
    <cfRule type="dataBar" priority="8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{3585A9C1-1DAE-461D-BCB4-6A483D6DC3DA}</x14:id>
        </ext>
      </extLst>
    </cfRule>
  </conditionalFormatting>
  <conditionalFormatting sqref="M19:M20"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{0FCB8CDC-15E8-47DF-B5B2-AB202FBF10C6}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{4F5679FB-3149-4250-8BD0-59F9AB2E8E5B}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{E4044867-AE75-4FBA-B39F-FB6BEBD4E21B}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{A27B7178-F79D-4F1F-8AB1-F1149A589105}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{71039AB0-9079-4EE1-8FCE-977E9EA58EF5}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{D3EA8CE3-D084-48A7-AA15-1D01AC1F2E60}</x14:id>
        </ext>
      </extLst>
    </cfRule>
    <cfRule type="dataBar" priority="3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{45951AC3-C8F3-4DE9-9F10-F84A87399E20}</x14:id>
        </ext>
      </extLst>
    </cfRule>
    <cfRule type="dataBar" priority="2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{60499720-DEAB-4050-8F1E-D3876FFB50F7}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{7F01C45F-A557-4F3C-93F0-5911420C3EF1}</x14:id>
        </ext>
      </extLst>
    </cfRule>
    <cfRule type="dataBar" priority="1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{3FE887B4-4729-4AB7-88A9-6E04B9F99BD3}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{A603F63D-8A2C-4FF3-8037-CD330DAF507E}</x14:id>
        </ext>
      </extLst>
    </cfRule>
    <cfRule type="dataBar" priority="1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{F9393729-D225-4721-9DCD-A1FB33359115}</x14:id>
        </ext>
      </extLst>
    </cfRule>
    <cfRule type="dataBar" priority="7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{2C445A24-3A74-4E5F-979D-34C2B3562051}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{FFD6513C-B076-471B-9C89-CE15614FFD08}</x14:id>
        </ext>
      </extLst>
    </cfRule>
  </conditionalFormatting>
  <conditionalFormatting sqref="M23:M24"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{D3E0941C-3EEB-4E00-BC4D-CC0D8EB34C6D}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{9AD43501-A9ED-4B7A-9C90-1DAABD64F7F9}</x14:id>
        </ext>
      </extLst>
    </cfRule>
    <cfRule type="dataBar" priority="3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{64E4B652-FBE5-4790-B130-CC600A210B6C}</x14:id>
        </ext>
      </extLst>
    </cfRule>
    <cfRule type="dataBar" priority="3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{7FEAE6C5-C249-4A6F-80FC-094650D76920}</x14:id>
        </ext>
      </extLst>
    </cfRule>
    <cfRule type="dataBar" priority="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{93FA3844-A74B-49A5-A6B5-1E3C75869703}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{54970649-1ADE-4526-9A4B-080B7F1C23D4}</x14:id>
        </ext>
      </extLst>
    </cfRule>
    <cfRule type="dataBar" priority="3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{5999DF5D-D47D-4F43-9740-329C032446EB}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{92ED4BB4-8C35-4324-AC37-0070537B41C5}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{573723DB-0C4D-4FDB-829E-B18A986A5293}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F14B31-18F2-4184-A1D1-50807FD7D8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D8F763-BBA9-444F-B1C7-FDCBB508C3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55B0F5-95E8-4AF6-8E5B-8464D9B0DE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2F4E51-9CF4-4E45-8470-7C734FA6D6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2C1EAC-A27D-4B0F-925E-E0FECCC8F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3B5081E3-B800-4CCD-8A1B-D2A14A56A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FD1F41-75CD-4452-A180-0841F23ADF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414DB1ED-6B17-4CFC-9129-1BDEE7946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76E847-E7AC-49E0-AC6E-9DC88BC2DA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E0306A-FF57-4B0F-9A86-AE586F1EE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05C41D-8A91-4912-B0B9-8916FE4A46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130155-52ED-4B92-B732-47508AB9A3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1C38FE7F-7660-4BC0-B2ED-532273C05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A4B3E9-C698-419E-80E1-06BE9ACC9C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8F6DAF-E3C1-4F57-A227-4E67E42608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70E460-A3BE-4E80-8548-688DE8BDB9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C13005-67F9-494A-B7DA-C7DA66AB8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F8979105-DD68-421A-9908-F03A02C19E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C04FFA-C354-46D3-B29E-7D46CC26C8A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AAED069-5694-42C4-8FF9-CA832AA393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1CDAA9-E1ED-4600-AE47-7938F6F69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41292F-1E91-48B1-85F3-F0906499F39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B4E1A8F-4ABF-40D8-B578-9CAA1216AB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9D6C71-8851-4AA7-AF22-37CD9EA6FB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729AD5-72F2-48CD-B04D-9FE09C6859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E1E1F1F2-ABBA-45C1-9F02-359D1AC8AE7C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862D9771-8E3E-460B-987E-078E84AE436D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191E7F85-03ED-4C71-845E-9625870A2A35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A1B033DB-67AE-449F-AE6E-38EA311C1E68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2214AB08-F830-49E1-9AE3-987BC04770A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90B3B248-88F2-41BF-901C-89DFC395973D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C2B73368-1BDB-4C2D-87D3-60C258BED58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4E0A2D1F-9CB5-41B2-9922-D4FFBD1F84B1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D1FAC87-37FB-4909-827E-C231A46E241E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7E5B5E1E-8614-474A-9D0A-A251D1E89325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1B74CA4B-3A5F-4B09-8538-382D09EDCEB3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9116C670-8F8F-4933-A819-C67A7560FF84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1E03C716-CA30-417B-A6F0-3A608F1C56AF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BE52F777-A073-4038-B904-F0791429825A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F5019770-47FA-4DB1-8591-711F40B1B212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F85498D-CF3C-4B4E-B927-C5DB41ACD18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0A7AEB1B-9940-4808-A100-5E214E0EA216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3585A9C1-1DAE-461D-BCB4-6A483D6DC3DA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0FCB8CDC-15E8-47DF-B5B2-AB202FBF10C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F5679FB-3149-4250-8BD0-59F9AB2E8E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044867-AE75-4FBA-B39F-FB6BEBD4E2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7B7178-F79D-4F1F-8AB1-F1149A589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039AB0-9079-4EE1-8FCE-977E9EA58E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EA8CE3-D084-48A7-AA15-1D01AC1F2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951AC3-C8F3-4DE9-9F10-F84A87399E2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0499720-DEAB-4050-8F1E-D3876FFB50F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F01C45F-A557-4F3C-93F0-5911420C3EF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FE887B4-4729-4AB7-88A9-6E04B9F99BD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603F63D-8A2C-4FF3-8037-CD330DAF50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393729-D225-4721-9DCD-A1FB33359115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C445A24-3A74-4E5F-979D-34C2B3562051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FFD6513C-B076-471B-9C89-CE15614FFD0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D3E0941C-3EEB-4E00-BC4D-CC0D8EB34C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D43501-A9ED-4B7A-9C90-1DAABD64F7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E4B652-FBE5-4790-B130-CC600A210B6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FEAE6C5-C249-4A6F-80FC-094650D7692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3FA3844-A74B-49A5-A6B5-1E3C75869703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54970649-1ADE-4526-9A4B-080B7F1C23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99DF5D-D47D-4F43-9740-329C032446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ED4BB4-8C35-4324-AC37-0070537B41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3723DB-0C4D-4FDB-829E-B18A986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1C15-F93E-4CD8-A2CE-6F6A3294247F}">
  <dimension ref="A1:Y14"/>
  <sheetViews>
    <sheetView showGridLines="0" zoomScaleNormal="100" workbookViewId="0">
      <selection activeCell="H35" sqref="H35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AVERAGE(C3:C14)</f>
        <v>1.1081539334065951</v>
      </c>
      <c r="Y1" s="9">
        <f>1-X1</f>
        <v>-0.10815393340659507</v>
      </c>
    </row>
    <row r="2" spans="1:25" x14ac:dyDescent="0.25">
      <c r="A2" s="15"/>
      <c r="B2" s="15"/>
    </row>
    <row r="3" spans="1:25" x14ac:dyDescent="0.25">
      <c r="A3" s="17" t="s">
        <v>477</v>
      </c>
      <c r="B3" s="16"/>
      <c r="C3" s="14">
        <f>'D37 Cartago'!X1</f>
        <v>1.3484426038939212</v>
      </c>
    </row>
    <row r="4" spans="1:25" x14ac:dyDescent="0.25">
      <c r="A4" s="17" t="s">
        <v>478</v>
      </c>
      <c r="B4" s="16"/>
      <c r="C4" s="14">
        <f>'D38 Paraiso'!X1</f>
        <v>1.4272980511476716</v>
      </c>
    </row>
    <row r="5" spans="1:25" x14ac:dyDescent="0.25">
      <c r="A5" s="17" t="s">
        <v>479</v>
      </c>
      <c r="B5" s="16"/>
      <c r="C5" s="14">
        <f>'D39 La Union'!X1</f>
        <v>1.0160469418131448</v>
      </c>
    </row>
    <row r="6" spans="1:25" x14ac:dyDescent="0.25">
      <c r="A6" s="17" t="s">
        <v>480</v>
      </c>
      <c r="B6" s="16"/>
      <c r="C6" s="14">
        <f>'D40 Jimenez'!X1</f>
        <v>1.1762816749874438</v>
      </c>
    </row>
    <row r="7" spans="1:25" x14ac:dyDescent="0.25">
      <c r="A7" s="17" t="s">
        <v>481</v>
      </c>
      <c r="B7" s="16"/>
      <c r="C7" s="14">
        <f>'D41 Turrialba'!X1</f>
        <v>1.1441833015235379</v>
      </c>
    </row>
    <row r="8" spans="1:25" x14ac:dyDescent="0.25">
      <c r="A8" s="17" t="s">
        <v>482</v>
      </c>
      <c r="B8" s="16"/>
      <c r="C8" s="14">
        <f>'D42 Alvarado'!X1</f>
        <v>1.0318046132971506</v>
      </c>
    </row>
    <row r="9" spans="1:25" x14ac:dyDescent="0.25">
      <c r="A9" s="17" t="s">
        <v>483</v>
      </c>
      <c r="B9" s="16"/>
      <c r="C9" s="14">
        <f>'D43 Oreamuno'!X1</f>
        <v>1.1072523947724588</v>
      </c>
    </row>
    <row r="10" spans="1:25" x14ac:dyDescent="0.25">
      <c r="A10" s="17" t="s">
        <v>484</v>
      </c>
      <c r="B10" s="16"/>
      <c r="C10" s="14">
        <f>'D44 El Guarco'!X1</f>
        <v>1.1350281662781663</v>
      </c>
    </row>
    <row r="11" spans="1:25" x14ac:dyDescent="0.25">
      <c r="A11" s="17" t="s">
        <v>485</v>
      </c>
      <c r="B11" s="16"/>
      <c r="C11" s="14">
        <f>'D45 Tarrazu'!X1</f>
        <v>1.0016326757697627</v>
      </c>
    </row>
    <row r="12" spans="1:25" x14ac:dyDescent="0.25">
      <c r="A12" s="17" t="s">
        <v>486</v>
      </c>
      <c r="B12" s="16"/>
      <c r="C12" s="14">
        <f>'D46 Dota'!X1</f>
        <v>1.0260319875382637</v>
      </c>
    </row>
    <row r="13" spans="1:25" x14ac:dyDescent="0.25">
      <c r="A13" s="17" t="s">
        <v>487</v>
      </c>
      <c r="B13" s="16"/>
      <c r="C13" s="14">
        <f>'D47 Leon Cortes'!X1</f>
        <v>1.0432886793015077</v>
      </c>
    </row>
    <row r="14" spans="1:25" x14ac:dyDescent="0.25">
      <c r="A14" s="17" t="s">
        <v>488</v>
      </c>
      <c r="B14" s="16"/>
      <c r="C14" s="14">
        <f>'D48 Guadalupe'!X1</f>
        <v>0.84055611055611057</v>
      </c>
    </row>
  </sheetData>
  <sheetProtection algorithmName="SHA-512" hashValue="wqVI0uzuvN5uOk67XGPmGCNrnyTGbXclif9q7AsljxLgel8zxtE/zWTL4osGH1u8IZTFTVGzG1MLF4fDC11XYw==" saltValue="Dop/HnpzUmnZnIpllVzBIQ==" spinCount="100000" sheet="1" objects="1" scenarios="1"/>
  <mergeCells count="13">
    <mergeCell ref="A14:B14"/>
    <mergeCell ref="A8:B8"/>
    <mergeCell ref="A9:B9"/>
    <mergeCell ref="A10:B10"/>
    <mergeCell ref="A11:B11"/>
    <mergeCell ref="A12:B12"/>
    <mergeCell ref="A13:B13"/>
    <mergeCell ref="A7:B7"/>
    <mergeCell ref="A1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A71E-B379-4BC6-9813-482108A7B37F}">
  <sheetPr codeName="Hoja37"/>
  <dimension ref="B1:Y34"/>
  <sheetViews>
    <sheetView showGridLines="0" topLeftCell="F1" zoomScaleNormal="100" workbookViewId="0">
      <selection activeCell="O29" sqref="O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167</v>
      </c>
      <c r="I1" s="19"/>
      <c r="J1" s="19"/>
      <c r="K1" s="19"/>
      <c r="L1" s="19"/>
      <c r="M1" s="19"/>
      <c r="N1" s="22"/>
      <c r="X1" s="8">
        <f>AVERAGE(L7,L9,L11,L13,L15,L17,L19,L21,L25,L29)</f>
        <v>1.3484426038939212</v>
      </c>
      <c r="Y1" s="9">
        <f>1-X1</f>
        <v>-0.34844260389392123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168</v>
      </c>
      <c r="J7" s="27">
        <v>34</v>
      </c>
      <c r="K7" s="27">
        <v>62</v>
      </c>
      <c r="L7" s="34">
        <f>K7/J7</f>
        <v>1.8235294117647058</v>
      </c>
      <c r="M7" s="32">
        <f>J7-K7</f>
        <v>-28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169</v>
      </c>
      <c r="J9" s="27">
        <v>30</v>
      </c>
      <c r="K9" s="27">
        <v>70</v>
      </c>
      <c r="L9" s="34">
        <f>K9/J9</f>
        <v>2.3333333333333335</v>
      </c>
      <c r="M9" s="32">
        <f>J9-K9</f>
        <v>-40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0</v>
      </c>
      <c r="J11" s="27">
        <v>57</v>
      </c>
      <c r="K11" s="27">
        <v>57</v>
      </c>
      <c r="L11" s="34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170</v>
      </c>
      <c r="J13" s="27">
        <v>88</v>
      </c>
      <c r="K13" s="27">
        <v>107</v>
      </c>
      <c r="L13" s="34">
        <f>K13/J13</f>
        <v>1.2159090909090908</v>
      </c>
      <c r="M13" s="32">
        <f>J13-K13</f>
        <v>-19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171</v>
      </c>
      <c r="J15" s="27">
        <v>107</v>
      </c>
      <c r="K15" s="27">
        <v>108</v>
      </c>
      <c r="L15" s="34">
        <f>K15/J15</f>
        <v>1.0093457943925233</v>
      </c>
      <c r="M15" s="32">
        <f>J15-K15</f>
        <v>-1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30" t="s">
        <v>172</v>
      </c>
      <c r="J17" s="27">
        <v>17</v>
      </c>
      <c r="K17" s="27">
        <v>27</v>
      </c>
      <c r="L17" s="34">
        <f>K17/J17</f>
        <v>1.588235294117647</v>
      </c>
      <c r="M17" s="32">
        <f>J17-K17</f>
        <v>-10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27" t="s">
        <v>51</v>
      </c>
      <c r="J19" s="27">
        <v>35</v>
      </c>
      <c r="K19" s="27">
        <v>36</v>
      </c>
      <c r="L19" s="34">
        <f>K19/J19</f>
        <v>1.0285714285714285</v>
      </c>
      <c r="M19" s="32">
        <f>J19-K19</f>
        <v>-1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173</v>
      </c>
      <c r="J21" s="27">
        <v>15</v>
      </c>
      <c r="K21" s="27">
        <v>22</v>
      </c>
      <c r="L21" s="34">
        <f>K21/J21</f>
        <v>1.4666666666666666</v>
      </c>
      <c r="M21" s="32">
        <f>J21-K21</f>
        <v>-7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167</v>
      </c>
      <c r="J25" s="20">
        <v>282</v>
      </c>
      <c r="K25" s="20">
        <v>285</v>
      </c>
      <c r="L25" s="23">
        <f>K25/J25</f>
        <v>1.0106382978723405</v>
      </c>
      <c r="M25" s="18">
        <f>J25-K25</f>
        <v>-3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20" t="s">
        <v>167</v>
      </c>
      <c r="J29" s="20">
        <v>122</v>
      </c>
      <c r="K29" s="20">
        <v>123</v>
      </c>
      <c r="L29" s="23">
        <f>K29/J29</f>
        <v>1.0081967213114753</v>
      </c>
      <c r="M29" s="18">
        <f>J29-K29</f>
        <v>-1</v>
      </c>
      <c r="N29" s="22"/>
    </row>
    <row r="30" spans="8:14" x14ac:dyDescent="0.25">
      <c r="H30" s="26"/>
      <c r="I30" s="20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I32:L32"/>
    <mergeCell ref="J34:L34"/>
    <mergeCell ref="I11:I12"/>
    <mergeCell ref="J11:J12"/>
    <mergeCell ref="K11:K12"/>
    <mergeCell ref="L11:L12"/>
    <mergeCell ref="I15:I16"/>
    <mergeCell ref="J15:J16"/>
    <mergeCell ref="K15:K16"/>
    <mergeCell ref="L15:L16"/>
    <mergeCell ref="I19:I20"/>
    <mergeCell ref="J19:J20"/>
    <mergeCell ref="K19:K20"/>
    <mergeCell ref="L19:L20"/>
    <mergeCell ref="I17:I18"/>
    <mergeCell ref="J17:J18"/>
    <mergeCell ref="H27:H28"/>
    <mergeCell ref="I27:M28"/>
    <mergeCell ref="H29:H30"/>
    <mergeCell ref="I29:I30"/>
    <mergeCell ref="J29:J30"/>
    <mergeCell ref="K29:K30"/>
    <mergeCell ref="L29:L30"/>
    <mergeCell ref="M29:M30"/>
    <mergeCell ref="K17:K18"/>
    <mergeCell ref="L17:L18"/>
    <mergeCell ref="H23:H24"/>
    <mergeCell ref="I23:M24"/>
    <mergeCell ref="H25:H26"/>
    <mergeCell ref="I25:I26"/>
    <mergeCell ref="J25:J26"/>
    <mergeCell ref="K25:K26"/>
    <mergeCell ref="L25:L26"/>
    <mergeCell ref="M25:M26"/>
    <mergeCell ref="M19:M20"/>
    <mergeCell ref="I21:I22"/>
    <mergeCell ref="J21:J22"/>
    <mergeCell ref="K21:K22"/>
    <mergeCell ref="L21:L22"/>
    <mergeCell ref="M21:M22"/>
    <mergeCell ref="M15:M16"/>
    <mergeCell ref="M11:M12"/>
    <mergeCell ref="I13:I14"/>
    <mergeCell ref="J13:J14"/>
    <mergeCell ref="K13:K14"/>
    <mergeCell ref="L13:L14"/>
    <mergeCell ref="M13:M14"/>
    <mergeCell ref="M17:M18"/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</mergeCells>
  <conditionalFormatting sqref="L7 L9 L11 L13 L15 L17 L19 L2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{7A724C2C-5BD7-4B14-A978-B8D8F631AFBA}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{45CF712E-A4F0-481C-A2EC-A3771D3CB3E8}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{DFC71FD9-6A65-4932-8723-432106DEBA73}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{4898597B-2F38-4BB6-A5C9-A2436E199D3D}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{FB18D3D5-EDBA-4C7E-AABD-556458625FE0}</x14:id>
        </ext>
      </extLst>
    </cfRule>
  </conditionalFormatting>
  <conditionalFormatting sqref="L25:L26 L29:L30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{8F2729D6-0BEB-4416-99D6-3DEF1219FFEE}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{CF005E48-B77B-4CCC-BCFA-3704C2ED0020}</x14:id>
        </ext>
      </extLst>
    </cfRule>
  </conditionalFormatting>
  <conditionalFormatting sqref="L25:L26"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{53ADD3EA-82F1-4318-891B-8ADAF21DB71F}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{EBAE7CD0-D823-4FD1-BEB1-A15FBDC7E77B}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{B20244A3-0674-42DB-BD06-7A824548BB88}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{BFD90502-2CA3-4C77-8410-34D9CBD2A4DE}</x14:id>
        </ext>
      </extLst>
    </cfRule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{4F2CD0AE-1829-4CAD-A701-F210530DB7C3}</x14:id>
        </ext>
      </extLst>
    </cfRule>
  </conditionalFormatting>
  <conditionalFormatting sqref="L29:L30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{4E99290B-5E2C-493D-B102-6434507BA9D2}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{1662D99B-A75C-4F27-A664-4361A9365611}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{FBF3BDC7-F59E-4078-ADEB-25123610E8B8}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{99F39984-3917-4AA3-BCE3-8902985B1116}</x14:id>
        </ext>
      </extLst>
    </cfRule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{69589F37-EAE0-4331-B9F8-518FFF71023D}</x14:id>
        </ext>
      </extLst>
    </cfRule>
  </conditionalFormatting>
  <conditionalFormatting sqref="M7 M21 M9 M17 M19 M11 M13 M15"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{B63EF233-02AA-44A4-8C5A-0FE334187D4C}</x14:id>
        </ext>
      </extLst>
    </cfRule>
    <cfRule type="dataBar" priority="5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{0C498A77-DAD1-4AF0-BEED-A9E540472269}</x14:id>
        </ext>
      </extLst>
    </cfRule>
    <cfRule type="dataBar" priority="5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{66033045-6967-428A-940A-5EF130015280}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{2243467C-19BE-46A5-BD3A-97FB246E6BC2}</x14:id>
        </ext>
      </extLst>
    </cfRule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{C6F4D8D5-33F5-4C6F-90E1-22D33435DD18}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{4FF5977B-CCE9-4FE1-9FD9-1F55D2341B60}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{6C89EA8A-5587-4EED-897F-DEB7720985EB}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{6DD18C9E-05DA-4AD8-9208-90225DBBC17F}</x14:id>
        </ext>
      </extLst>
    </cfRule>
  </conditionalFormatting>
  <conditionalFormatting sqref="M7:M8">
    <cfRule type="dataBar" priority="2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{CA4493CC-3AA9-456D-AB91-2170AB212718}</x14:id>
        </ext>
      </extLst>
    </cfRule>
    <cfRule type="dataBar" priority="21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{BFE5FF9D-1DAF-4EDA-A336-2A1FE9E2A763}</x14:id>
        </ext>
      </extLst>
    </cfRule>
    <cfRule type="dataBar" priority="3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{FB8013B5-E5D4-42EF-8145-1D147BF3FB0F}</x14:id>
        </ext>
      </extLst>
    </cfRule>
    <cfRule type="dataBar" priority="15">
      <dataBar>
        <cfvo type="num" val="0"/>
        <cfvo type="num" val="34"/>
        <color rgb="FF638EC6"/>
      </dataBar>
      <extLst>
        <ext xmlns:x14="http://schemas.microsoft.com/office/spreadsheetml/2009/9/main" uri="{B025F937-C7B1-47D3-B67F-A62EFF666E3E}">
          <x14:id>{EB5A21C6-4B10-442B-9239-AFA1B61D5011}</x14:id>
        </ext>
      </extLst>
    </cfRule>
  </conditionalFormatting>
  <conditionalFormatting sqref="M7:M20">
    <cfRule type="dataBar" priority="3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{9442DBC9-224B-4B06-BD83-BBA73A2DEA83}</x14:id>
        </ext>
      </extLst>
    </cfRule>
    <cfRule type="dataBar" priority="3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{1CABD2D5-DE79-4F9A-9EF4-7FFEE1CEC53A}</x14:id>
        </ext>
      </extLst>
    </cfRule>
  </conditionalFormatting>
  <conditionalFormatting sqref="M9:M10">
    <cfRule type="dataBar" priority="14">
      <dataBar>
        <cfvo type="num" val="0"/>
        <cfvo type="num" val="30"/>
        <color rgb="FF638EC6"/>
      </dataBar>
      <extLst>
        <ext xmlns:x14="http://schemas.microsoft.com/office/spreadsheetml/2009/9/main" uri="{B025F937-C7B1-47D3-B67F-A62EFF666E3E}">
          <x14:id>{02F759B9-4F49-4D64-9A40-AB98CD549C64}</x14:id>
        </ext>
      </extLst>
    </cfRule>
  </conditionalFormatting>
  <conditionalFormatting sqref="M9:M16">
    <cfRule type="dataBar" priority="2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{0A90ED56-E864-4EE5-8A0F-0B6FD3180C17}</x14:id>
        </ext>
      </extLst>
    </cfRule>
    <cfRule type="dataBar" priority="3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{8C517E3B-4E1A-48BC-B3D3-38B3DE57F391}</x14:id>
        </ext>
      </extLst>
    </cfRule>
    <cfRule type="dataBar" priority="20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{06AF740A-158D-4029-8F4D-739EA3BB124D}</x14:id>
        </ext>
      </extLst>
    </cfRule>
  </conditionalFormatting>
  <conditionalFormatting sqref="M11:M12">
    <cfRule type="dataBar" priority="13">
      <dataBar>
        <cfvo type="num" val="0"/>
        <cfvo type="num" val="57"/>
        <color rgb="FF638EC6"/>
      </dataBar>
      <extLst>
        <ext xmlns:x14="http://schemas.microsoft.com/office/spreadsheetml/2009/9/main" uri="{B025F937-C7B1-47D3-B67F-A62EFF666E3E}">
          <x14:id>{4F2970D3-CD01-40CB-9697-C706E813E4D4}</x14:id>
        </ext>
      </extLst>
    </cfRule>
  </conditionalFormatting>
  <conditionalFormatting sqref="M13:M14">
    <cfRule type="dataBar" priority="12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{D1FA2009-30EF-42D4-8696-4F6E556703C3}</x14:id>
        </ext>
      </extLst>
    </cfRule>
  </conditionalFormatting>
  <conditionalFormatting sqref="M15:M16">
    <cfRule type="dataBar" priority="11">
      <dataBar>
        <cfvo type="num" val="0"/>
        <cfvo type="num" val="107"/>
        <color rgb="FF638EC6"/>
      </dataBar>
      <extLst>
        <ext xmlns:x14="http://schemas.microsoft.com/office/spreadsheetml/2009/9/main" uri="{B025F937-C7B1-47D3-B67F-A62EFF666E3E}">
          <x14:id>{E0A55A1A-8033-4747-B8A4-1719FC0E42E2}</x14:id>
        </ext>
      </extLst>
    </cfRule>
  </conditionalFormatting>
  <conditionalFormatting sqref="M17:M18">
    <cfRule type="dataBar" priority="10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{D24DF599-3C06-4719-81C3-58376AD76BAE}</x14:id>
        </ext>
      </extLst>
    </cfRule>
    <cfRule type="dataBar" priority="26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{EE0F4268-65FD-45D7-9A69-322ED1D36DAD}</x14:id>
        </ext>
      </extLst>
    </cfRule>
    <cfRule type="dataBar" priority="32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{9E121204-E8C2-4125-980F-D1D43C0EAC4D}</x14:id>
        </ext>
      </extLst>
    </cfRule>
    <cfRule type="dataBar" priority="19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{79BA6DE4-8DB2-4D00-B3F8-9156D11913F1}</x14:id>
        </ext>
      </extLst>
    </cfRule>
  </conditionalFormatting>
  <conditionalFormatting sqref="M19:M20">
    <cfRule type="dataBar" priority="31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{9D4B37F7-BE3E-4CE8-9967-665CEFC5506E}</x14:id>
        </ext>
      </extLst>
    </cfRule>
    <cfRule type="dataBar" priority="25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{2F33741D-0A61-4DBE-BA99-E1544E977A3B}</x14:id>
        </ext>
      </extLst>
    </cfRule>
    <cfRule type="dataBar" priority="18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{8CB4DE9A-F4C2-4081-8112-96060412807D}</x14:id>
        </ext>
      </extLst>
    </cfRule>
    <cfRule type="dataBar" priority="9">
      <dataBar>
        <cfvo type="num" val="0"/>
        <cfvo type="num" val="35"/>
        <color rgb="FF638EC6"/>
      </dataBar>
      <extLst>
        <ext xmlns:x14="http://schemas.microsoft.com/office/spreadsheetml/2009/9/main" uri="{B025F937-C7B1-47D3-B67F-A62EFF666E3E}">
          <x14:id>{9B4CAF02-7E03-4047-AC35-0EBD9DAA1CC9}</x14:id>
        </ext>
      </extLst>
    </cfRule>
  </conditionalFormatting>
  <conditionalFormatting sqref="M21:M22">
    <cfRule type="dataBar" priority="3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{67FFE9DC-275F-470D-A409-5B6EC388AEAF}</x14:id>
        </ext>
      </extLst>
    </cfRule>
    <cfRule type="dataBar" priority="37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{D2CF9088-9D40-4EEC-AE1A-46A4ACF81DAE}</x14:id>
        </ext>
      </extLst>
    </cfRule>
    <cfRule type="dataBar" priority="24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{C189DA9E-0D73-4F9A-81ED-F1B5497A7ECE}</x14:id>
        </ext>
      </extLst>
    </cfRule>
    <cfRule type="dataBar" priority="17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{A69E45A5-189A-4681-AE87-E01350A13156}</x14:id>
        </ext>
      </extLst>
    </cfRule>
    <cfRule type="dataBar" priority="8">
      <dataBar>
        <cfvo type="num" val="0"/>
        <cfvo type="num" val="15"/>
        <color rgb="FF638EC6"/>
      </dataBar>
      <extLst>
        <ext xmlns:x14="http://schemas.microsoft.com/office/spreadsheetml/2009/9/main" uri="{B025F937-C7B1-47D3-B67F-A62EFF666E3E}">
          <x14:id>{C474D762-E634-4761-BC40-C158AF4634BC}</x14:id>
        </ext>
      </extLst>
    </cfRule>
  </conditionalFormatting>
  <conditionalFormatting sqref="M25:M26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{16AB0E28-C99D-4114-A5A3-B7F7F07414D9}</x14:id>
        </ext>
      </extLst>
    </cfRule>
    <cfRule type="dataBar" priority="3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{39FC4C43-DCA7-471A-9C07-2E296808386E}</x14:id>
        </ext>
      </extLst>
    </cfRule>
    <cfRule type="dataBar" priority="4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{0F10F8D8-0A06-4392-9241-DF68104CA656}</x14:id>
        </ext>
      </extLst>
    </cfRule>
    <cfRule type="dataBar" priority="4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{C9EDEE09-6A6C-4894-A079-A2D53F3C9258}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{657C42CA-8B61-4DD9-BB6F-B96CFC7CF0C8}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{A6BE6980-53FD-42CB-B2BF-3605F6B7018C}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{760C91E3-5871-4A6E-AB8E-FD1CBEDDE0F7}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{8720B7CC-0C35-478B-8898-D1AF7230C55D}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{046A9C12-873C-4DAC-A072-68F3098B2AAF}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{C1532EE1-C67B-4EC6-AD48-70D530CBEA58}</x14:id>
        </ext>
      </extLst>
    </cfRule>
    <cfRule type="dataBar" priority="2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{8AABE2E7-EE47-4A0A-84AE-C85F06159C66}</x14:id>
        </ext>
      </extLst>
    </cfRule>
    <cfRule type="dataBar" priority="2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{7512FB9D-E2B1-4974-905E-DF7E13512916}</x14:id>
        </ext>
      </extLst>
    </cfRule>
    <cfRule type="dataBar" priority="16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{87D3D023-FEC7-4891-878D-6BB938CE654B}</x14:id>
        </ext>
      </extLst>
    </cfRule>
    <cfRule type="dataBar" priority="7">
      <dataBar>
        <cfvo type="num" val="0"/>
        <cfvo type="num" val="282"/>
        <color rgb="FF638EC6"/>
      </dataBar>
      <extLst>
        <ext xmlns:x14="http://schemas.microsoft.com/office/spreadsheetml/2009/9/main" uri="{B025F937-C7B1-47D3-B67F-A62EFF666E3E}">
          <x14:id>{E7C7CB7E-C1DA-4608-86B8-3B7F45A6AAF6}</x14:id>
        </ext>
      </extLst>
    </cfRule>
    <cfRule type="dataBar" priority="3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{016B62C1-7352-4C36-8918-4FE07D43FABD}</x14:id>
        </ext>
      </extLst>
    </cfRule>
  </conditionalFormatting>
  <conditionalFormatting sqref="M29:M30"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{2BF09ED5-DB16-48C4-B55B-D462712EE1EC}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{1072750A-13B5-4141-8317-A2CB8C229593}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{CB4EF2C0-1509-4578-9B58-0F9739D175A1}</x14:id>
        </ext>
      </extLst>
    </cfRule>
    <cfRule type="dataBar" priority="1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{C46C6CF2-6A76-48DA-A58E-48F9591D8857}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{EF3E997C-3F0D-4439-97E9-A06C4CE177AA}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{E1BE0F80-142C-4F54-A27F-85ECA71D1C43}</x14:id>
        </ext>
      </extLst>
    </cfRule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{3B4CEFE3-2C78-4D94-8518-4E4A7265062B}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{5A3EE081-02D2-4A04-B205-61D8D1A01624}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{D4747FAF-2155-4EFF-B984-E348D8472B8E}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724C2C-5BD7-4B14-A978-B8D8F631AF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CF712E-A4F0-481C-A2EC-A3771D3CB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C71FD9-6A65-4932-8723-432106DEB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98597B-2F38-4BB6-A5C9-A2436E199D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18D3D5-EDBA-4C7E-AABD-556458625F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 L21</xm:sqref>
        </x14:conditionalFormatting>
        <x14:conditionalFormatting xmlns:xm="http://schemas.microsoft.com/office/excel/2006/main">
          <x14:cfRule type="dataBar" id="{8F2729D6-0BEB-4416-99D6-3DEF1219F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005E48-B77B-4CCC-BCFA-3704C2ED00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 L29:L30</xm:sqref>
        </x14:conditionalFormatting>
        <x14:conditionalFormatting xmlns:xm="http://schemas.microsoft.com/office/excel/2006/main">
          <x14:cfRule type="dataBar" id="{53ADD3EA-82F1-4318-891B-8ADAF21DB7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AE7CD0-D823-4FD1-BEB1-A15FBDC7E7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0244A3-0674-42DB-BD06-7A824548BB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D90502-2CA3-4C77-8410-34D9CBD2A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CD0AE-1829-4CAD-A701-F210530DB7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4E99290B-5E2C-493D-B102-6434507BA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62D99B-A75C-4F27-A664-4361A93656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F3BDC7-F59E-4078-ADEB-25123610E8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F39984-3917-4AA3-BCE3-8902985B1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589F37-EAE0-4331-B9F8-518FFF7102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B63EF233-02AA-44A4-8C5A-0FE334187D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498A77-DAD1-4AF0-BEED-A9E54047226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6033045-6967-428A-940A-5EF13001528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243467C-19BE-46A5-BD3A-97FB246E6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F4D8D5-33F5-4C6F-90E1-22D33435DD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F5977B-CCE9-4FE1-9FD9-1F55D2341B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89EA8A-5587-4EED-897F-DEB772098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D18C9E-05DA-4AD8-9208-90225DBBC1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M21 M9 M17 M19 M11 M13 M15</xm:sqref>
        </x14:conditionalFormatting>
        <x14:conditionalFormatting xmlns:xm="http://schemas.microsoft.com/office/excel/2006/main">
          <x14:cfRule type="dataBar" id="{CA4493CC-3AA9-456D-AB91-2170AB212718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BFE5FF9D-1DAF-4EDA-A336-2A1FE9E2A763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FB8013B5-E5D4-42EF-8145-1D147BF3FB0F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EB5A21C6-4B10-442B-9239-AFA1B61D5011}">
            <x14:dataBar minLength="0" maxLength="100" gradient="0">
              <x14:cfvo type="num">
                <xm:f>0</xm:f>
              </x14:cfvo>
              <x14:cfvo type="num">
                <xm:f>34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442DBC9-224B-4B06-BD83-BBA73A2DEA8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1CABD2D5-DE79-4F9A-9EF4-7FFEE1CEC53A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02F759B9-4F49-4D64-9A40-AB98CD549C64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0A90ED56-E864-4EE5-8A0F-0B6FD3180C1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8C517E3B-4E1A-48BC-B3D3-38B3DE57F391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06AF740A-158D-4029-8F4D-739EA3BB124D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M9:M16</xm:sqref>
        </x14:conditionalFormatting>
        <x14:conditionalFormatting xmlns:xm="http://schemas.microsoft.com/office/excel/2006/main">
          <x14:cfRule type="dataBar" id="{4F2970D3-CD01-40CB-9697-C706E813E4D4}">
            <x14:dataBar minLength="0" maxLength="100" gradient="0">
              <x14:cfvo type="num">
                <xm:f>0</xm:f>
              </x14:cfvo>
              <x14:cfvo type="num">
                <xm:f>57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D1FA2009-30EF-42D4-8696-4F6E556703C3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E0A55A1A-8033-4747-B8A4-1719FC0E42E2}">
            <x14:dataBar minLength="0" maxLength="100" gradient="0">
              <x14:cfvo type="num">
                <xm:f>0</xm:f>
              </x14:cfvo>
              <x14:cfvo type="num">
                <xm:f>107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24DF599-3C06-4719-81C3-58376AD76BAE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14:cfRule type="dataBar" id="{EE0F4268-65FD-45D7-9A69-322ED1D36DAD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9E121204-E8C2-4125-980F-D1D43C0EAC4D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79BA6DE4-8DB2-4D00-B3F8-9156D11913F1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9D4B37F7-BE3E-4CE8-9967-665CEFC5506E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2F33741D-0A61-4DBE-BA99-E1544E977A3B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8CB4DE9A-F4C2-4081-8112-96060412807D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9B4CAF02-7E03-4047-AC35-0EBD9DAA1CC9}">
            <x14:dataBar minLength="0" maxLength="100" gradient="0">
              <x14:cfvo type="num">
                <xm:f>0</xm:f>
              </x14:cfvo>
              <x14:cfvo type="num">
                <xm:f>35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67FFE9DC-275F-470D-A409-5B6EC388AEAF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D2CF9088-9D40-4EEC-AE1A-46A4ACF81DAE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189DA9E-0D73-4F9A-81ED-F1B5497A7ECE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A69E45A5-189A-4681-AE87-E01350A13156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C474D762-E634-4761-BC40-C158AF4634BC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6AB0E28-C99D-4114-A5A3-B7F7F0741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FC4C43-DCA7-471A-9C07-2E296808386E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F10F8D8-0A06-4392-9241-DF68104CA65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9EDEE09-6A6C-4894-A079-A2D53F3C925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57C42CA-8B61-4DD9-BB6F-B96CFC7CF0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BE6980-53FD-42CB-B2BF-3605F6B701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0C91E3-5871-4A6E-AB8E-FD1CBEDDE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20B7CC-0C35-478B-8898-D1AF7230C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6A9C12-873C-4DAC-A072-68F3098B2A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532EE1-C67B-4EC6-AD48-70D530CBEA5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AABE2E7-EE47-4A0A-84AE-C85F06159C66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512FB9D-E2B1-4974-905E-DF7E1351291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7D3D023-FEC7-4891-878D-6BB938CE654B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E7C7CB7E-C1DA-4608-86B8-3B7F45A6AAF6}">
            <x14:dataBar minLength="0" maxLength="100" gradient="0">
              <x14:cfvo type="num">
                <xm:f>0</xm:f>
              </x14:cfvo>
              <x14:cfvo type="num">
                <xm:f>282</xm:f>
              </x14:cfvo>
              <x14:negativeFillColor rgb="FFFF0000"/>
              <x14:axisColor rgb="FF000000"/>
            </x14:dataBar>
          </x14:cfRule>
          <x14:cfRule type="dataBar" id="{016B62C1-7352-4C36-8918-4FE07D43FAB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2BF09ED5-DB16-48C4-B55B-D462712EE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72750A-13B5-4141-8317-A2CB8C2295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4EF2C0-1509-4578-9B58-0F9739D175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6C6CF2-6A76-48DA-A58E-48F9591D8857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EF3E997C-3F0D-4439-97E9-A06C4CE177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BE0F80-142C-4F54-A27F-85ECA71D1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4CEFE3-2C78-4D94-8518-4E4A7265062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A3EE081-02D2-4A04-B205-61D8D1A0162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4747FAF-2155-4EFF-B984-E348D8472B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4BE9-385E-435A-93BE-847073BBD286}">
  <sheetPr codeName="Hoja38"/>
  <dimension ref="B1:Y30"/>
  <sheetViews>
    <sheetView showGridLines="0" topLeftCell="F1" workbookViewId="0">
      <selection activeCell="I28" sqref="I28:L28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174</v>
      </c>
      <c r="I1" s="19"/>
      <c r="J1" s="19"/>
      <c r="K1" s="19"/>
      <c r="L1" s="19"/>
      <c r="M1" s="19"/>
      <c r="N1" s="22"/>
      <c r="X1" s="8">
        <f>AVERAGE(L7,L9,L11,L13,L15,L17,L21,L25)</f>
        <v>1.4272980511476716</v>
      </c>
      <c r="Y1" s="9">
        <f>1-X1</f>
        <v>-0.42729805114767161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174</v>
      </c>
      <c r="J7" s="27">
        <v>112</v>
      </c>
      <c r="K7" s="27">
        <v>130</v>
      </c>
      <c r="L7" s="34">
        <f>K7/J7</f>
        <v>1.1607142857142858</v>
      </c>
      <c r="M7" s="32">
        <f>J7-K7</f>
        <v>-18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102</v>
      </c>
      <c r="J9" s="27">
        <v>39</v>
      </c>
      <c r="K9" s="27">
        <v>69</v>
      </c>
      <c r="L9" s="34">
        <f>K9/J9</f>
        <v>1.7692307692307692</v>
      </c>
      <c r="M9" s="32">
        <f>J9-K9</f>
        <v>-30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175</v>
      </c>
      <c r="J11" s="27">
        <v>62</v>
      </c>
      <c r="K11" s="27">
        <v>70</v>
      </c>
      <c r="L11" s="34">
        <f>K11/J11</f>
        <v>1.1290322580645162</v>
      </c>
      <c r="M11" s="32">
        <f>J11-K11</f>
        <v>-8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30" t="s">
        <v>176</v>
      </c>
      <c r="J13" s="27">
        <v>36</v>
      </c>
      <c r="K13" s="27">
        <v>41</v>
      </c>
      <c r="L13" s="34">
        <f>K13/J13</f>
        <v>1.1388888888888888</v>
      </c>
      <c r="M13" s="32">
        <f>J13-K13</f>
        <v>-5</v>
      </c>
      <c r="N13" s="22"/>
    </row>
    <row r="14" spans="2:25" x14ac:dyDescent="0.25">
      <c r="H14" s="26"/>
      <c r="I14" s="31"/>
      <c r="J14" s="28"/>
      <c r="K14" s="28"/>
      <c r="L14" s="35"/>
      <c r="M14" s="33"/>
      <c r="N14" s="22"/>
    </row>
    <row r="15" spans="2:25" x14ac:dyDescent="0.25">
      <c r="H15" s="26"/>
      <c r="I15" s="30" t="s">
        <v>177</v>
      </c>
      <c r="J15" s="27">
        <v>119</v>
      </c>
      <c r="K15" s="27">
        <v>139</v>
      </c>
      <c r="L15" s="34">
        <f>K15/J15</f>
        <v>1.1680672268907564</v>
      </c>
      <c r="M15" s="32">
        <f>J15-K15</f>
        <v>-20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6"/>
      <c r="I17" s="27" t="s">
        <v>178</v>
      </c>
      <c r="J17" s="27">
        <v>14</v>
      </c>
      <c r="K17" s="27">
        <v>42</v>
      </c>
      <c r="L17" s="34">
        <f>K17/J17</f>
        <v>3</v>
      </c>
      <c r="M17" s="32">
        <f>J17-K17</f>
        <v>-28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174</v>
      </c>
      <c r="J21" s="20">
        <v>120</v>
      </c>
      <c r="K21" s="20">
        <v>121</v>
      </c>
      <c r="L21" s="23">
        <f>K21/J21</f>
        <v>1.0083333333333333</v>
      </c>
      <c r="M21" s="18">
        <f>J21-K21</f>
        <v>-1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174</v>
      </c>
      <c r="J25" s="20">
        <v>68</v>
      </c>
      <c r="K25" s="20">
        <v>71</v>
      </c>
      <c r="L25" s="23">
        <f>K25/J25</f>
        <v>1.0441176470588236</v>
      </c>
      <c r="M25" s="18">
        <f>J25-K25</f>
        <v>-3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M9:M10"/>
    <mergeCell ref="I28:L28"/>
    <mergeCell ref="J30:L30"/>
    <mergeCell ref="I9:I10"/>
    <mergeCell ref="J9:J10"/>
    <mergeCell ref="K9:K10"/>
    <mergeCell ref="L9:L10"/>
    <mergeCell ref="I15:I16"/>
    <mergeCell ref="J15:J16"/>
    <mergeCell ref="K15:K16"/>
    <mergeCell ref="L15:L16"/>
    <mergeCell ref="M15:M16"/>
    <mergeCell ref="I17:I18"/>
    <mergeCell ref="J17:J18"/>
    <mergeCell ref="K17:K18"/>
    <mergeCell ref="L17:L18"/>
    <mergeCell ref="H23:H24"/>
    <mergeCell ref="I23:M24"/>
    <mergeCell ref="H25:H26"/>
    <mergeCell ref="I25:I26"/>
    <mergeCell ref="J25:J26"/>
    <mergeCell ref="K25:K26"/>
    <mergeCell ref="L25:L26"/>
    <mergeCell ref="M25:M26"/>
    <mergeCell ref="H19:H20"/>
    <mergeCell ref="I19:M20"/>
    <mergeCell ref="H21:H22"/>
    <mergeCell ref="I21:I22"/>
    <mergeCell ref="J21:J22"/>
    <mergeCell ref="K21:K22"/>
    <mergeCell ref="L21:L22"/>
    <mergeCell ref="M21:M22"/>
    <mergeCell ref="I13:I14"/>
    <mergeCell ref="J13:J14"/>
    <mergeCell ref="K13:K14"/>
    <mergeCell ref="L13:L14"/>
    <mergeCell ref="M13:M14"/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M17:M18"/>
    <mergeCell ref="I11:I12"/>
    <mergeCell ref="J11:J12"/>
    <mergeCell ref="K11:K12"/>
    <mergeCell ref="L11:L12"/>
    <mergeCell ref="M11:M12"/>
  </mergeCells>
  <conditionalFormatting sqref="L7 L9 L11 L13 L15 L17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{973A8D42-B307-428E-9AE3-E3EF6442F899}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{DAE7F802-802A-470E-A157-2EAA6FB77267}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{63E05F4C-0C6E-4865-8E2F-DB28E34B861D}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{32008404-9774-44EB-B06E-7B0B859E7F76}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{BD5C4A0A-F325-492F-989A-5FCC27167D6F}</x14:id>
        </ext>
      </extLst>
    </cfRule>
  </conditionalFormatting>
  <conditionalFormatting sqref="L21:L22 L25:L26"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{A05AA62C-5511-40E1-8C8D-162F05A7780E}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{C5B40A14-53B8-44E6-BF83-D21C224E655D}</x14:id>
        </ext>
      </extLst>
    </cfRule>
  </conditionalFormatting>
  <conditionalFormatting sqref="L21:L22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{B466EE83-7DE4-4C6A-8D65-39A5741BD5B5}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{09DE140F-0741-41FA-89EE-7A15C51194BE}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{EDECC74F-999D-4410-B184-E107D642A077}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{34E21F60-F5F7-4427-A569-D3A50418C3B6}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{5F5A3E78-307F-4A1C-B43B-8C84731ECBD9}</x14:id>
        </ext>
      </extLst>
    </cfRule>
  </conditionalFormatting>
  <conditionalFormatting sqref="L25:L26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{8E1DED7B-3FBB-461B-839E-126A604050EA}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{C4088589-FFEA-4A04-B099-B4C2EB2AB90A}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{AE59B925-9FB2-4F3F-9014-A4064B77FCA1}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{DE84A26F-9142-498D-BF91-D7B9B7D37E2F}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{24667370-B101-4CBC-AE4D-D1DF11B77D38}</x14:id>
        </ext>
      </extLst>
    </cfRule>
  </conditionalFormatting>
  <conditionalFormatting sqref="M7 M17 M11 M13 M15 M9"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{208C922F-20CA-4D1C-9862-135C42457915}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{B8EC3B71-35FD-4215-88E1-2E5EAAAC35F2}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{759CD933-B002-4758-B8DF-D8B863F7F9B0}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{4BF47B8A-4E05-4B25-B631-A0B083E8B314}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{6BF5D150-BDB7-4928-B0E6-13320A602ED9}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{7720D4ED-2BCD-4F02-97D9-5D349F5BB9E3}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{F06988D9-C842-4450-93C9-2AD9ED5DC5B7}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{86CC05A3-20D8-4698-80E9-86AE607E96E7}</x14:id>
        </ext>
      </extLst>
    </cfRule>
  </conditionalFormatting>
  <conditionalFormatting sqref="M7:M8">
    <cfRule type="dataBar" priority="13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{3B03A9DA-D64A-44AE-A886-504EB907E2C4}</x14:id>
        </ext>
      </extLst>
    </cfRule>
  </conditionalFormatting>
  <conditionalFormatting sqref="M7:M10"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{98FCAC0F-7AB7-4282-A1A1-61BB66C73BCD}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{E32B5C53-F189-4744-9C37-041C6634C8E4}</x14:id>
        </ext>
      </extLst>
    </cfRule>
    <cfRule type="dataBar" priority="19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{6FE66E7F-ED06-4927-B1B8-32F4C309FDE9}</x14:id>
        </ext>
      </extLst>
    </cfRule>
  </conditionalFormatting>
  <conditionalFormatting sqref="M7:M16"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{59BBC9FD-93B8-436E-9003-541D6BB2CD4B}</x14:id>
        </ext>
      </extLst>
    </cfRule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{4CA468E8-4E57-4742-9406-8C6BC01FC59C}</x14:id>
        </ext>
      </extLst>
    </cfRule>
  </conditionalFormatting>
  <conditionalFormatting sqref="M9:M10">
    <cfRule type="dataBar" priority="12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{C5CACEC4-AA14-49DE-8B26-78E6CBE77C77}</x14:id>
        </ext>
      </extLst>
    </cfRule>
  </conditionalFormatting>
  <conditionalFormatting sqref="M11:M12">
    <cfRule type="dataBar" priority="11">
      <dataBar>
        <cfvo type="num" val="0"/>
        <cfvo type="num" val="62"/>
        <color rgb="FF638EC6"/>
      </dataBar>
      <extLst>
        <ext xmlns:x14="http://schemas.microsoft.com/office/spreadsheetml/2009/9/main" uri="{B025F937-C7B1-47D3-B67F-A62EFF666E3E}">
          <x14:id>{E00AEF51-33E3-46FF-B39E-A72AF3575921}</x14:id>
        </ext>
      </extLst>
    </cfRule>
    <cfRule type="dataBar" priority="18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{F0017A43-22FC-40AB-AB34-0FD7A5F70ACF}</x14:id>
        </ext>
      </extLst>
    </cfRule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{E7C38D84-BB15-4073-9144-98F8BEEEA793}</x14:id>
        </ext>
      </extLst>
    </cfRule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{744EE7DB-6931-4706-A84E-FE3CDB80C0BA}</x14:id>
        </ext>
      </extLst>
    </cfRule>
  </conditionalFormatting>
  <conditionalFormatting sqref="M13:M14">
    <cfRule type="dataBar" priority="1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{7EAD4ED9-0416-4D7F-9CFB-C97EE6BD5860}</x14:id>
        </ext>
      </extLst>
    </cfRule>
    <cfRule type="dataBar" priority="17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{1B24CBFF-73BF-4CF7-A49D-2B1AA2FAC113}</x14:id>
        </ext>
      </extLst>
    </cfRule>
    <cfRule type="dataBar" priority="24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{7A4FC91C-178F-4DB5-AC9F-A0A9EE9F25D8}</x14:id>
        </ext>
      </extLst>
    </cfRule>
    <cfRule type="dataBar" priority="30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{28E0EEA9-F1E8-4458-ADEB-274CB2A46319}</x14:id>
        </ext>
      </extLst>
    </cfRule>
  </conditionalFormatting>
  <conditionalFormatting sqref="M15:M16">
    <cfRule type="dataBar" priority="29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{4478491A-A119-453A-B568-E46CD2AF96FB}</x14:id>
        </ext>
      </extLst>
    </cfRule>
    <cfRule type="dataBar" priority="23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{73B5DD49-D142-40A6-989F-FCFED131788E}</x14:id>
        </ext>
      </extLst>
    </cfRule>
    <cfRule type="dataBar" priority="16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{2ADA0D7C-D047-4CF3-B955-1B7B9B8F37B4}</x14:id>
        </ext>
      </extLst>
    </cfRule>
    <cfRule type="dataBar" priority="9">
      <dataBar>
        <cfvo type="num" val="0"/>
        <cfvo type="num" val="119"/>
        <color rgb="FF638EC6"/>
      </dataBar>
      <extLst>
        <ext xmlns:x14="http://schemas.microsoft.com/office/spreadsheetml/2009/9/main" uri="{B025F937-C7B1-47D3-B67F-A62EFF666E3E}">
          <x14:id>{AB8CF332-035E-444C-A30A-DBDDD3956BA5}</x14:id>
        </ext>
      </extLst>
    </cfRule>
  </conditionalFormatting>
  <conditionalFormatting sqref="M17:M18"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{5CD65718-DF28-48D8-A7CA-1DD3D45DAE7E}</x14:id>
        </ext>
      </extLst>
    </cfRule>
    <cfRule type="dataBar" priority="35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{91302954-20D6-4207-99AA-1C49FE1B04AA}</x14:id>
        </ext>
      </extLst>
    </cfRule>
    <cfRule type="dataBar" priority="22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{2943D87B-E56A-44EA-9BF2-4B7ED59E4F7D}</x14:id>
        </ext>
      </extLst>
    </cfRule>
    <cfRule type="dataBar" priority="15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{BE5BE119-E0BC-4085-A4B3-ED581770504C}</x14:id>
        </ext>
      </extLst>
    </cfRule>
    <cfRule type="dataBar" priority="8">
      <dataBar>
        <cfvo type="num" val="0"/>
        <cfvo type="num" val="14"/>
        <color rgb="FF638EC6"/>
      </dataBar>
      <extLst>
        <ext xmlns:x14="http://schemas.microsoft.com/office/spreadsheetml/2009/9/main" uri="{B025F937-C7B1-47D3-B67F-A62EFF666E3E}">
          <x14:id>{76164B21-A20F-443F-AA06-6C91377624DF}</x14:id>
        </ext>
      </extLst>
    </cfRule>
  </conditionalFormatting>
  <conditionalFormatting sqref="M21:M22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{D397332F-8C23-4DEE-8DE4-BE50D99D4A33}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{40547E6A-706B-44C6-A56C-552D419B6F48}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{05CD90CF-5FE5-48EF-9A0F-012662B61145}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{5FB6DA51-997D-4A1B-9F6D-822911FD13E7}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{434CC3C4-D098-4FA4-AB42-CDD64ED587FA}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{38D40D5B-16EE-485A-994C-428E7A5560B4}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{55E6FC36-9382-466C-88D8-CD69920E45B3}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{66767F62-DE49-4805-A858-061F316C3157}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{60F973B8-B0F8-40C9-9AEE-A4CFCBB87BA5}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{1EC88D00-E8DE-4D60-A130-AF6B8B807347}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{FCCDEC47-8113-4227-A874-40D5EE713FE7}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{7B50095F-AA70-439B-B5EA-11A2E2C27EAE}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{91BA5B73-F0DB-4A38-A22B-74F7F46362B4}</x14:id>
        </ext>
      </extLst>
    </cfRule>
    <cfRule type="dataBar" priority="14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{E39903CD-52F1-4CA4-B925-ED163D1A72A0}</x14:id>
        </ext>
      </extLst>
    </cfRule>
    <cfRule type="dataBar" priority="7">
      <dataBar>
        <cfvo type="num" val="0"/>
        <cfvo type="num" val="120"/>
        <color rgb="FF638EC6"/>
      </dataBar>
      <extLst>
        <ext xmlns:x14="http://schemas.microsoft.com/office/spreadsheetml/2009/9/main" uri="{B025F937-C7B1-47D3-B67F-A62EFF666E3E}">
          <x14:id>{BC4D2C8C-C3C9-4A5D-8379-3E86D4C405D5}</x14:id>
        </ext>
      </extLst>
    </cfRule>
  </conditionalFormatting>
  <conditionalFormatting sqref="M25:M26"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{0D0561AC-9E1E-4987-8174-4C37358DCD91}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{BE577220-B859-40DA-BF37-A0035A742370}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{5AB1C58B-A88F-44D0-9401-291F466E1C63}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{2C4A8A39-F1BC-442D-819B-55AD96EC1B39}</x14:id>
        </ext>
      </extLst>
    </cfRule>
    <cfRule type="dataBar" priority="1">
      <dataBar>
        <cfvo type="num" val="0"/>
        <cfvo type="num" val="68"/>
        <color rgb="FF638EC6"/>
      </dataBar>
      <extLst>
        <ext xmlns:x14="http://schemas.microsoft.com/office/spreadsheetml/2009/9/main" uri="{B025F937-C7B1-47D3-B67F-A62EFF666E3E}">
          <x14:id>{2DC00AD1-4D01-4CAE-90FF-ADB2EE66BAE3}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{AA70EAC1-6A47-4E86-8C89-B6BB38E89311}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{6753D576-C9D1-43B9-AB97-DF8AF1C13BEA}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{3670B518-E353-40CC-A6BB-1B34CEA8D188}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{30E9BB5C-4483-4794-B662-C2520DBB4D20}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3A8D42-B307-428E-9AE3-E3EF6442F8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E7F802-802A-470E-A157-2EAA6FB772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E05F4C-0C6E-4865-8E2F-DB28E34B8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008404-9774-44EB-B06E-7B0B859E7F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5C4A0A-F325-492F-989A-5FCC27167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</xm:sqref>
        </x14:conditionalFormatting>
        <x14:conditionalFormatting xmlns:xm="http://schemas.microsoft.com/office/excel/2006/main">
          <x14:cfRule type="dataBar" id="{A05AA62C-5511-40E1-8C8D-162F05A778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B40A14-53B8-44E6-BF83-D21C224E6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 L25:L26</xm:sqref>
        </x14:conditionalFormatting>
        <x14:conditionalFormatting xmlns:xm="http://schemas.microsoft.com/office/excel/2006/main">
          <x14:cfRule type="dataBar" id="{B466EE83-7DE4-4C6A-8D65-39A5741BD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DE140F-0741-41FA-89EE-7A15C5119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ECC74F-999D-4410-B184-E107D642A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E21F60-F5F7-4427-A569-D3A50418C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5A3E78-307F-4A1C-B43B-8C84731ECB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8E1DED7B-3FBB-461B-839E-126A60405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088589-FFEA-4A04-B099-B4C2EB2AB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59B925-9FB2-4F3F-9014-A4064B77FC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84A26F-9142-498D-BF91-D7B9B7D37E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667370-B101-4CBC-AE4D-D1DF11B77D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208C922F-20CA-4D1C-9862-135C424579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EC3B71-35FD-4215-88E1-2E5EAAAC35F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59CD933-B002-4758-B8DF-D8B863F7F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F47B8A-4E05-4B25-B631-A0B083E8B3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F5D150-BDB7-4928-B0E6-13320A602E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0D4ED-2BCD-4F02-97D9-5D349F5BB9E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06988D9-C842-4450-93C9-2AD9ED5DC5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CC05A3-20D8-4698-80E9-86AE607E96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M17 M11 M13 M15 M9</xm:sqref>
        </x14:conditionalFormatting>
        <x14:conditionalFormatting xmlns:xm="http://schemas.microsoft.com/office/excel/2006/main">
          <x14:cfRule type="dataBar" id="{3B03A9DA-D64A-44AE-A886-504EB907E2C4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8FCAC0F-7AB7-4282-A1A1-61BB66C73BCD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E32B5C53-F189-4744-9C37-041C6634C8E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6FE66E7F-ED06-4927-B1B8-32F4C309FDE9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m:sqref>M7:M10</xm:sqref>
        </x14:conditionalFormatting>
        <x14:conditionalFormatting xmlns:xm="http://schemas.microsoft.com/office/excel/2006/main">
          <x14:cfRule type="dataBar" id="{59BBC9FD-93B8-436E-9003-541D6BB2CD4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4CA468E8-4E57-4742-9406-8C6BC01FC59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C5CACEC4-AA14-49DE-8B26-78E6CBE77C77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E00AEF51-33E3-46FF-B39E-A72AF3575921}">
            <x14:dataBar minLength="0" maxLength="100" gradient="0">
              <x14:cfvo type="num">
                <xm:f>0</xm:f>
              </x14:cfvo>
              <x14:cfvo type="num">
                <xm:f>62</xm:f>
              </x14:cfvo>
              <x14:negativeFillColor rgb="FFFF0000"/>
              <x14:axisColor rgb="FF000000"/>
            </x14:dataBar>
          </x14:cfRule>
          <x14:cfRule type="dataBar" id="{F0017A43-22FC-40AB-AB34-0FD7A5F70ACF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E7C38D84-BB15-4073-9144-98F8BEEEA79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744EE7DB-6931-4706-A84E-FE3CDB80C0BA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7EAD4ED9-0416-4D7F-9CFB-C97EE6BD5860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1B24CBFF-73BF-4CF7-A49D-2B1AA2FAC113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7A4FC91C-178F-4DB5-AC9F-A0A9EE9F25D8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28E0EEA9-F1E8-4458-ADEB-274CB2A4631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478491A-A119-453A-B568-E46CD2AF96FB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73B5DD49-D142-40A6-989F-FCFED131788E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2ADA0D7C-D047-4CF3-B955-1B7B9B8F37B4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AB8CF332-035E-444C-A30A-DBDDD3956BA5}">
            <x14:dataBar minLength="0" maxLength="100" gradient="0">
              <x14:cfvo type="num">
                <xm:f>0</xm:f>
              </x14:cfvo>
              <x14:cfvo type="num">
                <xm:f>119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5CD65718-DF28-48D8-A7CA-1DD3D45DAE7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91302954-20D6-4207-99AA-1C49FE1B04AA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943D87B-E56A-44EA-9BF2-4B7ED59E4F7D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BE5BE119-E0BC-4085-A4B3-ED581770504C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76164B21-A20F-443F-AA06-6C91377624DF}">
            <x14:dataBar minLength="0" maxLength="100" gradient="0">
              <x14:cfvo type="num">
                <xm:f>0</xm:f>
              </x14:cfvo>
              <x14:cfvo type="num">
                <xm:f>14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D397332F-8C23-4DEE-8DE4-BE50D99D4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547E6A-706B-44C6-A56C-552D419B6F48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5CD90CF-5FE5-48EF-9A0F-012662B6114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FB6DA51-997D-4A1B-9F6D-822911FD13E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34CC3C4-D098-4FA4-AB42-CDD64ED587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D40D5B-16EE-485A-994C-428E7A5560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E6FC36-9382-466C-88D8-CD69920E4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767F62-DE49-4805-A858-061F316C31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F973B8-B0F8-40C9-9AEE-A4CFCBB87B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C88D00-E8DE-4D60-A130-AF6B8B80734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CCDEC47-8113-4227-A874-40D5EE713FE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B50095F-AA70-439B-B5EA-11A2E2C27EA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1BA5B73-F0DB-4A38-A22B-74F7F46362B4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E39903CD-52F1-4CA4-B925-ED163D1A72A0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BC4D2C8C-C3C9-4A5D-8379-3E86D4C405D5}">
            <x14:dataBar minLength="0" maxLength="100" gradient="0">
              <x14:cfvo type="num">
                <xm:f>0</xm:f>
              </x14:cfvo>
              <x14:cfvo type="num">
                <xm:f>120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0D0561AC-9E1E-4987-8174-4C37358DCD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577220-B859-40DA-BF37-A0035A7423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B1C58B-A88F-44D0-9401-291F466E1C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4A8A39-F1BC-442D-819B-55AD96EC1B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C00AD1-4D01-4CAE-90FF-ADB2EE66BAE3}">
            <x14:dataBar minLength="0" maxLength="100" gradient="0">
              <x14:cfvo type="num">
                <xm:f>0</xm:f>
              </x14:cfvo>
              <x14:cfvo type="num">
                <xm:f>68</xm:f>
              </x14:cfvo>
              <x14:negativeFillColor rgb="FFFF0000"/>
              <x14:axisColor rgb="FF000000"/>
            </x14:dataBar>
          </x14:cfRule>
          <x14:cfRule type="dataBar" id="{AA70EAC1-6A47-4E86-8C89-B6BB38E89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53D576-C9D1-43B9-AB97-DF8AF1C13BE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670B518-E353-40CC-A6BB-1B34CEA8D18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0E9BB5C-4483-4794-B662-C2520DBB4D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68A8-4329-48A4-8963-6B648B4C90FD}">
  <sheetPr codeName="Hoja39"/>
  <dimension ref="B1:Y34"/>
  <sheetViews>
    <sheetView showGridLines="0" topLeftCell="F1" zoomScaleNormal="100" workbookViewId="0">
      <selection activeCell="K31" sqref="K3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179</v>
      </c>
      <c r="I1" s="19"/>
      <c r="J1" s="19"/>
      <c r="K1" s="19"/>
      <c r="L1" s="19"/>
      <c r="M1" s="19"/>
      <c r="N1" s="22"/>
      <c r="X1" s="8">
        <f>AVERAGE(L7,L9,L11,L13,L15,L17,L19,L21,L25,L29)</f>
        <v>1.0160469418131448</v>
      </c>
      <c r="Y1" s="9">
        <f>1-X1</f>
        <v>-1.604694181314481E-2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180</v>
      </c>
      <c r="J7" s="27">
        <v>29</v>
      </c>
      <c r="K7" s="27">
        <v>29</v>
      </c>
      <c r="L7" s="34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181</v>
      </c>
      <c r="J9" s="27">
        <v>85</v>
      </c>
      <c r="K9" s="27">
        <v>87</v>
      </c>
      <c r="L9" s="34">
        <f>K9/J9</f>
        <v>1.0235294117647058</v>
      </c>
      <c r="M9" s="32">
        <f>J9-K9</f>
        <v>-2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43</v>
      </c>
      <c r="J11" s="27">
        <v>53</v>
      </c>
      <c r="K11" s="27">
        <v>57</v>
      </c>
      <c r="L11" s="34">
        <f>K11/J11</f>
        <v>1.0754716981132075</v>
      </c>
      <c r="M11" s="32">
        <f>J11-K11</f>
        <v>-4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25</v>
      </c>
      <c r="J13" s="27">
        <v>54</v>
      </c>
      <c r="K13" s="27">
        <v>54</v>
      </c>
      <c r="L13" s="34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86</v>
      </c>
      <c r="J15" s="27">
        <v>65</v>
      </c>
      <c r="K15" s="27">
        <v>65</v>
      </c>
      <c r="L15" s="34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30" t="s">
        <v>51</v>
      </c>
      <c r="J17" s="27">
        <v>31</v>
      </c>
      <c r="K17" s="27">
        <v>31</v>
      </c>
      <c r="L17" s="34">
        <f>K17/J17</f>
        <v>1</v>
      </c>
      <c r="M17" s="32">
        <f>J17-K17</f>
        <v>0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27" t="s">
        <v>127</v>
      </c>
      <c r="J19" s="27">
        <v>15</v>
      </c>
      <c r="K19" s="27">
        <v>15</v>
      </c>
      <c r="L19" s="34">
        <f>K19/J19</f>
        <v>1</v>
      </c>
      <c r="M19" s="32">
        <f>J19-K19</f>
        <v>0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182</v>
      </c>
      <c r="J21" s="27">
        <v>51</v>
      </c>
      <c r="K21" s="27">
        <v>52</v>
      </c>
      <c r="L21" s="34">
        <f>K21/J21</f>
        <v>1.0196078431372548</v>
      </c>
      <c r="M21" s="32">
        <f>J21-K21</f>
        <v>-1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179</v>
      </c>
      <c r="J25" s="20">
        <v>215</v>
      </c>
      <c r="K25" s="20">
        <v>224</v>
      </c>
      <c r="L25" s="23">
        <f>K25/J25</f>
        <v>1.0418604651162791</v>
      </c>
      <c r="M25" s="18">
        <f>J25-K25</f>
        <v>-9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20" t="s">
        <v>179</v>
      </c>
      <c r="J29" s="20">
        <v>61</v>
      </c>
      <c r="K29" s="20">
        <v>61</v>
      </c>
      <c r="L29" s="23">
        <f>K29/J29</f>
        <v>1</v>
      </c>
      <c r="M29" s="18">
        <f>J29-K29</f>
        <v>0</v>
      </c>
      <c r="N29" s="22"/>
    </row>
    <row r="30" spans="8:14" x14ac:dyDescent="0.25">
      <c r="H30" s="26"/>
      <c r="I30" s="20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M13:M14"/>
    <mergeCell ref="M9:M10"/>
    <mergeCell ref="I11:I12"/>
    <mergeCell ref="J11:J12"/>
    <mergeCell ref="K11:K12"/>
    <mergeCell ref="L11:L12"/>
    <mergeCell ref="M11:M12"/>
    <mergeCell ref="I32:L32"/>
    <mergeCell ref="J34:L34"/>
    <mergeCell ref="I9:I10"/>
    <mergeCell ref="J9:J10"/>
    <mergeCell ref="K9:K10"/>
    <mergeCell ref="L9:L10"/>
    <mergeCell ref="I13:I14"/>
    <mergeCell ref="J13:J14"/>
    <mergeCell ref="K13:K14"/>
    <mergeCell ref="L13:L14"/>
    <mergeCell ref="I19:I20"/>
    <mergeCell ref="J19:J20"/>
    <mergeCell ref="K19:K20"/>
    <mergeCell ref="L19:L20"/>
    <mergeCell ref="I15:I16"/>
    <mergeCell ref="J15:J16"/>
    <mergeCell ref="H27:H28"/>
    <mergeCell ref="I27:M28"/>
    <mergeCell ref="H29:H30"/>
    <mergeCell ref="I29:I30"/>
    <mergeCell ref="J29:J30"/>
    <mergeCell ref="K29:K30"/>
    <mergeCell ref="L29:L30"/>
    <mergeCell ref="M29:M30"/>
    <mergeCell ref="H23:H24"/>
    <mergeCell ref="I23:M24"/>
    <mergeCell ref="H25:H26"/>
    <mergeCell ref="I25:I26"/>
    <mergeCell ref="J25:J26"/>
    <mergeCell ref="K25:K26"/>
    <mergeCell ref="L25:L26"/>
    <mergeCell ref="M25:M26"/>
    <mergeCell ref="L17:L18"/>
    <mergeCell ref="M17:M18"/>
    <mergeCell ref="M19:M20"/>
    <mergeCell ref="I21:I22"/>
    <mergeCell ref="J21:J22"/>
    <mergeCell ref="K21:K22"/>
    <mergeCell ref="L21:L22"/>
    <mergeCell ref="M21:M22"/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K15:K16"/>
    <mergeCell ref="L15:L16"/>
    <mergeCell ref="M15:M16"/>
    <mergeCell ref="I17:I18"/>
    <mergeCell ref="J17:J18"/>
    <mergeCell ref="K17:K18"/>
  </mergeCells>
  <conditionalFormatting sqref="L7 L9 L11 L13 L15 L17 L19 L2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{A62B1F66-91CB-47AF-892B-6B67A0BD3CEC}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{96CA8A82-295E-4849-92F6-73E90FABDA37}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{C13A01E4-5296-467F-ABFC-D48110363CF4}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{E5D991E0-C288-4E74-B90D-DE93AF179CB0}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{0A9A845F-2403-436B-B997-FEBA1F9BF2E5}</x14:id>
        </ext>
      </extLst>
    </cfRule>
  </conditionalFormatting>
  <conditionalFormatting sqref="L25:L26 L29:L30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{98DE6240-655A-4896-995A-BCC22D759B8C}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{77449C70-DC5F-4CB5-B95D-8F991037DBA0}</x14:id>
        </ext>
      </extLst>
    </cfRule>
  </conditionalFormatting>
  <conditionalFormatting sqref="L25:L26"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{8B4D46B3-D3CB-4AFC-842F-E7B5CF366849}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{EE29C402-2691-4B2F-9C51-9DD070D71A56}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{52915B34-EAE2-443E-B3F1-0103421F6B3A}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{583DB375-BACF-4383-8E91-0B14E07B2B06}</x14:id>
        </ext>
      </extLst>
    </cfRule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{C49546DE-6885-4A33-B00A-595BBA22847D}</x14:id>
        </ext>
      </extLst>
    </cfRule>
  </conditionalFormatting>
  <conditionalFormatting sqref="L29:L30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{A98F1957-58EF-4462-98B1-FB74C3F503E2}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{E382EBC4-0743-42C5-8ABD-DA364D2CE2F2}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{BF586856-1C7A-43F9-93C2-6D308F8D50B4}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{6B72E21F-170D-4E41-A4F9-FB9BA6615574}</x14:id>
        </ext>
      </extLst>
    </cfRule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{186CD8C9-3A6B-448E-ADFE-0EEAA8C63E4E}</x14:id>
        </ext>
      </extLst>
    </cfRule>
  </conditionalFormatting>
  <conditionalFormatting sqref="M7 M21 M15 M17 M19 M9 M11 M13"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{884F7901-F9BA-4305-A97D-2F0569D43812}</x14:id>
        </ext>
      </extLst>
    </cfRule>
    <cfRule type="dataBar" priority="5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{AF748DE3-A72B-4FA2-ADF3-DD469A75DFAC}</x14:id>
        </ext>
      </extLst>
    </cfRule>
    <cfRule type="dataBar" priority="5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{C8DCE617-2F08-4D44-B1E2-D31BC399D14A}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{15F4DDD2-D41A-4DB8-8D48-5379DF184D35}</x14:id>
        </ext>
      </extLst>
    </cfRule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{2F3FF46E-B902-4FE3-BE9E-1E3B5457DE4D}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{9C1BCB2F-E17E-4339-97BB-8A40E3C7E060}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{E4F9776D-3C40-49D7-BEB6-FEF825173313}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{E409C46C-393F-46A9-A658-0C477F0C099B}</x14:id>
        </ext>
      </extLst>
    </cfRule>
  </conditionalFormatting>
  <conditionalFormatting sqref="M7:M8">
    <cfRule type="dataBar" priority="15">
      <dataBar>
        <cfvo type="num" val="0"/>
        <cfvo type="num" val="29"/>
        <color rgb="FF638EC6"/>
      </dataBar>
      <extLst>
        <ext xmlns:x14="http://schemas.microsoft.com/office/spreadsheetml/2009/9/main" uri="{B025F937-C7B1-47D3-B67F-A62EFF666E3E}">
          <x14:id>{A04646E5-C5E5-48E8-97C5-00DAB03857DB}</x14:id>
        </ext>
      </extLst>
    </cfRule>
  </conditionalFormatting>
  <conditionalFormatting sqref="M7:M14">
    <cfRule type="dataBar" priority="2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{D54CD3C7-7AC6-4CD8-BFA7-B34CB3DB1CB1}</x14:id>
        </ext>
      </extLst>
    </cfRule>
    <cfRule type="dataBar" priority="21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{E5E90150-DB5A-4F48-A126-899DD33E741F}</x14:id>
        </ext>
      </extLst>
    </cfRule>
    <cfRule type="dataBar" priority="3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{541BB351-0CD3-48D7-99FB-C1EEBD8F861F}</x14:id>
        </ext>
      </extLst>
    </cfRule>
  </conditionalFormatting>
  <conditionalFormatting sqref="M7:M20">
    <cfRule type="dataBar" priority="3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{F45FB1B8-D1C1-4C18-8013-0091CF0DD0E2}</x14:id>
        </ext>
      </extLst>
    </cfRule>
    <cfRule type="dataBar" priority="3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{EECF32DB-BFDA-42C5-B15C-6230A9FE00F3}</x14:id>
        </ext>
      </extLst>
    </cfRule>
  </conditionalFormatting>
  <conditionalFormatting sqref="M9:M10">
    <cfRule type="dataBar" priority="14">
      <dataBar>
        <cfvo type="num" val="0"/>
        <cfvo type="num" val="85"/>
        <color rgb="FF638EC6"/>
      </dataBar>
      <extLst>
        <ext xmlns:x14="http://schemas.microsoft.com/office/spreadsheetml/2009/9/main" uri="{B025F937-C7B1-47D3-B67F-A62EFF666E3E}">
          <x14:id>{8AC56EC3-C517-4267-BA29-311733480D12}</x14:id>
        </ext>
      </extLst>
    </cfRule>
  </conditionalFormatting>
  <conditionalFormatting sqref="M11:M12">
    <cfRule type="dataBar" priority="13">
      <dataBar>
        <cfvo type="num" val="0"/>
        <cfvo type="num" val="53"/>
        <color rgb="FF638EC6"/>
      </dataBar>
      <extLst>
        <ext xmlns:x14="http://schemas.microsoft.com/office/spreadsheetml/2009/9/main" uri="{B025F937-C7B1-47D3-B67F-A62EFF666E3E}">
          <x14:id>{F6C07719-C637-4FF0-B89B-5CAC0C20650B}</x14:id>
        </ext>
      </extLst>
    </cfRule>
  </conditionalFormatting>
  <conditionalFormatting sqref="M13:M14">
    <cfRule type="dataBar" priority="12">
      <dataBar>
        <cfvo type="num" val="0"/>
        <cfvo type="num" val="54"/>
        <color rgb="FF638EC6"/>
      </dataBar>
      <extLst>
        <ext xmlns:x14="http://schemas.microsoft.com/office/spreadsheetml/2009/9/main" uri="{B025F937-C7B1-47D3-B67F-A62EFF666E3E}">
          <x14:id>{4614FB12-892D-4E96-A94A-ACF422718BDC}</x14:id>
        </ext>
      </extLst>
    </cfRule>
  </conditionalFormatting>
  <conditionalFormatting sqref="M15:M16">
    <cfRule type="dataBar" priority="11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{68DFA89E-E77A-4F3B-B5F7-C49EF7D52489}</x14:id>
        </ext>
      </extLst>
    </cfRule>
    <cfRule type="dataBar" priority="2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{40D35583-5700-4DDB-AC50-90A1D0976085}</x14:id>
        </ext>
      </extLst>
    </cfRule>
    <cfRule type="dataBar" priority="3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{148DE725-BD82-4011-90EB-99BFB695AF8A}</x14:id>
        </ext>
      </extLst>
    </cfRule>
    <cfRule type="dataBar" priority="20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{7A0CB306-99E6-4E05-9564-0D3A5CDA0F53}</x14:id>
        </ext>
      </extLst>
    </cfRule>
  </conditionalFormatting>
  <conditionalFormatting sqref="M17:M18">
    <cfRule type="dataBar" priority="10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{6697848D-E951-48C9-8177-18635E37381A}</x14:id>
        </ext>
      </extLst>
    </cfRule>
    <cfRule type="dataBar" priority="26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{71A205C4-79B6-4413-9B25-38FAD80D14BB}</x14:id>
        </ext>
      </extLst>
    </cfRule>
    <cfRule type="dataBar" priority="32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{16D83F83-3676-48E4-BCF3-782A2E9CA82E}</x14:id>
        </ext>
      </extLst>
    </cfRule>
    <cfRule type="dataBar" priority="19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{BC9FF8E5-4FC5-4314-9FAB-85DD0564A09A}</x14:id>
        </ext>
      </extLst>
    </cfRule>
  </conditionalFormatting>
  <conditionalFormatting sqref="M19:M20">
    <cfRule type="dataBar" priority="31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{CB6C8BE1-5805-4D05-9319-1FF2D31731BA}</x14:id>
        </ext>
      </extLst>
    </cfRule>
    <cfRule type="dataBar" priority="25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{C4F54D28-134B-4FE3-B094-00E23E691912}</x14:id>
        </ext>
      </extLst>
    </cfRule>
    <cfRule type="dataBar" priority="18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{A6DFE077-7BD0-4044-A452-20318186DC8E}</x14:id>
        </ext>
      </extLst>
    </cfRule>
    <cfRule type="dataBar" priority="9">
      <dataBar>
        <cfvo type="num" val="0"/>
        <cfvo type="num" val="15"/>
        <color rgb="FF638EC6"/>
      </dataBar>
      <extLst>
        <ext xmlns:x14="http://schemas.microsoft.com/office/spreadsheetml/2009/9/main" uri="{B025F937-C7B1-47D3-B67F-A62EFF666E3E}">
          <x14:id>{ECD90F32-F2D5-46AB-B010-0C73997023DE}</x14:id>
        </ext>
      </extLst>
    </cfRule>
  </conditionalFormatting>
  <conditionalFormatting sqref="M21:M22">
    <cfRule type="dataBar" priority="3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{9E5CF734-3E68-415C-AD3A-F0077AEF884A}</x14:id>
        </ext>
      </extLst>
    </cfRule>
    <cfRule type="dataBar" priority="37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{EC1FCBC8-4A93-43D6-A793-210CA8107DE0}</x14:id>
        </ext>
      </extLst>
    </cfRule>
    <cfRule type="dataBar" priority="24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{FCBCA128-85C8-4940-AF74-340BA7A66A76}</x14:id>
        </ext>
      </extLst>
    </cfRule>
    <cfRule type="dataBar" priority="17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{2C374CEF-A74D-431E-9B5B-D7C684C17EFF}</x14:id>
        </ext>
      </extLst>
    </cfRule>
    <cfRule type="dataBar" priority="8">
      <dataBar>
        <cfvo type="num" val="0"/>
        <cfvo type="num" val="51"/>
        <color rgb="FF638EC6"/>
      </dataBar>
      <extLst>
        <ext xmlns:x14="http://schemas.microsoft.com/office/spreadsheetml/2009/9/main" uri="{B025F937-C7B1-47D3-B67F-A62EFF666E3E}">
          <x14:id>{D6A9CD96-ED50-43D0-B20F-79DBB40F5CAC}</x14:id>
        </ext>
      </extLst>
    </cfRule>
  </conditionalFormatting>
  <conditionalFormatting sqref="M25:M26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{1C855841-655A-424A-B724-F72834939365}</x14:id>
        </ext>
      </extLst>
    </cfRule>
    <cfRule type="dataBar" priority="3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{2794564F-04AD-429E-9AD0-4B15030E3F50}</x14:id>
        </ext>
      </extLst>
    </cfRule>
    <cfRule type="dataBar" priority="4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{3D751643-34C7-4389-8FE7-477E6A736D2A}</x14:id>
        </ext>
      </extLst>
    </cfRule>
    <cfRule type="dataBar" priority="4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{86BA3D29-B062-4C44-812D-981804497523}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{BDACC75F-9B5B-4F0C-9EF8-E111D46E612B}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{82E09B7B-46BC-47CC-9E72-50A8944E075C}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{A556E820-96AE-4192-BE2B-7A26C67A30EE}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{8E5EDFE3-DD56-487B-9655-97AD21F913C2}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{D185F121-DA7F-468B-B3A5-CE2D05A51C00}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{19423F71-5825-42F3-B36E-483C52A2B4ED}</x14:id>
        </ext>
      </extLst>
    </cfRule>
    <cfRule type="dataBar" priority="2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{A0888D90-D36D-4D84-B331-97AA62370B2E}</x14:id>
        </ext>
      </extLst>
    </cfRule>
    <cfRule type="dataBar" priority="2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{17737386-FE79-4E8E-B5FA-1BF69B52C97E}</x14:id>
        </ext>
      </extLst>
    </cfRule>
    <cfRule type="dataBar" priority="16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{6BBEFC42-22D9-417C-8B7F-FC432A2355CB}</x14:id>
        </ext>
      </extLst>
    </cfRule>
    <cfRule type="dataBar" priority="7">
      <dataBar>
        <cfvo type="num" val="0"/>
        <cfvo type="num" val="215"/>
        <color rgb="FF638EC6"/>
      </dataBar>
      <extLst>
        <ext xmlns:x14="http://schemas.microsoft.com/office/spreadsheetml/2009/9/main" uri="{B025F937-C7B1-47D3-B67F-A62EFF666E3E}">
          <x14:id>{FCA4E97B-1AC0-40A7-A6BE-0CB92766968C}</x14:id>
        </ext>
      </extLst>
    </cfRule>
    <cfRule type="dataBar" priority="3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{9556DFA5-2068-40BE-8D68-91ABDF31D083}</x14:id>
        </ext>
      </extLst>
    </cfRule>
  </conditionalFormatting>
  <conditionalFormatting sqref="M29:M30"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{9BF24627-3EA3-47C5-938A-9C5B33F8F06A}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{34BDDF9A-ED29-489A-9D55-F2E53F3717A5}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{CDC03B13-6101-4726-A7F4-1030F532CE96}</x14:id>
        </ext>
      </extLst>
    </cfRule>
    <cfRule type="dataBar" priority="1">
      <dataBar>
        <cfvo type="num" val="0"/>
        <cfvo type="num" val="61"/>
        <color rgb="FF638EC6"/>
      </dataBar>
      <extLst>
        <ext xmlns:x14="http://schemas.microsoft.com/office/spreadsheetml/2009/9/main" uri="{B025F937-C7B1-47D3-B67F-A62EFF666E3E}">
          <x14:id>{7E428D52-920B-404D-A6A2-DD19CBC8899F}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{32CAC6D4-BCC1-4C36-A41D-54CAF5D3F011}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{9407575C-8EBE-475C-B2EA-7A989DDA60A0}</x14:id>
        </ext>
      </extLst>
    </cfRule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{317C3C67-18F6-4A7F-8283-948D009BB14A}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{B5AC1888-670F-47D4-A7A3-3241B80EF212}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{8B93F75A-4617-419F-B699-29AE79597F5B}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2B1F66-91CB-47AF-892B-6B67A0BD3C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CA8A82-295E-4849-92F6-73E90FABD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3A01E4-5296-467F-ABFC-D48110363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D991E0-C288-4E74-B90D-DE93AF179C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9A845F-2403-436B-B997-FEBA1F9BF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 L21</xm:sqref>
        </x14:conditionalFormatting>
        <x14:conditionalFormatting xmlns:xm="http://schemas.microsoft.com/office/excel/2006/main">
          <x14:cfRule type="dataBar" id="{98DE6240-655A-4896-995A-BCC22D759B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449C70-DC5F-4CB5-B95D-8F991037DB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 L29:L30</xm:sqref>
        </x14:conditionalFormatting>
        <x14:conditionalFormatting xmlns:xm="http://schemas.microsoft.com/office/excel/2006/main">
          <x14:cfRule type="dataBar" id="{8B4D46B3-D3CB-4AFC-842F-E7B5CF3668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29C402-2691-4B2F-9C51-9DD070D71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915B34-EAE2-443E-B3F1-0103421F6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3DB375-BACF-4383-8E91-0B14E07B2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9546DE-6885-4A33-B00A-595BBA2284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A98F1957-58EF-4462-98B1-FB74C3F50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82EBC4-0743-42C5-8ABD-DA364D2CE2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586856-1C7A-43F9-93C2-6D308F8D50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72E21F-170D-4E41-A4F9-FB9BA66155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6CD8C9-3A6B-448E-ADFE-0EEAA8C63E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884F7901-F9BA-4305-A97D-2F0569D438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748DE3-A72B-4FA2-ADF3-DD469A75DFA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8DCE617-2F08-4D44-B1E2-D31BC399D14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5F4DDD2-D41A-4DB8-8D48-5379DF184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3FF46E-B902-4FE3-BE9E-1E3B5457DE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1BCB2F-E17E-4339-97BB-8A40E3C7E0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F9776D-3C40-49D7-BEB6-FEF825173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09C46C-393F-46A9-A658-0C477F0C09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M21 M15 M17 M19 M9 M11 M13</xm:sqref>
        </x14:conditionalFormatting>
        <x14:conditionalFormatting xmlns:xm="http://schemas.microsoft.com/office/excel/2006/main">
          <x14:cfRule type="dataBar" id="{A04646E5-C5E5-48E8-97C5-00DAB03857DB}">
            <x14:dataBar minLength="0" maxLength="100" gradient="0">
              <x14:cfvo type="num">
                <xm:f>0</xm:f>
              </x14:cfvo>
              <x14:cfvo type="num">
                <xm:f>29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D54CD3C7-7AC6-4CD8-BFA7-B34CB3DB1CB1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E5E90150-DB5A-4F48-A126-899DD33E741F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541BB351-0CD3-48D7-99FB-C1EEBD8F861F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F45FB1B8-D1C1-4C18-8013-0091CF0DD0E2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EECF32DB-BFDA-42C5-B15C-6230A9FE00F3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8AC56EC3-C517-4267-BA29-311733480D12}">
            <x14:dataBar minLength="0" maxLength="100" gradient="0">
              <x14:cfvo type="num">
                <xm:f>0</xm:f>
              </x14:cfvo>
              <x14:cfvo type="num">
                <xm:f>85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F6C07719-C637-4FF0-B89B-5CAC0C20650B}">
            <x14:dataBar minLength="0" maxLength="100" gradient="0">
              <x14:cfvo type="num">
                <xm:f>0</xm:f>
              </x14:cfvo>
              <x14:cfvo type="num">
                <xm:f>53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4614FB12-892D-4E96-A94A-ACF422718BDC}">
            <x14:dataBar minLength="0" maxLength="100" gradient="0">
              <x14:cfvo type="num">
                <xm:f>0</xm:f>
              </x14:cfvo>
              <x14:cfvo type="num">
                <xm:f>54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68DFA89E-E77A-4F3B-B5F7-C49EF7D5248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40D35583-5700-4DDB-AC50-90A1D0976085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148DE725-BD82-4011-90EB-99BFB695AF8A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7A0CB306-99E6-4E05-9564-0D3A5CDA0F53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6697848D-E951-48C9-8177-18635E37381A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14:cfRule type="dataBar" id="{71A205C4-79B6-4413-9B25-38FAD80D14BB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16D83F83-3676-48E4-BCF3-782A2E9CA82E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BC9FF8E5-4FC5-4314-9FAB-85DD0564A09A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CB6C8BE1-5805-4D05-9319-1FF2D31731BA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C4F54D28-134B-4FE3-B094-00E23E691912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A6DFE077-7BD0-4044-A452-20318186DC8E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ECD90F32-F2D5-46AB-B010-0C73997023DE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9E5CF734-3E68-415C-AD3A-F0077AEF884A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C1FCBC8-4A93-43D6-A793-210CA8107DE0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CBCA128-85C8-4940-AF74-340BA7A66A76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2C374CEF-A74D-431E-9B5B-D7C684C17EFF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D6A9CD96-ED50-43D0-B20F-79DBB40F5CAC}">
            <x14:dataBar minLength="0" maxLength="100" gradient="0">
              <x14:cfvo type="num">
                <xm:f>0</xm:f>
              </x14:cfvo>
              <x14:cfvo type="num">
                <xm:f>51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C855841-655A-424A-B724-F728349393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94564F-04AD-429E-9AD0-4B15030E3F5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D751643-34C7-4389-8FE7-477E6A736D2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6BA3D29-B062-4C44-812D-98180449752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DACC75F-9B5B-4F0C-9EF8-E111D46E61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E09B7B-46BC-47CC-9E72-50A8944E07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56E820-96AE-4192-BE2B-7A26C67A30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5EDFE3-DD56-487B-9655-97AD21F913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85F121-DA7F-468B-B3A5-CE2D05A51C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9423F71-5825-42F3-B36E-483C52A2B4E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0888D90-D36D-4D84-B331-97AA62370B2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7737386-FE79-4E8E-B5FA-1BF69B52C97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BBEFC42-22D9-417C-8B7F-FC432A2355CB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FCA4E97B-1AC0-40A7-A6BE-0CB92766968C}">
            <x14:dataBar minLength="0" maxLength="100" gradient="0">
              <x14:cfvo type="num">
                <xm:f>0</xm:f>
              </x14:cfvo>
              <x14:cfvo type="num">
                <xm:f>215</xm:f>
              </x14:cfvo>
              <x14:negativeFillColor rgb="FFFF0000"/>
              <x14:axisColor rgb="FF000000"/>
            </x14:dataBar>
          </x14:cfRule>
          <x14:cfRule type="dataBar" id="{9556DFA5-2068-40BE-8D68-91ABDF31D08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9BF24627-3EA3-47C5-938A-9C5B33F8F0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BDDF9A-ED29-489A-9D55-F2E53F3717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C03B13-6101-4726-A7F4-1030F532C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428D52-920B-404D-A6A2-DD19CBC8899F}">
            <x14:dataBar minLength="0" maxLength="100" gradient="0">
              <x14:cfvo type="num">
                <xm:f>0</xm:f>
              </x14:cfvo>
              <x14:cfvo type="num">
                <xm:f>61</xm:f>
              </x14:cfvo>
              <x14:negativeFillColor rgb="FFFF0000"/>
              <x14:axisColor rgb="FF000000"/>
            </x14:dataBar>
          </x14:cfRule>
          <x14:cfRule type="dataBar" id="{32CAC6D4-BCC1-4C36-A41D-54CAF5D3F0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07575C-8EBE-475C-B2EA-7A989DDA6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7C3C67-18F6-4A7F-8283-948D009BB14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5AC1888-670F-47D4-A7A3-3241B80EF21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B93F75A-4617-419F-B699-29AE79597F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5A4C-F739-43E7-83F3-2434F72A980B}">
  <sheetPr codeName="Hoja40"/>
  <dimension ref="B1:Y26"/>
  <sheetViews>
    <sheetView showGridLines="0" topLeftCell="F1" workbookViewId="0">
      <selection activeCell="O27" sqref="O27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183</v>
      </c>
      <c r="I1" s="19"/>
      <c r="J1" s="19"/>
      <c r="K1" s="19"/>
      <c r="L1" s="19"/>
      <c r="M1" s="19"/>
      <c r="N1" s="22"/>
      <c r="X1" s="8">
        <f>AVERAGE(L7,L9,L11,L13,L17,L21)</f>
        <v>1.1762816749874438</v>
      </c>
      <c r="Y1" s="9">
        <f>1-X1</f>
        <v>-0.17628167498744385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184</v>
      </c>
      <c r="J7" s="27">
        <v>123</v>
      </c>
      <c r="K7" s="27">
        <v>124</v>
      </c>
      <c r="L7" s="34">
        <f>K7/J7</f>
        <v>1.0081300813008129</v>
      </c>
      <c r="M7" s="32">
        <f>J7-K7</f>
        <v>-1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30" t="s">
        <v>185</v>
      </c>
      <c r="J9" s="27">
        <v>38</v>
      </c>
      <c r="K9" s="27">
        <v>40</v>
      </c>
      <c r="L9" s="34">
        <f>K9/J9</f>
        <v>1.0526315789473684</v>
      </c>
      <c r="M9" s="32">
        <f>J9-K9</f>
        <v>-2</v>
      </c>
      <c r="N9" s="22"/>
    </row>
    <row r="10" spans="2:25" x14ac:dyDescent="0.25">
      <c r="H10" s="26"/>
      <c r="I10" s="31"/>
      <c r="J10" s="28"/>
      <c r="K10" s="28"/>
      <c r="L10" s="35"/>
      <c r="M10" s="33"/>
      <c r="N10" s="22"/>
    </row>
    <row r="11" spans="2:25" x14ac:dyDescent="0.25">
      <c r="H11" s="26"/>
      <c r="I11" s="27" t="s">
        <v>186</v>
      </c>
      <c r="J11" s="27">
        <v>131</v>
      </c>
      <c r="K11" s="27">
        <v>149</v>
      </c>
      <c r="L11" s="34">
        <f>K11/J11</f>
        <v>1.1374045801526718</v>
      </c>
      <c r="M11" s="32">
        <f>J11-K11</f>
        <v>-18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187</v>
      </c>
      <c r="J13" s="27">
        <v>85</v>
      </c>
      <c r="K13" s="27">
        <v>85</v>
      </c>
      <c r="L13" s="34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183</v>
      </c>
      <c r="J17" s="20">
        <v>21</v>
      </c>
      <c r="K17" s="20">
        <v>38</v>
      </c>
      <c r="L17" s="23">
        <f>K17/J17</f>
        <v>1.8095238095238095</v>
      </c>
      <c r="M17" s="32">
        <f>J17-K17</f>
        <v>-17</v>
      </c>
      <c r="N17" s="22"/>
    </row>
    <row r="18" spans="8:14" x14ac:dyDescent="0.25">
      <c r="H18" s="26"/>
      <c r="I18" s="20"/>
      <c r="J18" s="20"/>
      <c r="K18" s="20"/>
      <c r="L18" s="23"/>
      <c r="M18" s="33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183</v>
      </c>
      <c r="J21" s="20">
        <v>60</v>
      </c>
      <c r="K21" s="20">
        <v>63</v>
      </c>
      <c r="L21" s="23">
        <f>K21/J21</f>
        <v>1.05</v>
      </c>
      <c r="M21" s="18">
        <f>J21-K21</f>
        <v>-3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13:J14"/>
    <mergeCell ref="K13:K14"/>
    <mergeCell ref="L13:L14"/>
    <mergeCell ref="M13:M14"/>
    <mergeCell ref="I11:I12"/>
    <mergeCell ref="J11:J12"/>
    <mergeCell ref="K11:K12"/>
    <mergeCell ref="L11:L12"/>
    <mergeCell ref="M11:M12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  <mergeCell ref="I13:I14"/>
  </mergeCells>
  <conditionalFormatting sqref="L7 L9 L11 L13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{6DC09DC2-C245-43E6-BC0A-EBF0E4CD91FD}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{712164E6-865F-405E-9982-0E08AB91BCFE}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{BB8D6849-D726-47A7-8D4E-C09B6BFB825D}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{2772488C-9441-46C6-B893-E92C912664B4}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{6FB190A8-B8B8-49B8-9D89-08F7686D15BD}</x14:id>
        </ext>
      </extLst>
    </cfRule>
  </conditionalFormatting>
  <conditionalFormatting sqref="L17:L18 L21:L22">
    <cfRule type="dataBar" priority="9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{C68F6815-9B46-40EF-8D10-95A2B41E7655}</x14:id>
        </ext>
      </extLst>
    </cfRule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{EFA62534-E768-4562-BCA8-13BF3B33E69C}</x14:id>
        </ext>
      </extLst>
    </cfRule>
  </conditionalFormatting>
  <conditionalFormatting sqref="L17:L18">
    <cfRule type="dataBar" priority="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{16BE52AE-BA8B-4847-BEAE-23002A120519}</x14:id>
        </ext>
      </extLst>
    </cfRule>
    <cfRule type="dataBar" priority="8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{26BC8D3C-8C3D-4528-8144-2579CBAA4375}</x14:id>
        </ext>
      </extLst>
    </cfRule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{9EE0E242-9226-4222-9F0A-F1A0794CCD5B}</x14:id>
        </ext>
      </extLst>
    </cfRule>
    <cfRule type="dataBar" priority="8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{18BD5FEB-654C-495A-93AD-5BFD9128A4A1}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{6C5FADC3-6005-45D0-9A87-121519EA1D63}</x14:id>
        </ext>
      </extLst>
    </cfRule>
  </conditionalFormatting>
  <conditionalFormatting sqref="L21:L22">
    <cfRule type="dataBar" priority="8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{C7CD6B3D-BBE7-4353-8407-47DA5FC3C287}</x14:id>
        </ext>
      </extLst>
    </cfRule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{6971E233-D182-4778-BA51-246274EF0729}</x14:id>
        </ext>
      </extLst>
    </cfRule>
    <cfRule type="dataBar" priority="8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{526A8A8F-4C58-4550-B017-0A876EF087AD}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{63C38530-B6DE-4160-8398-DCD821EF6CA4}</x14:id>
        </ext>
      </extLst>
    </cfRule>
    <cfRule type="dataBar" priority="7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{6F1AA27B-20A2-4299-89E9-91FAFE6BA0A4}</x14:id>
        </ext>
      </extLst>
    </cfRule>
  </conditionalFormatting>
  <conditionalFormatting sqref="M7:M8">
    <cfRule type="dataBar" priority="35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{D0A43E08-FE9C-4C1C-8E22-2708C77250E3}</x14:id>
        </ext>
      </extLst>
    </cfRule>
    <cfRule type="dataBar" priority="4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{DD740B0B-55FD-484D-979A-E4581BDBA7D8}</x14:id>
        </ext>
      </extLst>
    </cfRule>
    <cfRule type="dataBar" priority="29">
      <dataBar>
        <cfvo type="num" val="0"/>
        <cfvo type="num" val="123"/>
        <color rgb="FF638EC6"/>
      </dataBar>
      <extLst>
        <ext xmlns:x14="http://schemas.microsoft.com/office/spreadsheetml/2009/9/main" uri="{B025F937-C7B1-47D3-B67F-A62EFF666E3E}">
          <x14:id>{3BF0D68D-6DD7-4FCC-8086-B736E2AAF376}</x14:id>
        </ext>
      </extLst>
    </cfRule>
    <cfRule type="dataBar" priority="4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{8046C5AD-9CFA-4635-A715-72242A290A98}</x14:id>
        </ext>
      </extLst>
    </cfRule>
  </conditionalFormatting>
  <conditionalFormatting sqref="M7:M12">
    <cfRule type="dataBar" priority="5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{62C2C5B0-FFC6-43C5-A1D4-77B29F3F7E99}</x14:id>
        </ext>
      </extLst>
    </cfRule>
    <cfRule type="dataBar" priority="5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{03B9F14D-1F7D-4B64-8560-F8BE42AC7997}</x14:id>
        </ext>
      </extLst>
    </cfRule>
  </conditionalFormatting>
  <conditionalFormatting sqref="M9:M10">
    <cfRule type="dataBar" priority="4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{331FF7CF-A3CD-489A-8788-0AC499EC9CD9}</x14:id>
        </ext>
      </extLst>
    </cfRule>
    <cfRule type="dataBar" priority="40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{2F8AB122-CF16-4DA7-B7E5-E2A60A68F7DA}</x14:id>
        </ext>
      </extLst>
    </cfRule>
    <cfRule type="dataBar" priority="28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{096ED15B-E44F-4C6A-AA7C-4A7DDCD40031}</x14:id>
        </ext>
      </extLst>
    </cfRule>
    <cfRule type="dataBar" priority="33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{F445606C-F5E0-47C2-9A9F-F119ADFB01ED}</x14:id>
        </ext>
      </extLst>
    </cfRule>
  </conditionalFormatting>
  <conditionalFormatting sqref="M11:M12">
    <cfRule type="dataBar" priority="32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{938D4FD9-3BAD-441B-91D2-B2AE4EE3BD56}</x14:id>
        </ext>
      </extLst>
    </cfRule>
    <cfRule type="dataBar" priority="39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{847F8940-9BC2-4F04-820A-8C4991BDEBE2}</x14:id>
        </ext>
      </extLst>
    </cfRule>
    <cfRule type="dataBar" priority="45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{3CF4BC16-56D3-4716-98E6-9BB2C6A7878E}</x14:id>
        </ext>
      </extLst>
    </cfRule>
    <cfRule type="dataBar" priority="27">
      <dataBar>
        <cfvo type="num" val="0"/>
        <cfvo type="num" val="131"/>
        <color rgb="FF638EC6"/>
      </dataBar>
      <extLst>
        <ext xmlns:x14="http://schemas.microsoft.com/office/spreadsheetml/2009/9/main" uri="{B025F937-C7B1-47D3-B67F-A62EFF666E3E}">
          <x14:id>{8328C96D-3240-4201-8691-422073782EB8}</x14:id>
        </ext>
      </extLst>
    </cfRule>
  </conditionalFormatting>
  <conditionalFormatting sqref="M13 M7 M9 M11"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{8EB57FF3-328B-48B5-8BBB-399A6A48A51B}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{604049E0-E113-4698-A9B7-DD52FD9D767C}</x14:id>
        </ext>
      </extLst>
    </cfRule>
    <cfRule type="dataBar" priority="7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{F4B54F04-3D03-4F27-96EE-35FB13C53D44}</x14:id>
        </ext>
      </extLst>
    </cfRule>
    <cfRule type="dataBar" priority="7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{2A490826-5EE6-4E09-8255-8DE9E09FB33E}</x14:id>
        </ext>
      </extLst>
    </cfRule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{59BD456E-91FD-4D2E-A3FB-B97DCE62A685}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{53A2F9C1-EC3F-4AD4-A499-190A58BCB3B7}</x14:id>
        </ext>
      </extLst>
    </cfRule>
    <cfRule type="dataBar" priority="7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{EC2124F9-211E-4D32-A360-2F344AC43AB0}</x14:id>
        </ext>
      </extLst>
    </cfRule>
    <cfRule type="dataBar" priority="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{1FA6268D-8807-46FD-9F3F-C2EE2801F9D4}</x14:id>
        </ext>
      </extLst>
    </cfRule>
  </conditionalFormatting>
  <conditionalFormatting sqref="M13:M14">
    <cfRule type="dataBar" priority="4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{1767B298-1054-42C0-9F9E-EB9174A9957E}</x14:id>
        </ext>
      </extLst>
    </cfRule>
    <cfRule type="dataBar" priority="38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{BCB6F860-165C-44BA-9B63-8B21BEBA8378}</x14:id>
        </ext>
      </extLst>
    </cfRule>
    <cfRule type="dataBar" priority="31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{5EF19AFC-74C0-4418-9C69-89A435239683}</x14:id>
        </ext>
      </extLst>
    </cfRule>
    <cfRule type="dataBar" priority="51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{E70ECD7D-D6F4-4903-BA95-A810493A7802}</x14:id>
        </ext>
      </extLst>
    </cfRule>
    <cfRule type="dataBar" priority="26">
      <dataBar>
        <cfvo type="num" val="0"/>
        <cfvo type="num" val="85"/>
        <color rgb="FF638EC6"/>
      </dataBar>
      <extLst>
        <ext xmlns:x14="http://schemas.microsoft.com/office/spreadsheetml/2009/9/main" uri="{B025F937-C7B1-47D3-B67F-A62EFF666E3E}">
          <x14:id>{863E0D63-2EB7-4137-A93C-46F6E2E22970}</x14:id>
        </ext>
      </extLst>
    </cfRule>
  </conditionalFormatting>
  <conditionalFormatting sqref="M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{C0EE12D2-86F9-449E-A309-2E86FFB1314A}</x14:id>
        </ext>
      </extLst>
    </cfRule>
    <cfRule type="dataBar" priority="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{342BD624-DE35-488E-AD44-C2E660F464B3}</x14:id>
        </ext>
      </extLst>
    </cfRule>
    <cfRule type="dataBar" priority="1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{8C4BD080-5DF7-4B2A-B5B1-9D2D07DF0492}</x14:id>
        </ext>
      </extLst>
    </cfRule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{0185AD43-E0C4-4815-848A-1E46AC287C88}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{542AC449-ECFC-42F3-A1A5-1D4C716B18D8}</x14:id>
        </ext>
      </extLst>
    </cfRule>
    <cfRule type="dataBar" priority="1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{5F02163B-96BF-4FA7-92F5-0D806FB5883F}</x14:id>
        </ext>
      </extLst>
    </cfRule>
    <cfRule type="dataBar" priority="1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{B22B29A0-4CEF-480F-8FBE-AD9BA30116DF}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{B44B4D6E-265E-4170-B17D-961A0251AC80}</x14:id>
        </ext>
      </extLst>
    </cfRule>
  </conditionalFormatting>
  <conditionalFormatting sqref="M17:M18">
    <cfRule type="dataBar" priority="7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{F3B4B869-90E1-457B-B264-A78C36A1B0D9}</x14:id>
        </ext>
      </extLst>
    </cfRule>
    <cfRule type="dataBar" priority="8">
      <dataBar>
        <cfvo type="num" val="0"/>
        <cfvo type="num" val="85"/>
        <color rgb="FF638EC6"/>
      </dataBar>
      <extLst>
        <ext xmlns:x14="http://schemas.microsoft.com/office/spreadsheetml/2009/9/main" uri="{B025F937-C7B1-47D3-B67F-A62EFF666E3E}">
          <x14:id>{AB971757-C129-4AE6-BFD0-FF2F2EFC97BD}</x14:id>
        </ext>
      </extLst>
    </cfRule>
    <cfRule type="dataBar" priority="9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{F284998E-6508-4B54-B8AA-C712FD8C4BFE}</x14:id>
        </ext>
      </extLst>
    </cfRule>
    <cfRule type="dataBar" priority="12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{C5C90780-5458-4E18-979C-1C6413EA8ECB}</x14:id>
        </ext>
      </extLst>
    </cfRule>
    <cfRule type="dataBar" priority="1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{A5686B51-28FB-481D-AF31-5AAA8E10C12D}</x14:id>
        </ext>
      </extLst>
    </cfRule>
    <cfRule type="dataBar" priority="10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{BB11E0E3-84D3-4A10-A8A8-2A66580BED44}</x14:id>
        </ext>
      </extLst>
    </cfRule>
  </conditionalFormatting>
  <conditionalFormatting sqref="M21:M22"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{7D1262DD-C3BC-4963-B5D9-6D710707B776}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{2E308FF7-EB4E-4D35-8358-B52BD420DAF2}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{5971B22F-0A13-46F0-A318-88EAC2DEA5BA}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{98CB777D-8A1C-4AB7-8781-9CB7491417DF}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{6707D357-9CE1-4023-9842-79C05DB254E4}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{4F510411-DD84-4F59-BD3D-F153077B2A65}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{857D51E9-488F-4B5D-8295-316E0C701D0F}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{87895D36-1BA0-49EF-BC9D-2DAEA70795A8}</x14:id>
        </ext>
      </extLst>
    </cfRule>
    <cfRule type="dataBar" priority="1">
      <dataBar>
        <cfvo type="num" val="0"/>
        <cfvo type="num" val="60"/>
        <color rgb="FF638EC6"/>
      </dataBar>
      <extLst>
        <ext xmlns:x14="http://schemas.microsoft.com/office/spreadsheetml/2009/9/main" uri="{B025F937-C7B1-47D3-B67F-A62EFF666E3E}">
          <x14:id>{4E62FA50-4E84-4BA8-831F-E929B9D57DBB}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C09DC2-C245-43E6-BC0A-EBF0E4CD91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2164E6-865F-405E-9982-0E08AB91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8D6849-D726-47A7-8D4E-C09B6BFB82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72488C-9441-46C6-B893-E92C912664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B190A8-B8B8-49B8-9D89-08F7686D15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</xm:sqref>
        </x14:conditionalFormatting>
        <x14:conditionalFormatting xmlns:xm="http://schemas.microsoft.com/office/excel/2006/main">
          <x14:cfRule type="dataBar" id="{C68F6815-9B46-40EF-8D10-95A2B41E76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A62534-E768-4562-BCA8-13BF3B33E6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 L21:L22</xm:sqref>
        </x14:conditionalFormatting>
        <x14:conditionalFormatting xmlns:xm="http://schemas.microsoft.com/office/excel/2006/main">
          <x14:cfRule type="dataBar" id="{16BE52AE-BA8B-4847-BEAE-23002A1205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BC8D3C-8C3D-4528-8144-2579CBAA4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E0E242-9226-4222-9F0A-F1A0794CCD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BD5FEB-654C-495A-93AD-5BFD9128A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5FADC3-6005-45D0-9A87-121519EA1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C7CD6B3D-BBE7-4353-8407-47DA5FC3C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71E233-D182-4778-BA51-246274EF07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6A8A8F-4C58-4550-B017-0A876EF087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C38530-B6DE-4160-8398-DCD821EF6C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1AA27B-20A2-4299-89E9-91FAFE6BA0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D0A43E08-FE9C-4C1C-8E22-2708C77250E3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DD740B0B-55FD-484D-979A-E4581BDBA7D8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3BF0D68D-6DD7-4FCC-8086-B736E2AAF376}">
            <x14:dataBar minLength="0" maxLength="100" gradient="0">
              <x14:cfvo type="num">
                <xm:f>0</xm:f>
              </x14:cfvo>
              <x14:cfvo type="num">
                <xm:f>123</xm:f>
              </x14:cfvo>
              <x14:negativeFillColor rgb="FFFF0000"/>
              <x14:axisColor rgb="FF000000"/>
            </x14:dataBar>
          </x14:cfRule>
          <x14:cfRule type="dataBar" id="{8046C5AD-9CFA-4635-A715-72242A290A98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62C2C5B0-FFC6-43C5-A1D4-77B29F3F7E99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03B9F14D-1F7D-4B64-8560-F8BE42AC7997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331FF7CF-A3CD-489A-8788-0AC499EC9CD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2F8AB122-CF16-4DA7-B7E5-E2A60A68F7DA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096ED15B-E44F-4C6A-AA7C-4A7DDCD40031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F445606C-F5E0-47C2-9A9F-F119ADFB01ED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38D4FD9-3BAD-441B-91D2-B2AE4EE3BD56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847F8940-9BC2-4F04-820A-8C4991BDEBE2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3CF4BC16-56D3-4716-98E6-9BB2C6A7878E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8328C96D-3240-4201-8691-422073782EB8}">
            <x14:dataBar minLength="0" maxLength="100" gradient="0">
              <x14:cfvo type="num">
                <xm:f>0</xm:f>
              </x14:cfvo>
              <x14:cfvo type="num">
                <xm:f>131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EB57FF3-328B-48B5-8BBB-399A6A48A5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4049E0-E113-4698-A9B7-DD52FD9D7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B54F04-3D03-4F27-96EE-35FB13C53D4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A490826-5EE6-4E09-8255-8DE9E09FB33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9BD456E-91FD-4D2E-A3FB-B97DCE62A6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A2F9C1-EC3F-4AD4-A499-190A58BCB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2124F9-211E-4D32-A360-2F344AC43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A6268D-8807-46FD-9F3F-C2EE2801F9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M13 M7 M9 M11</xm:sqref>
        </x14:conditionalFormatting>
        <x14:conditionalFormatting xmlns:xm="http://schemas.microsoft.com/office/excel/2006/main">
          <x14:cfRule type="dataBar" id="{1767B298-1054-42C0-9F9E-EB9174A9957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CB6F860-165C-44BA-9B63-8B21BEBA8378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5EF19AFC-74C0-4418-9C69-89A435239683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E70ECD7D-D6F4-4903-BA95-A810493A7802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63E0D63-2EB7-4137-A93C-46F6E2E22970}">
            <x14:dataBar minLength="0" maxLength="100" gradient="0">
              <x14:cfvo type="num">
                <xm:f>0</xm:f>
              </x14:cfvo>
              <x14:cfvo type="num">
                <xm:f>85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C0EE12D2-86F9-449E-A309-2E86FFB131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2BD624-DE35-488E-AD44-C2E660F464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4BD080-5DF7-4B2A-B5B1-9D2D07DF04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85AD43-E0C4-4815-848A-1E46AC287C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2AC449-ECFC-42F3-A1A5-1D4C716B18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02163B-96BF-4FA7-92F5-0D806FB5883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22B29A0-4CEF-480F-8FBE-AD9BA30116D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44B4D6E-265E-4170-B17D-961A0251AC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F3B4B869-90E1-457B-B264-A78C36A1B0D9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14:cfRule type="dataBar" id="{AB971757-C129-4AE6-BFD0-FF2F2EFC97BD}">
            <x14:dataBar minLength="0" maxLength="100" gradient="0">
              <x14:cfvo type="num">
                <xm:f>0</xm:f>
              </x14:cfvo>
              <x14:cfvo type="num">
                <xm:f>85</xm:f>
              </x14:cfvo>
              <x14:negativeFillColor rgb="FFFF0000"/>
              <x14:axisColor rgb="FF000000"/>
            </x14:dataBar>
          </x14:cfRule>
          <x14:cfRule type="dataBar" id="{F284998E-6508-4B54-B8AA-C712FD8C4BFE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C5C90780-5458-4E18-979C-1C6413EA8ECB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5686B51-28FB-481D-AF31-5AAA8E10C12D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B11E0E3-84D3-4A10-A8A8-2A66580BED44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7D1262DD-C3BC-4963-B5D9-6D710707B77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E308FF7-EB4E-4D35-8358-B52BD420DAF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971B22F-0A13-46F0-A318-88EAC2DEA5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CB777D-8A1C-4AB7-8781-9CB7491417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07D357-9CE1-4023-9842-79C05DB25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510411-DD84-4F59-BD3D-F153077B2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7D51E9-488F-4B5D-8295-316E0C701D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895D36-1BA0-49EF-BC9D-2DAEA7079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62FA50-4E84-4BA8-831F-E929B9D57DBB}">
            <x14:dataBar minLength="0" maxLength="100" gradient="0">
              <x14:cfvo type="num">
                <xm:f>0</xm:f>
              </x14:cfvo>
              <x14:cfvo type="num">
                <xm:f>60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E8AF-A88A-4FFF-B4E6-CA9C7E17A5AB}">
  <sheetPr codeName="Hoja41"/>
  <dimension ref="B1:Y42"/>
  <sheetViews>
    <sheetView showGridLines="0" topLeftCell="F5" zoomScaleNormal="100" workbookViewId="0">
      <selection activeCell="I40" sqref="I40:L40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188</v>
      </c>
      <c r="I1" s="19"/>
      <c r="J1" s="19"/>
      <c r="K1" s="19"/>
      <c r="L1" s="19"/>
      <c r="M1" s="19"/>
      <c r="N1" s="22"/>
      <c r="X1" s="8">
        <f>AVERAGE(L7,L9,L11,L13,L15,L17,L19,L21,L23,L25,L27,L29,L33,L37)</f>
        <v>1.1441833015235379</v>
      </c>
      <c r="Y1" s="9">
        <f>1-X1</f>
        <v>-0.14418330152353787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188</v>
      </c>
      <c r="J7" s="27">
        <v>139</v>
      </c>
      <c r="K7" s="27">
        <v>145</v>
      </c>
      <c r="L7" s="34">
        <f>K7/J7</f>
        <v>1.0431654676258992</v>
      </c>
      <c r="M7" s="32">
        <f>J7-K7</f>
        <v>-6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189</v>
      </c>
      <c r="J9" s="27">
        <v>41</v>
      </c>
      <c r="K9" s="27">
        <v>41</v>
      </c>
      <c r="L9" s="34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190</v>
      </c>
      <c r="J11" s="27">
        <v>3</v>
      </c>
      <c r="K11" s="27">
        <v>4</v>
      </c>
      <c r="L11" s="34">
        <f>K11/J11</f>
        <v>1.3333333333333333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191</v>
      </c>
      <c r="J13" s="27">
        <v>21</v>
      </c>
      <c r="K13" s="27">
        <v>22</v>
      </c>
      <c r="L13" s="34">
        <f>K13/J13</f>
        <v>1.0476190476190477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192</v>
      </c>
      <c r="J15" s="27">
        <v>29</v>
      </c>
      <c r="K15" s="27">
        <v>33</v>
      </c>
      <c r="L15" s="34">
        <f>K15/J15</f>
        <v>1.1379310344827587</v>
      </c>
      <c r="M15" s="32">
        <f>J15-K15</f>
        <v>-4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193</v>
      </c>
      <c r="J17" s="27">
        <v>25</v>
      </c>
      <c r="K17" s="27">
        <v>27</v>
      </c>
      <c r="L17" s="34">
        <f>K17/J17</f>
        <v>1.08</v>
      </c>
      <c r="M17" s="32">
        <f>J17-K17</f>
        <v>-2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27" t="s">
        <v>194</v>
      </c>
      <c r="J19" s="27">
        <v>15</v>
      </c>
      <c r="K19" s="27">
        <v>16</v>
      </c>
      <c r="L19" s="34">
        <f>K19/J19</f>
        <v>1.0666666666666667</v>
      </c>
      <c r="M19" s="32">
        <f>J19-K19</f>
        <v>-1</v>
      </c>
      <c r="N19" s="22"/>
    </row>
    <row r="20" spans="8:14" x14ac:dyDescent="0.25">
      <c r="H20" s="26"/>
      <c r="I20" s="28"/>
      <c r="J20" s="28"/>
      <c r="K20" s="28"/>
      <c r="L20" s="35"/>
      <c r="M20" s="33"/>
      <c r="N20" s="22"/>
    </row>
    <row r="21" spans="8:14" x14ac:dyDescent="0.25">
      <c r="H21" s="26"/>
      <c r="I21" s="27" t="s">
        <v>195</v>
      </c>
      <c r="J21" s="27">
        <v>13</v>
      </c>
      <c r="K21" s="27">
        <v>21</v>
      </c>
      <c r="L21" s="34">
        <f>K21/J21</f>
        <v>1.6153846153846154</v>
      </c>
      <c r="M21" s="32">
        <f>J21-K21</f>
        <v>-8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6"/>
      <c r="I23" s="27" t="s">
        <v>196</v>
      </c>
      <c r="J23" s="27">
        <v>31</v>
      </c>
      <c r="K23" s="27">
        <v>40</v>
      </c>
      <c r="L23" s="34">
        <f>K23/J23</f>
        <v>1.2903225806451613</v>
      </c>
      <c r="M23" s="32">
        <f>J23-K23</f>
        <v>-9</v>
      </c>
      <c r="N23" s="22"/>
    </row>
    <row r="24" spans="8:14" x14ac:dyDescent="0.25">
      <c r="H24" s="26"/>
      <c r="I24" s="28"/>
      <c r="J24" s="28"/>
      <c r="K24" s="28"/>
      <c r="L24" s="35"/>
      <c r="M24" s="33"/>
      <c r="N24" s="22"/>
    </row>
    <row r="25" spans="8:14" x14ac:dyDescent="0.25">
      <c r="H25" s="26"/>
      <c r="I25" s="30" t="s">
        <v>197</v>
      </c>
      <c r="J25" s="27">
        <v>11</v>
      </c>
      <c r="K25" s="27">
        <v>15</v>
      </c>
      <c r="L25" s="34">
        <f>K25/J25</f>
        <v>1.3636363636363635</v>
      </c>
      <c r="M25" s="32">
        <f>J25-K25</f>
        <v>-4</v>
      </c>
      <c r="N25" s="22"/>
    </row>
    <row r="26" spans="8:14" x14ac:dyDescent="0.25">
      <c r="H26" s="26"/>
      <c r="I26" s="31"/>
      <c r="J26" s="28"/>
      <c r="K26" s="28"/>
      <c r="L26" s="35"/>
      <c r="M26" s="33"/>
      <c r="N26" s="22"/>
    </row>
    <row r="27" spans="8:14" x14ac:dyDescent="0.25">
      <c r="H27" s="26"/>
      <c r="I27" s="27" t="s">
        <v>540</v>
      </c>
      <c r="J27" s="27">
        <v>33</v>
      </c>
      <c r="K27" s="27">
        <v>34</v>
      </c>
      <c r="L27" s="34">
        <f>K27/J27</f>
        <v>1.0303030303030303</v>
      </c>
      <c r="M27" s="32">
        <f>J27-K27</f>
        <v>-1</v>
      </c>
      <c r="N27" s="22"/>
    </row>
    <row r="28" spans="8:14" x14ac:dyDescent="0.25">
      <c r="H28" s="26"/>
      <c r="I28" s="28"/>
      <c r="J28" s="28"/>
      <c r="K28" s="28"/>
      <c r="L28" s="35"/>
      <c r="M28" s="33"/>
      <c r="N28" s="22"/>
    </row>
    <row r="29" spans="8:14" x14ac:dyDescent="0.25">
      <c r="H29" s="26"/>
      <c r="I29" s="27" t="s">
        <v>198</v>
      </c>
      <c r="J29" s="27">
        <v>22</v>
      </c>
      <c r="K29" s="27">
        <v>22</v>
      </c>
      <c r="L29" s="34">
        <f>K29/J29</f>
        <v>1</v>
      </c>
      <c r="M29" s="32">
        <f>J29-K29</f>
        <v>0</v>
      </c>
      <c r="N29" s="22"/>
    </row>
    <row r="30" spans="8:14" x14ac:dyDescent="0.25">
      <c r="H30" s="26"/>
      <c r="I30" s="28"/>
      <c r="J30" s="28"/>
      <c r="K30" s="28"/>
      <c r="L30" s="35"/>
      <c r="M30" s="33"/>
      <c r="N30" s="22"/>
    </row>
    <row r="31" spans="8:14" x14ac:dyDescent="0.25">
      <c r="H31" s="21" t="s">
        <v>8</v>
      </c>
      <c r="I31" s="22"/>
      <c r="J31" s="22"/>
      <c r="K31" s="22"/>
      <c r="L31" s="22"/>
      <c r="M31" s="22"/>
      <c r="N31" s="22"/>
    </row>
    <row r="32" spans="8:14" x14ac:dyDescent="0.25">
      <c r="H32" s="21"/>
      <c r="I32" s="22"/>
      <c r="J32" s="22"/>
      <c r="K32" s="22"/>
      <c r="L32" s="22"/>
      <c r="M32" s="22"/>
      <c r="N32" s="22"/>
    </row>
    <row r="33" spans="8:14" x14ac:dyDescent="0.25">
      <c r="H33" s="26"/>
      <c r="I33" s="20" t="s">
        <v>188</v>
      </c>
      <c r="J33" s="20">
        <v>196</v>
      </c>
      <c r="K33" s="20">
        <v>198</v>
      </c>
      <c r="L33" s="23">
        <f>K33/J33</f>
        <v>1.010204081632653</v>
      </c>
      <c r="M33" s="18">
        <f>J33-K33</f>
        <v>-2</v>
      </c>
      <c r="N33" s="22"/>
    </row>
    <row r="34" spans="8:14" x14ac:dyDescent="0.25">
      <c r="H34" s="26"/>
      <c r="I34" s="20"/>
      <c r="J34" s="20"/>
      <c r="K34" s="20"/>
      <c r="L34" s="23"/>
      <c r="M34" s="18"/>
      <c r="N34" s="22"/>
    </row>
    <row r="35" spans="8:14" x14ac:dyDescent="0.25">
      <c r="H35" s="21" t="s">
        <v>9</v>
      </c>
      <c r="I35" s="22"/>
      <c r="J35" s="22"/>
      <c r="K35" s="22"/>
      <c r="L35" s="22"/>
      <c r="M35" s="22"/>
      <c r="N35" s="22"/>
    </row>
    <row r="36" spans="8:14" x14ac:dyDescent="0.25">
      <c r="H36" s="21"/>
      <c r="I36" s="22"/>
      <c r="J36" s="22"/>
      <c r="K36" s="22"/>
      <c r="L36" s="22"/>
      <c r="M36" s="22"/>
      <c r="N36" s="22"/>
    </row>
    <row r="37" spans="8:14" x14ac:dyDescent="0.25">
      <c r="H37" s="26"/>
      <c r="I37" s="20" t="s">
        <v>188</v>
      </c>
      <c r="J37" s="20">
        <v>158</v>
      </c>
      <c r="K37" s="20">
        <v>158</v>
      </c>
      <c r="L37" s="23">
        <f>K37/J37</f>
        <v>1</v>
      </c>
      <c r="M37" s="18">
        <f>J37-K37</f>
        <v>0</v>
      </c>
      <c r="N37" s="22"/>
    </row>
    <row r="38" spans="8:14" x14ac:dyDescent="0.25">
      <c r="H38" s="26"/>
      <c r="I38" s="20"/>
      <c r="J38" s="20"/>
      <c r="K38" s="20"/>
      <c r="L38" s="23"/>
      <c r="M38" s="18"/>
      <c r="N38" s="22"/>
    </row>
    <row r="39" spans="8:14" x14ac:dyDescent="0.25">
      <c r="H39" s="2"/>
      <c r="I39" s="2"/>
      <c r="J39" s="5"/>
      <c r="K39" s="5"/>
      <c r="L39" s="5"/>
      <c r="M39" s="5"/>
      <c r="N39" s="22"/>
    </row>
    <row r="40" spans="8:14" x14ac:dyDescent="0.25">
      <c r="I40" s="24">
        <f ca="1">TODAY()</f>
        <v>46256</v>
      </c>
      <c r="J40" s="24"/>
      <c r="K40" s="24"/>
      <c r="L40" s="24"/>
    </row>
    <row r="42" spans="8:14" x14ac:dyDescent="0.25">
      <c r="J42" s="25"/>
      <c r="K42" s="25"/>
      <c r="L42" s="25"/>
    </row>
  </sheetData>
  <mergeCells count="83">
    <mergeCell ref="I21:I22"/>
    <mergeCell ref="J21:J22"/>
    <mergeCell ref="K21:K22"/>
    <mergeCell ref="L21:L22"/>
    <mergeCell ref="M21:M22"/>
    <mergeCell ref="I17:I18"/>
    <mergeCell ref="J17:J18"/>
    <mergeCell ref="K17:K18"/>
    <mergeCell ref="L17:L18"/>
    <mergeCell ref="M17:M18"/>
    <mergeCell ref="I19:I20"/>
    <mergeCell ref="J19:J20"/>
    <mergeCell ref="K19:K20"/>
    <mergeCell ref="L19:L20"/>
    <mergeCell ref="M19:M20"/>
    <mergeCell ref="M13:M14"/>
    <mergeCell ref="I15:I16"/>
    <mergeCell ref="J15:J16"/>
    <mergeCell ref="K15:K16"/>
    <mergeCell ref="L15:L16"/>
    <mergeCell ref="M15:M16"/>
    <mergeCell ref="M9:M10"/>
    <mergeCell ref="I11:I12"/>
    <mergeCell ref="J11:J12"/>
    <mergeCell ref="K11:K12"/>
    <mergeCell ref="L11:L12"/>
    <mergeCell ref="M11:M12"/>
    <mergeCell ref="I40:L40"/>
    <mergeCell ref="J42:L42"/>
    <mergeCell ref="I9:I10"/>
    <mergeCell ref="J9:J10"/>
    <mergeCell ref="K9:K10"/>
    <mergeCell ref="L9:L10"/>
    <mergeCell ref="I13:I14"/>
    <mergeCell ref="J13:J14"/>
    <mergeCell ref="K13:K14"/>
    <mergeCell ref="L13:L14"/>
    <mergeCell ref="I27:I28"/>
    <mergeCell ref="J27:J28"/>
    <mergeCell ref="K27:K28"/>
    <mergeCell ref="L27:L28"/>
    <mergeCell ref="I23:I24"/>
    <mergeCell ref="J23:J24"/>
    <mergeCell ref="H35:H36"/>
    <mergeCell ref="I35:M36"/>
    <mergeCell ref="H37:H38"/>
    <mergeCell ref="I37:I38"/>
    <mergeCell ref="J37:J38"/>
    <mergeCell ref="K37:K38"/>
    <mergeCell ref="L37:L38"/>
    <mergeCell ref="M37:M38"/>
    <mergeCell ref="H31:H32"/>
    <mergeCell ref="I31:M32"/>
    <mergeCell ref="H33:H34"/>
    <mergeCell ref="I33:I34"/>
    <mergeCell ref="J33:J34"/>
    <mergeCell ref="K33:K34"/>
    <mergeCell ref="L33:L34"/>
    <mergeCell ref="M33:M34"/>
    <mergeCell ref="L25:L26"/>
    <mergeCell ref="M25:M26"/>
    <mergeCell ref="M27:M28"/>
    <mergeCell ref="I29:I30"/>
    <mergeCell ref="J29:J30"/>
    <mergeCell ref="K29:K30"/>
    <mergeCell ref="L29:L30"/>
    <mergeCell ref="M29:M30"/>
    <mergeCell ref="H1:M3"/>
    <mergeCell ref="N1:N39"/>
    <mergeCell ref="H5:H6"/>
    <mergeCell ref="I5:M6"/>
    <mergeCell ref="H7:H30"/>
    <mergeCell ref="I7:I8"/>
    <mergeCell ref="J7:J8"/>
    <mergeCell ref="K7:K8"/>
    <mergeCell ref="L7:L8"/>
    <mergeCell ref="M7:M8"/>
    <mergeCell ref="K23:K24"/>
    <mergeCell ref="L23:L24"/>
    <mergeCell ref="M23:M24"/>
    <mergeCell ref="I25:I26"/>
    <mergeCell ref="J25:J26"/>
    <mergeCell ref="K25:K26"/>
  </mergeCells>
  <conditionalFormatting sqref="L7 L9 L11 L13 L15 L17 L19 L21 L23 L25 L27 L2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{38E040ED-F723-4D94-BC40-D7F7F1F15200}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{B3E26585-49D1-43BD-9150-E5F438012839}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{5E3B1FFC-3A52-47BA-8C95-BCBB56D8BC0A}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{D216E17C-5BC3-4D8B-9BFF-F4A4E5D25715}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{C3F6B68B-C78E-4861-8077-4E11E30B660E}</x14:id>
        </ext>
      </extLst>
    </cfRule>
  </conditionalFormatting>
  <conditionalFormatting sqref="L33:L34 L37:L38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{22677EA9-0785-4371-870F-49490605872A}</x14:id>
        </ext>
      </extLst>
    </cfRule>
    <cfRule type="dataBar" priority="8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{E2688566-D7CC-4B1A-A2E0-5AFED933F3EF}</x14:id>
        </ext>
      </extLst>
    </cfRule>
  </conditionalFormatting>
  <conditionalFormatting sqref="L33:L34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{E6C69C8C-DD5A-4D1D-B209-FB85C4B0D42F}</x14:id>
        </ext>
      </extLst>
    </cfRule>
    <cfRule type="dataBar" priority="7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{5814D467-6D4B-4B41-8D02-F659CF9BE49B}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{B1810842-AE11-43D2-B727-67974A88ED5E}</x14:id>
        </ext>
      </extLst>
    </cfRule>
    <cfRule type="dataBar" priority="7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{59E420C7-2C8D-4DE8-BC8F-4DA02247F926}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{AEAA4554-8BC0-41B8-BEEB-84770B41D48D}</x14:id>
        </ext>
      </extLst>
    </cfRule>
  </conditionalFormatting>
  <conditionalFormatting sqref="L37:L38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{B991EB81-F748-4DEE-8C28-3E328F62B160}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{BF8C58CD-45C7-40AB-AF47-B69466DD792D}</x14:id>
        </ext>
      </extLst>
    </cfRule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{61E5EADE-D292-42B6-9467-7A8A1D670C05}</x14:id>
        </ext>
      </extLst>
    </cfRule>
    <cfRule type="dataBar" priority="7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{9BF91228-23AF-44D3-8E40-42F311DF9125}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{58AD06CB-D6B1-45D9-8777-D96546F5E049}</x14:id>
        </ext>
      </extLst>
    </cfRule>
  </conditionalFormatting>
  <conditionalFormatting sqref="M7 M29 M23 M25 M27 M9 M11 M13 M17 M19 M21 M15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{2ACD4B04-3990-43CB-891F-E5F3781BCA66}</x14:id>
        </ext>
      </extLst>
    </cfRule>
    <cfRule type="dataBar" priority="6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{A0D59172-98B1-46F7-8BA3-0FE0524C7C6E}</x14:id>
        </ext>
      </extLst>
    </cfRule>
    <cfRule type="dataBar" priority="5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{9FD32EC3-B00C-4A53-8966-40CC03A616FE}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{C578663A-F242-4000-9E61-73B13156889A}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{2D1C8327-4A17-4AFE-A958-839A4245367A}</x14:id>
        </ext>
      </extLst>
    </cfRule>
    <cfRule type="dataBar" priority="6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{9CF13BA6-A25C-44A3-BF5F-71B5805EE4A3}</x14:id>
        </ext>
      </extLst>
    </cfRule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{019AA339-D3DE-4D53-BC10-63766276ECE3}</x14:id>
        </ext>
      </extLst>
    </cfRule>
    <cfRule type="dataBar" priority="6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{236FC985-FE3E-439F-9F74-1A46FAC0F90C}</x14:id>
        </ext>
      </extLst>
    </cfRule>
  </conditionalFormatting>
  <conditionalFormatting sqref="M7:M8">
    <cfRule type="dataBar" priority="18">
      <dataBar>
        <cfvo type="num" val="0"/>
        <cfvo type="num" val="139"/>
        <color rgb="FF638EC6"/>
      </dataBar>
      <extLst>
        <ext xmlns:x14="http://schemas.microsoft.com/office/spreadsheetml/2009/9/main" uri="{B025F937-C7B1-47D3-B67F-A62EFF666E3E}">
          <x14:id>{3BC3D28E-9692-419C-B865-1CE3E8038751}</x14:id>
        </ext>
      </extLst>
    </cfRule>
  </conditionalFormatting>
  <conditionalFormatting sqref="M7:M22">
    <cfRule type="dataBar" priority="31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{E6FF1EB5-BA21-458B-A25A-EB290423DCD8}</x14:id>
        </ext>
      </extLst>
    </cfRule>
    <cfRule type="dataBar" priority="24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{CCD0C23D-94D9-41FE-B207-43F1266C3B2A}</x14:id>
        </ext>
      </extLst>
    </cfRule>
    <cfRule type="dataBar" priority="3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{1B759ED1-1B46-4FBA-AABD-25AB33BB4E7B}</x14:id>
        </ext>
      </extLst>
    </cfRule>
  </conditionalFormatting>
  <conditionalFormatting sqref="M7:M28">
    <cfRule type="dataBar" priority="3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{136C8A79-A62B-4907-AAB7-C26E646C9716}</x14:id>
        </ext>
      </extLst>
    </cfRule>
    <cfRule type="dataBar" priority="4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{81DD7337-0B3D-4D10-A031-4434F6448925}</x14:id>
        </ext>
      </extLst>
    </cfRule>
  </conditionalFormatting>
  <conditionalFormatting sqref="M9:M10">
    <cfRule type="dataBar" priority="17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{D32CA508-46A2-4E0B-8F0F-012915D2518A}</x14:id>
        </ext>
      </extLst>
    </cfRule>
  </conditionalFormatting>
  <conditionalFormatting sqref="M11:M12">
    <cfRule type="dataBar" priority="16">
      <dataBar>
        <cfvo type="num" val="0"/>
        <cfvo type="num" val="3"/>
        <color rgb="FF638EC6"/>
      </dataBar>
      <extLst>
        <ext xmlns:x14="http://schemas.microsoft.com/office/spreadsheetml/2009/9/main" uri="{B025F937-C7B1-47D3-B67F-A62EFF666E3E}">
          <x14:id>{90EC4DC6-62C7-45DC-9C7E-DB535A02BB69}</x14:id>
        </ext>
      </extLst>
    </cfRule>
  </conditionalFormatting>
  <conditionalFormatting sqref="M13:M16">
    <cfRule type="dataBar" priority="15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{8236BEDE-1FB3-453C-A944-FE4546D83D9F}</x14:id>
        </ext>
      </extLst>
    </cfRule>
  </conditionalFormatting>
  <conditionalFormatting sqref="M17:M18">
    <cfRule type="dataBar" priority="14">
      <dataBar>
        <cfvo type="num" val="0"/>
        <cfvo type="num" val="25"/>
        <color rgb="FF638EC6"/>
      </dataBar>
      <extLst>
        <ext xmlns:x14="http://schemas.microsoft.com/office/spreadsheetml/2009/9/main" uri="{B025F937-C7B1-47D3-B67F-A62EFF666E3E}">
          <x14:id>{15ED14C8-AC6C-410E-AC33-F663828021DA}</x14:id>
        </ext>
      </extLst>
    </cfRule>
  </conditionalFormatting>
  <conditionalFormatting sqref="M19:M20">
    <cfRule type="dataBar" priority="13">
      <dataBar>
        <cfvo type="num" val="0"/>
        <cfvo type="num" val="15"/>
        <color rgb="FF638EC6"/>
      </dataBar>
      <extLst>
        <ext xmlns:x14="http://schemas.microsoft.com/office/spreadsheetml/2009/9/main" uri="{B025F937-C7B1-47D3-B67F-A62EFF666E3E}">
          <x14:id>{6E4D1486-80AC-4813-B632-80BF00FE4399}</x14:id>
        </ext>
      </extLst>
    </cfRule>
  </conditionalFormatting>
  <conditionalFormatting sqref="M21:M22">
    <cfRule type="dataBar" priority="12">
      <dataBar>
        <cfvo type="num" val="0"/>
        <cfvo type="num" val="13"/>
        <color rgb="FF638EC6"/>
      </dataBar>
      <extLst>
        <ext xmlns:x14="http://schemas.microsoft.com/office/spreadsheetml/2009/9/main" uri="{B025F937-C7B1-47D3-B67F-A62EFF666E3E}">
          <x14:id>{686CD162-A3A3-42F7-BDA3-F33CE33AD302}</x14:id>
        </ext>
      </extLst>
    </cfRule>
  </conditionalFormatting>
  <conditionalFormatting sqref="M23:M24">
    <cfRule type="dataBar" priority="3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{5B1177FA-8F8C-4A8F-BD92-E0BD17E269E0}</x14:id>
        </ext>
      </extLst>
    </cfRule>
    <cfRule type="dataBar" priority="11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{173D1DFC-F322-4B8B-BD30-CA90E97BC0EB}</x14:id>
        </ext>
      </extLst>
    </cfRule>
    <cfRule type="dataBar" priority="3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{08874A13-8218-4DB8-90B0-1BA39AFDCDC3}</x14:id>
        </ext>
      </extLst>
    </cfRule>
    <cfRule type="dataBar" priority="23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{551C31E5-BD6A-4393-ABF1-6FE3B9E89DBB}</x14:id>
        </ext>
      </extLst>
    </cfRule>
  </conditionalFormatting>
  <conditionalFormatting sqref="M25:M26">
    <cfRule type="dataBar" priority="35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{173E12CF-FF5E-48CF-916E-A068A4DDD486}</x14:id>
        </ext>
      </extLst>
    </cfRule>
    <cfRule type="dataBar" priority="22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{7DC1C6C1-C5E5-4492-9FF9-B835BEED1981}</x14:id>
        </ext>
      </extLst>
    </cfRule>
    <cfRule type="dataBar" priority="10">
      <dataBar>
        <cfvo type="num" val="0"/>
        <cfvo type="num" val="11"/>
        <color rgb="FF638EC6"/>
      </dataBar>
      <extLst>
        <ext xmlns:x14="http://schemas.microsoft.com/office/spreadsheetml/2009/9/main" uri="{B025F937-C7B1-47D3-B67F-A62EFF666E3E}">
          <x14:id>{380AFF3B-1539-4514-B4F4-5ED0D08DFD00}</x14:id>
        </ext>
      </extLst>
    </cfRule>
    <cfRule type="dataBar" priority="29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{5F028690-4530-4AAD-AE24-F50BED9DFFE1}</x14:id>
        </ext>
      </extLst>
    </cfRule>
  </conditionalFormatting>
  <conditionalFormatting sqref="M27:M28"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{F6D89936-E5A1-4D11-A665-B3E2BC5F2E40}</x14:id>
        </ext>
      </extLst>
    </cfRule>
    <cfRule type="dataBar" priority="34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{30D1990B-D505-4789-8987-0087342E7259}</x14:id>
        </ext>
      </extLst>
    </cfRule>
    <cfRule type="dataBar" priority="28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{17E397C4-D8F0-4F99-97F7-9D76B2892500}</x14:id>
        </ext>
      </extLst>
    </cfRule>
    <cfRule type="dataBar" priority="21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{FDB66BCD-C550-4346-8661-6860E86AC3B5}</x14:id>
        </ext>
      </extLst>
    </cfRule>
  </conditionalFormatting>
  <conditionalFormatting sqref="M29:M30">
    <cfRule type="dataBar" priority="40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{ABDDEF40-3079-42FA-8B13-835E25D3C430}</x14:id>
        </ext>
      </extLst>
    </cfRule>
    <cfRule type="dataBar" priority="8">
      <dataBar>
        <cfvo type="num" val="0"/>
        <cfvo type="num" val="22"/>
        <color rgb="FF638EC6"/>
      </dataBar>
      <extLst>
        <ext xmlns:x14="http://schemas.microsoft.com/office/spreadsheetml/2009/9/main" uri="{B025F937-C7B1-47D3-B67F-A62EFF666E3E}">
          <x14:id>{D6F46B82-7333-4B31-B2EF-107A25335028}</x14:id>
        </ext>
      </extLst>
    </cfRule>
    <cfRule type="dataBar" priority="20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{C9FA0F11-2785-4393-B4D9-7FEE04024EFF}</x14:id>
        </ext>
      </extLst>
    </cfRule>
    <cfRule type="dataBar" priority="27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{A6FAAF81-5FF8-4C94-B4BB-7EDF4624437E}</x14:id>
        </ext>
      </extLst>
    </cfRule>
    <cfRule type="dataBar" priority="3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{A6FBA27A-FA41-457D-8B43-E5922F471B94}</x14:id>
        </ext>
      </extLst>
    </cfRule>
  </conditionalFormatting>
  <conditionalFormatting sqref="M33:M34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{576C1C3F-7350-4602-9AA2-B0737C7CD9EF}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{FF050004-9DB5-4520-8F06-A04CE095C2B9}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{185F877A-877F-4981-BF0F-BA2106491436}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{E2B5F3B4-99B9-4A9E-97D8-C5D7DADD38EA}</x14:id>
        </ext>
      </extLst>
    </cfRule>
    <cfRule type="dataBar" priority="3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{B17F8326-BB58-4340-8D7D-5065285ED798}</x14:id>
        </ext>
      </extLst>
    </cfRule>
    <cfRule type="dataBar" priority="2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{9E12CB93-D4C1-4829-A7DB-9F8F81192822}</x14:id>
        </ext>
      </extLst>
    </cfRule>
    <cfRule type="dataBar" priority="2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{21451B83-DDA6-4437-A8E1-B0C462F6FDBD}</x14:id>
        </ext>
      </extLst>
    </cfRule>
    <cfRule type="dataBar" priority="7">
      <dataBar>
        <cfvo type="num" val="0"/>
        <cfvo type="num" val="196"/>
        <color rgb="FF638EC6"/>
      </dataBar>
      <extLst>
        <ext xmlns:x14="http://schemas.microsoft.com/office/spreadsheetml/2009/9/main" uri="{B025F937-C7B1-47D3-B67F-A62EFF666E3E}">
          <x14:id>{D7A8C51E-E66F-4327-8229-9B5654B35237}</x14:id>
        </ext>
      </extLst>
    </cfRule>
    <cfRule type="dataBar" priority="3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{B748402B-65F2-405F-8520-81AF0D00D22A}</x14:id>
        </ext>
      </extLst>
    </cfRule>
    <cfRule type="dataBar" priority="4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{7831F03D-9829-4E27-8CFD-7D105DE90033}</x14:id>
        </ext>
      </extLst>
    </cfRule>
    <cfRule type="dataBar" priority="19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{F0829554-7842-4915-BDC4-6185C9292558}</x14:id>
        </ext>
      </extLst>
    </cfRule>
    <cfRule type="dataBar" priority="5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{240B7AEB-CBF8-47E5-BF84-CA5BF4760C88}</x14:id>
        </ext>
      </extLst>
    </cfRule>
    <cfRule type="dataBar" priority="5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{314EFF4F-BA7E-461A-A461-D7698C675408}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{6AF841B8-B991-49CB-A1B6-625D36F9A66F}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{E49AFB0D-D934-4D97-B959-9CAC9E41FF1B}</x14:id>
        </ext>
      </extLst>
    </cfRule>
  </conditionalFormatting>
  <conditionalFormatting sqref="M37:M38">
    <cfRule type="dataBar" priority="1">
      <dataBar>
        <cfvo type="num" val="0"/>
        <cfvo type="num" val="158"/>
        <color rgb="FF638EC6"/>
      </dataBar>
      <extLst>
        <ext xmlns:x14="http://schemas.microsoft.com/office/spreadsheetml/2009/9/main" uri="{B025F937-C7B1-47D3-B67F-A62EFF666E3E}">
          <x14:id>{80FF381E-EE9D-4759-BA81-30A834017A80}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{C59A4737-536F-4C35-90FB-B85D43F81117}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{0D485640-7669-46A9-B456-375F0E46B65D}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{1B546308-06E2-464D-82D0-FAA4ACF4A8F6}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{141E276C-6C68-429E-92EA-7CB46C4635CE}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{42BD20C6-E95B-4899-BB58-E661ABC06551}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{3E702ACB-322F-4FFD-BA8C-7D38D95A0681}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{428F0BF0-3CA0-4AF3-AEE3-FD9697F231CC}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{50C1C078-BF0A-4A18-A351-4094A83289EC}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E040ED-F723-4D94-BC40-D7F7F1F152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E26585-49D1-43BD-9150-E5F438012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3B1FFC-3A52-47BA-8C95-BCBB56D8BC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16E17C-5BC3-4D8B-9BFF-F4A4E5D257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F6B68B-C78E-4861-8077-4E11E30B66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 L21 L23 L25 L27 L29</xm:sqref>
        </x14:conditionalFormatting>
        <x14:conditionalFormatting xmlns:xm="http://schemas.microsoft.com/office/excel/2006/main">
          <x14:cfRule type="dataBar" id="{22677EA9-0785-4371-870F-4949060587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688566-D7CC-4B1A-A2E0-5AFED933F3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L33:L34 L37:L38</xm:sqref>
        </x14:conditionalFormatting>
        <x14:conditionalFormatting xmlns:xm="http://schemas.microsoft.com/office/excel/2006/main">
          <x14:cfRule type="dataBar" id="{E6C69C8C-DD5A-4D1D-B209-FB85C4B0D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14D467-6D4B-4B41-8D02-F659CF9BE4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810842-AE11-43D2-B727-67974A88E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E420C7-2C8D-4DE8-BC8F-4DA02247F9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AA4554-8BC0-41B8-BEEB-84770B41D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L33:L34</xm:sqref>
        </x14:conditionalFormatting>
        <x14:conditionalFormatting xmlns:xm="http://schemas.microsoft.com/office/excel/2006/main">
          <x14:cfRule type="dataBar" id="{B991EB81-F748-4DEE-8C28-3E328F62B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8C58CD-45C7-40AB-AF47-B69466DD79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E5EADE-D292-42B6-9467-7A8A1D670C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F91228-23AF-44D3-8E40-42F311DF91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AD06CB-D6B1-45D9-8777-D96546F5E0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L37:L38</xm:sqref>
        </x14:conditionalFormatting>
        <x14:conditionalFormatting xmlns:xm="http://schemas.microsoft.com/office/excel/2006/main">
          <x14:cfRule type="dataBar" id="{2ACD4B04-3990-43CB-891F-E5F3781BCA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D59172-98B1-46F7-8BA3-0FE0524C7C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D32EC3-B00C-4A53-8966-40CC03A616F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578663A-F242-4000-9E61-73B131568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1C8327-4A17-4AFE-A958-839A42453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F13BA6-A25C-44A3-BF5F-71B5805EE4A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19AA339-D3DE-4D53-BC10-63766276EC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6FC985-FE3E-439F-9F74-1A46FAC0F9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M29 M23 M25 M27 M9 M11 M13 M17 M19 M21 M15</xm:sqref>
        </x14:conditionalFormatting>
        <x14:conditionalFormatting xmlns:xm="http://schemas.microsoft.com/office/excel/2006/main">
          <x14:cfRule type="dataBar" id="{3BC3D28E-9692-419C-B865-1CE3E8038751}">
            <x14:dataBar minLength="0" maxLength="100" gradient="0">
              <x14:cfvo type="num">
                <xm:f>0</xm:f>
              </x14:cfvo>
              <x14:cfvo type="num">
                <xm:f>139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6FF1EB5-BA21-458B-A25A-EB290423DCD8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CCD0C23D-94D9-41FE-B207-43F1266C3B2A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1B759ED1-1B46-4FBA-AABD-25AB33BB4E7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M7:M22</xm:sqref>
        </x14:conditionalFormatting>
        <x14:conditionalFormatting xmlns:xm="http://schemas.microsoft.com/office/excel/2006/main">
          <x14:cfRule type="dataBar" id="{136C8A79-A62B-4907-AAB7-C26E646C9716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1DD7337-0B3D-4D10-A031-4434F6448925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M7:M28</xm:sqref>
        </x14:conditionalFormatting>
        <x14:conditionalFormatting xmlns:xm="http://schemas.microsoft.com/office/excel/2006/main">
          <x14:cfRule type="dataBar" id="{D32CA508-46A2-4E0B-8F0F-012915D2518A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0EC4DC6-62C7-45DC-9C7E-DB535A02BB69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236BEDE-1FB3-453C-A944-FE4546D83D9F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m:sqref>M13:M16</xm:sqref>
        </x14:conditionalFormatting>
        <x14:conditionalFormatting xmlns:xm="http://schemas.microsoft.com/office/excel/2006/main">
          <x14:cfRule type="dataBar" id="{15ED14C8-AC6C-410E-AC33-F663828021DA}">
            <x14:dataBar minLength="0" maxLength="100" gradient="0">
              <x14:cfvo type="num">
                <xm:f>0</xm:f>
              </x14:cfvo>
              <x14:cfvo type="num">
                <xm:f>25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6E4D1486-80AC-4813-B632-80BF00FE4399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686CD162-A3A3-42F7-BDA3-F33CE33AD302}">
            <x14:dataBar minLength="0" maxLength="100" gradient="0">
              <x14:cfvo type="num">
                <xm:f>0</xm:f>
              </x14:cfvo>
              <x14:cfvo type="num">
                <xm:f>13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5B1177FA-8F8C-4A8F-BD92-E0BD17E269E0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173D1DFC-F322-4B8B-BD30-CA90E97BC0EB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14:cfRule type="dataBar" id="{08874A13-8218-4DB8-90B0-1BA39AFDCDC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551C31E5-BD6A-4393-ABF1-6FE3B9E89DBB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173E12CF-FF5E-48CF-916E-A068A4DDD486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7DC1C6C1-C5E5-4492-9FF9-B835BEED1981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380AFF3B-1539-4514-B4F4-5ED0D08DFD00}">
            <x14:dataBar minLength="0" maxLength="100" gradient="0">
              <x14:cfvo type="num">
                <xm:f>0</xm:f>
              </x14:cfvo>
              <x14:cfvo type="num">
                <xm:f>11</xm:f>
              </x14:cfvo>
              <x14:negativeFillColor rgb="FFFF0000"/>
              <x14:axisColor rgb="FF000000"/>
            </x14:dataBar>
          </x14:cfRule>
          <x14:cfRule type="dataBar" id="{5F028690-4530-4AAD-AE24-F50BED9DFFE1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F6D89936-E5A1-4D11-A665-B3E2BC5F2E40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30D1990B-D505-4789-8987-0087342E7259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17E397C4-D8F0-4F99-97F7-9D76B2892500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FDB66BCD-C550-4346-8661-6860E86AC3B5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m:sqref>M27:M28</xm:sqref>
        </x14:conditionalFormatting>
        <x14:conditionalFormatting xmlns:xm="http://schemas.microsoft.com/office/excel/2006/main">
          <x14:cfRule type="dataBar" id="{ABDDEF40-3079-42FA-8B13-835E25D3C430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6F46B82-7333-4B31-B2EF-107A25335028}">
            <x14:dataBar minLength="0" maxLength="100" gradient="0">
              <x14:cfvo type="num">
                <xm:f>0</xm:f>
              </x14:cfvo>
              <x14:cfvo type="num">
                <xm:f>22</xm:f>
              </x14:cfvo>
              <x14:negativeFillColor rgb="FFFF0000"/>
              <x14:axisColor rgb="FF000000"/>
            </x14:dataBar>
          </x14:cfRule>
          <x14:cfRule type="dataBar" id="{C9FA0F11-2785-4393-B4D9-7FEE04024EFF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A6FAAF81-5FF8-4C94-B4BB-7EDF4624437E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A6FBA27A-FA41-457D-8B43-E5922F471B9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M29:M30</xm:sqref>
        </x14:conditionalFormatting>
        <x14:conditionalFormatting xmlns:xm="http://schemas.microsoft.com/office/excel/2006/main">
          <x14:cfRule type="dataBar" id="{576C1C3F-7350-4602-9AA2-B0737C7CD9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050004-9DB5-4520-8F06-A04CE095C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5F877A-877F-4981-BF0F-BA21064914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B5F3B4-99B9-4A9E-97D8-C5D7DADD38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7F8326-BB58-4340-8D7D-5065285ED79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E12CB93-D4C1-4829-A7DB-9F8F8119282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1451B83-DDA6-4437-A8E1-B0C462F6FDBD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7A8C51E-E66F-4327-8229-9B5654B35237}">
            <x14:dataBar minLength="0" maxLength="100" gradient="0">
              <x14:cfvo type="num">
                <xm:f>0</xm:f>
              </x14:cfvo>
              <x14:cfvo type="num">
                <xm:f>196</xm:f>
              </x14:cfvo>
              <x14:negativeFillColor rgb="FFFF0000"/>
              <x14:axisColor rgb="FF000000"/>
            </x14:dataBar>
          </x14:cfRule>
          <x14:cfRule type="dataBar" id="{B748402B-65F2-405F-8520-81AF0D00D22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831F03D-9829-4E27-8CFD-7D105DE9003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0829554-7842-4915-BDC4-6185C9292558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240B7AEB-CBF8-47E5-BF84-CA5BF4760C8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14EFF4F-BA7E-461A-A461-D7698C67540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AF841B8-B991-49CB-A1B6-625D36F9A6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9AFB0D-D934-4D97-B959-9CAC9E41FF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M33:M34</xm:sqref>
        </x14:conditionalFormatting>
        <x14:conditionalFormatting xmlns:xm="http://schemas.microsoft.com/office/excel/2006/main">
          <x14:cfRule type="dataBar" id="{80FF381E-EE9D-4759-BA81-30A834017A80}">
            <x14:dataBar minLength="0" maxLength="100" gradient="0">
              <x14:cfvo type="num">
                <xm:f>0</xm:f>
              </x14:cfvo>
              <x14:cfvo type="num">
                <xm:f>158</xm:f>
              </x14:cfvo>
              <x14:negativeFillColor rgb="FFFF0000"/>
              <x14:axisColor rgb="FF000000"/>
            </x14:dataBar>
          </x14:cfRule>
          <x14:cfRule type="dataBar" id="{C59A4737-536F-4C35-90FB-B85D43F8111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D485640-7669-46A9-B456-375F0E46B65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B546308-06E2-464D-82D0-FAA4ACF4A8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1E276C-6C68-429E-92EA-7CB46C4635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BD20C6-E95B-4899-BB58-E661ABC06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702ACB-322F-4FFD-BA8C-7D38D95A06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8F0BF0-3CA0-4AF3-AEE3-FD9697F231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C1C078-BF0A-4A18-A351-4094A83289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M37:M38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C1FF-9E06-4AEE-A704-64422A123366}">
  <sheetPr codeName="Hoja42"/>
  <dimension ref="B1:Y24"/>
  <sheetViews>
    <sheetView showGridLines="0" topLeftCell="F1" workbookViewId="0">
      <selection activeCell="K19" sqref="K19:K20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199</v>
      </c>
      <c r="I1" s="19"/>
      <c r="J1" s="19"/>
      <c r="K1" s="19"/>
      <c r="L1" s="19"/>
      <c r="M1" s="19"/>
      <c r="N1" s="22"/>
      <c r="X1" s="8">
        <f>AVERAGE(L7,L9,L11,L15,L19)</f>
        <v>1.0318046132971506</v>
      </c>
      <c r="Y1" s="9">
        <f>1-X1</f>
        <v>-3.1804613297150564E-2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200</v>
      </c>
      <c r="J7" s="27">
        <v>141</v>
      </c>
      <c r="K7" s="27">
        <v>141</v>
      </c>
      <c r="L7" s="34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201</v>
      </c>
      <c r="J9" s="27">
        <v>168</v>
      </c>
      <c r="K9" s="27">
        <v>168</v>
      </c>
      <c r="L9" s="34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202</v>
      </c>
      <c r="J11" s="27">
        <v>67</v>
      </c>
      <c r="K11" s="27">
        <v>74</v>
      </c>
      <c r="L11" s="34">
        <f>K11/J11</f>
        <v>1.1044776119402986</v>
      </c>
      <c r="M11" s="32">
        <f>J11-K11</f>
        <v>-7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199</v>
      </c>
      <c r="J15" s="20">
        <v>55</v>
      </c>
      <c r="K15" s="20">
        <v>58</v>
      </c>
      <c r="L15" s="23">
        <f>K15/J15</f>
        <v>1.0545454545454545</v>
      </c>
      <c r="M15" s="18">
        <f>J15-K15</f>
        <v>-3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199</v>
      </c>
      <c r="J19" s="20">
        <v>37</v>
      </c>
      <c r="K19" s="20">
        <v>37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I22:L22"/>
    <mergeCell ref="J24:L24"/>
    <mergeCell ref="M11:M12"/>
    <mergeCell ref="L11:L12"/>
    <mergeCell ref="K11:K12"/>
    <mergeCell ref="J11:J12"/>
    <mergeCell ref="I11:I12"/>
    <mergeCell ref="I13:M14"/>
    <mergeCell ref="M15:M16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  <mergeCell ref="H13:H14"/>
  </mergeCells>
  <conditionalFormatting sqref="L7 L9 L11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{6F58FE3C-A918-495D-A3A0-35DC992784A7}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{33904669-0E66-4331-B6F1-A185A2763026}</x14:id>
        </ext>
      </extLst>
    </cfRule>
  </conditionalFormatting>
  <conditionalFormatting sqref="L9 L7 L1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{1BA22A2D-8F06-45D4-A423-AD7C27CBDD21}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{AC35EA7F-B847-4C93-AC01-EAB6084E9E78}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{3406A410-1927-4342-B25D-9C20996028D2}</x14:id>
        </ext>
      </extLst>
    </cfRule>
  </conditionalFormatting>
  <conditionalFormatting sqref="L15:L16 L19:L2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{965146C2-DC94-4DAA-9F66-120FBB7640AC}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{B1ACAC49-1DBB-4723-A9A3-866051121E32}</x14:id>
        </ext>
      </extLst>
    </cfRule>
  </conditionalFormatting>
  <conditionalFormatting sqref="L15:L16"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{F84EB77B-0F2F-456C-A4D8-FEA5EB2225E4}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{133AA894-2198-4C78-87AB-BBF736A49F50}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{1BF37127-81A4-41FC-88F0-E029A10DB06C}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{F7CA86BD-E29F-4076-936B-D7631C0917F4}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{35187CD6-182B-4F56-94E9-5E3F79AD1CD8}</x14:id>
        </ext>
      </extLst>
    </cfRule>
  </conditionalFormatting>
  <conditionalFormatting sqref="L19:L20"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{AF158B14-D4BE-4FE8-A4CC-267539C08A9A}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{D7EC354B-9140-4949-9B8F-2CCE12A38F57}</x14:id>
        </ext>
      </extLst>
    </cfRule>
    <cfRule type="dataBar" priority="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{73FFCB0F-261A-44A3-B2F2-E818AE3DDDCF}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{48B7B496-20AB-4ED0-9511-F62088565CEF}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{925AEB13-F7F9-4597-9BB4-B185153D4561}</x14:id>
        </ext>
      </extLst>
    </cfRule>
  </conditionalFormatting>
  <conditionalFormatting sqref="M7 M9 M11">
    <cfRule type="dataBar" priority="1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{E28F9E51-1C11-480E-B1D2-4765D9E17417}</x14:id>
        </ext>
      </extLst>
    </cfRule>
    <cfRule type="dataBar" priority="11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{32BD2E72-67A2-42F6-B02A-035C2313D7AF}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{4131387A-ECBA-4334-8EB1-1EF81CAB60F3}</x14:id>
        </ext>
      </extLst>
    </cfRule>
    <cfRule type="dataBar" priority="11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{9EC533BE-EA28-44B0-BE39-396F1B7F6679}</x14:id>
        </ext>
      </extLst>
    </cfRule>
    <cfRule type="dataBar" priority="11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{C9E7C022-A6BC-434E-AA8F-994ECB90BC7B}</x14:id>
        </ext>
      </extLst>
    </cfRule>
    <cfRule type="dataBar" priority="1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{A211FD52-9B44-4EFA-926E-ED8B9E59B298}</x14:id>
        </ext>
      </extLst>
    </cfRule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{394DAC91-BA33-4D77-9907-734CA4E80AC2}</x14:id>
        </ext>
      </extLst>
    </cfRule>
    <cfRule type="dataBar" priority="12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{D0E958CF-B61A-41A6-B6D2-DD4D9CE393FA}</x14:id>
        </ext>
      </extLst>
    </cfRule>
  </conditionalFormatting>
  <conditionalFormatting sqref="M7:M8">
    <cfRule type="dataBar" priority="16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{D7BF543A-5ADC-4259-B30B-0E1BDD2F5481}</x14:id>
        </ext>
      </extLst>
    </cfRule>
    <cfRule type="dataBar" priority="10">
      <dataBar>
        <cfvo type="num" val="0"/>
        <cfvo type="num" val="141"/>
        <color rgb="FF638EC6"/>
      </dataBar>
      <extLst>
        <ext xmlns:x14="http://schemas.microsoft.com/office/spreadsheetml/2009/9/main" uri="{B025F937-C7B1-47D3-B67F-A62EFF666E3E}">
          <x14:id>{9423A6E7-7320-4E4B-A502-B22657DB8281}</x14:id>
        </ext>
      </extLst>
    </cfRule>
    <cfRule type="dataBar" priority="2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{736F1147-7503-4930-97DB-2490E60910A0}</x14:id>
        </ext>
      </extLst>
    </cfRule>
    <cfRule type="dataBar" priority="2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{0AC43D3E-0BD8-4DF7-B98E-941348B54371}</x14:id>
        </ext>
      </extLst>
    </cfRule>
  </conditionalFormatting>
  <conditionalFormatting sqref="M7:M12">
    <cfRule type="dataBar" priority="3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{4718A45F-AD88-4D04-BEA3-E0E5618BE8C1}</x14:id>
        </ext>
      </extLst>
    </cfRule>
    <cfRule type="dataBar" priority="3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{7F8ECF6C-F1F0-4644-82CA-CADDDC27E2E9}</x14:id>
        </ext>
      </extLst>
    </cfRule>
  </conditionalFormatting>
  <conditionalFormatting sqref="M9:M10">
    <cfRule type="dataBar" priority="15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{7D6B02B5-6393-4BE1-8AFA-7CB0521ED2AE}</x14:id>
        </ext>
      </extLst>
    </cfRule>
    <cfRule type="dataBar" priority="9">
      <dataBar>
        <cfvo type="num" val="0"/>
        <cfvo type="num" val="168"/>
        <color rgb="FF638EC6"/>
      </dataBar>
      <extLst>
        <ext xmlns:x14="http://schemas.microsoft.com/office/spreadsheetml/2009/9/main" uri="{B025F937-C7B1-47D3-B67F-A62EFF666E3E}">
          <x14:id>{AE091384-3707-4761-B7DB-53BABA9B2467}</x14:id>
        </ext>
      </extLst>
    </cfRule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{46A27DA4-C66A-496A-B441-1F1FE42D2494}</x14:id>
        </ext>
      </extLst>
    </cfRule>
    <cfRule type="dataBar" priority="2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{26300528-8558-4F64-BF5D-5F5BCF0096F7}</x14:id>
        </ext>
      </extLst>
    </cfRule>
  </conditionalFormatting>
  <conditionalFormatting sqref="M11:M12">
    <cfRule type="dataBar" priority="21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{EAD853F0-A509-4547-9587-6A60BF58EA1F}</x14:id>
        </ext>
      </extLst>
    </cfRule>
    <cfRule type="dataBar" priority="14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{8B656A8B-7DD4-4A0F-9E59-18A8DE661F5E}</x14:id>
        </ext>
      </extLst>
    </cfRule>
    <cfRule type="dataBar" priority="27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{A81E9E1D-3681-48FF-BC95-6EF322D0668B}</x14:id>
        </ext>
      </extLst>
    </cfRule>
    <cfRule type="dataBar" priority="8">
      <dataBar>
        <cfvo type="num" val="0"/>
        <cfvo type="num" val="67"/>
        <color rgb="FF638EC6"/>
      </dataBar>
      <extLst>
        <ext xmlns:x14="http://schemas.microsoft.com/office/spreadsheetml/2009/9/main" uri="{B025F937-C7B1-47D3-B67F-A62EFF666E3E}">
          <x14:id>{F1D52B90-66E8-4DE9-9543-1C072D9C0002}</x14:id>
        </ext>
      </extLst>
    </cfRule>
  </conditionalFormatting>
  <conditionalFormatting sqref="M15:M16">
    <cfRule type="dataBar" priority="7">
      <dataBar>
        <cfvo type="num" val="0"/>
        <cfvo type="num" val="55"/>
        <color rgb="FF638EC6"/>
      </dataBar>
      <extLst>
        <ext xmlns:x14="http://schemas.microsoft.com/office/spreadsheetml/2009/9/main" uri="{B025F937-C7B1-47D3-B67F-A62EFF666E3E}">
          <x14:id>{B2040C91-886C-4E46-BC4A-592D0EE0FDFC}</x14:id>
        </ext>
      </extLst>
    </cfRule>
    <cfRule type="dataBar" priority="11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{A6369DBC-6C07-4411-A5CB-1F563F4D6094}</x14:id>
        </ext>
      </extLst>
    </cfRule>
    <cfRule type="dataBar" priority="1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{D60F3514-CF9B-4795-8D44-F3F7813E2034}</x14:id>
        </ext>
      </extLst>
    </cfRule>
    <cfRule type="dataBar" priority="2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{AA469AE3-3CF0-461F-B705-6A2F5F502C5B}</x14:id>
        </ext>
      </extLst>
    </cfRule>
    <cfRule type="dataBar" priority="3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{5B19EE93-4F4B-461E-A9B6-EFFD44C20C3C}</x14:id>
        </ext>
      </extLst>
    </cfRule>
    <cfRule type="dataBar" priority="3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{AB8D54D8-7A15-4C9A-9FF1-B388D91BF163}</x14:id>
        </ext>
      </extLst>
    </cfRule>
    <cfRule type="dataBar" priority="1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{F72208B0-84EC-4416-AAC7-EFB30052B3D0}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{AC857A3D-C944-4B46-88D7-09E9C0693F32}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{D6EB3668-7F34-443D-8BA0-1B30125EA73A}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{07663829-0921-4697-814E-BED10463B308}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{41EFF3AD-2661-4C3A-BB91-CED4FC9CFD2F}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{E9AB8FFE-4647-4F72-A243-C517A047222B}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{6C1B5A73-B243-418B-AAC1-4A15BE577FDA}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{6CF9DFBD-3FEF-451F-9044-2D500E358129}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{52BD44CD-1ED4-4431-9B88-2BDF47DA8950}</x14:id>
        </ext>
      </extLst>
    </cfRule>
  </conditionalFormatting>
  <conditionalFormatting sqref="M19:M20"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{9D87B752-2789-4757-A110-1C11546E7E70}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{9831B383-E5B6-46A7-B969-881337977608}</x14:id>
        </ext>
      </extLst>
    </cfRule>
    <cfRule type="dataBar" priority="1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{85D47ECA-C68C-42EC-ABF1-E2FC58819472}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{3EA7E5D2-C488-4BA0-8973-ABB9D24507AC}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{BAE44734-AF51-49B1-BB9A-053798695F0F}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{A5358CDC-A449-47B0-8E01-2730CCDE4520}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{DAE8C782-7A7B-43BF-9A9C-DB6B5EC804BC}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{6233EA59-8100-457D-9E45-B487801F8907}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{653418D6-A1B1-46F4-B007-24941ED2A163}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58FE3C-A918-495D-A3A0-35DC992784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3904669-0E66-4331-B6F1-A185A2763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</xm:sqref>
        </x14:conditionalFormatting>
        <x14:conditionalFormatting xmlns:xm="http://schemas.microsoft.com/office/excel/2006/main">
          <x14:cfRule type="dataBar" id="{1BA22A2D-8F06-45D4-A423-AD7C27CBDD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35EA7F-B847-4C93-AC01-EAB6084E9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06A410-1927-4342-B25D-9C2099602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 L7 L11</xm:sqref>
        </x14:conditionalFormatting>
        <x14:conditionalFormatting xmlns:xm="http://schemas.microsoft.com/office/excel/2006/main">
          <x14:cfRule type="dataBar" id="{965146C2-DC94-4DAA-9F66-120FBB7640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ACAC49-1DBB-4723-A9A3-866051121E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 L19:L20</xm:sqref>
        </x14:conditionalFormatting>
        <x14:conditionalFormatting xmlns:xm="http://schemas.microsoft.com/office/excel/2006/main">
          <x14:cfRule type="dataBar" id="{F84EB77B-0F2F-456C-A4D8-FEA5EB2225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3AA894-2198-4C78-87AB-BBF736A49F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F37127-81A4-41FC-88F0-E029A10DB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CA86BD-E29F-4076-936B-D7631C091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187CD6-182B-4F56-94E9-5E3F79AD1C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F158B14-D4BE-4FE8-A4CC-267539C08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EC354B-9140-4949-9B8F-2CCE12A38F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FFCB0F-261A-44A3-B2F2-E818AE3DDD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B7B496-20AB-4ED0-9511-F62088565C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5AEB13-F7F9-4597-9BB4-B185153D4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E28F9E51-1C11-480E-B1D2-4765D9E174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BD2E72-67A2-42F6-B02A-035C2313D7A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131387A-ECBA-4334-8EB1-1EF81CAB6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C533BE-EA28-44B0-BE39-396F1B7F667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9E7C022-A6BC-434E-AA8F-994ECB90BC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11FD52-9B44-4EFA-926E-ED8B9E59B2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94DAC91-BA33-4D77-9907-734CA4E80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958CF-B61A-41A6-B6D2-DD4D9CE393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D7BF543A-5ADC-4259-B30B-0E1BDD2F5481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9423A6E7-7320-4E4B-A502-B22657DB8281}">
            <x14:dataBar minLength="0" maxLength="100" gradient="0">
              <x14:cfvo type="num">
                <xm:f>0</xm:f>
              </x14:cfvo>
              <x14:cfvo type="num">
                <xm:f>141</xm:f>
              </x14:cfvo>
              <x14:negativeFillColor rgb="FFFF0000"/>
              <x14:axisColor rgb="FF000000"/>
            </x14:dataBar>
          </x14:cfRule>
          <x14:cfRule type="dataBar" id="{736F1147-7503-4930-97DB-2490E60910A0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0AC43D3E-0BD8-4DF7-B98E-941348B54371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4718A45F-AD88-4D04-BEA3-E0E5618BE8C1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7F8ECF6C-F1F0-4644-82CA-CADDDC27E2E9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7D6B02B5-6393-4BE1-8AFA-7CB0521ED2AE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AE091384-3707-4761-B7DB-53BABA9B2467}">
            <x14:dataBar minLength="0" maxLength="100" gradient="0">
              <x14:cfvo type="num">
                <xm:f>0</xm:f>
              </x14:cfvo>
              <x14:cfvo type="num">
                <xm:f>168</xm:f>
              </x14:cfvo>
              <x14:negativeFillColor rgb="FFFF0000"/>
              <x14:axisColor rgb="FF000000"/>
            </x14:dataBar>
          </x14:cfRule>
          <x14:cfRule type="dataBar" id="{46A27DA4-C66A-496A-B441-1F1FE42D249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26300528-8558-4F64-BF5D-5F5BCF0096F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EAD853F0-A509-4547-9587-6A60BF58EA1F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8B656A8B-7DD4-4A0F-9E59-18A8DE661F5E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A81E9E1D-3681-48FF-BC95-6EF322D0668B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F1D52B90-66E8-4DE9-9543-1C072D9C0002}">
            <x14:dataBar minLength="0" maxLength="100" gradient="0">
              <x14:cfvo type="num">
                <xm:f>0</xm:f>
              </x14:cfvo>
              <x14:cfvo type="num">
                <xm:f>67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B2040C91-886C-4E46-BC4A-592D0EE0FDFC}">
            <x14:dataBar minLength="0" maxLength="100" gradient="0">
              <x14:cfvo type="num">
                <xm:f>0</xm:f>
              </x14:cfvo>
              <x14:cfvo type="num">
                <xm:f>55</xm:f>
              </x14:cfvo>
              <x14:negativeFillColor rgb="FFFF0000"/>
              <x14:axisColor rgb="FF000000"/>
            </x14:dataBar>
          </x14:cfRule>
          <x14:cfRule type="dataBar" id="{A6369DBC-6C07-4411-A5CB-1F563F4D6094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D60F3514-CF9B-4795-8D44-F3F7813E203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A469AE3-3CF0-461F-B705-6A2F5F502C5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B19EE93-4F4B-461E-A9B6-EFFD44C20C3C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B8D54D8-7A15-4C9A-9FF1-B388D91BF16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72208B0-84EC-4416-AAC7-EFB30052B3D0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C857A3D-C944-4B46-88D7-09E9C0693F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EB3668-7F34-443D-8BA0-1B30125EA73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7663829-0921-4697-814E-BED10463B30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1EFF3AD-2661-4C3A-BB91-CED4FC9CFD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AB8FFE-4647-4F72-A243-C517A0472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1B5A73-B243-418B-AAC1-4A15BE577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F9DFBD-3FEF-451F-9044-2D500E3581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BD44CD-1ED4-4431-9B88-2BDF47DA8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9D87B752-2789-4757-A110-1C11546E7E7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831B383-E5B6-46A7-B969-88133797760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5D47ECA-C68C-42EC-ABF1-E2FC58819472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3EA7E5D2-C488-4BA0-8973-ABB9D24507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E44734-AF51-49B1-BB9A-053798695F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358CDC-A449-47B0-8E01-2730CCDE4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E8C782-7A7B-43BF-9A9C-DB6B5EC804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33EA59-8100-457D-9E45-B487801F89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3418D6-A1B1-46F4-B007-24941ED2A1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3594-FECE-4E31-8FF3-D96AC12BF1CB}">
  <sheetPr codeName="Hoja43"/>
  <dimension ref="B1:Y28"/>
  <sheetViews>
    <sheetView showGridLines="0" topLeftCell="F1" workbookViewId="0">
      <selection activeCell="K23" sqref="K23:K24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203</v>
      </c>
      <c r="I1" s="19"/>
      <c r="J1" s="19"/>
      <c r="K1" s="19"/>
      <c r="L1" s="19"/>
      <c r="M1" s="19"/>
      <c r="N1" s="22"/>
      <c r="X1" s="8">
        <f>AVERAGE(L7,L9,L11,L13,L15,L19,L23)</f>
        <v>1.1072523947724588</v>
      </c>
      <c r="Y1" s="9">
        <f>1-X1</f>
        <v>-0.10725239477245885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25</v>
      </c>
      <c r="J7" s="27">
        <v>216</v>
      </c>
      <c r="K7" s="27">
        <v>232</v>
      </c>
      <c r="L7" s="34">
        <f>K7/J7</f>
        <v>1.0740740740740742</v>
      </c>
      <c r="M7" s="32">
        <f>J7-K7</f>
        <v>-16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204</v>
      </c>
      <c r="J9" s="27">
        <v>89</v>
      </c>
      <c r="K9" s="27">
        <v>91</v>
      </c>
      <c r="L9" s="34">
        <f>K9/J9</f>
        <v>1.0224719101123596</v>
      </c>
      <c r="M9" s="32">
        <f>J9-K9</f>
        <v>-2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205</v>
      </c>
      <c r="J11" s="27">
        <v>21</v>
      </c>
      <c r="K11" s="27">
        <v>34</v>
      </c>
      <c r="L11" s="34">
        <f>K11/J11</f>
        <v>1.6190476190476191</v>
      </c>
      <c r="M11" s="32">
        <f>J11-K11</f>
        <v>-13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27" t="s">
        <v>206</v>
      </c>
      <c r="J13" s="27">
        <v>33</v>
      </c>
      <c r="K13" s="27">
        <v>43</v>
      </c>
      <c r="L13" s="34">
        <f>K13/J13</f>
        <v>1.303030303030303</v>
      </c>
      <c r="M13" s="32">
        <f>J13-K13</f>
        <v>-10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196</v>
      </c>
      <c r="J15" s="27">
        <v>24</v>
      </c>
      <c r="K15" s="27">
        <v>24</v>
      </c>
      <c r="L15" s="34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203</v>
      </c>
      <c r="J19" s="20">
        <v>112</v>
      </c>
      <c r="K19" s="20">
        <v>82</v>
      </c>
      <c r="L19" s="23">
        <f>K19/J19</f>
        <v>0.7321428571428571</v>
      </c>
      <c r="M19" s="18">
        <f>J19-K19</f>
        <v>30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203</v>
      </c>
      <c r="J23" s="20">
        <v>40</v>
      </c>
      <c r="K23" s="20">
        <v>40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 L15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{9797AD0F-6F4D-4B01-85A9-5510CFD0B6DA}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{B8116E8F-ACF4-4A85-9CB5-327C72DD0A12}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{40BE3DAC-17C2-410C-B4A1-83132EF0CAFF}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{EDDB0F9A-5AAC-4ABC-ADFE-8BB90E188F21}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{D0AD08D7-5E6F-4FEE-B58A-99E42E95B3C4}</x14:id>
        </ext>
      </extLst>
    </cfRule>
  </conditionalFormatting>
  <conditionalFormatting sqref="L19:L20 L23:L24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{64274E9E-DAC6-481F-B01F-1744CF650A8E}</x14:id>
        </ext>
      </extLst>
    </cfRule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{CE3CABD1-E6A2-49C3-A40B-61E429073225}</x14:id>
        </ext>
      </extLst>
    </cfRule>
  </conditionalFormatting>
  <conditionalFormatting sqref="L19:L20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{E51561B1-5902-4B81-9695-79264DC85A3D}</x14:id>
        </ext>
      </extLst>
    </cfRule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{22F40EA6-3406-4393-8878-E417862BC6E8}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{6D81A148-5EB2-4F92-8322-45279F21EBF8}</x14:id>
        </ext>
      </extLst>
    </cfRule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{70EC1A27-4B7A-4D43-9ADF-002E0DE8BDA6}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{C5838F3F-A9C5-4F99-A4DA-E4EE6FA8AD3D}</x14:id>
        </ext>
      </extLst>
    </cfRule>
  </conditionalFormatting>
  <conditionalFormatting sqref="L23:L24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{8CCC9113-E196-425D-9930-F37C3E49E7A8}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{4EDF4B55-C83F-42C0-80B5-D95AD9C8649F}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{E7A4687B-B5EB-4BD5-B7A5-81D9BCCD5AC7}</x14:id>
        </ext>
      </extLst>
    </cfRule>
    <cfRule type="dataBar" priority="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{5F13291B-E398-4CE9-AD5A-93499D2FE281}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{675911FE-5419-4220-AA43-C207D238D8EE}</x14:id>
        </ext>
      </extLst>
    </cfRule>
  </conditionalFormatting>
  <conditionalFormatting sqref="M7 M15 M9 M11 M13"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{DED76F0C-ED0D-40C8-BFF3-AEB76F3E954F}</x14:id>
        </ext>
      </extLst>
    </cfRule>
    <cfRule type="dataBar" priority="5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{7022A9C0-A3EA-46E0-8954-4CCE4502DD26}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{56003854-B839-4631-9028-A9C24B7B64E2}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{156009C5-BBA6-4CB3-AD3D-0F8C8E87EE09}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{38A56013-800C-4B15-9E12-0F954E03E12E}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{7DC48937-AD05-4B49-8040-33A8053BA7F9}</x14:id>
        </ext>
      </extLst>
    </cfRule>
    <cfRule type="dataBar" priority="5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{86720608-76F3-45B9-A7C3-875A1F6A7D15}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{D485C2A4-95D6-49EC-A9DF-ECFEE9FAEF51}</x14:id>
        </ext>
      </extLst>
    </cfRule>
  </conditionalFormatting>
  <conditionalFormatting sqref="M7:M8">
    <cfRule type="dataBar" priority="3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{BEC40C15-FE82-44DD-ABD4-21FE13EB8A7E}</x14:id>
        </ext>
      </extLst>
    </cfRule>
    <cfRule type="dataBar" priority="12">
      <dataBar>
        <cfvo type="num" val="0"/>
        <cfvo type="num" val="216"/>
        <color rgb="FF638EC6"/>
      </dataBar>
      <extLst>
        <ext xmlns:x14="http://schemas.microsoft.com/office/spreadsheetml/2009/9/main" uri="{B025F937-C7B1-47D3-B67F-A62EFF666E3E}">
          <x14:id>{704576EC-14E9-4BEA-83E5-8829354E1E7A}</x14:id>
        </ext>
      </extLst>
    </cfRule>
    <cfRule type="dataBar" priority="18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{F530109D-1C5D-4310-9BD3-3679166CE197}</x14:id>
        </ext>
      </extLst>
    </cfRule>
    <cfRule type="dataBar" priority="2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{0C807EE6-E136-43A4-9C42-E87E2763BA55}</x14:id>
        </ext>
      </extLst>
    </cfRule>
  </conditionalFormatting>
  <conditionalFormatting sqref="M7:M14">
    <cfRule type="dataBar" priority="3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{66221484-9027-4FAE-88AB-95949851EB94}</x14:id>
        </ext>
      </extLst>
    </cfRule>
    <cfRule type="dataBar" priority="35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{BE2F5DA9-51CC-4E32-BD32-89D97FC2E55D}</x14:id>
        </ext>
      </extLst>
    </cfRule>
  </conditionalFormatting>
  <conditionalFormatting sqref="M9:M10">
    <cfRule type="dataBar" priority="11">
      <dataBar>
        <cfvo type="num" val="0"/>
        <cfvo type="num" val="89"/>
        <color rgb="FF638EC6"/>
      </dataBar>
      <extLst>
        <ext xmlns:x14="http://schemas.microsoft.com/office/spreadsheetml/2009/9/main" uri="{B025F937-C7B1-47D3-B67F-A62EFF666E3E}">
          <x14:id>{8AE4EB4F-4EB4-4903-BC47-3D289A3E91DD}</x14:id>
        </ext>
      </extLst>
    </cfRule>
    <cfRule type="dataBar" priority="2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{7ABA4B35-BE9D-4DE9-9B9C-799AB85F5982}</x14:id>
        </ext>
      </extLst>
    </cfRule>
    <cfRule type="dataBar" priority="3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{2E16E0E6-C283-4223-BA2B-424A8631BADC}</x14:id>
        </ext>
      </extLst>
    </cfRule>
    <cfRule type="dataBar" priority="17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{9C240566-4A06-485C-93F5-49E4045E9806}</x14:id>
        </ext>
      </extLst>
    </cfRule>
  </conditionalFormatting>
  <conditionalFormatting sqref="M11:M12">
    <cfRule type="dataBar" priority="10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{97D9AF44-D5C4-45F3-96AD-FB8C30B48603}</x14:id>
        </ext>
      </extLst>
    </cfRule>
    <cfRule type="dataBar" priority="29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{71D83D0A-7F75-4729-9222-509EC1562CAA}</x14:id>
        </ext>
      </extLst>
    </cfRule>
    <cfRule type="dataBar" priority="23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{3E4D8525-8391-4965-9D2D-123CDA2C22A6}</x14:id>
        </ext>
      </extLst>
    </cfRule>
    <cfRule type="dataBar" priority="16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{08B14705-6430-4F34-9439-307624B7AD38}</x14:id>
        </ext>
      </extLst>
    </cfRule>
  </conditionalFormatting>
  <conditionalFormatting sqref="M13:M14"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{85FA47E0-8405-41A8-B92C-DF35EC1E52F9}</x14:id>
        </ext>
      </extLst>
    </cfRule>
    <cfRule type="dataBar" priority="28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{24CD32C6-B545-456C-9DAD-1125C722700F}</x14:id>
        </ext>
      </extLst>
    </cfRule>
    <cfRule type="dataBar" priority="22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{30EBE349-1E30-4119-AA46-EFBE8458E4D1}</x14:id>
        </ext>
      </extLst>
    </cfRule>
    <cfRule type="dataBar" priority="15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{005048BF-2D77-4C4D-A42B-4CCC243853A2}</x14:id>
        </ext>
      </extLst>
    </cfRule>
  </conditionalFormatting>
  <conditionalFormatting sqref="M15:M16">
    <cfRule type="dataBar" priority="8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{15451F44-CE73-40AC-8275-659C75AF0D4E}</x14:id>
        </ext>
      </extLst>
    </cfRule>
    <cfRule type="dataBar" priority="34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{133ABA5B-AD29-4068-BD39-D3CEAFF353CE}</x14:id>
        </ext>
      </extLst>
    </cfRule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{654F00BB-A7B8-4460-AAA6-15BC36D38B99}</x14:id>
        </ext>
      </extLst>
    </cfRule>
    <cfRule type="dataBar" priority="21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{0EB22AE0-4A5B-4416-A65B-88CBA660824E}</x14:id>
        </ext>
      </extLst>
    </cfRule>
    <cfRule type="dataBar" priority="14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{512A8BBB-9532-47B7-9188-97E464777397}</x14:id>
        </ext>
      </extLst>
    </cfRule>
  </conditionalFormatting>
  <conditionalFormatting sqref="M19:M20">
    <cfRule type="dataBar" priority="3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{8B8049E2-ACED-4030-B9B2-B8C19A9481D8}</x14:id>
        </ext>
      </extLst>
    </cfRule>
    <cfRule type="dataBar" priority="36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{24F94510-F2DD-4139-808E-9C1316301216}</x14:id>
        </ext>
      </extLst>
    </cfRule>
    <cfRule type="dataBar" priority="19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{562FDE36-B3AD-41C0-813E-276774DF58E3}</x14:id>
        </ext>
      </extLst>
    </cfRule>
    <cfRule type="dataBar" priority="4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{836C01C6-BE90-4523-BA33-E4D094B7B85C}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{A2457E64-6044-48D9-85A0-80981556CE97}</x14:id>
        </ext>
      </extLst>
    </cfRule>
    <cfRule type="dataBar" priority="4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{D0C16020-B548-428E-B135-72CEB91FE528}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{5E0A1E9F-F395-4989-9A6C-CFC7BFC6A5A7}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{50DC3CCE-E488-484C-AFA3-8903B261AEB7}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{4880D6A3-8B3C-4717-8591-F59E52F73676}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{DB1D3F27-8120-4E0E-9C60-5620AB2CD786}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{769CD8E8-A0C2-426E-A366-6ABFEF90E242}</x14:id>
        </ext>
      </extLst>
    </cfRule>
    <cfRule type="dataBar" priority="7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{8EFF2B70-CF3E-43F4-9BAE-6EB3B8369B31}</x14:id>
        </ext>
      </extLst>
    </cfRule>
    <cfRule type="dataBar" priority="13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{B264074F-01E8-4174-8E54-6F3D205A81AB}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{A3BBFFBF-8847-444F-B862-3FEFDC8DDC00}</x14:id>
        </ext>
      </extLst>
    </cfRule>
    <cfRule type="dataBar" priority="2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{4051B696-4C63-4E94-AB5D-3F441D8EA9D1}</x14:id>
        </ext>
      </extLst>
    </cfRule>
  </conditionalFormatting>
  <conditionalFormatting sqref="M23:M24">
    <cfRule type="dataBar" priority="3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{496E5C8D-5036-4A5C-95C9-B8312AD0E6B5}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{2068A9EB-D5D0-40D7-A6CD-C04FC919C762}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{026EB837-EAEC-413B-AF35-58D8E442E38B}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{0899FE6E-1F27-40CD-906A-682EF026E0DC}</x14:id>
        </ext>
      </extLst>
    </cfRule>
    <cfRule type="dataBar" priority="4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{A664C0FC-DC58-4D63-BBEB-B70A6858C8C6}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{05FD2682-0E33-4754-8A5F-A6CE3684CF2E}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{EDDD0A4A-9A07-4723-BF71-DAFED214E50D}</x14:id>
        </ext>
      </extLst>
    </cfRule>
    <cfRule type="dataBar" priority="1">
      <dataBar>
        <cfvo type="num" val="0"/>
        <cfvo type="num" val="40"/>
        <color rgb="FF638EC6"/>
      </dataBar>
      <extLst>
        <ext xmlns:x14="http://schemas.microsoft.com/office/spreadsheetml/2009/9/main" uri="{B025F937-C7B1-47D3-B67F-A62EFF666E3E}">
          <x14:id>{ED4FB1DC-5237-4F98-A611-E6F66E837134}</x14:id>
        </ext>
      </extLst>
    </cfRule>
    <cfRule type="dataBar" priority="3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{1E8B1B23-3058-4EBF-8979-F743EB9ACCC7}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97AD0F-6F4D-4B01-85A9-5510CFD0B6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116E8F-ACF4-4A85-9CB5-327C72DD0A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BE3DAC-17C2-410C-B4A1-83132EF0CA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DB0F9A-5AAC-4ABC-ADFE-8BB90E188F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AD08D7-5E6F-4FEE-B58A-99E42E95B3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64274E9E-DAC6-481F-B01F-1744CF650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3CABD1-E6A2-49C3-A40B-61E4290732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E51561B1-5902-4B81-9695-79264DC85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F40EA6-3406-4393-8878-E417862BC6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D81A148-5EB2-4F92-8322-45279F21E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EC1A27-4B7A-4D43-9ADF-002E0DE8BD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838F3F-A9C5-4F99-A4DA-E4EE6FA8A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8CCC9113-E196-425D-9930-F37C3E49E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DF4B55-C83F-42C0-80B5-D95AD9C864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A4687B-B5EB-4BD5-B7A5-81D9BCCD5A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13291B-E398-4CE9-AD5A-93499D2FE2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5911FE-5419-4220-AA43-C207D238D8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DED76F0C-ED0D-40C8-BFF3-AEB76F3E95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22A9C0-A3EA-46E0-8954-4CCE4502DD2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6003854-B839-4631-9028-A9C24B7B64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6009C5-BBA6-4CB3-AD3D-0F8C8E87EE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A56013-800C-4B15-9E12-0F954E03E1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C48937-AD05-4B49-8040-33A8053BA7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720608-76F3-45B9-A7C3-875A1F6A7D1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485C2A4-95D6-49EC-A9DF-ECFEE9FAEF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M9 M11 M13</xm:sqref>
        </x14:conditionalFormatting>
        <x14:conditionalFormatting xmlns:xm="http://schemas.microsoft.com/office/excel/2006/main">
          <x14:cfRule type="dataBar" id="{BEC40C15-FE82-44DD-ABD4-21FE13EB8A7E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704576EC-14E9-4BEA-83E5-8829354E1E7A}">
            <x14:dataBar minLength="0" maxLength="100" gradient="0">
              <x14:cfvo type="num">
                <xm:f>0</xm:f>
              </x14:cfvo>
              <x14:cfvo type="num">
                <xm:f>216</xm:f>
              </x14:cfvo>
              <x14:negativeFillColor rgb="FFFF0000"/>
              <x14:axisColor rgb="FF000000"/>
            </x14:dataBar>
          </x14:cfRule>
          <x14:cfRule type="dataBar" id="{F530109D-1C5D-4310-9BD3-3679166CE197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0C807EE6-E136-43A4-9C42-E87E2763BA55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66221484-9027-4FAE-88AB-95949851EB94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E2F5DA9-51CC-4E32-BD32-89D97FC2E55D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8AE4EB4F-4EB4-4903-BC47-3D289A3E91DD}">
            <x14:dataBar minLength="0" maxLength="100" gradient="0">
              <x14:cfvo type="num">
                <xm:f>0</xm:f>
              </x14:cfvo>
              <x14:cfvo type="num">
                <xm:f>89</xm:f>
              </x14:cfvo>
              <x14:negativeFillColor rgb="FFFF0000"/>
              <x14:axisColor rgb="FF000000"/>
            </x14:dataBar>
          </x14:cfRule>
          <x14:cfRule type="dataBar" id="{7ABA4B35-BE9D-4DE9-9B9C-799AB85F598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2E16E0E6-C283-4223-BA2B-424A8631BADC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9C240566-4A06-485C-93F5-49E4045E9806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7D9AF44-D5C4-45F3-96AD-FB8C30B48603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14:cfRule type="dataBar" id="{71D83D0A-7F75-4729-9222-509EC1562CAA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3E4D8525-8391-4965-9D2D-123CDA2C22A6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08B14705-6430-4F34-9439-307624B7AD38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5FA47E0-8405-41A8-B92C-DF35EC1E52F9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24CD32C6-B545-456C-9DAD-1125C722700F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30EBE349-1E30-4119-AA46-EFBE8458E4D1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005048BF-2D77-4C4D-A42B-4CCC243853A2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15451F44-CE73-40AC-8275-659C75AF0D4E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14:cfRule type="dataBar" id="{133ABA5B-AD29-4068-BD39-D3CEAFF353CE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54F00BB-A7B8-4460-AAA6-15BC36D38B9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0EB22AE0-4A5B-4416-A65B-88CBA660824E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512A8BBB-9532-47B7-9188-97E464777397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B8049E2-ACED-4030-B9B2-B8C19A9481D8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4F94510-F2DD-4139-808E-9C1316301216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62FDE36-B3AD-41C0-813E-276774DF58E3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36C01C6-BE90-4523-BA33-E4D094B7B85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2457E64-6044-48D9-85A0-80981556CE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C16020-B548-428E-B135-72CEB91FE52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E0A1E9F-F395-4989-9A6C-CFC7BFC6A5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0DC3CCE-E488-484C-AFA3-8903B261A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80D6A3-8B3C-4717-8591-F59E52F73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D3F27-8120-4E0E-9C60-5620AB2CD7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9CD8E8-A0C2-426E-A366-6ABFEF90E2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FF2B70-CF3E-43F4-9BAE-6EB3B8369B31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B264074F-01E8-4174-8E54-6F3D205A81AB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A3BBFFBF-8847-444F-B862-3FEFDC8DDC0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051B696-4C63-4E94-AB5D-3F441D8EA9D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496E5C8D-5036-4A5C-95C9-B8312AD0E6B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068A9EB-D5D0-40D7-A6CD-C04FC919C7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6EB837-EAEC-413B-AF35-58D8E442E3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99FE6E-1F27-40CD-906A-682EF026E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64C0FC-DC58-4D63-BBEB-B70A6858C8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D2682-0E33-4754-8A5F-A6CE3684CF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DD0A4A-9A07-4723-BF71-DAFED214E5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4FB1DC-5237-4F98-A611-E6F66E837134}">
            <x14:dataBar minLength="0" maxLength="100" gradient="0">
              <x14:cfvo type="num">
                <xm:f>0</xm:f>
              </x14:cfvo>
              <x14:cfvo type="num">
                <xm:f>40</xm:f>
              </x14:cfvo>
              <x14:negativeFillColor rgb="FFFF0000"/>
              <x14:axisColor rgb="FF000000"/>
            </x14:dataBar>
          </x14:cfRule>
          <x14:cfRule type="dataBar" id="{1E8B1B23-3058-4EBF-8979-F743EB9ACCC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918E5-961B-4509-951A-F0A596FDFD6B}">
  <sheetPr codeName="Hoja44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207</v>
      </c>
      <c r="I1" s="19"/>
      <c r="J1" s="19"/>
      <c r="K1" s="19"/>
      <c r="L1" s="19"/>
      <c r="M1" s="19"/>
      <c r="N1" s="22"/>
      <c r="X1" s="8">
        <f>AVERAGE(L7,L9,L11,L13,L17,L21)</f>
        <v>1.1350281662781663</v>
      </c>
      <c r="Y1" s="9">
        <f>1-X1</f>
        <v>-0.13502816627816627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208</v>
      </c>
      <c r="J7" s="27">
        <v>216</v>
      </c>
      <c r="K7" s="27">
        <v>249</v>
      </c>
      <c r="L7" s="34">
        <f>K7/J7</f>
        <v>1.1527777777777777</v>
      </c>
      <c r="M7" s="32">
        <f>J7-K7</f>
        <v>-33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30" t="s">
        <v>50</v>
      </c>
      <c r="J9" s="27">
        <v>96</v>
      </c>
      <c r="K9" s="27">
        <v>98</v>
      </c>
      <c r="L9" s="34">
        <f>K9/J9</f>
        <v>1.0208333333333333</v>
      </c>
      <c r="M9" s="32">
        <f>J9-K9</f>
        <v>-2</v>
      </c>
      <c r="N9" s="22"/>
    </row>
    <row r="10" spans="2:25" x14ac:dyDescent="0.25">
      <c r="H10" s="26"/>
      <c r="I10" s="31"/>
      <c r="J10" s="28"/>
      <c r="K10" s="28"/>
      <c r="L10" s="35"/>
      <c r="M10" s="33"/>
      <c r="N10" s="22"/>
    </row>
    <row r="11" spans="2:25" x14ac:dyDescent="0.25">
      <c r="H11" s="26"/>
      <c r="I11" s="27" t="s">
        <v>209</v>
      </c>
      <c r="J11" s="27">
        <v>4</v>
      </c>
      <c r="K11" s="27">
        <v>5</v>
      </c>
      <c r="L11" s="34">
        <f>K11/J11</f>
        <v>1.25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210</v>
      </c>
      <c r="J13" s="27">
        <v>66</v>
      </c>
      <c r="K13" s="27">
        <v>87</v>
      </c>
      <c r="L13" s="34">
        <f>K13/J13</f>
        <v>1.3181818181818181</v>
      </c>
      <c r="M13" s="32">
        <f>J13-K13</f>
        <v>-21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207</v>
      </c>
      <c r="J17" s="20">
        <v>117</v>
      </c>
      <c r="K17" s="20">
        <v>125</v>
      </c>
      <c r="L17" s="23">
        <f>K17/J17</f>
        <v>1.0683760683760684</v>
      </c>
      <c r="M17" s="18">
        <f>J17-K17</f>
        <v>-8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207</v>
      </c>
      <c r="J21" s="20">
        <v>46</v>
      </c>
      <c r="K21" s="20">
        <v>46</v>
      </c>
      <c r="L21" s="23">
        <f>K21/J21</f>
        <v>1</v>
      </c>
      <c r="M21" s="18">
        <f>J21-K21</f>
        <v>0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13:J14"/>
    <mergeCell ref="K13:K14"/>
    <mergeCell ref="L13:L14"/>
    <mergeCell ref="M13:M14"/>
    <mergeCell ref="I11:I12"/>
    <mergeCell ref="J11:J12"/>
    <mergeCell ref="K11:K12"/>
    <mergeCell ref="L11:L12"/>
    <mergeCell ref="M11:M12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  <mergeCell ref="I13:I14"/>
  </mergeCells>
  <conditionalFormatting sqref="L7 L9 L11 L1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{1027007A-5B46-4FEE-8C40-A85CFED27A64}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{6A8BD933-15CD-4D98-AC5B-7EE4C75F930F}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{57D1DDAD-4013-4334-A758-10BA1334028F}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{7976324F-8E34-4138-BABF-71256F8B3FB6}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{02B25A2A-F9B8-48AE-97C2-6C9ED938CEFE}</x14:id>
        </ext>
      </extLst>
    </cfRule>
  </conditionalFormatting>
  <conditionalFormatting sqref="L17:L18 L21:L22"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{E6697E5F-A784-4D4B-A939-300C716241C7}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{F60E70F5-3487-4CA5-BDD8-BB1132B3884B}</x14:id>
        </ext>
      </extLst>
    </cfRule>
  </conditionalFormatting>
  <conditionalFormatting sqref="L17:L18">
    <cfRule type="dataBar" priority="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{C91D6407-A8E9-4AC4-A807-D28741BBDE30}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{3A6C7A82-DD07-4C61-919B-B0D46EF98501}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{09CD6DF4-5CE6-4CF5-8E48-E788070B3B35}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{5439010D-FCE7-455A-870E-A6C7266014DD}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{2B2DE606-4202-46B7-B78A-08BFD9B3A65D}</x14:id>
        </ext>
      </extLst>
    </cfRule>
  </conditionalFormatting>
  <conditionalFormatting sqref="L21:L22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{B2C8AC21-67B3-4F49-B1F2-5D7D0F8357F6}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{4E980B00-29FD-4040-825E-D05733694484}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{047E22E2-8BE5-459E-BD6F-DBBDA5289576}</x14:id>
        </ext>
      </extLst>
    </cfRule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{2255F9CF-215F-45E7-AD7A-A537D79DA694}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{AAF61DC1-CDEC-46E9-BFD0-FBA09E653C98}</x14:id>
        </ext>
      </extLst>
    </cfRule>
  </conditionalFormatting>
  <conditionalFormatting sqref="M7:M8">
    <cfRule type="dataBar" priority="2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{52E7A755-C69B-49A4-B688-16A5F0E78B9B}</x14:id>
        </ext>
      </extLst>
    </cfRule>
    <cfRule type="dataBar" priority="11">
      <dataBar>
        <cfvo type="num" val="0"/>
        <cfvo type="num" val="216"/>
        <color rgb="FF638EC6"/>
      </dataBar>
      <extLst>
        <ext xmlns:x14="http://schemas.microsoft.com/office/spreadsheetml/2009/9/main" uri="{B025F937-C7B1-47D3-B67F-A62EFF666E3E}">
          <x14:id>{59AA05FC-6F7D-440E-BE3F-26E8FC711F52}</x14:id>
        </ext>
      </extLst>
    </cfRule>
    <cfRule type="dataBar" priority="30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{0BC72260-58AF-4A62-A9F4-7476B94B57D0}</x14:id>
        </ext>
      </extLst>
    </cfRule>
    <cfRule type="dataBar" priority="17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{BEA12B59-DBA9-4CD1-9B93-ED71E96A2AD4}</x14:id>
        </ext>
      </extLst>
    </cfRule>
  </conditionalFormatting>
  <conditionalFormatting sqref="M7:M12">
    <cfRule type="dataBar" priority="32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{528243C6-1E77-4769-BEAE-62026F81C393}</x14:id>
        </ext>
      </extLst>
    </cfRule>
    <cfRule type="dataBar" priority="3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{43FFA15A-483A-4F69-AB3F-BED76D1BAC59}</x14:id>
        </ext>
      </extLst>
    </cfRule>
  </conditionalFormatting>
  <conditionalFormatting sqref="M9:M10">
    <cfRule type="dataBar" priority="10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{09D5313A-7006-4854-B5C7-1050F6DE38F8}</x14:id>
        </ext>
      </extLst>
    </cfRule>
    <cfRule type="dataBar" priority="28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{042157C8-4DA1-4A46-9831-DAC19607FD87}</x14:id>
        </ext>
      </extLst>
    </cfRule>
    <cfRule type="dataBar" priority="22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{30AF68B9-55E1-4058-A4E5-0F3EC2B4C8A7}</x14:id>
        </ext>
      </extLst>
    </cfRule>
    <cfRule type="dataBar" priority="15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{1B131227-47F8-4F2A-841D-3451DED48E18}</x14:id>
        </ext>
      </extLst>
    </cfRule>
  </conditionalFormatting>
  <conditionalFormatting sqref="M11:M12">
    <cfRule type="dataBar" priority="27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{7E07CAF1-C1C6-4024-A419-C116F3D820A7}</x14:id>
        </ext>
      </extLst>
    </cfRule>
    <cfRule type="dataBar" priority="21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{41BECFC7-FF51-41D9-AF55-464AFFB895AB}</x14:id>
        </ext>
      </extLst>
    </cfRule>
    <cfRule type="dataBar" priority="14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{2FA97205-54EF-4975-BC2E-4E6E9AC9F26B}</x14:id>
        </ext>
      </extLst>
    </cfRule>
    <cfRule type="dataBar" priority="9">
      <dataBar>
        <cfvo type="num" val="0"/>
        <cfvo type="num" val="4"/>
        <color rgb="FF638EC6"/>
      </dataBar>
      <extLst>
        <ext xmlns:x14="http://schemas.microsoft.com/office/spreadsheetml/2009/9/main" uri="{B025F937-C7B1-47D3-B67F-A62EFF666E3E}">
          <x14:id>{17DB88DD-6DB0-4AFD-99B0-9F6A1DB754DF}</x14:id>
        </ext>
      </extLst>
    </cfRule>
  </conditionalFormatting>
  <conditionalFormatting sqref="M13 M7 M9 M11">
    <cfRule type="dataBar" priority="5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{280DAFE4-59F3-4223-8CA2-07C6FB6C2580}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{B24A4D5A-66A0-4AF8-B650-D7CD7B5C5EA7}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{14B7DDCE-B71E-4D51-926D-24102E575B26}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{3E9386F4-A9A4-4EDB-AF77-2B93654FABA8}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{A19457D7-562C-4D37-A972-C3EBBC25053F}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{8C271C23-1DD0-48FE-B4A5-3270345C75A8}</x14:id>
        </ext>
      </extLst>
    </cfRule>
    <cfRule type="dataBar" priority="5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{CB7D91A2-252A-469B-B658-48A7FD44A26B}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{290E0F95-0F61-4D38-B5ED-AEEFE7FA2AEE}</x14:id>
        </ext>
      </extLst>
    </cfRule>
  </conditionalFormatting>
  <conditionalFormatting sqref="M13:M14">
    <cfRule type="dataBar" priority="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{771F2AFF-E79D-4E1E-A98A-2BB632BC77F0}</x14:id>
        </ext>
      </extLst>
    </cfRule>
    <cfRule type="dataBar" priority="2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{30D7B8F9-C2FC-49FB-A706-1E0B353C207C}</x14:id>
        </ext>
      </extLst>
    </cfRule>
    <cfRule type="dataBar" priority="20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{6CA6D04D-46BA-47AD-AE90-AFAF193D5175}</x14:id>
        </ext>
      </extLst>
    </cfRule>
    <cfRule type="dataBar" priority="13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{774EC872-9658-4C7F-A993-365876A2BC9B}</x14:id>
        </ext>
      </extLst>
    </cfRule>
    <cfRule type="dataBar" priority="33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{B25126D0-9678-4019-91DC-FB789183A586}</x14:id>
        </ext>
      </extLst>
    </cfRule>
  </conditionalFormatting>
  <conditionalFormatting sqref="M17:M18">
    <cfRule type="dataBar" priority="1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{0E2FDC52-E4B3-479F-9DDB-C3055AEDF0EA}</x14:id>
        </ext>
      </extLst>
    </cfRule>
    <cfRule type="dataBar" priority="2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{4B55BB3F-E3DC-4668-A688-1D35D7D9EB41}</x14:id>
        </ext>
      </extLst>
    </cfRule>
    <cfRule type="dataBar" priority="31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{CB6C41B2-178A-4FD0-9A3D-1F6D3E7DECCB}</x14:id>
        </ext>
      </extLst>
    </cfRule>
    <cfRule type="dataBar" priority="3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{98C81442-8A54-4316-AEFC-68A4D06A2FA5}</x14:id>
        </ext>
      </extLst>
    </cfRule>
    <cfRule type="dataBar" priority="18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{5982EC4A-9BEB-463D-ABC8-644A7DABBC14}</x14:id>
        </ext>
      </extLst>
    </cfRule>
    <cfRule type="dataBar" priority="4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{1A27342F-6DDB-4E0C-A3E9-EDD86FC382CE}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{7438FB44-5D0C-4BCA-B404-3255E7EE8CDE}</x14:id>
        </ext>
      </extLst>
    </cfRule>
    <cfRule type="dataBar" priority="4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{D7193AEC-1FE4-4CE2-B8B0-E49D7689EF64}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{E9B045D7-540F-4251-869F-75E9D4A31DA2}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{74E0812B-17B0-41B7-9B94-56CEAB502E93}</x14:id>
        </ext>
      </extLst>
    </cfRule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{13A5F28A-FCED-4FDE-9729-4A8E1F48AF9A}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{8278CDBD-8F2B-4EB1-8D41-BAE08B26FC64}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{7BB7AA2A-BEA6-4A25-8DDA-9AB56F8FCF20}</x14:id>
        </ext>
      </extLst>
    </cfRule>
    <cfRule type="dataBar" priority="7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{59B66D04-D3CB-4615-8DBC-EF7E0C22EE48}</x14:id>
        </ext>
      </extLst>
    </cfRule>
    <cfRule type="dataBar" priority="12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{17887729-564A-4438-B65B-A4DF01BFFFE3}</x14:id>
        </ext>
      </extLst>
    </cfRule>
  </conditionalFormatting>
  <conditionalFormatting sqref="M21:M22">
    <cfRule type="dataBar" priority="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{429AA15F-25D0-47C5-98E0-442A54309C23}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{DF79E666-7E0C-4DA6-B821-4A86EFADF6A2}</x14:id>
        </ext>
      </extLst>
    </cfRule>
    <cfRule type="dataBar" priority="4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{A303C883-5183-48F9-9388-1CAFD6599D54}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{104A2A4D-389E-40C8-9BD0-3F82E30A7301}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{527BAF13-AEAC-4956-99D4-E20E0D37D859}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{53AACD5A-07A7-4086-816C-A267A7FE29E9}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{DB3AA27B-B798-4A0A-96DA-6BB56C2EA410}</x14:id>
        </ext>
      </extLst>
    </cfRule>
    <cfRule type="dataBar" priority="3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{C35BAB00-8DD5-4D5F-96B1-714535465640}</x14:id>
        </ext>
      </extLst>
    </cfRule>
    <cfRule type="dataBar" priority="3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{D7EC0F18-465E-4775-ADF4-24570D8A2896}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7007A-5B46-4FEE-8C40-A85CFED27A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8BD933-15CD-4D98-AC5B-7EE4C75F93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D1DDAD-4013-4334-A758-10BA133402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76324F-8E34-4138-BABF-71256F8B3F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B25A2A-F9B8-48AE-97C2-6C9ED938CE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L9 L11 L13</xm:sqref>
        </x14:conditionalFormatting>
        <x14:conditionalFormatting xmlns:xm="http://schemas.microsoft.com/office/excel/2006/main">
          <x14:cfRule type="dataBar" id="{E6697E5F-A784-4D4B-A939-300C716241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0E70F5-3487-4CA5-BDD8-BB1132B388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 L21:L22</xm:sqref>
        </x14:conditionalFormatting>
        <x14:conditionalFormatting xmlns:xm="http://schemas.microsoft.com/office/excel/2006/main">
          <x14:cfRule type="dataBar" id="{C91D6407-A8E9-4AC4-A807-D28741BBDE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6C7A82-DD07-4C61-919B-B0D46EF985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CD6DF4-5CE6-4CF5-8E48-E788070B3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39010D-FCE7-455A-870E-A6C726601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2DE606-4202-46B7-B78A-08BFD9B3A6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B2C8AC21-67B3-4F49-B1F2-5D7D0F8357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980B00-29FD-4040-825E-D05733694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7E22E2-8BE5-459E-BD6F-DBBDA52895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55F9CF-215F-45E7-AD7A-A537D79DA6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F61DC1-CDEC-46E9-BFD0-FBA09E653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52E7A755-C69B-49A4-B688-16A5F0E78B9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59AA05FC-6F7D-440E-BE3F-26E8FC711F52}">
            <x14:dataBar minLength="0" maxLength="100" gradient="0">
              <x14:cfvo type="num">
                <xm:f>0</xm:f>
              </x14:cfvo>
              <x14:cfvo type="num">
                <xm:f>216</xm:f>
              </x14:cfvo>
              <x14:negativeFillColor rgb="FFFF0000"/>
              <x14:axisColor rgb="FF000000"/>
            </x14:dataBar>
          </x14:cfRule>
          <x14:cfRule type="dataBar" id="{0BC72260-58AF-4A62-A9F4-7476B94B57D0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BEA12B59-DBA9-4CD1-9B93-ED71E96A2AD4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28243C6-1E77-4769-BEAE-62026F81C393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3FFA15A-483A-4F69-AB3F-BED76D1BAC59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09D5313A-7006-4854-B5C7-1050F6DE38F8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042157C8-4DA1-4A46-9831-DAC19607FD87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30AF68B9-55E1-4058-A4E5-0F3EC2B4C8A7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1B131227-47F8-4F2A-841D-3451DED48E18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E07CAF1-C1C6-4024-A419-C116F3D820A7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41BECFC7-FF51-41D9-AF55-464AFFB895AB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2FA97205-54EF-4975-BC2E-4E6E9AC9F26B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17DB88DD-6DB0-4AFD-99B0-9F6A1DB754DF}">
            <x14:dataBar minLength="0" maxLength="100" gradient="0">
              <x14:cfvo type="num">
                <xm:f>0</xm:f>
              </x14:cfvo>
              <x14:cfvo type="num">
                <xm:f>4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280DAFE4-59F3-4223-8CA2-07C6FB6C258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24A4D5A-66A0-4AF8-B650-D7CD7B5C5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B7DDCE-B71E-4D51-926D-24102E575B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9386F4-A9A4-4EDB-AF77-2B93654FAB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9457D7-562C-4D37-A972-C3EBBC2505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271C23-1DD0-48FE-B4A5-3270345C75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7D91A2-252A-469B-B658-48A7FD44A26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90E0F95-0F61-4D38-B5ED-AEEFE7FA2A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M13 M7 M9 M11</xm:sqref>
        </x14:conditionalFormatting>
        <x14:conditionalFormatting xmlns:xm="http://schemas.microsoft.com/office/excel/2006/main">
          <x14:cfRule type="dataBar" id="{771F2AFF-E79D-4E1E-A98A-2BB632BC77F0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30D7B8F9-C2FC-49FB-A706-1E0B353C207C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6CA6D04D-46BA-47AD-AE90-AFAF193D5175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774EC872-9658-4C7F-A993-365876A2BC9B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B25126D0-9678-4019-91DC-FB789183A586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0E2FDC52-E4B3-479F-9DDB-C3055AEDF0E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B55BB3F-E3DC-4668-A688-1D35D7D9EB4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B6C41B2-178A-4FD0-9A3D-1F6D3E7DECCB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8C81442-8A54-4316-AEFC-68A4D06A2FA5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982EC4A-9BEB-463D-ABC8-644A7DABBC14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A27342F-6DDB-4E0C-A3E9-EDD86FC382C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438FB44-5D0C-4BCA-B404-3255E7EE8C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193AEC-1FE4-4CE2-B8B0-E49D7689EF6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9B045D7-540F-4251-869F-75E9D4A31D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4E0812B-17B0-41B7-9B94-56CEAB502E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A5F28A-FCED-4FDE-9729-4A8E1F48AF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78CDBD-8F2B-4EB1-8D41-BAE08B26FC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B7AA2A-BEA6-4A25-8DDA-9AB56F8FC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B66D04-D3CB-4615-8DBC-EF7E0C22EE48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17887729-564A-4438-B65B-A4DF01BFFFE3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429AA15F-25D0-47C5-98E0-442A54309C23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DF79E666-7E0C-4DA6-B821-4A86EFADF6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03C883-5183-48F9-9388-1CAFD6599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4A2A4D-389E-40C8-9BD0-3F82E30A73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7BAF13-AEAC-4956-99D4-E20E0D37D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AACD5A-07A7-4086-816C-A267A7FE29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3AA27B-B798-4A0A-96DA-6BB56C2EA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5BAB00-8DD5-4D5F-96B1-71453546564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7EC0F18-465E-4775-ADF4-24570D8A289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20B5-812A-4145-8A96-6839FAFACEF2}">
  <sheetPr codeName="Hoja45"/>
  <dimension ref="B1:Y24"/>
  <sheetViews>
    <sheetView showGridLines="0" topLeftCell="F1" workbookViewId="0">
      <selection activeCell="K19" sqref="K19:K20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211</v>
      </c>
      <c r="I1" s="19"/>
      <c r="J1" s="19"/>
      <c r="K1" s="19"/>
      <c r="L1" s="19"/>
      <c r="M1" s="19"/>
      <c r="N1" s="22"/>
      <c r="X1" s="8">
        <f>AVERAGE(L7,L9,L11,L15,L19)</f>
        <v>1.0016326757697627</v>
      </c>
      <c r="Y1" s="9">
        <f>1-X1</f>
        <v>-1.6326757697626704E-3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212</v>
      </c>
      <c r="J7" s="27">
        <v>228</v>
      </c>
      <c r="K7" s="27">
        <v>224</v>
      </c>
      <c r="L7" s="34">
        <f>K7/J7</f>
        <v>0.98245614035087714</v>
      </c>
      <c r="M7" s="32">
        <f>J7-K7</f>
        <v>4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213</v>
      </c>
      <c r="J9" s="27">
        <v>105</v>
      </c>
      <c r="K9" s="27">
        <v>96</v>
      </c>
      <c r="L9" s="34">
        <f>K9/J9</f>
        <v>0.91428571428571426</v>
      </c>
      <c r="M9" s="32">
        <f>J9-K9</f>
        <v>9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214</v>
      </c>
      <c r="J11" s="27">
        <v>43</v>
      </c>
      <c r="K11" s="27">
        <v>47</v>
      </c>
      <c r="L11" s="34">
        <f>K11/J11</f>
        <v>1.0930232558139534</v>
      </c>
      <c r="M11" s="32">
        <f>J11-K11</f>
        <v>-4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211</v>
      </c>
      <c r="J15" s="20">
        <v>77</v>
      </c>
      <c r="K15" s="20">
        <v>72</v>
      </c>
      <c r="L15" s="23">
        <f>K15/J15</f>
        <v>0.93506493506493504</v>
      </c>
      <c r="M15" s="18">
        <f>J15-K15</f>
        <v>5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211</v>
      </c>
      <c r="J19" s="20">
        <v>24</v>
      </c>
      <c r="K19" s="20">
        <v>26</v>
      </c>
      <c r="L19" s="23">
        <f>K19/J19</f>
        <v>1.0833333333333333</v>
      </c>
      <c r="M19" s="18">
        <f>J19-K19</f>
        <v>-2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M15:M16"/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J9:J10"/>
    <mergeCell ref="K9:K10"/>
    <mergeCell ref="L9:L10"/>
    <mergeCell ref="M9:M10"/>
    <mergeCell ref="H13:H14"/>
    <mergeCell ref="I13:M14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{937A0E75-7C32-4282-8BA7-E54D9129272C}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{E4BB29F5-C0C0-4C4F-BF83-4AA1F0C2ACA8}</x14:id>
        </ext>
      </extLst>
    </cfRule>
  </conditionalFormatting>
  <conditionalFormatting sqref="L9 L7 L1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{0BCF4032-2993-4890-883D-6E98CD60C0EF}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{8390C56A-819D-4767-AC70-737849D4FA1D}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{EDCB3039-1E2F-42CF-99F8-8C82EF400C35}</x14:id>
        </ext>
      </extLst>
    </cfRule>
  </conditionalFormatting>
  <conditionalFormatting sqref="L15:L16 L19:L2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{6F027589-D268-4257-B21C-63015E55FC18}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{C49171CC-74C1-4A08-AE8A-79AC16BD4827}</x14:id>
        </ext>
      </extLst>
    </cfRule>
  </conditionalFormatting>
  <conditionalFormatting sqref="L15:L16"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{43E58078-8AC6-4E3B-BA96-DF92F1BD7A6A}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{167A6084-A8A7-4BF2-8950-102C619C21C5}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{7C82D33C-5A55-4058-8F29-00981AF8C690}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{B6A899E3-A57D-43AE-B5F6-5956AC864A33}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{8EE4EF6C-7EB1-4049-B4D4-1C0E11A67F31}</x14:id>
        </ext>
      </extLst>
    </cfRule>
  </conditionalFormatting>
  <conditionalFormatting sqref="L19:L20"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{21143EE5-02E7-4F62-85E5-90CFF8137C4B}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{CA2B39DC-4139-412E-AB1B-A9B59F6835B4}</x14:id>
        </ext>
      </extLst>
    </cfRule>
    <cfRule type="dataBar" priority="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{05F93E60-BEC2-4BBA-9115-F1224E9A7C61}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{EEE8DC98-6FF3-4F18-8FE3-FF503DBB94BC}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{E9F96361-F88C-40D4-9248-ECE746E0CBA7}</x14:id>
        </ext>
      </extLst>
    </cfRule>
  </conditionalFormatting>
  <conditionalFormatting sqref="M7 M9 M11">
    <cfRule type="dataBar" priority="1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{34FBA8EB-85E5-457A-BC29-82034A1617A0}</x14:id>
        </ext>
      </extLst>
    </cfRule>
    <cfRule type="dataBar" priority="14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{5E7BB9DF-5926-4539-977F-7E631E2A7157}</x14:id>
        </ext>
      </extLst>
    </cfRule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{BB36AF78-FACA-4806-BCB3-8D4496F9F12F}</x14:id>
        </ext>
      </extLst>
    </cfRule>
    <cfRule type="dataBar" priority="14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{0B8BCA44-119A-4E0D-BC79-597CB90AC1D0}</x14:id>
        </ext>
      </extLst>
    </cfRule>
    <cfRule type="dataBar" priority="1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{00206D96-C5F8-443B-8D50-03707CA40AA7}</x14:id>
        </ext>
      </extLst>
    </cfRule>
    <cfRule type="dataBar" priority="1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{A310E3D7-5FBB-422B-8C23-B59D79164C89}</x14:id>
        </ext>
      </extLst>
    </cfRule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{F4CD076A-02CA-4066-9B4D-21705953B5D8}</x14:id>
        </ext>
      </extLst>
    </cfRule>
    <cfRule type="dataBar" priority="1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{11146007-4DEF-4287-9305-42D9C8AE5ADE}</x14:id>
        </ext>
      </extLst>
    </cfRule>
  </conditionalFormatting>
  <conditionalFormatting sqref="M7:M8">
    <cfRule type="dataBar" priority="16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{0FBC79C2-4949-4DBD-B236-A4882389CAC8}</x14:id>
        </ext>
      </extLst>
    </cfRule>
    <cfRule type="dataBar" priority="10">
      <dataBar>
        <cfvo type="num" val="0"/>
        <cfvo type="num" val="228"/>
        <color rgb="FF638EC6"/>
      </dataBar>
      <extLst>
        <ext xmlns:x14="http://schemas.microsoft.com/office/spreadsheetml/2009/9/main" uri="{B025F937-C7B1-47D3-B67F-A62EFF666E3E}">
          <x14:id>{7392816B-7F96-4460-8ED3-A2817DCD1E90}</x14:id>
        </ext>
      </extLst>
    </cfRule>
    <cfRule type="dataBar" priority="2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{4163B4B3-7960-4ECB-924C-DE30270B6C54}</x14:id>
        </ext>
      </extLst>
    </cfRule>
    <cfRule type="dataBar" priority="2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{99088E3E-127A-40A4-8FC2-5CB6531BBD3C}</x14:id>
        </ext>
      </extLst>
    </cfRule>
  </conditionalFormatting>
  <conditionalFormatting sqref="M7:M12">
    <cfRule type="dataBar" priority="3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{15B35FE2-D45A-47B6-83E4-41AF2C05FDA4}</x14:id>
        </ext>
      </extLst>
    </cfRule>
    <cfRule type="dataBar" priority="3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{CF2896A6-CEB8-4C32-9D68-2243F6F8DAC6}</x14:id>
        </ext>
      </extLst>
    </cfRule>
  </conditionalFormatting>
  <conditionalFormatting sqref="M9:M10">
    <cfRule type="dataBar" priority="15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{D9408176-F8FD-4245-A487-F6F659EF2352}</x14:id>
        </ext>
      </extLst>
    </cfRule>
    <cfRule type="dataBar" priority="9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{B520667C-6BD1-414F-81AD-00116FB21F62}</x14:id>
        </ext>
      </extLst>
    </cfRule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{F989D4C1-4256-46E4-AE19-AE5FC0DD7153}</x14:id>
        </ext>
      </extLst>
    </cfRule>
    <cfRule type="dataBar" priority="2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{5F6496D9-9BE9-4411-853F-50CA3BFFFD68}</x14:id>
        </ext>
      </extLst>
    </cfRule>
  </conditionalFormatting>
  <conditionalFormatting sqref="M11:M12">
    <cfRule type="dataBar" priority="21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{74B58087-184B-4BAD-AAE4-F857191D7310}</x14:id>
        </ext>
      </extLst>
    </cfRule>
    <cfRule type="dataBar" priority="14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{38E6E331-CB5D-4D5F-BC6D-0235D55AC0AA}</x14:id>
        </ext>
      </extLst>
    </cfRule>
    <cfRule type="dataBar" priority="27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{1667E8A8-AB02-4CE8-8C95-72F6769F2439}</x14:id>
        </ext>
      </extLst>
    </cfRule>
    <cfRule type="dataBar" priority="8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{BFD57D32-613C-478D-8E82-DA11AF355539}</x14:id>
        </ext>
      </extLst>
    </cfRule>
  </conditionalFormatting>
  <conditionalFormatting sqref="M15:M16">
    <cfRule type="dataBar" priority="7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{62515ACA-2058-409A-BF71-9CA456478B29}</x14:id>
        </ext>
      </extLst>
    </cfRule>
    <cfRule type="dataBar" priority="11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{710BD88A-C3C5-4A1C-9BF7-CBF5FEBA67CD}</x14:id>
        </ext>
      </extLst>
    </cfRule>
    <cfRule type="dataBar" priority="1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{BEFA159C-F680-48DB-9BE2-6644657F95F0}</x14:id>
        </ext>
      </extLst>
    </cfRule>
    <cfRule type="dataBar" priority="2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{80DA41FF-0F4D-4561-9BB4-0F3DE8FA7248}</x14:id>
        </ext>
      </extLst>
    </cfRule>
    <cfRule type="dataBar" priority="3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{352C989F-2B9F-4BA4-9F86-E1A83A889343}</x14:id>
        </ext>
      </extLst>
    </cfRule>
    <cfRule type="dataBar" priority="3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{BEAED2F8-463D-48B4-B1EE-4FD884EC0A03}</x14:id>
        </ext>
      </extLst>
    </cfRule>
    <cfRule type="dataBar" priority="1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{0125C5B7-3905-4071-8758-39858D6033C2}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{FC7450CE-E1C2-409F-903A-8FA751A8C74F}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{F85A37B7-0D83-48C2-9B95-102B23EB992D}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{D627E9A4-0C69-4D19-8C5A-60CBCA4D0C71}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{E70063CE-490F-4DE4-B812-971602FBB748}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{684CBE90-39DF-439A-B1A0-D2ABB2300066}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{307B4CFF-2DFC-4754-BA81-0098394519B2}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{7233F3D2-9CEC-45FF-8FAE-5EB95B044ADD}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{0F916061-C9EE-48E1-B974-F05A6175F7E0}</x14:id>
        </ext>
      </extLst>
    </cfRule>
  </conditionalFormatting>
  <conditionalFormatting sqref="M19:M20"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{987257C9-66DB-4008-B54D-319C7D1F0BE2}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{41CB6E55-AE8B-4831-A353-0BD9BDE59084}</x14:id>
        </ext>
      </extLst>
    </cfRule>
    <cfRule type="dataBar" priority="1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{716F08D9-8B6F-4ABC-B9B6-9FB3A31C2B6F}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{5E7CD89D-EB62-4223-8112-A1E1B213B2DE}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{552ABE9A-AB97-45B0-8C5F-FC20F345A8F7}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{3E0140BA-F108-4D85-B676-94BB183674E3}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{4431FB63-5712-48B4-89D0-25705025690C}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{D911ED7C-0F81-496F-A194-D7818AE408EF}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{601270B6-03E7-4C82-91D0-16925E57D45D}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7A0E75-7C32-4282-8BA7-E54D912927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BB29F5-C0C0-4C4F-BF83-4AA1F0C2A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</xm:sqref>
        </x14:conditionalFormatting>
        <x14:conditionalFormatting xmlns:xm="http://schemas.microsoft.com/office/excel/2006/main">
          <x14:cfRule type="dataBar" id="{0BCF4032-2993-4890-883D-6E98CD60C0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90C56A-819D-4767-AC70-737849D4F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CB3039-1E2F-42CF-99F8-8C82EF400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 L7 L11</xm:sqref>
        </x14:conditionalFormatting>
        <x14:conditionalFormatting xmlns:xm="http://schemas.microsoft.com/office/excel/2006/main">
          <x14:cfRule type="dataBar" id="{6F027589-D268-4257-B21C-63015E55FC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9171CC-74C1-4A08-AE8A-79AC16BD48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 L19:L20</xm:sqref>
        </x14:conditionalFormatting>
        <x14:conditionalFormatting xmlns:xm="http://schemas.microsoft.com/office/excel/2006/main">
          <x14:cfRule type="dataBar" id="{43E58078-8AC6-4E3B-BA96-DF92F1BD7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7A6084-A8A7-4BF2-8950-102C619C2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82D33C-5A55-4058-8F29-00981AF8C6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A899E3-A57D-43AE-B5F6-5956AC864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E4EF6C-7EB1-4049-B4D4-1C0E11A67F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21143EE5-02E7-4F62-85E5-90CFF8137C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2B39DC-4139-412E-AB1B-A9B59F683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93E60-BEC2-4BBA-9115-F1224E9A7C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E8DC98-6FF3-4F18-8FE3-FF503DBB94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F96361-F88C-40D4-9248-ECE746E0CB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34FBA8EB-85E5-457A-BC29-82034A1617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7BB9DF-5926-4539-977F-7E631E2A715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B36AF78-FACA-4806-BCB3-8D4496F9F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8BCA44-119A-4E0D-BC79-597CB90AC1D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0206D96-C5F8-443B-8D50-03707CA40A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10E3D7-5FBB-422B-8C23-B59D79164C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CD076A-02CA-4066-9B4D-21705953B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146007-4DEF-4287-9305-42D9C8AE5A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0FBC79C2-4949-4DBD-B236-A4882389CAC8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7392816B-7F96-4460-8ED3-A2817DCD1E90}">
            <x14:dataBar minLength="0" maxLength="100" gradient="0">
              <x14:cfvo type="num">
                <xm:f>0</xm:f>
              </x14:cfvo>
              <x14:cfvo type="num">
                <xm:f>228</xm:f>
              </x14:cfvo>
              <x14:negativeFillColor rgb="FFFF0000"/>
              <x14:axisColor rgb="FF000000"/>
            </x14:dataBar>
          </x14:cfRule>
          <x14:cfRule type="dataBar" id="{4163B4B3-7960-4ECB-924C-DE30270B6C5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99088E3E-127A-40A4-8FC2-5CB6531BBD3C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15B35FE2-D45A-47B6-83E4-41AF2C05FDA4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CF2896A6-CEB8-4C32-9D68-2243F6F8DAC6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D9408176-F8FD-4245-A487-F6F659EF2352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B520667C-6BD1-414F-81AD-00116FB21F62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F989D4C1-4256-46E4-AE19-AE5FC0DD7153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5F6496D9-9BE9-4411-853F-50CA3BFFFD68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4B58087-184B-4BAD-AAE4-F857191D7310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38E6E331-CB5D-4D5F-BC6D-0235D55AC0AA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1667E8A8-AB02-4CE8-8C95-72F6769F243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BFD57D32-613C-478D-8E82-DA11AF355539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62515ACA-2058-409A-BF71-9CA456478B29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710BD88A-C3C5-4A1C-9BF7-CBF5FEBA67CD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BEFA159C-F680-48DB-9BE2-6644657F95F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0DA41FF-0F4D-4561-9BB4-0F3DE8FA724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52C989F-2B9F-4BA4-9F86-E1A83A88934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EAED2F8-463D-48B4-B1EE-4FD884EC0A0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0125C5B7-3905-4071-8758-39858D6033C2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C7450CE-E1C2-409F-903A-8FA751A8C7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5A37B7-0D83-48C2-9B95-102B23EB992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627E9A4-0C69-4D19-8C5A-60CBCA4D0C7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70063CE-490F-4DE4-B812-971602FBB7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84CBE90-39DF-439A-B1A0-D2ABB23000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7B4CFF-2DFC-4754-BA81-009839451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33F3D2-9CEC-45FF-8FAE-5EB95B044A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916061-C9EE-48E1-B974-F05A6175F7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987257C9-66DB-4008-B54D-319C7D1F0BE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1CB6E55-AE8B-4831-A353-0BD9BDE5908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16F08D9-8B6F-4ABC-B9B6-9FB3A31C2B6F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14:cfRule type="dataBar" id="{5E7CD89D-EB62-4223-8112-A1E1B213B2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2ABE9A-AB97-45B0-8C5F-FC20F345A8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0140BA-F108-4D85-B676-94BB18367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31FB63-5712-48B4-89D0-257050256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11ED7C-0F81-496F-A194-D7818AE40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1270B6-03E7-4C82-91D0-16925E57D4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F5E3-9B1C-4C29-8803-A5E0737103A8}">
  <sheetPr codeName="Hoja46">
    <tabColor rgb="FFFF0000"/>
  </sheetPr>
  <dimension ref="B1:Y24"/>
  <sheetViews>
    <sheetView showGridLines="0" topLeftCell="F1" workbookViewId="0">
      <selection activeCell="R35" sqref="R3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215</v>
      </c>
      <c r="I1" s="19"/>
      <c r="J1" s="19"/>
      <c r="K1" s="19"/>
      <c r="L1" s="19"/>
      <c r="M1" s="19"/>
      <c r="N1" s="22"/>
      <c r="X1" s="8">
        <f>AVERAGE(L7,L9,L11,L15,L19)</f>
        <v>1.0260319875382637</v>
      </c>
      <c r="Y1" s="9">
        <f>1-X1</f>
        <v>-2.6031987538263746E-2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216</v>
      </c>
      <c r="J7" s="27">
        <v>239</v>
      </c>
      <c r="K7" s="27">
        <v>237</v>
      </c>
      <c r="L7" s="34">
        <f>K7/J7</f>
        <v>0.99163179916317989</v>
      </c>
      <c r="M7" s="32">
        <f>J7-K7</f>
        <v>2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217</v>
      </c>
      <c r="J9" s="27">
        <v>33</v>
      </c>
      <c r="K9" s="27">
        <v>36</v>
      </c>
      <c r="L9" s="34">
        <f>K9/J9</f>
        <v>1.0909090909090908</v>
      </c>
      <c r="M9" s="32">
        <f>J9-K9</f>
        <v>-3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218</v>
      </c>
      <c r="J11" s="27">
        <v>95</v>
      </c>
      <c r="K11" s="27">
        <v>95</v>
      </c>
      <c r="L11" s="34">
        <f>K11/J11</f>
        <v>1</v>
      </c>
      <c r="M11" s="32">
        <f>J11-K11</f>
        <v>0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215</v>
      </c>
      <c r="J15" s="20">
        <v>42</v>
      </c>
      <c r="K15" s="20">
        <v>44</v>
      </c>
      <c r="L15" s="23">
        <f>K15/J15</f>
        <v>1.0476190476190477</v>
      </c>
      <c r="M15" s="18">
        <f>J15-K15</f>
        <v>-2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215</v>
      </c>
      <c r="J19" s="20">
        <v>20</v>
      </c>
      <c r="K19" s="20">
        <v>20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M15:M16"/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J9:J10"/>
    <mergeCell ref="K9:K10"/>
    <mergeCell ref="L9:L10"/>
    <mergeCell ref="M9:M10"/>
    <mergeCell ref="H13:H14"/>
    <mergeCell ref="I13:M14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{34AE6716-F7D7-4342-8FA1-1648B6DF0E00}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{9A9C0920-EE74-42BD-B2A0-9A03C44A7253}</x14:id>
        </ext>
      </extLst>
    </cfRule>
  </conditionalFormatting>
  <conditionalFormatting sqref="L9 L7 L1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{9AEDF02A-97C6-49C0-92E0-F32DE5A636EF}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{C64BB6A5-933D-44E3-A049-C5CA660539FC}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{B52A0694-6CEA-4385-881E-79ED2DA3E199}</x14:id>
        </ext>
      </extLst>
    </cfRule>
  </conditionalFormatting>
  <conditionalFormatting sqref="L15:L16 L19:L2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{1C4AB33E-219E-419E-8E04-55FBA2E0CF3A}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{FB2A1ECC-0E1B-42B7-85E1-4445F3E9A774}</x14:id>
        </ext>
      </extLst>
    </cfRule>
  </conditionalFormatting>
  <conditionalFormatting sqref="L15:L16"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{71FD80AC-6BA9-4900-A50B-80F38B571611}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{FC340579-6E9F-4EE4-B25D-A3A6EB27C851}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{8FAA16CA-C466-473C-862F-B4D2A9888A76}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{A70E41C4-546E-49F2-B78F-DD09BFF69F4D}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{979A0872-129C-45F2-97C6-F67FFA197F21}</x14:id>
        </ext>
      </extLst>
    </cfRule>
  </conditionalFormatting>
  <conditionalFormatting sqref="L19:L20"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{213D6B70-B353-47AF-B5A9-834A22A10120}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{F40EDDAA-256C-4F5B-A14D-CFCE7A523463}</x14:id>
        </ext>
      </extLst>
    </cfRule>
    <cfRule type="dataBar" priority="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{BB72AB5A-BFC1-4C4E-88A8-4A5204F37CA4}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{6B963F9B-E32B-491B-81E8-742DB3F3D955}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{588A2502-C50C-48CA-82F6-E2FEBDDF76F8}</x14:id>
        </ext>
      </extLst>
    </cfRule>
  </conditionalFormatting>
  <conditionalFormatting sqref="M7 M9 M11">
    <cfRule type="dataBar" priority="18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{51E9CC53-1894-4EB1-874C-166FF7C92F41}</x14:id>
        </ext>
      </extLst>
    </cfRule>
    <cfRule type="dataBar" priority="17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{C6134BD7-B38E-4383-A0AB-B8EA4B360819}</x14:id>
        </ext>
      </extLst>
    </cfRule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{6C442130-15AB-45CC-B5B7-21F20C8AA3A4}</x14:id>
        </ext>
      </extLst>
    </cfRule>
    <cfRule type="dataBar" priority="17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{8C1DD865-7B49-4268-8979-173D0EB13652}</x14:id>
        </ext>
      </extLst>
    </cfRule>
    <cfRule type="dataBar" priority="1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{13698F59-400B-4DDD-BD37-BA6E02DCE6E3}</x14:id>
        </ext>
      </extLst>
    </cfRule>
    <cfRule type="dataBar" priority="1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{562410DF-16C6-4937-B945-16795E75E497}</x14:id>
        </ext>
      </extLst>
    </cfRule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{CF65F668-F548-4E44-9874-A1287CF2F2F9}</x14:id>
        </ext>
      </extLst>
    </cfRule>
    <cfRule type="dataBar" priority="17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{4D587173-0343-4BAC-A1F2-7EEF7046E4F2}</x14:id>
        </ext>
      </extLst>
    </cfRule>
  </conditionalFormatting>
  <conditionalFormatting sqref="M7:M8">
    <cfRule type="dataBar" priority="16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{F12501D6-1947-4113-8DAC-CD1B879ACC8C}</x14:id>
        </ext>
      </extLst>
    </cfRule>
    <cfRule type="dataBar" priority="10">
      <dataBar>
        <cfvo type="num" val="0"/>
        <cfvo type="num" val="239"/>
        <color rgb="FF638EC6"/>
      </dataBar>
      <extLst>
        <ext xmlns:x14="http://schemas.microsoft.com/office/spreadsheetml/2009/9/main" uri="{B025F937-C7B1-47D3-B67F-A62EFF666E3E}">
          <x14:id>{D877836F-E899-4567-B628-C6A4D959214C}</x14:id>
        </ext>
      </extLst>
    </cfRule>
    <cfRule type="dataBar" priority="2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{FF6C3784-1FF2-43E2-81D4-DFA74427CB56}</x14:id>
        </ext>
      </extLst>
    </cfRule>
    <cfRule type="dataBar" priority="2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{CDAC4ABA-D538-466B-AE33-8FA721761A46}</x14:id>
        </ext>
      </extLst>
    </cfRule>
  </conditionalFormatting>
  <conditionalFormatting sqref="M7:M12">
    <cfRule type="dataBar" priority="3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{BA2D3C6D-C55C-4706-BE6F-8585A67A2E53}</x14:id>
        </ext>
      </extLst>
    </cfRule>
    <cfRule type="dataBar" priority="3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{DDEB2CB9-9952-4B29-9BE8-67A7D2CBA984}</x14:id>
        </ext>
      </extLst>
    </cfRule>
  </conditionalFormatting>
  <conditionalFormatting sqref="M9:M10">
    <cfRule type="dataBar" priority="15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{D4B6FD8B-7B83-4EB3-B8FA-EB088A57FA28}</x14:id>
        </ext>
      </extLst>
    </cfRule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{C7565E5C-9DAC-46CB-AC94-F223852667A7}</x14:id>
        </ext>
      </extLst>
    </cfRule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{59B99ED3-7DE5-4828-A351-3CEC16F7D711}</x14:id>
        </ext>
      </extLst>
    </cfRule>
    <cfRule type="dataBar" priority="2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{241EFD63-7F6D-48D8-89F5-04439EBD0E82}</x14:id>
        </ext>
      </extLst>
    </cfRule>
  </conditionalFormatting>
  <conditionalFormatting sqref="M11:M12">
    <cfRule type="dataBar" priority="21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{E6A4A9AC-4699-4665-84E0-50F12E5F58A8}</x14:id>
        </ext>
      </extLst>
    </cfRule>
    <cfRule type="dataBar" priority="14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{FA9713A1-450E-41BA-B21A-7FB8185D179A}</x14:id>
        </ext>
      </extLst>
    </cfRule>
    <cfRule type="dataBar" priority="27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{9A6DFE3E-8412-4B78-8566-5443B393051F}</x14:id>
        </ext>
      </extLst>
    </cfRule>
    <cfRule type="dataBar" priority="8">
      <dataBar>
        <cfvo type="num" val="0"/>
        <cfvo type="num" val="95"/>
        <color rgb="FF638EC6"/>
      </dataBar>
      <extLst>
        <ext xmlns:x14="http://schemas.microsoft.com/office/spreadsheetml/2009/9/main" uri="{B025F937-C7B1-47D3-B67F-A62EFF666E3E}">
          <x14:id>{B66195B5-B6D8-4982-8801-1223CD6C075B}</x14:id>
        </ext>
      </extLst>
    </cfRule>
  </conditionalFormatting>
  <conditionalFormatting sqref="M15:M16">
    <cfRule type="dataBar" priority="7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{60E76405-10E7-4658-AD45-3A4A6DD8C16D}</x14:id>
        </ext>
      </extLst>
    </cfRule>
    <cfRule type="dataBar" priority="11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{596038FB-0356-42A5-A81D-632CA1741330}</x14:id>
        </ext>
      </extLst>
    </cfRule>
    <cfRule type="dataBar" priority="1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{36507B0C-CBD4-4176-BFF6-C0447479EC5F}</x14:id>
        </ext>
      </extLst>
    </cfRule>
    <cfRule type="dataBar" priority="2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{61D181FA-A86C-4C69-B577-0EF95CB31997}</x14:id>
        </ext>
      </extLst>
    </cfRule>
    <cfRule type="dataBar" priority="3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{287D8C77-EFA0-4C58-8FAC-BBF46E0A512E}</x14:id>
        </ext>
      </extLst>
    </cfRule>
    <cfRule type="dataBar" priority="3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{19FBBE84-177B-4E13-9E37-A27F00BD414C}</x14:id>
        </ext>
      </extLst>
    </cfRule>
    <cfRule type="dataBar" priority="1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{0578514E-F409-4949-961F-3481815BD4DD}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{5D6125CF-4FC0-4A96-BDBA-D040FA778115}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{1AC69312-4D34-431F-AA9B-FDAD0332633B}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{6B9B883D-FA75-476A-99A6-C8F608ABC986}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{7FF1972A-941D-46E9-B9A2-952A2B88611C}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{597D012A-50C0-4B3A-8F1C-EBFE620A985B}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{4876D34E-7AAE-4F56-80BB-EED06E677A09}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{A4241EC5-57C5-488E-9B40-C3453C9508C0}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{F79B65B2-6F2A-40E2-974D-1D197AC8C30D}</x14:id>
        </ext>
      </extLst>
    </cfRule>
  </conditionalFormatting>
  <conditionalFormatting sqref="M19:M20"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{C23CAF70-1B22-4949-B391-E7E3FAAC5A30}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{D1BD6951-6157-4674-A03A-56B0B585C6BD}</x14:id>
        </ext>
      </extLst>
    </cfRule>
    <cfRule type="dataBar" priority="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{608B0BFB-27B4-40C3-92B9-F5ACD61EC02E}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{E254C492-2BB7-4C31-B458-943FE8DD67BB}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{E5ED967D-5EDE-4744-A7E5-4E96E68D2420}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{5320C32B-16A3-4FA1-9544-0885E23172CF}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{C4E406B1-DCB3-4969-8ACA-4F0C701CE4AB}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{EE343EDC-590C-474F-9C2A-88578547CD48}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{B826D54C-6A7E-4D12-8AEA-A6DF960FCB42}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E6716-F7D7-4342-8FA1-1648B6DF0E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9C0920-EE74-42BD-B2A0-9A03C44A72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</xm:sqref>
        </x14:conditionalFormatting>
        <x14:conditionalFormatting xmlns:xm="http://schemas.microsoft.com/office/excel/2006/main">
          <x14:cfRule type="dataBar" id="{9AEDF02A-97C6-49C0-92E0-F32DE5A636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4BB6A5-933D-44E3-A049-C5CA66053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2A0694-6CEA-4385-881E-79ED2DA3E1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 L7 L11</xm:sqref>
        </x14:conditionalFormatting>
        <x14:conditionalFormatting xmlns:xm="http://schemas.microsoft.com/office/excel/2006/main">
          <x14:cfRule type="dataBar" id="{1C4AB33E-219E-419E-8E04-55FBA2E0C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2A1ECC-0E1B-42B7-85E1-4445F3E9A7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 L19:L20</xm:sqref>
        </x14:conditionalFormatting>
        <x14:conditionalFormatting xmlns:xm="http://schemas.microsoft.com/office/excel/2006/main">
          <x14:cfRule type="dataBar" id="{71FD80AC-6BA9-4900-A50B-80F38B5716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340579-6E9F-4EE4-B25D-A3A6EB27C8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AA16CA-C466-473C-862F-B4D2A9888A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0E41C4-546E-49F2-B78F-DD09BFF69F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9A0872-129C-45F2-97C6-F67FFA197F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213D6B70-B353-47AF-B5A9-834A22A10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0EDDAA-256C-4F5B-A14D-CFCE7A5234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72AB5A-BFC1-4C4E-88A8-4A5204F37C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963F9B-E32B-491B-81E8-742DB3F3D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8A2502-C50C-48CA-82F6-E2FEBDDF7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51E9CC53-1894-4EB1-874C-166FF7C92F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134BD7-B38E-4383-A0AB-B8EA4B36081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C442130-15AB-45CC-B5B7-21F20C8AA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1DD865-7B49-4268-8979-173D0EB1365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3698F59-400B-4DDD-BD37-BA6E02DCE6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2410DF-16C6-4937-B945-16795E75E4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65F668-F548-4E44-9874-A1287CF2F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587173-0343-4BAC-A1F2-7EEF7046E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F12501D6-1947-4113-8DAC-CD1B879ACC8C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D877836F-E899-4567-B628-C6A4D959214C}">
            <x14:dataBar minLength="0" maxLength="100" gradient="0">
              <x14:cfvo type="num">
                <xm:f>0</xm:f>
              </x14:cfvo>
              <x14:cfvo type="num">
                <xm:f>239</xm:f>
              </x14:cfvo>
              <x14:negativeFillColor rgb="FFFF0000"/>
              <x14:axisColor rgb="FF000000"/>
            </x14:dataBar>
          </x14:cfRule>
          <x14:cfRule type="dataBar" id="{FF6C3784-1FF2-43E2-81D4-DFA74427CB56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CDAC4ABA-D538-466B-AE33-8FA721761A46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BA2D3C6D-C55C-4706-BE6F-8585A67A2E5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DDEB2CB9-9952-4B29-9BE8-67A7D2CBA984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D4B6FD8B-7B83-4EB3-B8FA-EB088A57FA28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C7565E5C-9DAC-46CB-AC94-F223852667A7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59B99ED3-7DE5-4828-A351-3CEC16F7D711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241EFD63-7F6D-48D8-89F5-04439EBD0E8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E6A4A9AC-4699-4665-84E0-50F12E5F58A8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FA9713A1-450E-41BA-B21A-7FB8185D179A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9A6DFE3E-8412-4B78-8566-5443B393051F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B66195B5-B6D8-4982-8801-1223CD6C075B}">
            <x14:dataBar minLength="0" maxLength="100" gradient="0">
              <x14:cfvo type="num">
                <xm:f>0</xm:f>
              </x14:cfvo>
              <x14:cfvo type="num">
                <xm:f>95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60E76405-10E7-4658-AD45-3A4A6DD8C16D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596038FB-0356-42A5-A81D-632CA1741330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36507B0C-CBD4-4176-BFF6-C0447479EC5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1D181FA-A86C-4C69-B577-0EF95CB3199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87D8C77-EFA0-4C58-8FAC-BBF46E0A512E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9FBBE84-177B-4E13-9E37-A27F00BD414C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0578514E-F409-4949-961F-3481815BD4DD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D6125CF-4FC0-4A96-BDBA-D040FA7781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C69312-4D34-431F-AA9B-FDAD0332633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B9B883D-FA75-476A-99A6-C8F608ABC98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FF1972A-941D-46E9-B9A2-952A2B8861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7D012A-50C0-4B3A-8F1C-EBFE620A9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76D34E-7AAE-4F56-80BB-EED06E677A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241EC5-57C5-488E-9B40-C3453C9508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9B65B2-6F2A-40E2-974D-1D197AC8C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C23CAF70-1B22-4949-B391-E7E3FAAC5A3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1BD6951-6157-4674-A03A-56B0B585C6B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08B0BFB-27B4-40C3-92B9-F5ACD61EC02E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14:cfRule type="dataBar" id="{E254C492-2BB7-4C31-B458-943FE8DD67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ED967D-5EDE-4744-A7E5-4E96E68D24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20C32B-16A3-4FA1-9544-0885E23172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E406B1-DCB3-4969-8ACA-4F0C701CE4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343EDC-590C-474F-9C2A-88578547CD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26D54C-6A7E-4D12-8AEA-A6DF960FCB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7222-4FEE-4617-B1FE-77DF005514C5}">
  <sheetPr codeName="Hoja47"/>
  <dimension ref="B1:Y30"/>
  <sheetViews>
    <sheetView showGridLines="0" topLeftCell="F2" zoomScaleNormal="100" workbookViewId="0">
      <selection activeCell="S38" sqref="S37:S38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219</v>
      </c>
      <c r="I1" s="19"/>
      <c r="J1" s="19"/>
      <c r="K1" s="19"/>
      <c r="L1" s="19"/>
      <c r="M1" s="19"/>
      <c r="N1" s="22"/>
      <c r="X1" s="8">
        <f>AVERAGE(L7,L9,L11,L13,L15,L17,L21,L25)</f>
        <v>1.0432886793015077</v>
      </c>
      <c r="Y1" s="9">
        <f>1-X1</f>
        <v>-4.3288679301507704E-2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110</v>
      </c>
      <c r="J7" s="27">
        <v>125</v>
      </c>
      <c r="K7" s="27">
        <v>128</v>
      </c>
      <c r="L7" s="34">
        <f>K7/J7</f>
        <v>1.024</v>
      </c>
      <c r="M7" s="32">
        <f>J7-K7</f>
        <v>-3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220</v>
      </c>
      <c r="J9" s="27">
        <v>47</v>
      </c>
      <c r="K9" s="27">
        <v>53</v>
      </c>
      <c r="L9" s="34">
        <f>K9/J9</f>
        <v>1.1276595744680851</v>
      </c>
      <c r="M9" s="32">
        <f>J9-K9</f>
        <v>-6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221</v>
      </c>
      <c r="J11" s="27">
        <v>60</v>
      </c>
      <c r="K11" s="27">
        <v>63</v>
      </c>
      <c r="L11" s="34">
        <f>K11/J11</f>
        <v>1.05</v>
      </c>
      <c r="M11" s="32">
        <f>J11-K11</f>
        <v>-3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6"/>
      <c r="I13" s="30" t="s">
        <v>50</v>
      </c>
      <c r="J13" s="27">
        <v>50</v>
      </c>
      <c r="K13" s="27">
        <v>51</v>
      </c>
      <c r="L13" s="34">
        <f>K13/J13</f>
        <v>1.02</v>
      </c>
      <c r="M13" s="32">
        <f>J13-K13</f>
        <v>-1</v>
      </c>
      <c r="N13" s="22"/>
    </row>
    <row r="14" spans="2:25" x14ac:dyDescent="0.25">
      <c r="H14" s="26"/>
      <c r="I14" s="31"/>
      <c r="J14" s="28"/>
      <c r="K14" s="28"/>
      <c r="L14" s="35"/>
      <c r="M14" s="33"/>
      <c r="N14" s="22"/>
    </row>
    <row r="15" spans="2:25" x14ac:dyDescent="0.25">
      <c r="H15" s="26"/>
      <c r="I15" s="27" t="s">
        <v>191</v>
      </c>
      <c r="J15" s="27">
        <v>58</v>
      </c>
      <c r="K15" s="27">
        <v>58</v>
      </c>
      <c r="L15" s="34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62</v>
      </c>
      <c r="J17" s="27">
        <v>34</v>
      </c>
      <c r="K17" s="27">
        <v>35</v>
      </c>
      <c r="L17" s="34">
        <f>K17/J17</f>
        <v>1.0294117647058822</v>
      </c>
      <c r="M17" s="32">
        <f>J17-K17</f>
        <v>-1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219</v>
      </c>
      <c r="J21" s="20">
        <v>42</v>
      </c>
      <c r="K21" s="20">
        <v>46</v>
      </c>
      <c r="L21" s="23">
        <f>K21/J21</f>
        <v>1.0952380952380953</v>
      </c>
      <c r="M21" s="18">
        <f>J21-K21</f>
        <v>-4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219</v>
      </c>
      <c r="J25" s="20">
        <v>26</v>
      </c>
      <c r="K25" s="20">
        <v>26</v>
      </c>
      <c r="L25" s="23">
        <f>K25/J25</f>
        <v>1</v>
      </c>
      <c r="M25" s="18">
        <f>J25-K25</f>
        <v>0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M13:M14"/>
    <mergeCell ref="I28:L28"/>
    <mergeCell ref="J30:L30"/>
    <mergeCell ref="I13:I14"/>
    <mergeCell ref="J13:J14"/>
    <mergeCell ref="K13:K14"/>
    <mergeCell ref="L13:L14"/>
    <mergeCell ref="I15:I16"/>
    <mergeCell ref="J15:J16"/>
    <mergeCell ref="K15:K16"/>
    <mergeCell ref="L15:L16"/>
    <mergeCell ref="M15:M16"/>
    <mergeCell ref="I17:I18"/>
    <mergeCell ref="J17:J18"/>
    <mergeCell ref="K17:K18"/>
    <mergeCell ref="L17:L18"/>
    <mergeCell ref="H23:H24"/>
    <mergeCell ref="I23:M24"/>
    <mergeCell ref="H25:H26"/>
    <mergeCell ref="I25:I26"/>
    <mergeCell ref="J25:J26"/>
    <mergeCell ref="K25:K26"/>
    <mergeCell ref="L25:L26"/>
    <mergeCell ref="M25:M26"/>
    <mergeCell ref="H19:H20"/>
    <mergeCell ref="I19:M20"/>
    <mergeCell ref="H21:H22"/>
    <mergeCell ref="I21:I22"/>
    <mergeCell ref="J21:J22"/>
    <mergeCell ref="K21:K22"/>
    <mergeCell ref="L21:L22"/>
    <mergeCell ref="M21:M22"/>
    <mergeCell ref="I11:I12"/>
    <mergeCell ref="J11:J12"/>
    <mergeCell ref="K11:K12"/>
    <mergeCell ref="L11:L12"/>
    <mergeCell ref="M11:M12"/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M17:M18"/>
    <mergeCell ref="I9:I10"/>
    <mergeCell ref="J9:J10"/>
    <mergeCell ref="K9:K10"/>
    <mergeCell ref="L9:L10"/>
    <mergeCell ref="M9:M10"/>
  </mergeCells>
  <conditionalFormatting sqref="L7 L9 L11 L13 L15 L17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{16CF62ED-3CF6-45F7-B719-2FC0000F4FDD}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{CAAFE288-D928-478F-ACD6-1C386975155D}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{717DAC5F-4FE7-40C0-9DA7-9253890F9807}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{5BD3E8A6-4E20-4411-9747-8E7A7C43975C}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{B95B5DB8-3E52-486B-8C4F-DE020ED07ABE}</x14:id>
        </ext>
      </extLst>
    </cfRule>
  </conditionalFormatting>
  <conditionalFormatting sqref="L21:L22 L25:L26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{8FE22523-89BE-4096-BB17-134F0D6C4086}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{BA499BDE-6B3A-4D03-A0F0-A10A273907CC}</x14:id>
        </ext>
      </extLst>
    </cfRule>
  </conditionalFormatting>
  <conditionalFormatting sqref="L21:L22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{976AD963-BB2D-451F-9E5B-9BA172ABC8D1}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{46FD9522-3621-4854-B262-02FD5F76F9A2}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{DC488F35-6096-4E4F-85DB-E4AA25C9AA0E}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{1F4219E5-4E8F-40BE-8B8C-1432AFFC2E9D}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{6A994C0A-F36B-4665-8BAE-F124B64873BA}</x14:id>
        </ext>
      </extLst>
    </cfRule>
  </conditionalFormatting>
  <conditionalFormatting sqref="L25:L26"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{9106CEC0-F8A8-4DEB-9F03-866AD79025D8}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{DF32973B-62FC-45D4-966C-2244D01A8C71}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{D5636019-89D5-4037-A3DE-C81B91CE32B4}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{575E16C7-E55B-42AD-85C2-913EF984B3AF}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{0DE13958-790D-4905-AB15-75E2C04BB7B4}</x14:id>
        </ext>
      </extLst>
    </cfRule>
  </conditionalFormatting>
  <conditionalFormatting sqref="M7 M17 M9 M11 M15 M13"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{2E1FF6A5-B3AD-42A7-8CB9-9D821DE906A5}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{B9A78CDB-1C3D-4DC9-ADB6-EDDBEC400B35}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{F64BE8D1-3DC8-4181-888F-285EB28DBAF3}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{AFCA0C8F-8120-46C2-AD6E-5675B8B5C75C}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{61CFDDC3-6678-4070-8D19-275E3B574E38}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{FF350EED-82D3-4E49-9597-16D509C251B0}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{855E864E-D139-46D4-99F7-671CD74A03FC}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{FC3D942B-999F-45A7-AF9D-39AEB075E756}</x14:id>
        </ext>
      </extLst>
    </cfRule>
  </conditionalFormatting>
  <conditionalFormatting sqref="M7:M8"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{ECFD3B22-15C8-42CE-B801-A1352921E20A}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{C1D2B3B7-6BC2-4808-8CCE-CD4F48C8E234}</x14:id>
        </ext>
      </extLst>
    </cfRule>
    <cfRule type="dataBar" priority="13">
      <dataBar>
        <cfvo type="num" val="0"/>
        <cfvo type="num" val="125"/>
        <color rgb="FF638EC6"/>
      </dataBar>
      <extLst>
        <ext xmlns:x14="http://schemas.microsoft.com/office/spreadsheetml/2009/9/main" uri="{B025F937-C7B1-47D3-B67F-A62EFF666E3E}">
          <x14:id>{A16BBC68-E466-4D18-81BF-6C662B0587D8}</x14:id>
        </ext>
      </extLst>
    </cfRule>
    <cfRule type="dataBar" priority="19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{B76ACFF6-B419-47A9-B502-4A8474E90740}</x14:id>
        </ext>
      </extLst>
    </cfRule>
  </conditionalFormatting>
  <conditionalFormatting sqref="M7:M16"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{E91202B7-C546-417C-AA12-CDC196FD9AEB}</x14:id>
        </ext>
      </extLst>
    </cfRule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{E9B8FAF4-19BD-4871-AD34-E633EDAE71ED}</x14:id>
        </ext>
      </extLst>
    </cfRule>
  </conditionalFormatting>
  <conditionalFormatting sqref="M9:M10">
    <cfRule type="dataBar" priority="12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{A3C3A4B3-D491-4CC4-AF93-FFA52FCFCA26}</x14:id>
        </ext>
      </extLst>
    </cfRule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{FADA55C3-03E4-4BCD-8C57-6855DA769008}</x14:id>
        </ext>
      </extLst>
    </cfRule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{CFA0A142-3C80-4364-928D-D310C3DAFD59}</x14:id>
        </ext>
      </extLst>
    </cfRule>
    <cfRule type="dataBar" priority="18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{E09335B4-FF7C-417D-8049-DF552F09CB14}</x14:id>
        </ext>
      </extLst>
    </cfRule>
  </conditionalFormatting>
  <conditionalFormatting sqref="M11:M12">
    <cfRule type="dataBar" priority="11">
      <dataBar>
        <cfvo type="num" val="0"/>
        <cfvo type="num" val="60"/>
        <color rgb="FF638EC6"/>
      </dataBar>
      <extLst>
        <ext xmlns:x14="http://schemas.microsoft.com/office/spreadsheetml/2009/9/main" uri="{B025F937-C7B1-47D3-B67F-A62EFF666E3E}">
          <x14:id>{A3F91DA7-1AFA-4B11-8F59-2F81F9C74CE7}</x14:id>
        </ext>
      </extLst>
    </cfRule>
  </conditionalFormatting>
  <conditionalFormatting sqref="M11:M14">
    <cfRule type="dataBar" priority="30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{FCB54C30-ED16-4EF9-9163-4C31FCF01767}</x14:id>
        </ext>
      </extLst>
    </cfRule>
    <cfRule type="dataBar" priority="24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{3BE2CB68-180F-4A81-9290-6EFEC3E4444B}</x14:id>
        </ext>
      </extLst>
    </cfRule>
    <cfRule type="dataBar" priority="17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{8D4C4136-2EFC-492F-84C8-0AB14F18AEA8}</x14:id>
        </ext>
      </extLst>
    </cfRule>
  </conditionalFormatting>
  <conditionalFormatting sqref="M13:M14">
    <cfRule type="dataBar" priority="10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{7D90D112-0619-4241-ABED-23217C6F1EC5}</x14:id>
        </ext>
      </extLst>
    </cfRule>
  </conditionalFormatting>
  <conditionalFormatting sqref="M15:M16">
    <cfRule type="dataBar" priority="29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{3A3B52CB-E49B-4A86-A7AA-25E511FAFFB4}</x14:id>
        </ext>
      </extLst>
    </cfRule>
    <cfRule type="dataBar" priority="23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{D9F9307E-8EAE-4B96-AA5D-1F0DBE039027}</x14:id>
        </ext>
      </extLst>
    </cfRule>
    <cfRule type="dataBar" priority="16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{C95EFF4E-4FA6-4BE5-8216-7D82B50F6B65}</x14:id>
        </ext>
      </extLst>
    </cfRule>
    <cfRule type="dataBar" priority="9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{76AFF554-FF7C-4078-B21D-283C63990518}</x14:id>
        </ext>
      </extLst>
    </cfRule>
  </conditionalFormatting>
  <conditionalFormatting sqref="M17:M18"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{EA7AA2C4-4A6B-4676-BF37-96B18815F94D}</x14:id>
        </ext>
      </extLst>
    </cfRule>
    <cfRule type="dataBar" priority="35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{B16B1C13-304B-4123-8AD5-6EB210879985}</x14:id>
        </ext>
      </extLst>
    </cfRule>
    <cfRule type="dataBar" priority="22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{AB9DB49D-31C0-4F30-BD7A-20273ABD4EA5}</x14:id>
        </ext>
      </extLst>
    </cfRule>
    <cfRule type="dataBar" priority="15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{11640BFF-87F2-4E5A-9618-AA9FBD7A762B}</x14:id>
        </ext>
      </extLst>
    </cfRule>
    <cfRule type="dataBar" priority="8">
      <dataBar>
        <cfvo type="num" val="0"/>
        <cfvo type="num" val="34"/>
        <color rgb="FF638EC6"/>
      </dataBar>
      <extLst>
        <ext xmlns:x14="http://schemas.microsoft.com/office/spreadsheetml/2009/9/main" uri="{B025F937-C7B1-47D3-B67F-A62EFF666E3E}">
          <x14:id>{EC194DCF-8EE1-4317-8859-32EA878D9EA1}</x14:id>
        </ext>
      </extLst>
    </cfRule>
  </conditionalFormatting>
  <conditionalFormatting sqref="M21:M22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{4A135E15-4154-412A-AD8C-883B32689662}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{92B11DF7-AD51-4AE0-A9C8-63A88DE5DDBC}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{6B6171BA-5573-423D-B765-034BD8ECC86A}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{B06E6F2F-99C3-4660-9094-88A1D5E5262E}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{55E2A454-8D9C-4824-AE1B-4E7FDCA97F75}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{633298E2-752F-4F8C-B508-E762E01C0F87}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{49F96932-F393-4BA4-AEC6-34B8118648E2}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{F6D26635-B143-460A-8298-3E556123D9D5}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{D20EC93B-3C97-48FC-B23A-C42ABDC429C4}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{3BFE3FAC-C06B-4AB9-9E69-7764E5839402}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{1F905EC8-C05D-4D01-AFBA-1552F7A24821}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{09D0B6BA-0A96-4DC5-8D26-D4D1F576B3CE}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{2B9E99EF-DE43-413B-B6C6-5506B502CBBB}</x14:id>
        </ext>
      </extLst>
    </cfRule>
    <cfRule type="dataBar" priority="14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{C34C201A-9462-4497-A169-C32AAEB50959}</x14:id>
        </ext>
      </extLst>
    </cfRule>
    <cfRule type="dataBar" priority="7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{F8ECCD82-D441-4DB4-874B-DC40E9042CAF}</x14:id>
        </ext>
      </extLst>
    </cfRule>
  </conditionalFormatting>
  <conditionalFormatting sqref="M25:M26"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{21CF7793-5923-468F-8645-A0E2E0CB2B8D}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{56B9886D-5926-497D-BE99-A6B68E79F3F3}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{FF54A38A-7247-4C6B-BB59-D23ED15A1E1F}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{6B15AADC-F9E1-402F-9BB8-785BE0234BCC}</x14:id>
        </ext>
      </extLst>
    </cfRule>
    <cfRule type="dataBar" priority="1">
      <dataBar>
        <cfvo type="num" val="0"/>
        <cfvo type="num" val="26"/>
        <color rgb="FF638EC6"/>
      </dataBar>
      <extLst>
        <ext xmlns:x14="http://schemas.microsoft.com/office/spreadsheetml/2009/9/main" uri="{B025F937-C7B1-47D3-B67F-A62EFF666E3E}">
          <x14:id>{A4BF3C47-6892-4E86-8E2B-0F3C0E59CBA2}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{F947D1E8-E908-4E6B-9D88-89747A48A6F2}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{FF5AFB8F-6FC6-47F9-8072-E1634710A234}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{F7EE040C-D6C4-4652-835E-CA0F7DF503D0}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{B85D847D-2B87-42F6-8F63-180226DB93D9}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CF62ED-3CF6-45F7-B719-2FC0000F4F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AFE288-D928-478F-ACD6-1C3869751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7DAC5F-4FE7-40C0-9DA7-9253890F9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D3E8A6-4E20-4411-9747-8E7A7C4397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5B5DB8-3E52-486B-8C4F-DE020ED07A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</xm:sqref>
        </x14:conditionalFormatting>
        <x14:conditionalFormatting xmlns:xm="http://schemas.microsoft.com/office/excel/2006/main">
          <x14:cfRule type="dataBar" id="{8FE22523-89BE-4096-BB17-134F0D6C40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499BDE-6B3A-4D03-A0F0-A10A273907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 L25:L26</xm:sqref>
        </x14:conditionalFormatting>
        <x14:conditionalFormatting xmlns:xm="http://schemas.microsoft.com/office/excel/2006/main">
          <x14:cfRule type="dataBar" id="{976AD963-BB2D-451F-9E5B-9BA172ABC8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FD9522-3621-4854-B262-02FD5F76F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488F35-6096-4E4F-85DB-E4AA25C9A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4219E5-4E8F-40BE-8B8C-1432AFFC2E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994C0A-F36B-4665-8BAE-F124B6487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9106CEC0-F8A8-4DEB-9F03-866AD79025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32973B-62FC-45D4-966C-2244D01A8C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636019-89D5-4037-A3DE-C81B91CE3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E16C7-E55B-42AD-85C2-913EF984B3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E13958-790D-4905-AB15-75E2C04BB7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2E1FF6A5-B3AD-42A7-8CB9-9D821DE906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A78CDB-1C3D-4DC9-ADB6-EDDBEC400B3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64BE8D1-3DC8-4181-888F-285EB28DBAF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FCA0C8F-8120-46C2-AD6E-5675B8B5C7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CFDDC3-6678-4070-8D19-275E3B574E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350EED-82D3-4E49-9597-16D509C25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5E864E-D139-46D4-99F7-671CD74A03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3D942B-999F-45A7-AF9D-39AEB075E7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M17 M9 M11 M15 M13</xm:sqref>
        </x14:conditionalFormatting>
        <x14:conditionalFormatting xmlns:xm="http://schemas.microsoft.com/office/excel/2006/main">
          <x14:cfRule type="dataBar" id="{ECFD3B22-15C8-42CE-B801-A1352921E20A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C1D2B3B7-6BC2-4808-8CCE-CD4F48C8E23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A16BBC68-E466-4D18-81BF-6C662B0587D8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14:cfRule type="dataBar" id="{B76ACFF6-B419-47A9-B502-4A8474E90740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91202B7-C546-417C-AA12-CDC196FD9AEB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9B8FAF4-19BD-4871-AD34-E633EDAE71ED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A3C3A4B3-D491-4CC4-AF93-FFA52FCFCA26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FADA55C3-03E4-4BCD-8C57-6855DA769008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CFA0A142-3C80-4364-928D-D310C3DAFD5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09335B4-FF7C-417D-8049-DF552F09CB14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3F91DA7-1AFA-4B11-8F59-2F81F9C74CE7}">
            <x14:dataBar minLength="0" maxLength="100" gradient="0">
              <x14:cfvo type="num">
                <xm:f>0</xm:f>
              </x14:cfvo>
              <x14:cfvo type="num">
                <xm:f>60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FCB54C30-ED16-4EF9-9163-4C31FCF01767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3BE2CB68-180F-4A81-9290-6EFEC3E4444B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8D4C4136-2EFC-492F-84C8-0AB14F18AEA8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m:sqref>M11:M14</xm:sqref>
        </x14:conditionalFormatting>
        <x14:conditionalFormatting xmlns:xm="http://schemas.microsoft.com/office/excel/2006/main">
          <x14:cfRule type="dataBar" id="{7D90D112-0619-4241-ABED-23217C6F1EC5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3A3B52CB-E49B-4A86-A7AA-25E511FAFFB4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D9F9307E-8EAE-4B96-AA5D-1F0DBE039027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C95EFF4E-4FA6-4BE5-8216-7D82B50F6B65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14:cfRule type="dataBar" id="{76AFF554-FF7C-4078-B21D-283C63990518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EA7AA2C4-4A6B-4676-BF37-96B18815F94D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16B1C13-304B-4123-8AD5-6EB210879985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B9DB49D-31C0-4F30-BD7A-20273ABD4EA5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11640BFF-87F2-4E5A-9618-AA9FBD7A762B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EC194DCF-8EE1-4317-8859-32EA878D9EA1}">
            <x14:dataBar minLength="0" maxLength="100" gradient="0">
              <x14:cfvo type="num">
                <xm:f>0</xm:f>
              </x14:cfvo>
              <x14:cfvo type="num">
                <xm:f>34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4A135E15-4154-412A-AD8C-883B326896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B11DF7-AD51-4AE0-A9C8-63A88DE5DDBC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B6171BA-5573-423D-B765-034BD8ECC86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06E6F2F-99C3-4660-9094-88A1D5E5262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5E2A454-8D9C-4824-AE1B-4E7FDCA97F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3298E2-752F-4F8C-B508-E762E01C0F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F96932-F393-4BA4-AEC6-34B8118648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D26635-B143-460A-8298-3E556123D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0EC93B-3C97-48FC-B23A-C42ABDC429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FE3FAC-C06B-4AB9-9E69-7764E583940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F905EC8-C05D-4D01-AFBA-1552F7A2482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9D0B6BA-0A96-4DC5-8D26-D4D1F576B3C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B9E99EF-DE43-413B-B6C6-5506B502CBB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C34C201A-9462-4497-A169-C32AAEB50959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F8ECCD82-D441-4DB4-874B-DC40E9042CAF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21CF7793-5923-468F-8645-A0E2E0CB2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B9886D-5926-497D-BE99-A6B68E79F3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F54A38A-7247-4C6B-BB59-D23ED15A1E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15AADC-F9E1-402F-9BB8-785BE0234B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BF3C47-6892-4E86-8E2B-0F3C0E59CBA2}">
            <x14:dataBar minLength="0" maxLength="100" gradient="0">
              <x14:cfvo type="num">
                <xm:f>0</xm:f>
              </x14:cfvo>
              <x14:cfvo type="num">
                <xm:f>26</xm:f>
              </x14:cfvo>
              <x14:negativeFillColor rgb="FFFF0000"/>
              <x14:axisColor rgb="FF000000"/>
            </x14:dataBar>
          </x14:cfRule>
          <x14:cfRule type="dataBar" id="{F947D1E8-E908-4E6B-9D88-89747A48A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AFB8F-6FC6-47F9-8072-E1634710A23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7EE040C-D6C4-4652-835E-CA0F7DF503D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85D847D-2B87-42F6-8F63-180226DB93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DDCD-5D1D-46FC-B8CD-FB6DEE06A041}">
  <sheetPr codeName="Hoja48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30</v>
      </c>
      <c r="I1" s="19"/>
      <c r="J1" s="19"/>
      <c r="K1" s="19"/>
      <c r="L1" s="19"/>
      <c r="M1" s="19"/>
      <c r="N1" s="22"/>
      <c r="X1" s="8">
        <f>AVERAGE(L7,L9,L11,L15,L19)</f>
        <v>0.84055611055611057</v>
      </c>
      <c r="Y1" s="9">
        <f>1-X1</f>
        <v>0.15944388944388943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30</v>
      </c>
      <c r="J7" s="27">
        <v>182</v>
      </c>
      <c r="K7" s="27">
        <v>153</v>
      </c>
      <c r="L7" s="34">
        <f>K7/J7</f>
        <v>0.84065934065934067</v>
      </c>
      <c r="M7" s="32">
        <f>J7-K7</f>
        <v>29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222</v>
      </c>
      <c r="J9" s="27">
        <v>132</v>
      </c>
      <c r="K9" s="27">
        <v>95</v>
      </c>
      <c r="L9" s="34">
        <f>K9/J9</f>
        <v>0.71969696969696972</v>
      </c>
      <c r="M9" s="32">
        <f>J9-K9</f>
        <v>37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30" t="s">
        <v>223</v>
      </c>
      <c r="J11" s="27">
        <v>66</v>
      </c>
      <c r="K11" s="27">
        <v>60</v>
      </c>
      <c r="L11" s="34">
        <f>K11/J11</f>
        <v>0.90909090909090906</v>
      </c>
      <c r="M11" s="32">
        <f>J11-K11</f>
        <v>6</v>
      </c>
      <c r="N11" s="22"/>
    </row>
    <row r="12" spans="2:25" x14ac:dyDescent="0.25">
      <c r="H12" s="26"/>
      <c r="I12" s="31"/>
      <c r="J12" s="28"/>
      <c r="K12" s="28"/>
      <c r="L12" s="35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30</v>
      </c>
      <c r="J15" s="20">
        <v>105</v>
      </c>
      <c r="K15" s="20">
        <v>77</v>
      </c>
      <c r="L15" s="23">
        <f>K15/J15</f>
        <v>0.73333333333333328</v>
      </c>
      <c r="M15" s="18">
        <f>J15-K15</f>
        <v>28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30</v>
      </c>
      <c r="J19" s="20">
        <v>47</v>
      </c>
      <c r="K19" s="20">
        <v>47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M15:M16"/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J9:J10"/>
    <mergeCell ref="K9:K10"/>
    <mergeCell ref="L9:L10"/>
    <mergeCell ref="M9:M10"/>
    <mergeCell ref="H13:H14"/>
    <mergeCell ref="I13:M14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{F1391C29-9E5B-47CD-9B6C-785F3AF86F9B}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{7B4126E9-CDB6-4606-8A80-6E3C3FF244E2}</x14:id>
        </ext>
      </extLst>
    </cfRule>
  </conditionalFormatting>
  <conditionalFormatting sqref="L9 L7 L11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{51E39466-AC9A-45DC-BEC7-E979A46C02F1}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{44A01131-9372-4F91-B947-0898F09CD039}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{7F9D3D30-8843-426C-BD1F-FF549BF10FC7}</x14:id>
        </ext>
      </extLst>
    </cfRule>
  </conditionalFormatting>
  <conditionalFormatting sqref="L15:L16 L19:L20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{386CAA03-E2BF-4D36-BB8A-328C8AADB737}</x14:id>
        </ext>
      </extLst>
    </cfRule>
    <cfRule type="dataBar" priority="8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{1B3430EE-E5A6-46D9-9971-AEF226C648B0}</x14:id>
        </ext>
      </extLst>
    </cfRule>
  </conditionalFormatting>
  <conditionalFormatting sqref="L15:L16"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{045B715F-4C12-4ECE-8068-AD0151CD0E5C}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{959A7A95-94A0-4F99-8DCB-4F758382E42A}</x14:id>
        </ext>
      </extLst>
    </cfRule>
    <cfRule type="dataBar" priority="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{962836D1-D468-49AD-8FDD-FDB2193F4647}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{865462E0-B3D6-4B92-B751-0F5B36C63B3C}</x14:id>
        </ext>
      </extLst>
    </cfRule>
    <cfRule type="dataBar" priority="7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{88FEB545-01FE-4697-872E-615C846C3EF2}</x14:id>
        </ext>
      </extLst>
    </cfRule>
  </conditionalFormatting>
  <conditionalFormatting sqref="L19:L20"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{D1F76705-B9AB-41EC-B125-686215534DFC}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{03F994F6-FBDB-4594-9AC6-F9C06E082CF6}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{A06F78B0-5874-4A3B-A732-A89E18DB2125}</x14:id>
        </ext>
      </extLst>
    </cfRule>
    <cfRule type="dataBar" priority="1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{028AB381-BA17-4D0B-946C-E33A503B0ECD}</x14:id>
        </ext>
      </extLst>
    </cfRule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{62EBCC3A-77E5-48D5-A540-62846DAFC3BF}</x14:id>
        </ext>
      </extLst>
    </cfRule>
    <cfRule type="dataBar" priority="6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{8F0DCEFF-FF3D-4798-8FE6-78B745A52E99}</x14:id>
        </ext>
      </extLst>
    </cfRule>
    <cfRule type="dataBar" priority="7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{D74F4F1A-D286-46B0-8789-B1AC523CB8AE}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{5ED35D5B-A036-42A2-8B33-94B3C176D2D2}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{7FC20407-6B24-40EF-8F9C-614CF9C2375C}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{C9BB4185-CD3D-47F0-B023-C91656C871B5}</x14:id>
        </ext>
      </extLst>
    </cfRule>
  </conditionalFormatting>
  <conditionalFormatting sqref="M7 M9 M11">
    <cfRule type="dataBar" priority="21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{E76CB747-E0A0-4035-9873-9308F35D9B90}</x14:id>
        </ext>
      </extLst>
    </cfRule>
    <cfRule type="dataBar" priority="21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{DACED32D-2A25-4036-AD77-CDC96C7EB973}</x14:id>
        </ext>
      </extLst>
    </cfRule>
    <cfRule type="dataBar" priority="2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{A9D67FA7-CDD7-485D-96EB-954A620667AF}</x14:id>
        </ext>
      </extLst>
    </cfRule>
    <cfRule type="dataBar" priority="2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{5FEB94AC-2DC7-4DEF-9A31-C7C68F4B10E5}</x14:id>
        </ext>
      </extLst>
    </cfRule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{5C76A7D8-6C34-4A57-9A54-C43E3E051077}</x14:id>
        </ext>
      </extLst>
    </cfRule>
    <cfRule type="dataBar" priority="21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{9F9FEBB8-A444-42FA-B5D2-B3385FF58B34}</x14:id>
        </ext>
      </extLst>
    </cfRule>
    <cfRule type="dataBar" priority="2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{4A188980-EAFB-4AFA-B05F-1097A114CB3D}</x14:id>
        </ext>
      </extLst>
    </cfRule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{1002AC75-8708-4F82-AF13-1BD01A9D80E2}</x14:id>
        </ext>
      </extLst>
    </cfRule>
  </conditionalFormatting>
  <conditionalFormatting sqref="M7:M8">
    <cfRule type="dataBar" priority="3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{556F7032-EA50-45A2-B49F-94741C5EB919}</x14:id>
        </ext>
      </extLst>
    </cfRule>
    <cfRule type="dataBar" priority="26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{EC36D6EA-810C-4984-8A19-CFEF8002FFB9}</x14:id>
        </ext>
      </extLst>
    </cfRule>
    <cfRule type="dataBar" priority="3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{0CDCEB72-F4DA-4082-96E7-9FA43CDC1D2D}</x14:id>
        </ext>
      </extLst>
    </cfRule>
    <cfRule type="dataBar" priority="20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{221872D6-1D68-4E7A-B63A-ACC4D4899373}</x14:id>
        </ext>
      </extLst>
    </cfRule>
  </conditionalFormatting>
  <conditionalFormatting sqref="M7:M12">
    <cfRule type="dataBar" priority="4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{FDE5BE73-79B7-438E-A0A3-A1DECA1AC40E}</x14:id>
        </ext>
      </extLst>
    </cfRule>
    <cfRule type="dataBar" priority="4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{C92E0DC5-1F85-4963-8BE8-704B00D0144C}</x14:id>
        </ext>
      </extLst>
    </cfRule>
  </conditionalFormatting>
  <conditionalFormatting sqref="M9:M10">
    <cfRule type="dataBar" priority="19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{29F4A7A8-2486-498F-B914-D126C351B33C}</x14:id>
        </ext>
      </extLst>
    </cfRule>
    <cfRule type="dataBar" priority="3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{6DC60461-B5A7-47C3-A6D4-FE993F2C7568}</x14:id>
        </ext>
      </extLst>
    </cfRule>
    <cfRule type="dataBar" priority="3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{9A9BC9C5-CEA3-49ED-85D5-1094CBB56F7D}</x14:id>
        </ext>
      </extLst>
    </cfRule>
    <cfRule type="dataBar" priority="25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{3FB1ADF9-7DAB-4FFB-9303-ED5A5B84FA43}</x14:id>
        </ext>
      </extLst>
    </cfRule>
  </conditionalFormatting>
  <conditionalFormatting sqref="M11:M12">
    <cfRule type="dataBar" priority="31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{3B68E52C-6070-4807-92C4-02446CC62A87}</x14:id>
        </ext>
      </extLst>
    </cfRule>
    <cfRule type="dataBar" priority="37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{4EA52860-4983-4CAC-8E10-E46A6AFB6B1B}</x14:id>
        </ext>
      </extLst>
    </cfRule>
    <cfRule type="dataBar" priority="24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{E91891E8-E9F3-42B2-B35E-64A9818588DB}</x14:id>
        </ext>
      </extLst>
    </cfRule>
    <cfRule type="dataBar" priority="1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{CD422A2D-3058-4A3F-8F3A-A0267C6C5350}</x14:id>
        </ext>
      </extLst>
    </cfRule>
  </conditionalFormatting>
  <conditionalFormatting sqref="M15:M1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{4E58D3DE-212D-4A38-86C0-EB128EEA062F}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{E2A7D73D-2977-4089-9EAD-614529F5F4D2}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{AD6378BB-3987-48E7-9EDA-E175E07CEAFD}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{5362C2D4-A08F-4C22-BAC1-9445D5C352C0}</x14:id>
        </ext>
      </extLst>
    </cfRule>
    <cfRule type="dataBar" priority="4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{6E2D96C6-C85E-4618-B390-408BDA581E0B}</x14:id>
        </ext>
      </extLst>
    </cfRule>
    <cfRule type="dataBar" priority="4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{48E6DDCA-C520-41D5-8735-C8FBD0611981}</x14:id>
        </ext>
      </extLst>
    </cfRule>
    <cfRule type="dataBar" priority="3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{9919C672-4634-4A91-B2D9-7C2AEDD2148D}</x14:id>
        </ext>
      </extLst>
    </cfRule>
    <cfRule type="dataBar" priority="2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{36C2958D-70CC-4E60-AB24-E8CAD12B7EE5}</x14:id>
        </ext>
      </extLst>
    </cfRule>
    <cfRule type="dataBar" priority="2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{4831EE69-C2D0-4A5E-810D-61273A3EF7AB}</x14:id>
        </ext>
      </extLst>
    </cfRule>
    <cfRule type="dataBar" priority="21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{7DB2EA78-57BE-4E7D-AF07-A5C4FB203E3A}</x14:id>
        </ext>
      </extLst>
    </cfRule>
    <cfRule type="dataBar" priority="17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{60A9A161-6AAA-4736-8F3B-D4CCCCB9530A}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{7F9D623F-720B-4A9E-B7B3-BF3049682D60}</x14:id>
        </ext>
      </extLst>
    </cfRule>
    <cfRule type="dataBar" priority="5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{42B62F0A-5D4F-4A17-9A4C-3C01E7F90EF5}</x14:id>
        </ext>
      </extLst>
    </cfRule>
    <cfRule type="dataBar" priority="5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{277F3411-2070-4B61-AECE-D9670CEA97C4}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{4994D31C-2D6B-4A36-B622-D0C9C89C6370}</x14:id>
        </ext>
      </extLst>
    </cfRule>
  </conditionalFormatting>
  <conditionalFormatting sqref="M19:M20">
    <cfRule type="dataBar" priority="4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{9D0C1E8E-77BF-4B2B-9776-88A52723FD51}</x14:id>
        </ext>
      </extLst>
    </cfRule>
    <cfRule type="dataBar" priority="4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{7AB929FC-37C2-4B7A-86DA-CB87113FCF8C}</x14:id>
        </ext>
      </extLst>
    </cfRule>
    <cfRule type="dataBar" priority="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{0E46C1F8-0128-4047-BF6E-D5FD2316B5EF}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{2F832D7B-E0A6-47C0-AC50-BA111EB25D8C}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{0BA6A34B-E5BD-4343-BADE-B6D8852A3A57}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{8FCBD439-97CF-4388-83F8-30F7FFC5B75D}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{A19A2F9E-4DBC-45C2-8F67-F53E8DB62AF0}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{D630B770-1D3B-4BB9-A8C4-1442CD093B30}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{7BBDB957-58D6-4767-BE45-7F636C296272}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391C29-9E5B-47CD-9B6C-785F3AF86F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4126E9-CDB6-4606-8A80-6E3C3FF244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</xm:sqref>
        </x14:conditionalFormatting>
        <x14:conditionalFormatting xmlns:xm="http://schemas.microsoft.com/office/excel/2006/main">
          <x14:cfRule type="dataBar" id="{51E39466-AC9A-45DC-BEC7-E979A46C02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A01131-9372-4F91-B947-0898F09CD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9D3D30-8843-426C-BD1F-FF549BF10F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 L7 L11</xm:sqref>
        </x14:conditionalFormatting>
        <x14:conditionalFormatting xmlns:xm="http://schemas.microsoft.com/office/excel/2006/main">
          <x14:cfRule type="dataBar" id="{386CAA03-E2BF-4D36-BB8A-328C8AADB7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3430EE-E5A6-46D9-9971-AEF226C648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 L19:L20</xm:sqref>
        </x14:conditionalFormatting>
        <x14:conditionalFormatting xmlns:xm="http://schemas.microsoft.com/office/excel/2006/main">
          <x14:cfRule type="dataBar" id="{045B715F-4C12-4ECE-8068-AD0151CD0E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9A7A95-94A0-4F99-8DCB-4F758382E4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2836D1-D468-49AD-8FDD-FDB2193F46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5462E0-B3D6-4B92-B751-0F5B36C63B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FEB545-01FE-4697-872E-615C846C3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D1F76705-B9AB-41EC-B125-686215534D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F994F6-FBDB-4594-9AC6-F9C06E082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6F78B0-5874-4A3B-A732-A89E18DB21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8AB381-BA17-4D0B-946C-E33A503B0E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EBCC3A-77E5-48D5-A540-62846DAFC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0DCEFF-FF3D-4798-8FE6-78B745A52E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4F4F1A-D286-46B0-8789-B1AC523CB8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D35D5B-A036-42A2-8B33-94B3C176D2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C20407-6B24-40EF-8F9C-614CF9C237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BB4185-CD3D-47F0-B023-C91656C871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E76CB747-E0A0-4035-9873-9308F35D9B9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ACED32D-2A25-4036-AD77-CDC96C7EB97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9D67FA7-CDD7-485D-96EB-954A620667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EB94AC-2DC7-4DEF-9A31-C7C68F4B10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76A7D8-6C34-4A57-9A54-C43E3E051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9FEBB8-A444-42FA-B5D2-B3385FF58B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188980-EAFB-4AFA-B05F-1097A114CB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02AC75-8708-4F82-AF13-1BD01A9D80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556F7032-EA50-45A2-B49F-94741C5EB919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EC36D6EA-810C-4984-8A19-CFEF8002FFB9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0CDCEB72-F4DA-4082-96E7-9FA43CDC1D2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221872D6-1D68-4E7A-B63A-ACC4D4899373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FDE5BE73-79B7-438E-A0A3-A1DECA1AC40E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92E0DC5-1F85-4963-8BE8-704B00D0144C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29F4A7A8-2486-498F-B914-D126C351B33C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6DC60461-B5A7-47C3-A6D4-FE993F2C7568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9A9BC9C5-CEA3-49ED-85D5-1094CBB56F7D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3FB1ADF9-7DAB-4FFB-9303-ED5A5B84FA43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B68E52C-6070-4807-92C4-02446CC62A87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4EA52860-4983-4CAC-8E10-E46A6AFB6B1B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E91891E8-E9F3-42B2-B35E-64A9818588DB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CD422A2D-3058-4A3F-8F3A-A0267C6C5350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4E58D3DE-212D-4A38-86C0-EB128EEA0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A7D73D-2977-4089-9EAD-614529F5F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6378BB-3987-48E7-9EDA-E175E07CEA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62C2D4-A08F-4C22-BAC1-9445D5C35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2D96C6-C85E-4618-B390-408BDA581E0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48E6DDCA-C520-41D5-8735-C8FBD0611981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919C672-4634-4A91-B2D9-7C2AEDD2148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6C2958D-70CC-4E60-AB24-E8CAD12B7EE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831EE69-C2D0-4A5E-810D-61273A3EF7AB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DB2EA78-57BE-4E7D-AF07-A5C4FB203E3A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60A9A161-6AAA-4736-8F3B-D4CCCCB9530A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7F9D623F-720B-4A9E-B7B3-BF3049682D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B62F0A-5D4F-4A17-9A4C-3C01E7F90EF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77F3411-2070-4B61-AECE-D9670CEA97C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994D31C-2D6B-4A36-B622-D0C9C89C63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9D0C1E8E-77BF-4B2B-9776-88A52723FD5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AB929FC-37C2-4B7A-86DA-CB87113FCF8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E46C1F8-0128-4047-BF6E-D5FD2316B5EF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2F832D7B-E0A6-47C0-AC50-BA111EB25D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A6A34B-E5BD-4343-BADE-B6D8852A3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CBD439-97CF-4388-83F8-30F7FFC5B7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9A2F9E-4DBC-45C2-8F67-F53E8DB62A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30B770-1D3B-4BB9-A8C4-1442CD093B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BDB957-58D6-4767-BE45-7F636C2962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3F17-D3D0-4F1B-8A5B-96B0B01692BD}">
  <dimension ref="A1:Y11"/>
  <sheetViews>
    <sheetView showGridLines="0" zoomScaleNormal="100" workbookViewId="0">
      <selection activeCell="E34" sqref="E34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AVERAGE(C3:C11)</f>
        <v>1.1661944446598254</v>
      </c>
      <c r="Y1" s="9">
        <f>1-X1</f>
        <v>-0.16619444465982536</v>
      </c>
    </row>
    <row r="2" spans="1:25" x14ac:dyDescent="0.25">
      <c r="A2" s="15"/>
      <c r="B2" s="15"/>
    </row>
    <row r="3" spans="1:25" x14ac:dyDescent="0.25">
      <c r="A3" s="17" t="s">
        <v>489</v>
      </c>
      <c r="B3" s="16"/>
      <c r="C3" s="14">
        <f>'D49 Heredia'!X1</f>
        <v>1.6450385474555955</v>
      </c>
    </row>
    <row r="4" spans="1:25" x14ac:dyDescent="0.25">
      <c r="A4" s="17" t="s">
        <v>490</v>
      </c>
      <c r="B4" s="16"/>
      <c r="C4" s="14">
        <f>'D50 Barva'!X1</f>
        <v>1.0117037952416377</v>
      </c>
    </row>
    <row r="5" spans="1:25" x14ac:dyDescent="0.25">
      <c r="A5" s="17" t="s">
        <v>491</v>
      </c>
      <c r="B5" s="16"/>
      <c r="C5" s="14">
        <f>'D51 Santo Domingo'!X1</f>
        <v>1.1445516086886955</v>
      </c>
    </row>
    <row r="6" spans="1:25" x14ac:dyDescent="0.25">
      <c r="A6" s="17" t="s">
        <v>492</v>
      </c>
      <c r="B6" s="16"/>
      <c r="C6" s="14">
        <f>'D52 Santa Barbara'!X1</f>
        <v>1.2155086106039561</v>
      </c>
    </row>
    <row r="7" spans="1:25" x14ac:dyDescent="0.25">
      <c r="A7" s="17" t="s">
        <v>493</v>
      </c>
      <c r="B7" s="16"/>
      <c r="C7" s="14">
        <f>'D53 San Rafael'!X1</f>
        <v>1.1055230442763717</v>
      </c>
    </row>
    <row r="8" spans="1:25" x14ac:dyDescent="0.25">
      <c r="A8" s="17" t="s">
        <v>494</v>
      </c>
      <c r="B8" s="16"/>
      <c r="C8" s="14">
        <f>'D54 San Isidro'!X1</f>
        <v>1.226706034737733</v>
      </c>
    </row>
    <row r="9" spans="1:25" x14ac:dyDescent="0.25">
      <c r="A9" s="17" t="s">
        <v>495</v>
      </c>
      <c r="B9" s="16"/>
      <c r="C9" s="14">
        <f>'D55 Belen'!X1</f>
        <v>1.0208812423861788</v>
      </c>
    </row>
    <row r="10" spans="1:25" x14ac:dyDescent="0.25">
      <c r="A10" s="17" t="s">
        <v>496</v>
      </c>
      <c r="B10" s="16"/>
      <c r="C10" s="14">
        <f>'D56 Flores'!X1</f>
        <v>1.0712930928468949</v>
      </c>
    </row>
    <row r="11" spans="1:25" x14ac:dyDescent="0.25">
      <c r="A11" s="17" t="s">
        <v>497</v>
      </c>
      <c r="B11" s="16"/>
      <c r="C11" s="14">
        <f>'D57 San Pablo'!X1</f>
        <v>1.0545440257013659</v>
      </c>
    </row>
  </sheetData>
  <sheetProtection algorithmName="SHA-512" hashValue="VTWew8Y+GvX8DHWlvc3pJKYXPtqxjuasoxLroRQyTT5D9Z7Y4veTsWv6wzrRkcSCgHWPMfvHKXijiKEhYJFWiA==" saltValue="gkUhAnBHXD88TZRHX/rRwg==" spinCount="100000" sheet="1" objects="1" scenarios="1"/>
  <mergeCells count="10">
    <mergeCell ref="A8:B8"/>
    <mergeCell ref="A9:B9"/>
    <mergeCell ref="A10:B10"/>
    <mergeCell ref="A11:B11"/>
    <mergeCell ref="A1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B945-1F71-40A1-9FAD-C1726B59CFE5}">
  <sheetPr codeName="Hoja49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224</v>
      </c>
      <c r="I1" s="19"/>
      <c r="J1" s="19"/>
      <c r="K1" s="19"/>
      <c r="L1" s="19"/>
      <c r="M1" s="19"/>
      <c r="N1" s="22"/>
      <c r="X1" s="8">
        <f>AVERAGE(L7,L9,L11,L13,L15,L19,L23)</f>
        <v>1.6450385474555955</v>
      </c>
      <c r="Y1" s="9">
        <f>1-X1</f>
        <v>-0.64503854745559552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224</v>
      </c>
      <c r="J7" s="27">
        <v>46</v>
      </c>
      <c r="K7" s="27">
        <v>47</v>
      </c>
      <c r="L7" s="34">
        <f>K7/J7</f>
        <v>1.0217391304347827</v>
      </c>
      <c r="M7" s="32">
        <f>J7-K7</f>
        <v>-1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24</v>
      </c>
      <c r="J9" s="27">
        <v>80</v>
      </c>
      <c r="K9" s="27">
        <v>157</v>
      </c>
      <c r="L9" s="34">
        <f>K9/J9</f>
        <v>1.9624999999999999</v>
      </c>
      <c r="M9" s="32">
        <f>J9-K9</f>
        <v>-77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16</v>
      </c>
      <c r="J11" s="27">
        <v>160</v>
      </c>
      <c r="K11" s="27">
        <v>163</v>
      </c>
      <c r="L11" s="34">
        <f>K11/J11</f>
        <v>1.01875</v>
      </c>
      <c r="M11" s="32">
        <f>J11-K11</f>
        <v>-3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225</v>
      </c>
      <c r="J13" s="27">
        <v>95</v>
      </c>
      <c r="K13" s="27">
        <v>207</v>
      </c>
      <c r="L13" s="34">
        <f>K13/J13</f>
        <v>2.1789473684210527</v>
      </c>
      <c r="M13" s="32">
        <f>J13-K13</f>
        <v>-112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30" t="s">
        <v>226</v>
      </c>
      <c r="J15" s="27">
        <v>3</v>
      </c>
      <c r="K15" s="27">
        <v>10</v>
      </c>
      <c r="L15" s="34">
        <f>K15/J15</f>
        <v>3.3333333333333335</v>
      </c>
      <c r="M15" s="32">
        <f>J15-K15</f>
        <v>-7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224</v>
      </c>
      <c r="J19" s="20">
        <v>337</v>
      </c>
      <c r="K19" s="20">
        <v>337</v>
      </c>
      <c r="L19" s="23">
        <f>K19/J19</f>
        <v>1</v>
      </c>
      <c r="M19" s="32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33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224</v>
      </c>
      <c r="J23" s="20">
        <v>120</v>
      </c>
      <c r="K23" s="20">
        <v>120</v>
      </c>
      <c r="L23" s="23">
        <f>K23/J23</f>
        <v>1</v>
      </c>
      <c r="M23" s="32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33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M9:M10"/>
    <mergeCell ref="I11:I12"/>
    <mergeCell ref="J11:J12"/>
    <mergeCell ref="K11:K12"/>
    <mergeCell ref="L11:L12"/>
    <mergeCell ref="M11:M12"/>
    <mergeCell ref="I26:L26"/>
    <mergeCell ref="J28:L28"/>
    <mergeCell ref="I9:I10"/>
    <mergeCell ref="J9:J10"/>
    <mergeCell ref="K9:K10"/>
    <mergeCell ref="L9:L10"/>
    <mergeCell ref="I13:I14"/>
    <mergeCell ref="J13:J14"/>
    <mergeCell ref="K13:K14"/>
    <mergeCell ref="L13:L14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M13:M14"/>
    <mergeCell ref="I15:I16"/>
    <mergeCell ref="J15:J16"/>
    <mergeCell ref="K15:K16"/>
    <mergeCell ref="L15:L16"/>
    <mergeCell ref="M15:M16"/>
  </mergeCells>
  <conditionalFormatting sqref="L7 L9 L11 L13 L1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{8FCA9128-B2C8-4178-B7D1-A72BF20568B9}</x14:id>
        </ext>
      </extLst>
    </cfRule>
    <cfRule type="dataBar" priority="1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{D7500C41-C97D-49C9-81FC-76AA904D4522}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{7E4D3C80-2F08-43AE-A8CC-8C0CE8E1E286}</x14:id>
        </ext>
      </extLst>
    </cfRule>
    <cfRule type="dataBar" priority="2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{1BF30B1D-7ADD-42C2-B8DE-1C8900B23702}</x14:id>
        </ext>
      </extLst>
    </cfRule>
    <cfRule type="dataBar" priority="2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{0377BB49-DF14-4B04-9072-9C508C512E71}</x14:id>
        </ext>
      </extLst>
    </cfRule>
  </conditionalFormatting>
  <conditionalFormatting sqref="L19:L20 L23:L24">
    <cfRule type="dataBar" priority="8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{4AA6EAB2-5A56-4B78-A9B8-E002CF591C41}</x14:id>
        </ext>
      </extLst>
    </cfRule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{ECC3A4FA-1B0C-4355-B2E9-0E60ACA58901}</x14:id>
        </ext>
      </extLst>
    </cfRule>
  </conditionalFormatting>
  <conditionalFormatting sqref="L19:L20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{27164F19-BA8D-4ABC-A57B-0E0CEC6A4F7F}</x14:id>
        </ext>
      </extLst>
    </cfRule>
    <cfRule type="dataBar" priority="7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{F91CBC4F-F8FD-478F-A37C-65D603DE3278}</x14:id>
        </ext>
      </extLst>
    </cfRule>
    <cfRule type="dataBar" priority="8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{BA3F0BAA-9F29-4C71-8B00-FD55740E168B}</x14:id>
        </ext>
      </extLs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{87BEC7EC-C89A-454F-959A-8E1A06DC49A0}</x14:id>
        </ext>
      </extLst>
    </cfRule>
    <cfRule type="dataBar" priority="7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{BA980A41-2480-4713-BE42-5C773B6D735A}</x14:id>
        </ext>
      </extLst>
    </cfRule>
  </conditionalFormatting>
  <conditionalFormatting sqref="L23:L24"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{215B9EDA-4119-4BE5-8415-352D0BC405E1}</x14:id>
        </ext>
      </extLst>
    </cfRule>
    <cfRule type="dataBar" priority="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{A1F3FA5D-3998-4AA6-81F3-BA41F199319E}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{04B1737B-FB88-4C1A-8F7B-3BBEEC1083D2}</x14:id>
        </ext>
      </extLst>
    </cfRule>
    <cfRule type="dataBar" priority="7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{6B7BD57A-938A-45B7-8B04-F9642CB87370}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{B493D4F1-4EAE-4E7F-89A5-E811F51EF45E}</x14:id>
        </ext>
      </extLst>
    </cfRule>
  </conditionalFormatting>
  <conditionalFormatting sqref="M7 M13 M15 M9 M11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{90F6C72B-105D-4625-9E72-2387D6E9A346}</x14:id>
        </ext>
      </extLst>
    </cfRule>
    <cfRule type="dataBar" priority="9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{EEFA906E-4811-4A3F-894A-207A7556578D}</x14:id>
        </ext>
      </extLst>
    </cfRule>
    <cfRule type="dataBar" priority="8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{D03C9D44-A585-4571-B0F9-B2EE3CF97419}</x14:id>
        </ext>
      </extLst>
    </cfRule>
    <cfRule type="dataBar" priority="8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{24540482-48EC-467D-8126-18A553D6C889}</x14:id>
        </ext>
      </extLst>
    </cfRule>
    <cfRule type="dataBar" priority="8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{F63C0433-1FC8-4E1A-ADDA-C27DE4915DD3}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{22DE3ACF-9303-4979-AEBE-96175000A676}</x14:id>
        </ext>
      </extLst>
    </cfRule>
    <cfRule type="dataBar" priority="9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{B332C5AD-A042-4A20-8F6D-5FC8D0D77D51}</x14:id>
        </ext>
      </extLst>
    </cfRule>
    <cfRule type="dataBar" priority="9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{E75EF9F3-165D-42A2-98D9-61DAB093C283}</x14:id>
        </ext>
      </extLst>
    </cfRule>
  </conditionalFormatting>
  <conditionalFormatting sqref="M7:M8">
    <cfRule type="dataBar" priority="3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{54AB9DD5-397D-48B3-A901-BCC5D2CC30A1}</x14:id>
        </ext>
      </extLst>
    </cfRule>
  </conditionalFormatting>
  <conditionalFormatting sqref="M7:M12">
    <cfRule type="dataBar" priority="5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{89460C9E-B9A9-424A-873E-5968E6C0C144}</x14:id>
        </ext>
      </extLst>
    </cfRule>
    <cfRule type="dataBar" priority="38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{BD54772E-F765-4144-BD96-4310932831C8}</x14:id>
        </ext>
      </extLst>
    </cfRule>
    <cfRule type="dataBar" priority="42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{8BC4B817-473A-41F9-A29D-F2FF0E71055B}</x14:id>
        </ext>
      </extLst>
    </cfRule>
    <cfRule type="dataBar" priority="47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{8428EFC5-D65A-499D-87F9-FC10F1977196}</x14:id>
        </ext>
      </extLst>
    </cfRule>
  </conditionalFormatting>
  <conditionalFormatting sqref="M7:M16">
    <cfRule type="dataBar" priority="5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{975388C7-B636-49FB-9E68-E9D00CF6A045}</x14:id>
        </ext>
      </extLst>
    </cfRule>
    <cfRule type="dataBar" priority="5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{26850EB6-ED81-4E20-AB71-EB6EF58BC6B0}</x14:id>
        </ext>
      </extLst>
    </cfRule>
  </conditionalFormatting>
  <conditionalFormatting sqref="M9:M10">
    <cfRule type="dataBar" priority="33">
      <dataBar>
        <cfvo type="num" val="0"/>
        <cfvo type="num" val="80"/>
        <color rgb="FF638EC6"/>
      </dataBar>
      <extLst>
        <ext xmlns:x14="http://schemas.microsoft.com/office/spreadsheetml/2009/9/main" uri="{B025F937-C7B1-47D3-B67F-A62EFF666E3E}">
          <x14:id>{DF51821D-340F-4E8D-8B64-A9D5D5B11612}</x14:id>
        </ext>
      </extLst>
    </cfRule>
  </conditionalFormatting>
  <conditionalFormatting sqref="M11:M12">
    <cfRule type="dataBar" priority="32">
      <dataBar>
        <cfvo type="num" val="0"/>
        <cfvo type="num" val="160"/>
        <color rgb="FF638EC6"/>
      </dataBar>
      <extLst>
        <ext xmlns:x14="http://schemas.microsoft.com/office/spreadsheetml/2009/9/main" uri="{B025F937-C7B1-47D3-B67F-A62EFF666E3E}">
          <x14:id>{5E7407C1-4179-4AB4-A8E8-531CA261D822}</x14:id>
        </ext>
      </extLst>
    </cfRule>
  </conditionalFormatting>
  <conditionalFormatting sqref="M13:M14">
    <cfRule type="dataBar" priority="37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{E59727BD-ED56-4F96-8602-6F06BC814A8D}</x14:id>
        </ext>
      </extLst>
    </cfRule>
    <cfRule type="dataBar" priority="5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{B77D18D9-1ADB-4C2E-AF88-CE82598DE627}</x14:id>
        </ext>
      </extLst>
    </cfRule>
    <cfRule type="dataBar" priority="4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{DB5EAD0D-0E07-4793-94B2-00ED095E5A13}</x14:id>
        </ext>
      </extLst>
    </cfRule>
    <cfRule type="dataBar" priority="41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{895A9D61-0511-4436-ABCB-D85A6CD9CB4D}</x14:id>
        </ext>
      </extLst>
    </cfRule>
    <cfRule type="dataBar" priority="31">
      <dataBar>
        <cfvo type="num" val="0"/>
        <cfvo type="num" val="95"/>
        <color rgb="FF638EC6"/>
      </dataBar>
      <extLst>
        <ext xmlns:x14="http://schemas.microsoft.com/office/spreadsheetml/2009/9/main" uri="{B025F937-C7B1-47D3-B67F-A62EFF666E3E}">
          <x14:id>{15884BE6-ADE9-4EF7-8F9B-B03251135532}</x14:id>
        </ext>
      </extLst>
    </cfRule>
  </conditionalFormatting>
  <conditionalFormatting sqref="M15:M16">
    <cfRule type="dataBar" priority="49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{76331072-ABD6-41E9-9F3E-34E3EFBE4059}</x14:id>
        </ext>
      </extLst>
    </cfRule>
    <cfRule type="dataBar" priority="45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{D0EAFF30-1A4E-444D-ADB1-811D8C9E6A78}</x14:id>
        </ext>
      </extLst>
    </cfRule>
    <cfRule type="dataBar" priority="30">
      <dataBar>
        <cfvo type="num" val="0"/>
        <cfvo type="num" val="3"/>
        <color rgb="FF638EC6"/>
      </dataBar>
      <extLst>
        <ext xmlns:x14="http://schemas.microsoft.com/office/spreadsheetml/2009/9/main" uri="{B025F937-C7B1-47D3-B67F-A62EFF666E3E}">
          <x14:id>{C57F7BCD-BB44-493A-B957-29CA601C0384}</x14:id>
        </ext>
      </extLst>
    </cfRule>
    <cfRule type="dataBar" priority="40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{C5C424CE-2D4E-4DBD-9AE4-BE4EB00A9191}</x14:id>
        </ext>
      </extLst>
    </cfRule>
    <cfRule type="dataBar" priority="36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{E98D41F1-3576-4568-92E1-6EA9E0D982CA}</x14:id>
        </ext>
      </extLst>
    </cfRule>
  </conditionalFormatting>
  <conditionalFormatting sqref="M19:M20">
    <cfRule type="dataBar" priority="35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{D48C12EA-CEC6-427A-8088-0E5C1A6128F1}</x14:id>
        </ext>
      </extLst>
    </cfRule>
    <cfRule type="dataBar" priority="5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{D4B05C28-5424-4ABA-9121-C4A63999DEC2}</x14:id>
        </ext>
      </extLst>
    </cfRule>
    <cfRule type="dataBar" priority="29">
      <dataBar>
        <cfvo type="num" val="0"/>
        <cfvo type="num" val="337"/>
        <color rgb="FF638EC6"/>
      </dataBar>
      <extLst>
        <ext xmlns:x14="http://schemas.microsoft.com/office/spreadsheetml/2009/9/main" uri="{B025F937-C7B1-47D3-B67F-A62EFF666E3E}">
          <x14:id>{8A64E764-D1FE-4FF4-B8B5-E3DE71490D98}</x14:id>
        </ext>
      </extLst>
    </cfRule>
    <cfRule type="dataBar" priority="4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{238C7CEC-BD82-47EE-8AB3-2D79440BEC48}</x14:id>
        </ext>
      </extLst>
    </cfRule>
    <cfRule type="dataBar" priority="5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{7FA5CFCC-E019-41F1-93BC-1C8BAD23E81D}</x14:id>
        </ext>
      </extLst>
    </cfRule>
    <cfRule type="dataBar" priority="6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{FDDDDCA4-D8E2-45F4-84CB-6EA711CD5DDF}</x14:id>
        </ext>
      </extLst>
    </cfRule>
    <cfRule type="dataBar" priority="6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{6BBFEC1E-4949-482D-90BA-8FD3EE3BE699}</x14:id>
        </ext>
      </extLst>
    </cfRule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{366A9E54-9F6C-4B60-91F4-0C5E8736C692}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{ABB3E8C1-59F6-4DE8-9F04-60AADA2642E9}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{E7E6DB21-18D8-4114-A417-4696A96CE466}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{8EBCDAEC-15C2-4798-9A87-8B1D4BCEE3D8}</x14:id>
        </ext>
      </extLst>
    </cfRule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{09A7B6CD-3050-4350-8239-93960F246052}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{46CF1A48-C8BA-4591-A322-A3EF464BB192}</x14:id>
        </ext>
      </extLst>
    </cfRule>
    <cfRule type="dataBar" priority="39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{80C21515-771F-4C3D-ACB8-322FFE6FF106}</x14:id>
        </ext>
      </extLst>
    </cfRule>
    <cfRule type="dataBar" priority="4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{BF9A8A01-A637-4A58-8EFD-B80F6168C749}</x14:id>
        </ext>
      </extLst>
    </cfRule>
    <cfRule type="dataBar" priority="4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{5BC4954A-FF9A-4866-84F9-7840E26588D7}</x14:id>
        </ext>
      </extLst>
    </cfRule>
  </conditionalFormatting>
  <conditionalFormatting sqref="M23:M24">
    <cfRule type="dataBar" priority="1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{3E507F3C-2B38-4463-8AD2-3D7A4284CA5A}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{10EB535B-F56A-4718-9F52-80777052A09C}</x14:id>
        </ext>
      </extLst>
    </cfRule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{8169E895-0C6E-4167-BAAD-0F8DAA1C52C8}</x14:id>
        </ext>
      </extLst>
    </cfRule>
    <cfRule type="dataBar" priority="1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{861643CD-625C-4FCD-8471-A50394FAFAED}</x14:id>
        </ext>
      </extLst>
    </cfRule>
    <cfRule type="dataBar" priority="1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{4458B181-605A-4E89-997A-898CC43D7994}</x14:id>
        </ext>
      </extLst>
    </cfRule>
    <cfRule type="dataBar" priority="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{BD1A59C4-A4D3-4679-8BFE-40CAF9E9D8A1}</x14:id>
        </ext>
      </extLst>
    </cfRule>
    <cfRule type="dataBar" priority="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{CCC2C5B5-A82C-4A4D-AAB2-B6B90FD470D2}</x14:id>
        </ext>
      </extLst>
    </cfRule>
    <cfRule type="dataBar" priority="1">
      <dataBar>
        <cfvo type="num" val="0"/>
        <cfvo type="num" val="120"/>
        <color rgb="FF638EC6"/>
      </dataBar>
      <extLst>
        <ext xmlns:x14="http://schemas.microsoft.com/office/spreadsheetml/2009/9/main" uri="{B025F937-C7B1-47D3-B67F-A62EFF666E3E}">
          <x14:id>{E0BFE8D0-D60C-45BE-898A-BD5C7EF4EDA5}</x14:id>
        </ext>
      </extLst>
    </cfRule>
    <cfRule type="dataBar" priority="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{D33FD5CD-9553-4071-91AE-713D865E950E}</x14:id>
        </ext>
      </extLst>
    </cfRule>
    <cfRule type="dataBar" priority="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{7C1BA886-3DD8-45C3-9F1C-34E2544153ED}</x14:id>
        </ext>
      </extLst>
    </cfRule>
    <cfRule type="dataBar" priority="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{6E38BE29-F22D-4549-9350-8A51F0B19752}</x14:id>
        </ext>
      </extLst>
    </cfRule>
    <cfRule type="dataBar" priority="4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{F0E648F2-3ECE-4B49-98C0-D9F72BB8B23B}</x14:id>
        </ext>
      </extLst>
    </cfRule>
    <cfRule type="dataBar" priority="3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{21DAC8DF-8D56-4970-B95A-4FE0C5EFD248}</x14:id>
        </ext>
      </extLst>
    </cfRule>
    <cfRule type="dataBar" priority="2">
      <dataBar>
        <cfvo type="num" val="0"/>
        <cfvo type="num" val="337"/>
        <color rgb="FF638EC6"/>
      </dataBar>
      <extLst>
        <ext xmlns:x14="http://schemas.microsoft.com/office/spreadsheetml/2009/9/main" uri="{B025F937-C7B1-47D3-B67F-A62EFF666E3E}">
          <x14:id>{B6DEF2DF-A116-4CA8-8282-9613125ED5DF}</x14:id>
        </ext>
      </extLs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{198CB011-E20C-457C-833C-C74F19219415}</x14:id>
        </ext>
      </extLst>
    </cfRule>
    <cfRule type="dataBar" priority="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{D3CE3BF1-6AF0-4F70-84A3-F411CD503FDB}</x14:id>
        </ext>
      </extLst>
    </cfRule>
    <cfRule type="dataBar" priority="1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{EB8492DF-5AA5-42F9-A16A-B059DE501DDF}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A9128-B2C8-4178-B7D1-A72BF2056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500C41-C97D-49C9-81FC-76AA904D45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4D3C80-2F08-43AE-A8CC-8C0CE8E1E2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F30B1D-7ADD-42C2-B8DE-1C8900B23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77BB49-DF14-4B04-9072-9C508C512E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4AA6EAB2-5A56-4B78-A9B8-E002CF591C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C3A4FA-1B0C-4355-B2E9-0E60ACA58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27164F19-BA8D-4ABC-A57B-0E0CEC6A4F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1CBC4F-F8FD-478F-A37C-65D603DE32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3F0BAA-9F29-4C71-8B00-FD55740E1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BEC7EC-C89A-454F-959A-8E1A06DC49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980A41-2480-4713-BE42-5C773B6D7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215B9EDA-4119-4BE5-8415-352D0BC40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F3FA5D-3998-4AA6-81F3-BA41F19931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B1737B-FB88-4C1A-8F7B-3BBEEC108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7BD57A-938A-45B7-8B04-F9642CB87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93D4F1-4EAE-4E7F-89A5-E811F51EF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90F6C72B-105D-4625-9E72-2387D6E9A3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FA906E-4811-4A3F-894A-207A755657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03C9D44-A585-4571-B0F9-B2EE3CF974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540482-48EC-467D-8126-18A553D6C88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63C0433-1FC8-4E1A-ADDA-C27DE4915DD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2DE3ACF-9303-4979-AEBE-96175000A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32C5AD-A042-4A20-8F6D-5FC8D0D77D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5EF9F3-165D-42A2-98D9-61DAB093C2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M13 M15 M9 M11</xm:sqref>
        </x14:conditionalFormatting>
        <x14:conditionalFormatting xmlns:xm="http://schemas.microsoft.com/office/excel/2006/main">
          <x14:cfRule type="dataBar" id="{54AB9DD5-397D-48B3-A901-BCC5D2CC30A1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9460C9E-B9A9-424A-873E-5968E6C0C14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BD54772E-F765-4144-BD96-4310932831C8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14:cfRule type="dataBar" id="{8BC4B817-473A-41F9-A29D-F2FF0E71055B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8428EFC5-D65A-499D-87F9-FC10F1977196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975388C7-B636-49FB-9E68-E9D00CF6A045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26850EB6-ED81-4E20-AB71-EB6EF58BC6B0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DF51821D-340F-4E8D-8B64-A9D5D5B11612}">
            <x14:dataBar minLength="0" maxLength="100" gradient="0">
              <x14:cfvo type="num">
                <xm:f>0</xm:f>
              </x14:cfvo>
              <x14:cfvo type="num">
                <xm:f>80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5E7407C1-4179-4AB4-A8E8-531CA261D822}">
            <x14:dataBar minLength="0" maxLength="100" gradient="0">
              <x14:cfvo type="num">
                <xm:f>0</xm:f>
              </x14:cfvo>
              <x14:cfvo type="num">
                <xm:f>160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E59727BD-ED56-4F96-8602-6F06BC814A8D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B77D18D9-1ADB-4C2E-AF88-CE82598DE627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DB5EAD0D-0E07-4793-94B2-00ED095E5A1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895A9D61-0511-4436-ABCB-D85A6CD9CB4D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15884BE6-ADE9-4EF7-8F9B-B03251135532}">
            <x14:dataBar minLength="0" maxLength="100" gradient="0">
              <x14:cfvo type="num">
                <xm:f>0</xm:f>
              </x14:cfvo>
              <x14:cfvo type="num">
                <xm:f>95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76331072-ABD6-41E9-9F3E-34E3EFBE405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D0EAFF30-1A4E-444D-ADB1-811D8C9E6A78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C57F7BCD-BB44-493A-B957-29CA601C0384}">
            <x14:dataBar minLength="0" maxLength="100" gradient="0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14:cfRule type="dataBar" id="{C5C424CE-2D4E-4DBD-9AE4-BE4EB00A9191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E98D41F1-3576-4568-92E1-6EA9E0D982CA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48C12EA-CEC6-427A-8088-0E5C1A6128F1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D4B05C28-5424-4ABA-9121-C4A63999DEC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A64E764-D1FE-4FF4-B8B5-E3DE71490D98}">
            <x14:dataBar minLength="0" maxLength="100" gradient="0">
              <x14:cfvo type="num">
                <xm:f>0</xm:f>
              </x14:cfvo>
              <x14:cfvo type="num">
                <xm:f>337</xm:f>
              </x14:cfvo>
              <x14:negativeFillColor rgb="FFFF0000"/>
              <x14:axisColor rgb="FF000000"/>
            </x14:dataBar>
          </x14:cfRule>
          <x14:cfRule type="dataBar" id="{238C7CEC-BD82-47EE-8AB3-2D79440BEC48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FA5CFCC-E019-41F1-93BC-1C8BAD23E81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DDDDCA4-D8E2-45F4-84CB-6EA711CD5DD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BBFEC1E-4949-482D-90BA-8FD3EE3BE69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66A9E54-9F6C-4B60-91F4-0C5E8736C6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B3E8C1-59F6-4DE8-9F04-60AADA2642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E6DB21-18D8-4114-A417-4696A96CE4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BCDAEC-15C2-4798-9A87-8B1D4BCEE3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A7B6CD-3050-4350-8239-93960F2460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CF1A48-C8BA-4591-A322-A3EF464BB1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C21515-771F-4C3D-ACB8-322FFE6FF106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BF9A8A01-A637-4A58-8EFD-B80F6168C74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BC4954A-FF9A-4866-84F9-7840E26588D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3E507F3C-2B38-4463-8AD2-3D7A4284CA5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0EB535B-F56A-4718-9F52-80777052A0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69E895-0C6E-4167-BAAD-0F8DAA1C52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1643CD-625C-4FCD-8471-A50394FAFA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58B181-605A-4E89-997A-898CC43D799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D1A59C4-A4D3-4679-8BFE-40CAF9E9D8A1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CCC2C5B5-A82C-4A4D-AAB2-B6B90FD470D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0BFE8D0-D60C-45BE-898A-BD5C7EF4EDA5}">
            <x14:dataBar minLength="0" maxLength="100" gradient="0">
              <x14:cfvo type="num">
                <xm:f>0</xm:f>
              </x14:cfvo>
              <x14:cfvo type="num">
                <xm:f>120</xm:f>
              </x14:cfvo>
              <x14:negativeFillColor rgb="FFFF0000"/>
              <x14:axisColor rgb="FF000000"/>
            </x14:dataBar>
          </x14:cfRule>
          <x14:cfRule type="dataBar" id="{D33FD5CD-9553-4071-91AE-713D865E950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C1BA886-3DD8-45C3-9F1C-34E2544153E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E38BE29-F22D-4549-9350-8A51F0B19752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0E648F2-3ECE-4B49-98C0-D9F72BB8B23B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21DAC8DF-8D56-4970-B95A-4FE0C5EFD248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B6DEF2DF-A116-4CA8-8282-9613125ED5DF}">
            <x14:dataBar minLength="0" maxLength="100" gradient="0">
              <x14:cfvo type="num">
                <xm:f>0</xm:f>
              </x14:cfvo>
              <x14:cfvo type="num">
                <xm:f>337</xm:f>
              </x14:cfvo>
              <x14:negativeFillColor rgb="FFFF0000"/>
              <x14:axisColor rgb="FF000000"/>
            </x14:dataBar>
          </x14:cfRule>
          <x14:cfRule type="dataBar" id="{198CB011-E20C-457C-833C-C74F19219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CE3BF1-6AF0-4F70-84A3-F411CD503F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8492DF-5AA5-42F9-A16A-B059DE501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B409F-3730-46A2-B314-CA0B7E582D2E}">
  <sheetPr codeName="Hoja50">
    <tabColor rgb="FFFF0000"/>
  </sheetPr>
  <dimension ref="B1:Y32"/>
  <sheetViews>
    <sheetView showGridLines="0" topLeftCell="F1" zoomScaleNormal="100" workbookViewId="0">
      <selection activeCell="S32" sqref="S32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227</v>
      </c>
      <c r="I1" s="19"/>
      <c r="J1" s="19"/>
      <c r="K1" s="19"/>
      <c r="L1" s="19"/>
      <c r="M1" s="19"/>
      <c r="N1" s="22"/>
      <c r="X1" s="8">
        <f>AVERAGE(L7,L9,L11,L13,L15,L17,L19,L23,L27)</f>
        <v>1.0117037952416377</v>
      </c>
      <c r="Y1" s="9">
        <f>1-X1</f>
        <v>-1.1703795241637671E-2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227</v>
      </c>
      <c r="J7" s="27">
        <v>37</v>
      </c>
      <c r="K7" s="27">
        <v>44</v>
      </c>
      <c r="L7" s="34">
        <f>K7/J7</f>
        <v>1.1891891891891893</v>
      </c>
      <c r="M7" s="32">
        <f>J7-K7</f>
        <v>-7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22</v>
      </c>
      <c r="J9" s="27">
        <v>58</v>
      </c>
      <c r="K9" s="27">
        <v>40</v>
      </c>
      <c r="L9" s="34">
        <f>K9/J9</f>
        <v>0.68965517241379315</v>
      </c>
      <c r="M9" s="32">
        <f>J9-K9</f>
        <v>18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110</v>
      </c>
      <c r="J11" s="27">
        <v>81</v>
      </c>
      <c r="K11" s="27">
        <v>82</v>
      </c>
      <c r="L11" s="34">
        <f>K11/J11</f>
        <v>1.0123456790123457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135</v>
      </c>
      <c r="J13" s="27">
        <v>44</v>
      </c>
      <c r="K13" s="27">
        <v>45</v>
      </c>
      <c r="L13" s="34">
        <f>K13/J13</f>
        <v>1.0227272727272727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228</v>
      </c>
      <c r="J15" s="27">
        <v>38</v>
      </c>
      <c r="K15" s="27">
        <v>40</v>
      </c>
      <c r="L15" s="34">
        <f>K15/J15</f>
        <v>1.0526315789473684</v>
      </c>
      <c r="M15" s="32">
        <f>J15-K15</f>
        <v>-2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30" t="s">
        <v>229</v>
      </c>
      <c r="J17" s="27">
        <v>68</v>
      </c>
      <c r="K17" s="27">
        <v>75</v>
      </c>
      <c r="L17" s="34">
        <f>K17/J17</f>
        <v>1.1029411764705883</v>
      </c>
      <c r="M17" s="32">
        <f>J17-K17</f>
        <v>-7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30" t="s">
        <v>230</v>
      </c>
      <c r="J19" s="27">
        <v>56</v>
      </c>
      <c r="K19" s="27">
        <v>79</v>
      </c>
      <c r="L19" s="34">
        <f>K19/J19</f>
        <v>1.4107142857142858</v>
      </c>
      <c r="M19" s="32">
        <f>J19-K19</f>
        <v>-23</v>
      </c>
      <c r="N19" s="22"/>
    </row>
    <row r="20" spans="8:14" x14ac:dyDescent="0.25">
      <c r="H20" s="26"/>
      <c r="I20" s="31"/>
      <c r="J20" s="28"/>
      <c r="K20" s="28"/>
      <c r="L20" s="35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227</v>
      </c>
      <c r="J23" s="20">
        <v>107</v>
      </c>
      <c r="K23" s="20">
        <v>55</v>
      </c>
      <c r="L23" s="23">
        <f>K23/J23</f>
        <v>0.51401869158878499</v>
      </c>
      <c r="M23" s="32">
        <f>J23-K23</f>
        <v>52</v>
      </c>
      <c r="N23" s="22"/>
    </row>
    <row r="24" spans="8:14" x14ac:dyDescent="0.25">
      <c r="H24" s="26"/>
      <c r="I24" s="20"/>
      <c r="J24" s="20"/>
      <c r="K24" s="20"/>
      <c r="L24" s="23"/>
      <c r="M24" s="33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20" t="s">
        <v>227</v>
      </c>
      <c r="J27" s="20">
        <v>27</v>
      </c>
      <c r="K27" s="20">
        <v>30</v>
      </c>
      <c r="L27" s="23">
        <f>K27/J27</f>
        <v>1.1111111111111112</v>
      </c>
      <c r="M27" s="18">
        <f>J27-K27</f>
        <v>-3</v>
      </c>
      <c r="N27" s="22"/>
    </row>
    <row r="28" spans="8:14" x14ac:dyDescent="0.25">
      <c r="H28" s="26"/>
      <c r="I28" s="20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M13:M14"/>
    <mergeCell ref="I15:I16"/>
    <mergeCell ref="J15:J16"/>
    <mergeCell ref="K15:K16"/>
    <mergeCell ref="L15:L16"/>
    <mergeCell ref="M15:M16"/>
    <mergeCell ref="M9:M10"/>
    <mergeCell ref="I11:I12"/>
    <mergeCell ref="J11:J12"/>
    <mergeCell ref="K11:K12"/>
    <mergeCell ref="L11:L12"/>
    <mergeCell ref="M11:M12"/>
    <mergeCell ref="I30:L30"/>
    <mergeCell ref="J32:L32"/>
    <mergeCell ref="I9:I10"/>
    <mergeCell ref="J9:J10"/>
    <mergeCell ref="K9:K10"/>
    <mergeCell ref="L9:L10"/>
    <mergeCell ref="I13:I14"/>
    <mergeCell ref="J13:J14"/>
    <mergeCell ref="K13:K14"/>
    <mergeCell ref="L13:L14"/>
    <mergeCell ref="I17:I18"/>
    <mergeCell ref="J17:J18"/>
    <mergeCell ref="K17:K18"/>
    <mergeCell ref="L17:L18"/>
    <mergeCell ref="H25:H26"/>
    <mergeCell ref="I25:M26"/>
    <mergeCell ref="H27:H28"/>
    <mergeCell ref="I27:I28"/>
    <mergeCell ref="J27:J28"/>
    <mergeCell ref="K27:K28"/>
    <mergeCell ref="L27:L28"/>
    <mergeCell ref="M27:M28"/>
    <mergeCell ref="H21:H22"/>
    <mergeCell ref="I21:M22"/>
    <mergeCell ref="H23:H24"/>
    <mergeCell ref="I23:I24"/>
    <mergeCell ref="J23:J24"/>
    <mergeCell ref="K23:K24"/>
    <mergeCell ref="L23:L24"/>
    <mergeCell ref="M23:M24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M17:M18"/>
    <mergeCell ref="I19:I20"/>
    <mergeCell ref="J19:J20"/>
    <mergeCell ref="K19:K20"/>
    <mergeCell ref="L19:L20"/>
    <mergeCell ref="M19:M20"/>
  </mergeCells>
  <conditionalFormatting sqref="L7 L9 L11 L13 L15 L17 L1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{F00D74C2-7F12-44F2-AF06-1C7190C15B58}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{632B5AD5-1C11-4B35-A62B-F5D498F11AEE}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{6D1FD161-D270-4F8E-B4AA-DD143DD7F141}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{1BBB6713-4293-4711-8493-36DB6E222904}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{23411242-C5C4-4272-91EF-AF1623A43CF3}</x14:id>
        </ext>
      </extLst>
    </cfRule>
  </conditionalFormatting>
  <conditionalFormatting sqref="L23:L24 L27:L28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{A9BAF637-012A-4A67-97A3-5EFAEC3B8ACE}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{5D2C5517-F2ED-47B8-901B-581024A44371}</x14:id>
        </ext>
      </extLst>
    </cfRule>
  </conditionalFormatting>
  <conditionalFormatting sqref="L23:L2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{EE9E8477-7942-490D-A972-59D803392C12}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{39BFBB0B-6281-4E15-9001-61EEAF5F2112}</x14:id>
        </ext>
      </extLst>
    </cfRule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{D0B35570-92DC-4A9F-B978-DD48DEE4D68E}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{3E774432-0ACE-4EE4-A7A6-8473F589A2FE}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{7C29AD9E-2A55-4411-AD70-D0CFD996B0B6}</x14:id>
        </ext>
      </extLst>
    </cfRule>
  </conditionalFormatting>
  <conditionalFormatting sqref="L27:L28">
    <cfRule type="dataBar" priority="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{10A8164A-3530-484E-9980-536A81A3189D}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{4FB6E7F5-4645-4A3D-8AE9-48E64B212936}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{E785C07A-BC8E-447D-AE65-887B2718A7B7}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{C4D562A9-2B76-4C81-B032-AEB9BB3A7A95}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{DEE3E1D9-EF1E-4A6C-A081-1DD46FB3B330}</x14:id>
        </ext>
      </extLst>
    </cfRule>
  </conditionalFormatting>
  <conditionalFormatting sqref="M7 M17 M19 M9 M11 M13 M15"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{EABB920A-B5E2-4A9F-8BC6-0699792283A8}</x14:id>
        </ext>
      </extLst>
    </cfRule>
    <cfRule type="dataBar" priority="7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{81ABB371-26E3-4967-8181-EDF205400D85}</x14:id>
        </ext>
      </extLst>
    </cfRule>
    <cfRule type="dataBar" priority="7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{1903F959-20D7-46A5-8E4C-172E2A756F33}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{28F51A7A-5948-45E0-BC2B-D1D501AB121C}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{55693A38-B39D-49EA-BFD7-91646FB2546F}</x14:id>
        </ext>
      </extLst>
    </cfRule>
    <cfRule type="dataBar" priority="7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{14DD3A41-06A5-4355-8064-0018F656EF2D}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{7B8D0407-EF5F-42C8-831D-98A04C934E1E}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{37FAC0B6-6E3E-49D7-B4C3-5C9CEDF4354E}</x14:id>
        </ext>
      </extLst>
    </cfRule>
  </conditionalFormatting>
  <conditionalFormatting sqref="M7:M8">
    <cfRule type="dataBar" priority="19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{79811F3C-62C0-42BC-AA27-5A2EE4413DBD}</x14:id>
        </ext>
      </extLst>
    </cfRule>
  </conditionalFormatting>
  <conditionalFormatting sqref="M7:M16">
    <cfRule type="dataBar" priority="23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{8AC70D65-5688-4C9F-AEFE-DB5F2F8BFA88}</x14:id>
        </ext>
      </extLst>
    </cfRule>
    <cfRule type="dataBar" priority="3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{D9085AA0-CE10-47EA-9E36-7FCECE12C964}</x14:id>
        </ext>
      </extLst>
    </cfRule>
    <cfRule type="dataBar" priority="27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{5ED493E4-2712-4EB9-83F8-E1D932C38660}</x14:id>
        </ext>
      </extLst>
    </cfRule>
    <cfRule type="dataBar" priority="36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{D25E9E25-AF87-4253-9799-8A18A72C6032}</x14:id>
        </ext>
      </extLst>
    </cfRule>
  </conditionalFormatting>
  <conditionalFormatting sqref="M7:M20">
    <cfRule type="dataBar" priority="3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{31977B0A-8E4D-43E7-B8FE-403B3AC10E3C}</x14:id>
        </ext>
      </extLst>
    </cfRule>
    <cfRule type="dataBar" priority="38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{AC8B3A9E-7F01-4B6D-A70C-765D76C5FE51}</x14:id>
        </ext>
      </extLst>
    </cfRule>
  </conditionalFormatting>
  <conditionalFormatting sqref="M9:M10">
    <cfRule type="dataBar" priority="18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{C377FBBF-4F8F-4F81-9C80-6D7748849DD8}</x14:id>
        </ext>
      </extLst>
    </cfRule>
  </conditionalFormatting>
  <conditionalFormatting sqref="M11:M12">
    <cfRule type="dataBar" priority="17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{644ACD77-517E-4FFE-BBBA-90B17A64C22F}</x14:id>
        </ext>
      </extLst>
    </cfRule>
  </conditionalFormatting>
  <conditionalFormatting sqref="M13:M14">
    <cfRule type="dataBar" priority="16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{2118776E-167F-4BC1-8552-39A02388C43F}</x14:id>
        </ext>
      </extLst>
    </cfRule>
  </conditionalFormatting>
  <conditionalFormatting sqref="M15:M16">
    <cfRule type="dataBar" priority="15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{A88CC70A-89B3-4A7F-9716-79A6BC7051FA}</x14:id>
        </ext>
      </extLst>
    </cfRule>
  </conditionalFormatting>
  <conditionalFormatting sqref="M17:M18">
    <cfRule type="dataBar" priority="14">
      <dataBar>
        <cfvo type="num" val="0"/>
        <cfvo type="num" val="68"/>
        <color rgb="FF638EC6"/>
      </dataBar>
      <extLst>
        <ext xmlns:x14="http://schemas.microsoft.com/office/spreadsheetml/2009/9/main" uri="{B025F937-C7B1-47D3-B67F-A62EFF666E3E}">
          <x14:id>{3BC35DA4-6CCB-4FB7-BFD6-60A652918F0F}</x14:id>
        </ext>
      </extLst>
    </cfRule>
    <cfRule type="dataBar" priority="26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{93EBABF4-8377-4A49-B34E-2CBB80C852FC}</x14:id>
        </ext>
      </extLst>
    </cfRule>
    <cfRule type="dataBar" priority="3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{187B5DB7-63B1-44C4-BFF7-762BADB7B200}</x14:id>
        </ext>
      </extLst>
    </cfRule>
    <cfRule type="dataBar" priority="35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{AE7045D4-660F-4A85-BE06-BBDEF0003565}</x14:id>
        </ext>
      </extLst>
    </cfRule>
    <cfRule type="dataBar" priority="22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{52F3B6A6-B8C6-46BE-948E-65B3F9141EA8}</x14:id>
        </ext>
      </extLst>
    </cfRule>
  </conditionalFormatting>
  <conditionalFormatting sqref="M19:M20">
    <cfRule type="dataBar" priority="34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{C6B58F7B-99F6-4C57-B49F-DEAD8F0213D4}</x14:id>
        </ext>
      </extLst>
    </cfRule>
    <cfRule type="dataBar" priority="30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{C23F121A-AEAD-4503-A8C6-986A618D4736}</x14:id>
        </ext>
      </extLst>
    </cfRule>
    <cfRule type="dataBar" priority="25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{1A11B8ED-860F-47DB-BBA9-558ABC5533BA}</x14:id>
        </ext>
      </extLst>
    </cfRule>
    <cfRule type="dataBar" priority="21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{7CCFE922-66ED-457C-B57D-E2EDD762C443}</x14:id>
        </ext>
      </extLst>
    </cfRule>
    <cfRule type="dataBar" priority="13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{51ACFFB8-25F5-4F6C-8D2C-BED82DA02F8B}</x14:id>
        </ext>
      </extLst>
    </cfRule>
  </conditionalFormatting>
  <conditionalFormatting sqref="M23:M24"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{449B8873-BDCF-439F-8A7D-44560E909561}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{6F778EC6-1ABD-4A2D-8B46-6CB66FBD62FC}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{66A3AC69-9D66-4521-A445-D577F1D732E1}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{B9CCE170-1B47-4361-AD6C-B3AE0D09050C}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{2AEE41D1-15CA-4C04-B594-AC21884F31FF}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{DE165587-BC54-40A2-84F0-AB2BC36548E5}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{34DF627D-0E7E-48E9-84A0-3EAAB8082DF9}</x14:id>
        </ext>
      </extLst>
    </cfRule>
    <cfRule type="dataBar" priority="4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{D0F1F88B-E68B-44C1-A6CC-17631A32B7F9}</x14:id>
        </ext>
      </extLst>
    </cfRule>
    <cfRule type="dataBar" priority="37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{6F8C20BD-50DF-4BC0-BF11-EE818F09A157}</x14:id>
        </ext>
      </extLst>
    </cfRule>
    <cfRule type="dataBar" priority="3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{52BFB21C-0ED4-46A8-9D45-8D5121EE3F6E}</x14:id>
        </ext>
      </extLst>
    </cfRule>
    <cfRule type="dataBar" priority="2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{9AEA6D21-3975-4B0F-942D-80050688E393}</x14:id>
        </ext>
      </extLst>
    </cfRule>
    <cfRule type="dataBar" priority="28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{BCA76C53-969D-41A7-969E-8E40163CDB34}</x14:id>
        </ext>
      </extLst>
    </cfRule>
    <cfRule type="dataBar" priority="24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{0F62BB84-EA96-43BA-A2D5-4C87955383CD}</x14:id>
        </ext>
      </extLst>
    </cfRule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{E44FA54D-F597-4A10-B940-D3B9A2CEB9B1}</x14:id>
        </ext>
      </extLst>
    </cfRule>
    <cfRule type="dataBar" priority="20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{FB5DBCF4-6233-469A-8E18-2DA76E24477E}</x14:id>
        </ext>
      </extLst>
    </cfRule>
    <cfRule type="dataBar" priority="12">
      <dataBar>
        <cfvo type="num" val="0"/>
        <cfvo type="num" val="107"/>
        <color rgb="FF638EC6"/>
      </dataBar>
      <extLst>
        <ext xmlns:x14="http://schemas.microsoft.com/office/spreadsheetml/2009/9/main" uri="{B025F937-C7B1-47D3-B67F-A62EFF666E3E}">
          <x14:id>{4560CBF8-D46D-47C8-BA71-4E66570654A1}</x14:id>
        </ext>
      </extLst>
    </cfRule>
  </conditionalFormatting>
  <conditionalFormatting sqref="M27:M28"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{8B7590E6-69E4-4F46-916A-A39749868283}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{AFF0A679-4C51-4A98-84F3-BE69DEE7FD7C}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{0114E2B9-2F89-4831-89BF-9B415A72BE67}</x14:id>
        </ext>
      </extLst>
    </cfRule>
    <cfRule type="dataBar" priority="1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{93FEC368-06A8-4485-BD9D-ECEBF1833291}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{114BB988-49D2-4074-90FF-9232714A11DB}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{7570BA1A-5EEF-47EB-962F-892837F5A767}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{837853CE-89C0-4698-8F6B-A5FEF1229D5B}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{8808FA24-515D-4C00-BF0A-F3D2F354A509}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{EF96C10A-EB5B-471C-AA1A-CA3028D0EE70}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0D74C2-7F12-44F2-AF06-1C7190C15B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2B5AD5-1C11-4B35-A62B-F5D498F11A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1FD161-D270-4F8E-B4AA-DD143DD7F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BB6713-4293-4711-8493-36DB6E2229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411242-C5C4-4272-91EF-AF1623A43C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</xm:sqref>
        </x14:conditionalFormatting>
        <x14:conditionalFormatting xmlns:xm="http://schemas.microsoft.com/office/excel/2006/main">
          <x14:cfRule type="dataBar" id="{A9BAF637-012A-4A67-97A3-5EFAEC3B8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2C5517-F2ED-47B8-901B-581024A443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 L27:L28</xm:sqref>
        </x14:conditionalFormatting>
        <x14:conditionalFormatting xmlns:xm="http://schemas.microsoft.com/office/excel/2006/main">
          <x14:cfRule type="dataBar" id="{EE9E8477-7942-490D-A972-59D803392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BFBB0B-6281-4E15-9001-61EEAF5F21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B35570-92DC-4A9F-B978-DD48DEE4D6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774432-0ACE-4EE4-A7A6-8473F589A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29AD9E-2A55-4411-AD70-D0CFD996B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10A8164A-3530-484E-9980-536A81A318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B6E7F5-4645-4A3D-8AE9-48E64B2129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85C07A-BC8E-447D-AE65-887B2718A7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D562A9-2B76-4C81-B032-AEB9BB3A7A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E3E1D9-EF1E-4A6C-A081-1DD46FB3B3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EABB920A-B5E2-4A9F-8BC6-0699792283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ABB371-26E3-4967-8181-EDF205400D8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903F959-20D7-46A5-8E4C-172E2A756F3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8F51A7A-5948-45E0-BC2B-D1D501AB12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693A38-B39D-49EA-BFD7-91646FB254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DD3A41-06A5-4355-8064-0018F656E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8D0407-EF5F-42C8-831D-98A04C934E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FAC0B6-6E3E-49D7-B4C3-5C9CEDF43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M17 M19 M9 M11 M13 M15</xm:sqref>
        </x14:conditionalFormatting>
        <x14:conditionalFormatting xmlns:xm="http://schemas.microsoft.com/office/excel/2006/main">
          <x14:cfRule type="dataBar" id="{79811F3C-62C0-42BC-AA27-5A2EE4413DBD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AC70D65-5688-4C9F-AEFE-DB5F2F8BFA88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14:cfRule type="dataBar" id="{D9085AA0-CE10-47EA-9E36-7FCECE12C964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5ED493E4-2712-4EB9-83F8-E1D932C38660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D25E9E25-AF87-4253-9799-8A18A72C6032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31977B0A-8E4D-43E7-B8FE-403B3AC10E3C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AC8B3A9E-7F01-4B6D-A70C-765D76C5FE5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C377FBBF-4F8F-4F81-9C80-6D7748849DD8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644ACD77-517E-4FFE-BBBA-90B17A64C22F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2118776E-167F-4BC1-8552-39A02388C43F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88CC70A-89B3-4A7F-9716-79A6BC7051FA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3BC35DA4-6CCB-4FB7-BFD6-60A652918F0F}">
            <x14:dataBar minLength="0" maxLength="100" gradient="0">
              <x14:cfvo type="num">
                <xm:f>0</xm:f>
              </x14:cfvo>
              <x14:cfvo type="num">
                <xm:f>68</xm:f>
              </x14:cfvo>
              <x14:negativeFillColor rgb="FFFF0000"/>
              <x14:axisColor rgb="FF000000"/>
            </x14:dataBar>
          </x14:cfRule>
          <x14:cfRule type="dataBar" id="{93EBABF4-8377-4A49-B34E-2CBB80C852FC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187B5DB7-63B1-44C4-BFF7-762BADB7B200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AE7045D4-660F-4A85-BE06-BBDEF000356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52F3B6A6-B8C6-46BE-948E-65B3F9141EA8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C6B58F7B-99F6-4C57-B49F-DEAD8F0213D4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C23F121A-AEAD-4503-A8C6-986A618D4736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1A11B8ED-860F-47DB-BBA9-558ABC5533BA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7CCFE922-66ED-457C-B57D-E2EDD762C443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51ACFFB8-25F5-4F6C-8D2C-BED82DA02F8B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449B8873-BDCF-439F-8A7D-44560E90956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F778EC6-1ABD-4A2D-8B46-6CB66FBD62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A3AC69-9D66-4521-A445-D577F1D732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CCE170-1B47-4361-AD6C-B3AE0D090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EE41D1-15CA-4C04-B594-AC21884F3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165587-BC54-40A2-84F0-AB2BC36548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DF627D-0E7E-48E9-84A0-3EAAB8082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F1F88B-E68B-44C1-A6CC-17631A32B7F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F8C20BD-50DF-4BC0-BF11-EE818F09A15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2BFB21C-0ED4-46A8-9D45-8D5121EE3F6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AEA6D21-3975-4B0F-942D-80050688E39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CA76C53-969D-41A7-969E-8E40163CDB34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F62BB84-EA96-43BA-A2D5-4C87955383CD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E44FA54D-F597-4A10-B940-D3B9A2CEB9B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B5DBCF4-6233-469A-8E18-2DA76E24477E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4560CBF8-D46D-47C8-BA71-4E66570654A1}">
            <x14:dataBar minLength="0" maxLength="100" gradient="0">
              <x14:cfvo type="num">
                <xm:f>0</xm:f>
              </x14:cfvo>
              <x14:cfvo type="num">
                <xm:f>107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8B7590E6-69E4-4F46-916A-A397498682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F0A679-4C51-4A98-84F3-BE69DEE7F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14E2B9-2F89-4831-89BF-9B415A72BE6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3FEC368-06A8-4485-BD9D-ECEBF1833291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14:cfRule type="dataBar" id="{114BB988-49D2-4074-90FF-9232714A11D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570BA1A-5EEF-47EB-962F-892837F5A7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7853CE-89C0-4698-8F6B-A5FEF1229D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08FA24-515D-4C00-BF0A-F3D2F354A5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96C10A-EB5B-471C-AA1A-CA3028D0EE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9C67-6A8D-41D5-AE63-6F312A195ADF}">
  <sheetPr codeName="Hoja51"/>
  <dimension ref="B1:Y32"/>
  <sheetViews>
    <sheetView showGridLines="0" topLeftCell="F1" zoomScaleNormal="100" workbookViewId="0">
      <selection activeCell="K27" sqref="K27:K28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231</v>
      </c>
      <c r="I1" s="19"/>
      <c r="J1" s="19"/>
      <c r="K1" s="19"/>
      <c r="L1" s="19"/>
      <c r="M1" s="19"/>
      <c r="N1" s="22"/>
      <c r="X1" s="8">
        <f>AVERAGE(L7,L9,L11,L13,L15,L17,L19,L23,L27)</f>
        <v>1.1445516086886955</v>
      </c>
      <c r="Y1" s="9">
        <f>1-X1</f>
        <v>-0.14455160868869554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30" t="s">
        <v>231</v>
      </c>
      <c r="J7" s="27">
        <v>38</v>
      </c>
      <c r="K7" s="27">
        <v>58</v>
      </c>
      <c r="L7" s="34">
        <f>K7/J7</f>
        <v>1.5263157894736843</v>
      </c>
      <c r="M7" s="32">
        <f>J7-K7</f>
        <v>-20</v>
      </c>
      <c r="N7" s="22"/>
    </row>
    <row r="8" spans="2:25" x14ac:dyDescent="0.25">
      <c r="H8" s="26"/>
      <c r="I8" s="31"/>
      <c r="J8" s="28"/>
      <c r="K8" s="28"/>
      <c r="L8" s="35"/>
      <c r="M8" s="33"/>
      <c r="N8" s="22"/>
    </row>
    <row r="9" spans="2:25" x14ac:dyDescent="0.25">
      <c r="H9" s="26"/>
      <c r="I9" s="27" t="s">
        <v>38</v>
      </c>
      <c r="J9" s="27">
        <v>66</v>
      </c>
      <c r="K9" s="27">
        <v>79</v>
      </c>
      <c r="L9" s="34">
        <f>K9/J9</f>
        <v>1.196969696969697</v>
      </c>
      <c r="M9" s="32">
        <f>J9-K9</f>
        <v>-13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69</v>
      </c>
      <c r="J11" s="27">
        <v>65</v>
      </c>
      <c r="K11" s="27">
        <v>68</v>
      </c>
      <c r="L11" s="34">
        <f>K11/J11</f>
        <v>1.0461538461538462</v>
      </c>
      <c r="M11" s="32">
        <f>J11-K11</f>
        <v>-3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232</v>
      </c>
      <c r="J13" s="27">
        <v>65</v>
      </c>
      <c r="K13" s="27">
        <v>85</v>
      </c>
      <c r="L13" s="34">
        <f>K13/J13</f>
        <v>1.3076923076923077</v>
      </c>
      <c r="M13" s="32">
        <f>J13-K13</f>
        <v>-20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27" t="s">
        <v>196</v>
      </c>
      <c r="J15" s="27">
        <v>76</v>
      </c>
      <c r="K15" s="27">
        <v>83</v>
      </c>
      <c r="L15" s="34">
        <f>K15/J15</f>
        <v>1.0921052631578947</v>
      </c>
      <c r="M15" s="32">
        <f>J15-K15</f>
        <v>-7</v>
      </c>
      <c r="N15" s="22"/>
    </row>
    <row r="16" spans="2:25" x14ac:dyDescent="0.25">
      <c r="H16" s="26"/>
      <c r="I16" s="28"/>
      <c r="J16" s="28"/>
      <c r="K16" s="28"/>
      <c r="L16" s="35"/>
      <c r="M16" s="33"/>
      <c r="N16" s="22"/>
    </row>
    <row r="17" spans="8:14" x14ac:dyDescent="0.25">
      <c r="H17" s="26"/>
      <c r="I17" s="27" t="s">
        <v>233</v>
      </c>
      <c r="J17" s="27">
        <v>37</v>
      </c>
      <c r="K17" s="27">
        <v>37</v>
      </c>
      <c r="L17" s="34">
        <f>K17/J17</f>
        <v>1</v>
      </c>
      <c r="M17" s="32">
        <f>J17-K17</f>
        <v>0</v>
      </c>
      <c r="N17" s="22"/>
    </row>
    <row r="18" spans="8:14" x14ac:dyDescent="0.25">
      <c r="H18" s="26"/>
      <c r="I18" s="28"/>
      <c r="J18" s="28"/>
      <c r="K18" s="28"/>
      <c r="L18" s="35"/>
      <c r="M18" s="33"/>
      <c r="N18" s="22"/>
    </row>
    <row r="19" spans="8:14" x14ac:dyDescent="0.25">
      <c r="H19" s="26"/>
      <c r="I19" s="30" t="s">
        <v>541</v>
      </c>
      <c r="J19" s="27">
        <v>35</v>
      </c>
      <c r="K19" s="27">
        <v>39</v>
      </c>
      <c r="L19" s="34">
        <f>K19/J19</f>
        <v>1.1142857142857143</v>
      </c>
      <c r="M19" s="32">
        <f>J19-K19</f>
        <v>-4</v>
      </c>
      <c r="N19" s="22"/>
    </row>
    <row r="20" spans="8:14" x14ac:dyDescent="0.25">
      <c r="H20" s="26"/>
      <c r="I20" s="31"/>
      <c r="J20" s="28"/>
      <c r="K20" s="28"/>
      <c r="L20" s="35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231</v>
      </c>
      <c r="J23" s="20">
        <v>172</v>
      </c>
      <c r="K23" s="20">
        <v>175</v>
      </c>
      <c r="L23" s="23">
        <f>K23/J23</f>
        <v>1.0174418604651163</v>
      </c>
      <c r="M23" s="32">
        <f>J23-K23</f>
        <v>-3</v>
      </c>
      <c r="N23" s="22"/>
    </row>
    <row r="24" spans="8:14" x14ac:dyDescent="0.25">
      <c r="H24" s="26"/>
      <c r="I24" s="36"/>
      <c r="J24" s="20"/>
      <c r="K24" s="20"/>
      <c r="L24" s="23"/>
      <c r="M24" s="33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36" t="s">
        <v>231</v>
      </c>
      <c r="J27" s="20">
        <v>41</v>
      </c>
      <c r="K27" s="20">
        <v>41</v>
      </c>
      <c r="L27" s="23">
        <f>K27/J27</f>
        <v>1</v>
      </c>
      <c r="M27" s="18">
        <f>J27-K27</f>
        <v>0</v>
      </c>
      <c r="N27" s="22"/>
    </row>
    <row r="28" spans="8:14" x14ac:dyDescent="0.25">
      <c r="H28" s="26"/>
      <c r="I28" s="36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I17:I18"/>
    <mergeCell ref="J17:J18"/>
    <mergeCell ref="K17:K18"/>
    <mergeCell ref="L17:L18"/>
    <mergeCell ref="M17:M18"/>
    <mergeCell ref="M13:M14"/>
    <mergeCell ref="I15:I16"/>
    <mergeCell ref="J15:J16"/>
    <mergeCell ref="K15:K16"/>
    <mergeCell ref="L15:L16"/>
    <mergeCell ref="M15:M16"/>
    <mergeCell ref="I11:I12"/>
    <mergeCell ref="J11:J12"/>
    <mergeCell ref="K11:K12"/>
    <mergeCell ref="L11:L12"/>
    <mergeCell ref="M11:M12"/>
    <mergeCell ref="M27:M28"/>
    <mergeCell ref="I30:L30"/>
    <mergeCell ref="J32:L32"/>
    <mergeCell ref="I9:I10"/>
    <mergeCell ref="J9:J10"/>
    <mergeCell ref="K9:K10"/>
    <mergeCell ref="L9:L10"/>
    <mergeCell ref="I13:I14"/>
    <mergeCell ref="J13:J14"/>
    <mergeCell ref="K13:K14"/>
    <mergeCell ref="L13:L14"/>
    <mergeCell ref="I19:I20"/>
    <mergeCell ref="J19:J20"/>
    <mergeCell ref="K19:K20"/>
    <mergeCell ref="L19:L20"/>
    <mergeCell ref="M9:M10"/>
    <mergeCell ref="H27:H28"/>
    <mergeCell ref="I27:I28"/>
    <mergeCell ref="J27:J28"/>
    <mergeCell ref="K27:K28"/>
    <mergeCell ref="L27:L28"/>
    <mergeCell ref="K23:K24"/>
    <mergeCell ref="L23:L24"/>
    <mergeCell ref="M23:M24"/>
    <mergeCell ref="H25:H26"/>
    <mergeCell ref="I25:M26"/>
    <mergeCell ref="M19:M20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H21:H22"/>
    <mergeCell ref="I21:M22"/>
    <mergeCell ref="H23:H24"/>
    <mergeCell ref="I23:I24"/>
    <mergeCell ref="J23:J24"/>
  </mergeCells>
  <conditionalFormatting sqref="L7 L9 L11 L13 L15 L17 L19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{B97D6E10-2E84-4657-810C-BA0A76FB0E04}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{4B178DFC-F0F1-4802-8560-E88A454A251E}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{65C575E5-DF58-4E4C-A386-408A323230AA}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{7108E189-49F1-4349-B472-4489E1CF42DE}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{0434C78D-98D1-4C2C-B56E-3421239C2ECC}</x14:id>
        </ext>
      </extLst>
    </cfRule>
  </conditionalFormatting>
  <conditionalFormatting sqref="L23:L24 L27:L28"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{7CD89E4A-A84F-457B-9BAF-81573FA82A2E}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{82E77B86-C0B2-4D8B-920C-F1491D471D0B}</x14:id>
        </ext>
      </extLst>
    </cfRule>
  </conditionalFormatting>
  <conditionalFormatting sqref="L23:L24"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{C6FA19E5-DBA9-41C1-A27D-FA3F0EF99C0A}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{F5777151-0CCD-4DA1-9ACB-68C1AC8AB6D7}</x14:id>
        </ext>
      </extLst>
    </cfRule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{05435047-C3CB-4D2E-BC2E-0BB1698EEA0F}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{7060D143-F18E-4C9D-9FE2-933B7346CCC5}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{13F8D6E0-A1B6-4CAA-9775-DE6AF4CC6477}</x14:id>
        </ext>
      </extLst>
    </cfRule>
  </conditionalFormatting>
  <conditionalFormatting sqref="L27:L28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{6F897BB4-72C7-4E09-9E10-BAEE33884B73}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{9837E6A5-C84B-42EE-95AE-507CF5A6EC2C}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{5955F409-BC08-4329-AEAA-40D7EDA7FF4A}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{28663F53-F2AA-4517-B452-9A2C02ADAE5B}</x14:id>
        </ext>
      </extLst>
    </cfRule>
    <cfRule type="dataBar" priority="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{8102D167-B0E4-4884-A5ED-2AFDCD1150A2}</x14:id>
        </ext>
      </extLst>
    </cfRule>
  </conditionalFormatting>
  <conditionalFormatting sqref="M7 M19 M9 M11 M13 M15 M17">
    <cfRule type="dataBar" priority="7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{12875BC7-08BC-4BED-931B-E4336A72BF3A}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{8321F50D-1B47-4062-BBAB-C4C481F738A7}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{AEBBE2E7-CC8B-4144-99A9-93CD0EFA81AE}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{0E03BEF4-F27B-4870-A29D-45C00AFEBD9A}</x14:id>
        </ext>
      </extLst>
    </cfRule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{B1107A33-7197-417B-920B-3FF8480ED380}</x14:id>
        </ext>
      </extLst>
    </cfRule>
    <cfRule type="dataBar" priority="7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{7D824DFA-8FE8-4516-A563-8009ACB6850D}</x14:id>
        </ext>
      </extLst>
    </cfRule>
    <cfRule type="dataBar" priority="7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{16093F23-667F-4303-802F-F4637BB03F64}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{926F65F7-E546-42FF-B631-AFCFE47750CF}</x14:id>
        </ext>
      </extLst>
    </cfRule>
  </conditionalFormatting>
  <conditionalFormatting sqref="M7:M8">
    <cfRule type="dataBar" priority="19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{8549AE69-19E4-43D4-98FD-395E3C151A8A}</x14:id>
        </ext>
      </extLst>
    </cfRule>
  </conditionalFormatting>
  <conditionalFormatting sqref="M7:M18">
    <cfRule type="dataBar" priority="36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{77EE75D5-9C1B-496C-A94A-162A2751FD42}</x14:id>
        </ext>
      </extLst>
    </cfRule>
    <cfRule type="dataBar" priority="27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{A991CC37-E3A3-450E-A77B-C3C7445F2D04}</x14:id>
        </ext>
      </extLst>
    </cfRule>
    <cfRule type="dataBar" priority="3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{D6D7853E-66EB-44F1-92E6-BF7CEB645663}</x14:id>
        </ext>
      </extLst>
    </cfRule>
    <cfRule type="dataBar" priority="23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{06F0E1E7-B177-4DBB-960E-346D5B438925}</x14:id>
        </ext>
      </extLst>
    </cfRule>
  </conditionalFormatting>
  <conditionalFormatting sqref="M7:M20">
    <cfRule type="dataBar" priority="38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{4B0A4C67-8E9A-42E4-B1AE-DD8ECF61407D}</x14:id>
        </ext>
      </extLst>
    </cfRule>
    <cfRule type="dataBar" priority="3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{E8527E30-94CF-40C7-99DF-245E96EFA976}</x14:id>
        </ext>
      </extLst>
    </cfRule>
  </conditionalFormatting>
  <conditionalFormatting sqref="M9:M10">
    <cfRule type="dataBar" priority="1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{F6E6B562-183B-4936-8DBE-3D6F58C43C5B}</x14:id>
        </ext>
      </extLst>
    </cfRule>
  </conditionalFormatting>
  <conditionalFormatting sqref="M11:M12">
    <cfRule type="dataBar" priority="17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{2DE14729-8A98-41A5-BC8F-76471E35CEEE}</x14:id>
        </ext>
      </extLst>
    </cfRule>
  </conditionalFormatting>
  <conditionalFormatting sqref="M13:M14">
    <cfRule type="dataBar" priority="1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{F750FDAF-9CE7-4F5A-A99C-AF2B2643CB83}</x14:id>
        </ext>
      </extLst>
    </cfRule>
  </conditionalFormatting>
  <conditionalFormatting sqref="M15:M16">
    <cfRule type="dataBar" priority="15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{4EF9CBEC-E86D-49A8-A245-E2EC309725CE}</x14:id>
        </ext>
      </extLst>
    </cfRule>
  </conditionalFormatting>
  <conditionalFormatting sqref="M17:M18">
    <cfRule type="dataBar" priority="14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{3220D6CE-8A64-4A3C-9F58-0FE1EB96A3B2}</x14:id>
        </ext>
      </extLst>
    </cfRule>
  </conditionalFormatting>
  <conditionalFormatting sqref="M19:M20">
    <cfRule type="dataBar" priority="34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{B9F3DE85-97A4-4CAA-B126-27F774127C19}</x14:id>
        </ext>
      </extLst>
    </cfRule>
    <cfRule type="dataBar" priority="30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{86E2274D-597F-4786-A8B8-088EF43A25E9}</x14:id>
        </ext>
      </extLst>
    </cfRule>
    <cfRule type="dataBar" priority="25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{6363CD06-EC1C-44F0-A672-6C94CF702D64}</x14:id>
        </ext>
      </extLst>
    </cfRule>
    <cfRule type="dataBar" priority="21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{EDA159F9-2972-4F88-BEBE-78A122A20869}</x14:id>
        </ext>
      </extLst>
    </cfRule>
    <cfRule type="dataBar" priority="13">
      <dataBar>
        <cfvo type="num" val="0"/>
        <cfvo type="num" val="35"/>
        <color rgb="FF638EC6"/>
      </dataBar>
      <extLst>
        <ext xmlns:x14="http://schemas.microsoft.com/office/spreadsheetml/2009/9/main" uri="{B025F937-C7B1-47D3-B67F-A62EFF666E3E}">
          <x14:id>{D45A33B5-EDDE-49B2-A279-9BA182568976}</x14:id>
        </ext>
      </extLst>
    </cfRule>
  </conditionalFormatting>
  <conditionalFormatting sqref="M23:M24"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{9A94E296-4882-4741-9B50-D02211F55C36}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{23642DB2-07A6-40F8-8D79-1CC9DE720534}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{F8A2BCE1-5399-4266-829C-259D7F53764E}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{31F257E5-4976-4896-BCA8-041CE8EE0ACE}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{F73F4C24-B30E-4C9E-ABB1-776A70558824}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{B317F64E-C8B5-4931-8F4A-8E7753E9BCD9}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{B896B49C-9E92-4AF0-A7FF-B67F41DD267D}</x14:id>
        </ext>
      </extLst>
    </cfRule>
    <cfRule type="dataBar" priority="4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{B0C194D5-8EA8-41BE-B027-E015DD996BB2}</x14:id>
        </ext>
      </extLst>
    </cfRule>
    <cfRule type="dataBar" priority="37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{7AF6598B-F19B-459D-BC68-E214FEDF3058}</x14:id>
        </ext>
      </extLst>
    </cfRule>
    <cfRule type="dataBar" priority="3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{1243D275-4EB0-455D-9F3E-7B96376DAA6B}</x14:id>
        </ext>
      </extLst>
    </cfRule>
    <cfRule type="dataBar" priority="2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{01AA483B-B16F-4C06-B8A1-BDFB1A61515F}</x14:id>
        </ext>
      </extLst>
    </cfRule>
    <cfRule type="dataBar" priority="28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{53E085F7-192B-42A3-9319-080340637B78}</x14:id>
        </ext>
      </extLst>
    </cfRule>
    <cfRule type="dataBar" priority="24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{0FB1F1A3-6B44-4F2A-8F15-801E1ECFA940}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{5E78F3F5-ED2F-4DBE-8BEA-6431C1D3501D}</x14:id>
        </ext>
      </extLst>
    </cfRule>
    <cfRule type="dataBar" priority="20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{3C56ACB9-F4FC-457C-B40D-E6BAB8218FCB}</x14:id>
        </ext>
      </extLst>
    </cfRule>
    <cfRule type="dataBar" priority="12">
      <dataBar>
        <cfvo type="num" val="0"/>
        <cfvo type="num" val="172"/>
        <color rgb="FF638EC6"/>
      </dataBar>
      <extLst>
        <ext xmlns:x14="http://schemas.microsoft.com/office/spreadsheetml/2009/9/main" uri="{B025F937-C7B1-47D3-B67F-A62EFF666E3E}">
          <x14:id>{181644AA-DA44-436D-A159-56FB26AFD56A}</x14:id>
        </ext>
      </extLst>
    </cfRule>
  </conditionalFormatting>
  <conditionalFormatting sqref="M27:M28"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{E3643C32-0809-4E9E-B994-DCFF31650413}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{2F1B3905-8D76-4ECD-AD16-A930D88FBBB3}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{0ED41B26-357C-4B38-969D-96E8B12590F4}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{4A4F0ACB-E6EF-4F25-996C-D5E85DD093E4}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{D3F82D77-62F8-4554-A637-61A3D41A97DE}</x14:id>
        </ext>
      </extLst>
    </cfRule>
    <cfRule type="dataBar" priority="1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{C52EC38D-8365-49F0-8AD2-B408295CEFD2}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{F9244B56-3DC5-40BB-9451-D75D2B171607}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{9D9996B7-A2B9-487A-8FB0-F15A2ED882A9}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{787B675A-0C31-475F-A748-8D7FD1F90922}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7D6E10-2E84-4657-810C-BA0A76FB0E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178DFC-F0F1-4802-8560-E88A454A2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C575E5-DF58-4E4C-A386-408A323230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08E189-49F1-4349-B472-4489E1CF42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434C78D-98D1-4C2C-B56E-3421239C2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</xm:sqref>
        </x14:conditionalFormatting>
        <x14:conditionalFormatting xmlns:xm="http://schemas.microsoft.com/office/excel/2006/main">
          <x14:cfRule type="dataBar" id="{7CD89E4A-A84F-457B-9BAF-81573FA82A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E77B86-C0B2-4D8B-920C-F1491D471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 L27:L28</xm:sqref>
        </x14:conditionalFormatting>
        <x14:conditionalFormatting xmlns:xm="http://schemas.microsoft.com/office/excel/2006/main">
          <x14:cfRule type="dataBar" id="{C6FA19E5-DBA9-41C1-A27D-FA3F0EF99C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777151-0CCD-4DA1-9ACB-68C1AC8AB6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435047-C3CB-4D2E-BC2E-0BB1698EEA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60D143-F18E-4C9D-9FE2-933B7346CC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F8D6E0-A1B6-4CAA-9775-DE6AF4CC64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6F897BB4-72C7-4E09-9E10-BAEE33884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37E6A5-C84B-42EE-95AE-507CF5A6E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55F409-BC08-4329-AEAA-40D7EDA7FF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663F53-F2AA-4517-B452-9A2C02ADAE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02D167-B0E4-4884-A5ED-2AFDCD1150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12875BC7-08BC-4BED-931B-E4336A72BF3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321F50D-1B47-4062-BBAB-C4C481F73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BBE2E7-CC8B-4144-99A9-93CD0EFA8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03BEF4-F27B-4870-A29D-45C00AFEBD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107A33-7197-417B-920B-3FF8480ED3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824DFA-8FE8-4516-A563-8009ACB6850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6093F23-667F-4303-802F-F4637BB03F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6F65F7-E546-42FF-B631-AFCFE47750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M19 M9 M11 M13 M15 M17</xm:sqref>
        </x14:conditionalFormatting>
        <x14:conditionalFormatting xmlns:xm="http://schemas.microsoft.com/office/excel/2006/main">
          <x14:cfRule type="dataBar" id="{8549AE69-19E4-43D4-98FD-395E3C151A8A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77EE75D5-9C1B-496C-A94A-162A2751FD42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A991CC37-E3A3-450E-A77B-C3C7445F2D04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D6D7853E-66EB-44F1-92E6-BF7CEB645663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06F0E1E7-B177-4DBB-960E-346D5B438925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4B0A4C67-8E9A-42E4-B1AE-DD8ECF61407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8527E30-94CF-40C7-99DF-245E96EFA97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F6E6B562-183B-4936-8DBE-3D6F58C43C5B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2DE14729-8A98-41A5-BC8F-76471E35CEEE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F750FDAF-9CE7-4F5A-A99C-AF2B2643CB83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EF9CBEC-E86D-49A8-A245-E2EC309725CE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3220D6CE-8A64-4A3C-9F58-0FE1EB96A3B2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B9F3DE85-97A4-4CAA-B126-27F774127C1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86E2274D-597F-4786-A8B8-088EF43A25E9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6363CD06-EC1C-44F0-A672-6C94CF702D64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EDA159F9-2972-4F88-BEBE-78A122A20869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D45A33B5-EDDE-49B2-A279-9BA182568976}">
            <x14:dataBar minLength="0" maxLength="100" gradient="0">
              <x14:cfvo type="num">
                <xm:f>0</xm:f>
              </x14:cfvo>
              <x14:cfvo type="num">
                <xm:f>35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9A94E296-4882-4741-9B50-D02211F55C3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3642DB2-07A6-40F8-8D79-1CC9DE72053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8A2BCE1-5399-4266-829C-259D7F5376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F257E5-4976-4896-BCA8-041CE8EE0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3F4C24-B30E-4C9E-ABB1-776A705588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17F64E-C8B5-4931-8F4A-8E7753E9BC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96B49C-9E92-4AF0-A7FF-B67F41DD2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C194D5-8EA8-41BE-B027-E015DD996BB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7AF6598B-F19B-459D-BC68-E214FEDF3058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243D275-4EB0-455D-9F3E-7B96376DAA6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1AA483B-B16F-4C06-B8A1-BDFB1A61515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3E085F7-192B-42A3-9319-080340637B78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FB1F1A3-6B44-4F2A-8F15-801E1ECFA940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5E78F3F5-ED2F-4DBE-8BEA-6431C1D350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56ACB9-F4FC-457C-B40D-E6BAB8218FCB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181644AA-DA44-436D-A159-56FB26AFD56A}">
            <x14:dataBar minLength="0" maxLength="100" gradient="0">
              <x14:cfvo type="num">
                <xm:f>0</xm:f>
              </x14:cfvo>
              <x14:cfvo type="num">
                <xm:f>172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E3643C32-0809-4E9E-B994-DCFF316504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1B3905-8D76-4ECD-AD16-A930D88FB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D41B26-357C-4B38-969D-96E8B12590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4F0ACB-E6EF-4F25-996C-D5E85DD093E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3F82D77-62F8-4554-A637-61A3D41A97D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52EC38D-8365-49F0-8AD2-B408295CEFD2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14:cfRule type="dataBar" id="{F9244B56-3DC5-40BB-9451-D75D2B1716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9996B7-A2B9-487A-8FB0-F15A2ED882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7B675A-0C31-475F-A748-8D7FD1F90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4A32-469F-4B01-9EE7-45F87FAC2512}">
  <sheetPr codeName="Hoja52"/>
  <dimension ref="B1:Y30"/>
  <sheetViews>
    <sheetView showGridLines="0" topLeftCell="F1" zoomScaleNormal="100" workbookViewId="0">
      <selection activeCell="K25" sqref="K25:K26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234</v>
      </c>
      <c r="I1" s="19"/>
      <c r="J1" s="19"/>
      <c r="K1" s="19"/>
      <c r="L1" s="19"/>
      <c r="M1" s="19"/>
      <c r="N1" s="22"/>
      <c r="X1" s="8">
        <f>AVERAGE(L7,L9,L11,L13,L15,L17,L21,L25)</f>
        <v>1.2155086106039561</v>
      </c>
      <c r="Y1" s="9">
        <f>1-X1</f>
        <v>-0.2155086106039561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30" t="s">
        <v>234</v>
      </c>
      <c r="J7" s="27">
        <v>52</v>
      </c>
      <c r="K7" s="27">
        <v>52</v>
      </c>
      <c r="L7" s="34">
        <f>K7/J7</f>
        <v>1</v>
      </c>
      <c r="M7" s="32">
        <f>J7-K7</f>
        <v>0</v>
      </c>
      <c r="N7" s="22"/>
    </row>
    <row r="8" spans="2:25" x14ac:dyDescent="0.25">
      <c r="H8" s="26"/>
      <c r="I8" s="31"/>
      <c r="J8" s="28"/>
      <c r="K8" s="28"/>
      <c r="L8" s="35"/>
      <c r="M8" s="33"/>
      <c r="N8" s="22"/>
    </row>
    <row r="9" spans="2:25" x14ac:dyDescent="0.25">
      <c r="H9" s="26"/>
      <c r="I9" s="27" t="s">
        <v>22</v>
      </c>
      <c r="J9" s="27">
        <v>61</v>
      </c>
      <c r="K9" s="27">
        <v>62</v>
      </c>
      <c r="L9" s="34">
        <f>K9/J9</f>
        <v>1.0163934426229508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43</v>
      </c>
      <c r="J11" s="27">
        <v>83</v>
      </c>
      <c r="K11" s="27">
        <v>89</v>
      </c>
      <c r="L11" s="34">
        <f>K11/J11</f>
        <v>1.072289156626506</v>
      </c>
      <c r="M11" s="32">
        <f>J11-K11</f>
        <v>-6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144</v>
      </c>
      <c r="J13" s="27">
        <v>103</v>
      </c>
      <c r="K13" s="27">
        <v>133</v>
      </c>
      <c r="L13" s="34">
        <f>K13/J13</f>
        <v>1.2912621359223302</v>
      </c>
      <c r="M13" s="32">
        <f>J13-K13</f>
        <v>-30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30" t="s">
        <v>231</v>
      </c>
      <c r="J15" s="27">
        <v>32</v>
      </c>
      <c r="K15" s="27">
        <v>63</v>
      </c>
      <c r="L15" s="34">
        <f>K15/J15</f>
        <v>1.96875</v>
      </c>
      <c r="M15" s="32">
        <f>J15-K15</f>
        <v>-31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6"/>
      <c r="I17" s="30" t="s">
        <v>235</v>
      </c>
      <c r="J17" s="27">
        <v>49</v>
      </c>
      <c r="K17" s="27">
        <v>54</v>
      </c>
      <c r="L17" s="34">
        <f>K17/J17</f>
        <v>1.1020408163265305</v>
      </c>
      <c r="M17" s="32">
        <f>J17-K17</f>
        <v>-5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234</v>
      </c>
      <c r="J21" s="20">
        <v>150</v>
      </c>
      <c r="K21" s="20">
        <v>161</v>
      </c>
      <c r="L21" s="23">
        <f>K21/J21</f>
        <v>1.0733333333333333</v>
      </c>
      <c r="M21" s="32">
        <f>J21-K21</f>
        <v>-11</v>
      </c>
      <c r="N21" s="22"/>
    </row>
    <row r="22" spans="8:14" x14ac:dyDescent="0.25">
      <c r="H22" s="26"/>
      <c r="I22" s="20"/>
      <c r="J22" s="20"/>
      <c r="K22" s="20"/>
      <c r="L22" s="23"/>
      <c r="M22" s="33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234</v>
      </c>
      <c r="J25" s="20">
        <v>35</v>
      </c>
      <c r="K25" s="20">
        <v>42</v>
      </c>
      <c r="L25" s="23">
        <f>K25/J25</f>
        <v>1.2</v>
      </c>
      <c r="M25" s="18">
        <f>J25-K25</f>
        <v>-7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M13:M14"/>
    <mergeCell ref="M9:M10"/>
    <mergeCell ref="I11:I12"/>
    <mergeCell ref="J11:J12"/>
    <mergeCell ref="K11:K12"/>
    <mergeCell ref="L11:L12"/>
    <mergeCell ref="M11:M12"/>
    <mergeCell ref="I28:L28"/>
    <mergeCell ref="J30:L30"/>
    <mergeCell ref="I9:I10"/>
    <mergeCell ref="J9:J10"/>
    <mergeCell ref="K9:K10"/>
    <mergeCell ref="L9:L10"/>
    <mergeCell ref="I13:I14"/>
    <mergeCell ref="J13:J14"/>
    <mergeCell ref="K13:K14"/>
    <mergeCell ref="L13:L14"/>
    <mergeCell ref="I15:I16"/>
    <mergeCell ref="J15:J16"/>
    <mergeCell ref="K15:K16"/>
    <mergeCell ref="L15:L16"/>
    <mergeCell ref="H23:H24"/>
    <mergeCell ref="I23:M24"/>
    <mergeCell ref="H25:H26"/>
    <mergeCell ref="I25:I26"/>
    <mergeCell ref="J25:J26"/>
    <mergeCell ref="K25:K26"/>
    <mergeCell ref="L25:L26"/>
    <mergeCell ref="M25:M26"/>
    <mergeCell ref="H19:H20"/>
    <mergeCell ref="I19:M20"/>
    <mergeCell ref="H21:H22"/>
    <mergeCell ref="I21:I22"/>
    <mergeCell ref="J21:J22"/>
    <mergeCell ref="K21:K22"/>
    <mergeCell ref="L21:L22"/>
    <mergeCell ref="M21:M22"/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M15:M16"/>
    <mergeCell ref="I17:I18"/>
    <mergeCell ref="J17:J18"/>
    <mergeCell ref="K17:K18"/>
    <mergeCell ref="L17:L18"/>
    <mergeCell ref="M17:M18"/>
  </mergeCells>
  <conditionalFormatting sqref="L7 L9 L11 L13 L15 L17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{80CC25FC-243D-406F-8355-1CA30F3C9513}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{847A92D4-4F33-4AF5-8064-1C03F86E8859}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{EE2BA7F0-9927-46D8-8DBD-976BF62C00B5}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{66492911-DA84-4801-8B15-2B3DB4CEEDEC}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{C7C73E2E-9289-4B81-B487-99369C43C853}</x14:id>
        </ext>
      </extLst>
    </cfRule>
  </conditionalFormatting>
  <conditionalFormatting sqref="L21:L22 L25:L26"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{67A740EB-A60A-41B0-B5D3-F39B13492661}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{2A4B5E17-CD21-4DD1-8070-89DC9181FDF5}</x14:id>
        </ext>
      </extLst>
    </cfRule>
  </conditionalFormatting>
  <conditionalFormatting sqref="L21:L22"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{3089BC7A-D3D3-4346-88CE-3B6749CADFB9}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{BBBC814B-09E6-42CC-96A2-7FAF3DF50EB9}</x14:id>
        </ext>
      </extLst>
    </cfRule>
    <cfRule type="dataBar" priority="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{C7FF0CFA-B348-42DE-B4A6-C2034E8B1225}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{02AE9B73-A8F7-4EE0-9871-91EA501EC2B8}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{60863E65-E2BB-43AA-BE0B-9E3BD1475ACD}</x14:id>
        </ext>
      </extLst>
    </cfRule>
  </conditionalFormatting>
  <conditionalFormatting sqref="L25:L2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{E72B0FB8-F185-439E-82AC-E69932F00C57}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{2170D320-DAF1-4262-BC2E-706BA7DFA0AB}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{3671900A-97B1-4246-A449-33AC7441BA43}</x14:id>
        </ext>
      </extLst>
    </cfRule>
    <cfRule type="dataBar" priority="5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{54641724-F70F-428F-9032-B8F967B42003}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{1E2D2949-2E27-4580-AED7-634DA1E33228}</x14:id>
        </ext>
      </extLst>
    </cfRule>
  </conditionalFormatting>
  <conditionalFormatting sqref="M7 M15 M17 M9 M11 M13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{192DAB1E-2817-41CC-84A8-54F7663496C4}</x14:id>
        </ext>
      </extLst>
    </cfRule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{50CAEED1-B4E6-4E01-8E0D-779F70134C11}</x14:id>
        </ext>
      </extLst>
    </cfRule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{7270B815-72E5-41BE-A7BD-0B60B8050977}</x14:id>
        </ext>
      </extLst>
    </cfRule>
    <cfRule type="dataBar" priority="7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{53DD2848-07A0-45F8-B249-A8489610159D}</x14:id>
        </ext>
      </extLst>
    </cfRule>
    <cfRule type="dataBar" priority="7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{6D1B5087-B979-4F01-A322-25F773F224D2}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{15F22654-0995-42F9-AAA0-FC5E5082615D}</x14:id>
        </ext>
      </extLst>
    </cfRule>
    <cfRule type="dataBar" priority="7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{402DC38C-4B67-4E6B-A006-C184ABCF7EAB}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{A8769066-206C-4FCF-A330-2E78A9973898}</x14:id>
        </ext>
      </extLst>
    </cfRule>
  </conditionalFormatting>
  <conditionalFormatting sqref="M7:M8">
    <cfRule type="dataBar" priority="18">
      <dataBar>
        <cfvo type="num" val="0"/>
        <cfvo type="num" val="52"/>
        <color rgb="FF638EC6"/>
      </dataBar>
      <extLst>
        <ext xmlns:x14="http://schemas.microsoft.com/office/spreadsheetml/2009/9/main" uri="{B025F937-C7B1-47D3-B67F-A62EFF666E3E}">
          <x14:id>{F4FB2C08-6905-4392-921C-86BD3A0A9745}</x14:id>
        </ext>
      </extLst>
    </cfRule>
  </conditionalFormatting>
  <conditionalFormatting sqref="M7:M14">
    <cfRule type="dataBar" priority="31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{E948BB94-C66B-4C14-8625-F47CCB286164}</x14:id>
        </ext>
      </extLst>
    </cfRule>
    <cfRule type="dataBar" priority="26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{BC70EA94-92E7-4784-88C2-EDEE07D27880}</x14:id>
        </ext>
      </extLst>
    </cfRule>
    <cfRule type="dataBar" priority="3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{2B6A9FAE-CB29-4016-AB5D-F59C91812314}</x14:id>
        </ext>
      </extLst>
    </cfRule>
    <cfRule type="dataBar" priority="22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{4B3913B4-B22F-4700-A052-FF1B01205C0B}</x14:id>
        </ext>
      </extLst>
    </cfRule>
  </conditionalFormatting>
  <conditionalFormatting sqref="M7:M18">
    <cfRule type="dataBar" priority="3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{F34D5F19-B5AB-4E6D-9DDA-6D55AA8163D1}</x14:id>
        </ext>
      </extLst>
    </cfRule>
    <cfRule type="dataBar" priority="3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{FFDF03D6-54C8-4868-8B68-AC9A622D1B9B}</x14:id>
        </ext>
      </extLst>
    </cfRule>
  </conditionalFormatting>
  <conditionalFormatting sqref="M9:M10">
    <cfRule type="dataBar" priority="17">
      <dataBar>
        <cfvo type="num" val="0"/>
        <cfvo type="num" val="61"/>
        <color rgb="FF638EC6"/>
      </dataBar>
      <extLst>
        <ext xmlns:x14="http://schemas.microsoft.com/office/spreadsheetml/2009/9/main" uri="{B025F937-C7B1-47D3-B67F-A62EFF666E3E}">
          <x14:id>{AC18D025-8B22-46CD-8467-51ED0FE6328A}</x14:id>
        </ext>
      </extLst>
    </cfRule>
  </conditionalFormatting>
  <conditionalFormatting sqref="M11:M12">
    <cfRule type="dataBar" priority="16">
      <dataBar>
        <cfvo type="num" val="0"/>
        <cfvo type="num" val="83"/>
        <color rgb="FF638EC6"/>
      </dataBar>
      <extLst>
        <ext xmlns:x14="http://schemas.microsoft.com/office/spreadsheetml/2009/9/main" uri="{B025F937-C7B1-47D3-B67F-A62EFF666E3E}">
          <x14:id>{C763C2B7-1BF9-4333-BA5B-94B668FC4294}</x14:id>
        </ext>
      </extLst>
    </cfRule>
  </conditionalFormatting>
  <conditionalFormatting sqref="M13:M14">
    <cfRule type="dataBar" priority="15">
      <dataBar>
        <cfvo type="num" val="0"/>
        <cfvo type="num" val="103"/>
        <color rgb="FF638EC6"/>
      </dataBar>
      <extLst>
        <ext xmlns:x14="http://schemas.microsoft.com/office/spreadsheetml/2009/9/main" uri="{B025F937-C7B1-47D3-B67F-A62EFF666E3E}">
          <x14:id>{32633B2B-78BE-4572-BF5F-BF8FC597251E}</x14:id>
        </ext>
      </extLst>
    </cfRule>
  </conditionalFormatting>
  <conditionalFormatting sqref="M15:M16">
    <cfRule type="dataBar" priority="14">
      <dataBar>
        <cfvo type="num" val="0"/>
        <cfvo type="num" val="32"/>
        <color rgb="FF638EC6"/>
      </dataBar>
      <extLst>
        <ext xmlns:x14="http://schemas.microsoft.com/office/spreadsheetml/2009/9/main" uri="{B025F937-C7B1-47D3-B67F-A62EFF666E3E}">
          <x14:id>{483BB734-90BD-4D62-9DC0-6C567B55AE67}</x14:id>
        </ext>
      </extLst>
    </cfRule>
    <cfRule type="dataBar" priority="21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{125C9D86-8B05-4EA3-A5E0-E72F2872F699}</x14:id>
        </ext>
      </extLst>
    </cfRule>
    <cfRule type="dataBar" priority="25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{2B1C566A-203A-4B5B-BF90-BDDBF1F8F042}</x14:id>
        </ext>
      </extLst>
    </cfRule>
    <cfRule type="dataBar" priority="3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{D5CB35C5-355F-4EDC-B8CF-59386572A55E}</x14:id>
        </ext>
      </extLst>
    </cfRule>
    <cfRule type="dataBar" priority="3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{8CA822BB-44F9-4A47-A558-58652113309E}</x14:id>
        </ext>
      </extLst>
    </cfRule>
  </conditionalFormatting>
  <conditionalFormatting sqref="M17:M18">
    <cfRule type="dataBar" priority="3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{87730908-54D9-491E-9651-4B334DCA54CE}</x14:id>
        </ext>
      </extLst>
    </cfRule>
    <cfRule type="dataBar" priority="29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{5DA9D8B6-26A6-45B5-BC66-435E5F9A4443}</x14:id>
        </ext>
      </extLst>
    </cfRule>
    <cfRule type="dataBar" priority="24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{FFC1DEB7-D80B-47E8-A0CB-98E70A35A133}</x14:id>
        </ext>
      </extLst>
    </cfRule>
    <cfRule type="dataBar" priority="20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{581DA69A-0647-4147-9EA8-4BFA9C8BAB09}</x14:id>
        </ext>
      </extLst>
    </cfRule>
    <cfRule type="dataBar" priority="13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{B9AEB981-BED4-4786-8CB1-372A71781450}</x14:id>
        </ext>
      </extLst>
    </cfRule>
  </conditionalFormatting>
  <conditionalFormatting sqref="M21:M22">
    <cfRule type="dataBar" priority="4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{F0B65A80-67D5-47D0-92D0-C3887867E7DB}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{689EDA2B-01D6-47B0-A10A-080DF0A881D3}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{4397D4C5-FE85-46F4-A19B-C16940677619}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{215CF430-3646-448E-9467-9BD06B6E008C}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{F7057190-4C3B-4095-BB68-1F94E7E1270E}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{6BA96F3D-9DF6-49DC-9FEB-FE69F236759E}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{7AD5ECCD-6DB5-40AA-8B09-A5BF612741AD}</x14:id>
        </ext>
      </extLst>
    </cfRule>
    <cfRule type="dataBar" priority="3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{EA64DB8C-74FD-46BC-B3D0-604395A0A5E1}</x14:id>
        </ext>
      </extLst>
    </cfRule>
    <cfRule type="dataBar" priority="3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{92909777-80A3-4648-A9A2-E7E0A2860CCD}</x14:id>
        </ext>
      </extLst>
    </cfRule>
    <cfRule type="dataBar" priority="3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{0A5BF423-99FE-4CF2-8392-C0BABB86383B}</x14:id>
        </ext>
      </extLst>
    </cfRule>
    <cfRule type="dataBar" priority="2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{66EED3C9-7558-42D1-A35C-02E5E898E2EF}</x14:id>
        </ext>
      </extLst>
    </cfRule>
    <cfRule type="dataBar" priority="2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{5008ABD2-91C1-40AE-B717-EF110ABB3586}</x14:id>
        </ext>
      </extLst>
    </cfRule>
    <cfRule type="dataBar" priority="23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{08CB424E-A791-482C-BD9D-1FCB313D0AEF}</x14:id>
        </ext>
      </extLst>
    </cfRule>
    <cfRule type="dataBar" priority="4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{B2F5F07A-3D9B-47FC-9302-8392731DE045}</x14:id>
        </ext>
      </extLst>
    </cfRule>
    <cfRule type="dataBar" priority="19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{000B80A6-5354-4EB4-BAA2-66FCE9AFA2A9}</x14:id>
        </ext>
      </extLst>
    </cfRule>
    <cfRule type="dataBar" priority="12">
      <dataBar>
        <cfvo type="num" val="0"/>
        <cfvo type="num" val="150"/>
        <color rgb="FF638EC6"/>
      </dataBar>
      <extLst>
        <ext xmlns:x14="http://schemas.microsoft.com/office/spreadsheetml/2009/9/main" uri="{B025F937-C7B1-47D3-B67F-A62EFF666E3E}">
          <x14:id>{B455DC0D-8FE3-41FF-881B-9E258AFD45E7}</x14:id>
        </ext>
      </extLst>
    </cfRule>
  </conditionalFormatting>
  <conditionalFormatting sqref="M25:M26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{A5ECC9A0-AFE2-4195-8A6B-1F34A1EB1AF2}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{4EF43B37-7310-46C7-B818-81EA3467A8CF}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{4CCBE07E-12B2-489D-9B39-15CB5901CFFB}</x14:id>
        </ext>
      </extLst>
    </cfRule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{EA5FE7B4-8D97-49AC-B83A-712439B601C6}</x14:id>
        </ext>
      </extLst>
    </cfRule>
    <cfRule type="dataBar" priority="1">
      <dataBar>
        <cfvo type="num" val="0"/>
        <cfvo type="num" val="35"/>
        <color rgb="FF638EC6"/>
      </dataBar>
      <extLst>
        <ext xmlns:x14="http://schemas.microsoft.com/office/spreadsheetml/2009/9/main" uri="{B025F937-C7B1-47D3-B67F-A62EFF666E3E}">
          <x14:id>{6C56F5C5-3821-4330-B333-16137C206BC9}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{01683DB8-AD6D-4761-9FC5-54B2A75A667A}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{54CDE7CF-71B2-4D6B-BAFA-802C251D0759}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{F554DF01-D03C-4105-9C06-BA56D18C2625}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{D4F14979-D889-469A-AF29-F47B09E10AD4}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CC25FC-243D-406F-8355-1CA30F3C95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47A92D4-4F33-4AF5-8064-1C03F86E8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2BA7F0-9927-46D8-8DBD-976BF62C0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492911-DA84-4801-8B15-2B3DB4CEED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C73E2E-9289-4B81-B487-99369C43C8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</xm:sqref>
        </x14:conditionalFormatting>
        <x14:conditionalFormatting xmlns:xm="http://schemas.microsoft.com/office/excel/2006/main">
          <x14:cfRule type="dataBar" id="{67A740EB-A60A-41B0-B5D3-F39B134926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4B5E17-CD21-4DD1-8070-89DC9181FD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 L25:L26</xm:sqref>
        </x14:conditionalFormatting>
        <x14:conditionalFormatting xmlns:xm="http://schemas.microsoft.com/office/excel/2006/main">
          <x14:cfRule type="dataBar" id="{3089BC7A-D3D3-4346-88CE-3B6749CAD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BC814B-09E6-42CC-96A2-7FAF3DF50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FF0CFA-B348-42DE-B4A6-C2034E8B12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AE9B73-A8F7-4EE0-9871-91EA501EC2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863E65-E2BB-43AA-BE0B-9E3BD1475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E72B0FB8-F185-439E-82AC-E69932F00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70D320-DAF1-4262-BC2E-706BA7DFA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71900A-97B1-4246-A449-33AC7441B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641724-F70F-428F-9032-B8F967B420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2D2949-2E27-4580-AED7-634DA1E33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192DAB1E-2817-41CC-84A8-54F7663496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CAEED1-B4E6-4E01-8E0D-779F70134C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70B815-72E5-41BE-A7BD-0B60B80509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DD2848-07A0-45F8-B249-A8489610159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D1B5087-B979-4F01-A322-25F773F224D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5F22654-0995-42F9-AAA0-FC5E50826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2DC38C-4B67-4E6B-A006-C184ABCF7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769066-206C-4FCF-A330-2E78A99738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M15 M17 M9 M11 M13</xm:sqref>
        </x14:conditionalFormatting>
        <x14:conditionalFormatting xmlns:xm="http://schemas.microsoft.com/office/excel/2006/main">
          <x14:cfRule type="dataBar" id="{F4FB2C08-6905-4392-921C-86BD3A0A9745}">
            <x14:dataBar minLength="0" maxLength="100" gradient="0">
              <x14:cfvo type="num">
                <xm:f>0</xm:f>
              </x14:cfvo>
              <x14:cfvo type="num">
                <xm:f>52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948BB94-C66B-4C14-8625-F47CCB286164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BC70EA94-92E7-4784-88C2-EDEE07D27880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2B6A9FAE-CB29-4016-AB5D-F59C9181231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4B3913B4-B22F-4700-A052-FF1B01205C0B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F34D5F19-B5AB-4E6D-9DDA-6D55AA8163D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FDF03D6-54C8-4868-8B68-AC9A622D1B9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AC18D025-8B22-46CD-8467-51ED0FE6328A}">
            <x14:dataBar minLength="0" maxLength="100" gradient="0">
              <x14:cfvo type="num">
                <xm:f>0</xm:f>
              </x14:cfvo>
              <x14:cfvo type="num">
                <xm:f>61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C763C2B7-1BF9-4333-BA5B-94B668FC4294}">
            <x14:dataBar minLength="0" maxLength="100" gradient="0">
              <x14:cfvo type="num">
                <xm:f>0</xm:f>
              </x14:cfvo>
              <x14:cfvo type="num">
                <xm:f>83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2633B2B-78BE-4572-BF5F-BF8FC597251E}">
            <x14:dataBar minLength="0" maxLength="100" gradient="0">
              <x14:cfvo type="num">
                <xm:f>0</xm:f>
              </x14:cfvo>
              <x14:cfvo type="num">
                <xm:f>103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83BB734-90BD-4D62-9DC0-6C567B55AE67}">
            <x14:dataBar minLength="0" maxLength="100" gradient="0">
              <x14:cfvo type="num">
                <xm:f>0</xm:f>
              </x14:cfvo>
              <x14:cfvo type="num">
                <xm:f>32</xm:f>
              </x14:cfvo>
              <x14:negativeFillColor rgb="FFFF0000"/>
              <x14:axisColor rgb="FF000000"/>
            </x14:dataBar>
          </x14:cfRule>
          <x14:cfRule type="dataBar" id="{125C9D86-8B05-4EA3-A5E0-E72F2872F699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2B1C566A-203A-4B5B-BF90-BDDBF1F8F042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D5CB35C5-355F-4EDC-B8CF-59386572A55E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8CA822BB-44F9-4A47-A558-58652113309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7730908-54D9-491E-9651-4B334DCA54CE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5DA9D8B6-26A6-45B5-BC66-435E5F9A4443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FFC1DEB7-D80B-47E8-A0CB-98E70A35A133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581DA69A-0647-4147-9EA8-4BFA9C8BAB09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B9AEB981-BED4-4786-8CB1-372A71781450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F0B65A80-67D5-47D0-92D0-C3887867E7D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89EDA2B-01D6-47B0-A10A-080DF0A881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97D4C5-FE85-46F4-A19B-C169406776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5CF430-3646-448E-9467-9BD06B6E0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057190-4C3B-4095-BB68-1F94E7E12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A96F3D-9DF6-49DC-9FEB-FE69F23675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D5ECCD-6DB5-40AA-8B09-A5BF61274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64DB8C-74FD-46BC-B3D0-604395A0A5E1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92909777-80A3-4648-A9A2-E7E0A2860CCD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A5BF423-99FE-4CF2-8392-C0BABB86383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6EED3C9-7558-42D1-A35C-02E5E898E2E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008ABD2-91C1-40AE-B717-EF110ABB3586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8CB424E-A791-482C-BD9D-1FCB313D0AEF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B2F5F07A-3D9B-47FC-9302-8392731DE04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00B80A6-5354-4EB4-BAA2-66FCE9AFA2A9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B455DC0D-8FE3-41FF-881B-9E258AFD45E7}">
            <x14:dataBar minLength="0" maxLength="100" gradient="0">
              <x14:cfvo type="num">
                <xm:f>0</xm:f>
              </x14:cfvo>
              <x14:cfvo type="num">
                <xm:f>150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A5ECC9A0-AFE2-4195-8A6B-1F34A1EB1A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F43B37-7310-46C7-B818-81EA3467A8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CBE07E-12B2-489D-9B39-15CB5901CFF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A5FE7B4-8D97-49AC-B83A-712439B601C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C56F5C5-3821-4330-B333-16137C206BC9}">
            <x14:dataBar minLength="0" maxLength="100" gradient="0">
              <x14:cfvo type="num">
                <xm:f>0</xm:f>
              </x14:cfvo>
              <x14:cfvo type="num">
                <xm:f>35</xm:f>
              </x14:cfvo>
              <x14:negativeFillColor rgb="FFFF0000"/>
              <x14:axisColor rgb="FF000000"/>
            </x14:dataBar>
          </x14:cfRule>
          <x14:cfRule type="dataBar" id="{01683DB8-AD6D-4761-9FC5-54B2A75A66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CDE7CF-71B2-4D6B-BAFA-802C251D07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54DF01-D03C-4105-9C06-BA56D18C2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F14979-D889-469A-AF29-F47B09E10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0CE1-AE5A-4796-B65B-ACF55C9371B6}">
  <sheetPr codeName="Hoja53"/>
  <dimension ref="B1:Y28"/>
  <sheetViews>
    <sheetView showGridLines="0" topLeftCell="F1" workbookViewId="0">
      <selection activeCell="P27" sqref="P27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25</v>
      </c>
      <c r="I1" s="19"/>
      <c r="J1" s="19"/>
      <c r="K1" s="19"/>
      <c r="L1" s="19"/>
      <c r="M1" s="19"/>
      <c r="N1" s="22"/>
      <c r="X1" s="8">
        <f>AVERAGE(L7,L9,L11,L13,L15,L19,L23)</f>
        <v>1.1055230442763717</v>
      </c>
      <c r="Y1" s="9">
        <f>1-X1</f>
        <v>-0.10552304427637171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25</v>
      </c>
      <c r="J7" s="27">
        <v>69</v>
      </c>
      <c r="K7" s="27">
        <v>70</v>
      </c>
      <c r="L7" s="34">
        <f>K7/J7</f>
        <v>1.0144927536231885</v>
      </c>
      <c r="M7" s="32">
        <f>J7-K7</f>
        <v>-1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27" t="s">
        <v>85</v>
      </c>
      <c r="J9" s="27">
        <v>98</v>
      </c>
      <c r="K9" s="27">
        <v>103</v>
      </c>
      <c r="L9" s="34">
        <f>K9/J9</f>
        <v>1.0510204081632653</v>
      </c>
      <c r="M9" s="32">
        <f>J9-K9</f>
        <v>-5</v>
      </c>
      <c r="N9" s="22"/>
    </row>
    <row r="10" spans="2:25" x14ac:dyDescent="0.25">
      <c r="H10" s="26"/>
      <c r="I10" s="28"/>
      <c r="J10" s="28"/>
      <c r="K10" s="28"/>
      <c r="L10" s="35"/>
      <c r="M10" s="33"/>
      <c r="N10" s="22"/>
    </row>
    <row r="11" spans="2:25" x14ac:dyDescent="0.25">
      <c r="H11" s="26"/>
      <c r="I11" s="27" t="s">
        <v>102</v>
      </c>
      <c r="J11" s="27">
        <v>72</v>
      </c>
      <c r="K11" s="27">
        <v>77</v>
      </c>
      <c r="L11" s="34">
        <f>K11/J11</f>
        <v>1.0694444444444444</v>
      </c>
      <c r="M11" s="32">
        <f>J11-K11</f>
        <v>-5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130</v>
      </c>
      <c r="J13" s="27">
        <v>90</v>
      </c>
      <c r="K13" s="27">
        <v>91</v>
      </c>
      <c r="L13" s="34">
        <f>K13/J13</f>
        <v>1.0111111111111111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30" t="s">
        <v>86</v>
      </c>
      <c r="J15" s="27">
        <v>54</v>
      </c>
      <c r="K15" s="27">
        <v>63</v>
      </c>
      <c r="L15" s="34">
        <f>K15/J15</f>
        <v>1.1666666666666667</v>
      </c>
      <c r="M15" s="32">
        <f>J15-K15</f>
        <v>-9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25</v>
      </c>
      <c r="J19" s="20">
        <v>108</v>
      </c>
      <c r="K19" s="20">
        <v>154</v>
      </c>
      <c r="L19" s="23">
        <f>K19/J19</f>
        <v>1.4259259259259258</v>
      </c>
      <c r="M19" s="32">
        <f>J19-K19</f>
        <v>-46</v>
      </c>
      <c r="N19" s="22"/>
    </row>
    <row r="20" spans="8:14" x14ac:dyDescent="0.25">
      <c r="H20" s="26"/>
      <c r="I20" s="20"/>
      <c r="J20" s="20"/>
      <c r="K20" s="20"/>
      <c r="L20" s="23"/>
      <c r="M20" s="33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25</v>
      </c>
      <c r="J23" s="20">
        <v>33</v>
      </c>
      <c r="K23" s="20">
        <v>33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 t="s">
        <v>439</v>
      </c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M9:M10"/>
    <mergeCell ref="I11:I12"/>
    <mergeCell ref="J11:J12"/>
    <mergeCell ref="K11:K12"/>
    <mergeCell ref="L11:L12"/>
    <mergeCell ref="M11:M12"/>
    <mergeCell ref="I26:L26"/>
    <mergeCell ref="J28:L28"/>
    <mergeCell ref="I9:I10"/>
    <mergeCell ref="J9:J10"/>
    <mergeCell ref="K9:K10"/>
    <mergeCell ref="L9:L10"/>
    <mergeCell ref="I13:I14"/>
    <mergeCell ref="J13:J14"/>
    <mergeCell ref="K13:K14"/>
    <mergeCell ref="L13:L14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M13:M14"/>
    <mergeCell ref="I15:I16"/>
    <mergeCell ref="J15:J16"/>
    <mergeCell ref="K15:K16"/>
    <mergeCell ref="L15:L16"/>
    <mergeCell ref="M15:M16"/>
  </mergeCells>
  <conditionalFormatting sqref="L7 L9 L11 L13 L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{B4D7CF35-05FE-43C4-A438-DA45AC062213}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{905CFA37-FC6C-4A9B-9287-B05F7BE38791}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{9DF5B0B4-D922-4A0E-8173-E27BFD0744D2}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{A0C03AE7-F9D0-4631-95C2-FD3EC79BD330}</x14:id>
        </ext>
      </extLst>
    </cfRule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{133EC96E-53DE-4E5E-ABEC-853AC5E977E0}</x14:id>
        </ext>
      </extLst>
    </cfRule>
  </conditionalFormatting>
  <conditionalFormatting sqref="L19:L20 L23:L24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{FA416EA9-8381-4107-849C-5B19885ED1F7}</x14:id>
        </ext>
      </extLst>
    </cfRule>
    <cfRule type="dataBar" priority="6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{B51C0D28-9349-42AD-B5AA-38587A749025}</x14:id>
        </ext>
      </extLst>
    </cfRule>
  </conditionalFormatting>
  <conditionalFormatting sqref="L19:L20"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{78E75607-9476-467F-81A0-8ED7DBEF222C}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{55A66454-1BB7-4821-8DF3-C576E7C09D01}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{4E98D7FE-1093-4214-B87C-F7C9B3C17E51}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{CD5FE08F-DC6A-48A6-A1C4-9DB9292D7506}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{9B663A0D-24ED-4959-9C08-6B8B04DE85C2}</x14:id>
        </ext>
      </extLst>
    </cfRule>
  </conditionalFormatting>
  <conditionalFormatting sqref="L23:L24"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{EF352424-DBC4-4668-8444-F8E508A223C5}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{7F5DE0F2-0CE5-4A1A-A46A-A0881ED82BD2}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{C5943A7D-FE79-48CE-85BE-B7778C14B1C5}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{5C8E8EEC-B42A-4C09-A4B7-11199BB2BB4D}</x14:id>
        </ext>
      </extLst>
    </cfRule>
    <cfRule type="dataBar" priority="5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{59A095C6-FC1F-44F2-8C82-0A533FF9A12A}</x14:id>
        </ext>
      </extLst>
    </cfRule>
  </conditionalFormatting>
  <conditionalFormatting sqref="M7 M13 M15 M9 M11"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{A4B3494A-15DC-4D79-8EBA-CA54E61B4867}</x14:id>
        </ext>
      </extLst>
    </cfRule>
    <cfRule type="dataBar" priority="7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{9168A907-951E-49C7-9961-673DE028197F}</x14:id>
        </ext>
      </extLst>
    </cfRule>
    <cfRule type="dataBar" priority="7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{C633E51F-3B86-4553-A9FE-87E0BA7B040C}</x14:id>
        </ext>
      </extLst>
    </cfRule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{1B8966CB-6067-4593-B6AF-BFE9F058A5AD}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{5EB572BF-705B-4FC4-9E5C-7F2AB1D04791}</x14:id>
        </ext>
      </extLst>
    </cfRule>
    <cfRule type="dataBar" priority="7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{F54C04CE-0E87-429D-BDEA-AC28DE71291D}</x14:id>
        </ext>
      </extLst>
    </cfRule>
    <cfRule type="dataBar" priority="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{EF4BEDA0-5326-490B-B7F7-F8377B398D2A}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{F009F329-0EDF-4F6E-8D01-D2A4085E4B05}</x14:id>
        </ext>
      </extLst>
    </cfRule>
  </conditionalFormatting>
  <conditionalFormatting sqref="M7:M8">
    <cfRule type="dataBar" priority="17">
      <dataBar>
        <cfvo type="num" val="0"/>
        <cfvo type="num" val="69"/>
        <color rgb="FF638EC6"/>
      </dataBar>
      <extLst>
        <ext xmlns:x14="http://schemas.microsoft.com/office/spreadsheetml/2009/9/main" uri="{B025F937-C7B1-47D3-B67F-A62EFF666E3E}">
          <x14:id>{DCA30F87-150C-4287-86E8-3A7EEE6F07E7}</x14:id>
        </ext>
      </extLst>
    </cfRule>
  </conditionalFormatting>
  <conditionalFormatting sqref="M7:M12">
    <cfRule type="dataBar" priority="3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{39F34EFE-D8CB-49F0-B3A0-4AE36C0820CC}</x14:id>
        </ext>
      </extLst>
    </cfRule>
    <cfRule type="dataBar" priority="21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{42A3A679-D4EF-4705-B748-AA187CBF16C6}</x14:id>
        </ext>
      </extLst>
    </cfRule>
    <cfRule type="dataBar" priority="30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{DB71E5C1-29C3-45B3-863A-E0E32516E4E2}</x14:id>
        </ext>
      </extLst>
    </cfRule>
    <cfRule type="dataBar" priority="25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{5353B675-5CA6-46BB-A2ED-32C65AB61F88}</x14:id>
        </ext>
      </extLst>
    </cfRule>
  </conditionalFormatting>
  <conditionalFormatting sqref="M7:M16">
    <cfRule type="dataBar" priority="37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{4419DD50-685D-497A-842B-12C794313103}</x14:id>
        </ext>
      </extLst>
    </cfRule>
    <cfRule type="dataBar" priority="3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{882B0D91-A734-42D3-9D9C-363CE8C3B295}</x14:id>
        </ext>
      </extLst>
    </cfRule>
  </conditionalFormatting>
  <conditionalFormatting sqref="M9:M10">
    <cfRule type="dataBar" priority="16">
      <dataBar>
        <cfvo type="num" val="0"/>
        <cfvo type="num" val="98"/>
        <color rgb="FF638EC6"/>
      </dataBar>
      <extLst>
        <ext xmlns:x14="http://schemas.microsoft.com/office/spreadsheetml/2009/9/main" uri="{B025F937-C7B1-47D3-B67F-A62EFF666E3E}">
          <x14:id>{35082367-859E-4F27-927E-5F3415107B7F}</x14:id>
        </ext>
      </extLst>
    </cfRule>
  </conditionalFormatting>
  <conditionalFormatting sqref="M11:M12">
    <cfRule type="dataBar" priority="15">
      <dataBar>
        <cfvo type="num" val="0"/>
        <cfvo type="num" val="72"/>
        <color rgb="FF638EC6"/>
      </dataBar>
      <extLst>
        <ext xmlns:x14="http://schemas.microsoft.com/office/spreadsheetml/2009/9/main" uri="{B025F937-C7B1-47D3-B67F-A62EFF666E3E}">
          <x14:id>{6307F25A-8B2E-478F-80AC-B1970F91D36B}</x14:id>
        </ext>
      </extLst>
    </cfRule>
  </conditionalFormatting>
  <conditionalFormatting sqref="M13:M14">
    <cfRule type="dataBar" priority="29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{0E4AD1A8-4A92-48D6-9397-3EFBAA135C84}</x14:id>
        </ext>
      </extLst>
    </cfRule>
    <cfRule type="dataBar" priority="24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{7B286D2F-3FCC-46AF-ADD0-A22CC12B33F7}</x14:id>
        </ext>
      </extLst>
    </cfRule>
    <cfRule type="dataBar" priority="20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{F861DF0A-82AF-4132-903E-13983F4B302C}</x14:id>
        </ext>
      </extLst>
    </cfRule>
    <cfRule type="dataBar" priority="14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{41381CBA-2321-462D-BBCA-76DC60912D87}</x14:id>
        </ext>
      </extLst>
    </cfRule>
    <cfRule type="dataBar" priority="3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{A5BD51E2-62C2-417F-822B-9ABF7B703612}</x14:id>
        </ext>
      </extLst>
    </cfRule>
  </conditionalFormatting>
  <conditionalFormatting sqref="M15:M16">
    <cfRule type="dataBar" priority="32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{59424465-2A6B-4C8E-BBBF-2DCF2C41BE38}</x14:id>
        </ext>
      </extLst>
    </cfRule>
    <cfRule type="dataBar" priority="28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{F30C5246-B955-4FBF-A08C-72A2E2C53D19}</x14:id>
        </ext>
      </extLst>
    </cfRule>
    <cfRule type="dataBar" priority="23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{2B3E3539-EF5E-4D4E-90EA-47DC0E798D02}</x14:id>
        </ext>
      </extLst>
    </cfRule>
    <cfRule type="dataBar" priority="19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{38511F6C-5960-4F5A-9C5C-0595E8FEC6C1}</x14:id>
        </ext>
      </extLst>
    </cfRule>
    <cfRule type="dataBar" priority="13">
      <dataBar>
        <cfvo type="num" val="0"/>
        <cfvo type="num" val="54"/>
        <color rgb="FF638EC6"/>
      </dataBar>
      <extLst>
        <ext xmlns:x14="http://schemas.microsoft.com/office/spreadsheetml/2009/9/main" uri="{B025F937-C7B1-47D3-B67F-A62EFF666E3E}">
          <x14:id>{55B0F6CD-CAEA-449F-910F-525529B63F2E}</x14:id>
        </ext>
      </extLst>
    </cfRule>
  </conditionalFormatting>
  <conditionalFormatting sqref="M19:M20">
    <cfRule type="dataBar" priority="26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{AB91D9D7-4736-414D-9C06-C86CAB935247}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{74D929D1-E128-4721-A3F4-D5F733B725B3}</x14:id>
        </ext>
      </extLst>
    </cfRule>
    <cfRule type="dataBar" priority="3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{7CEDBA94-1646-4644-BAAA-B9F5E74698F8}</x14:id>
        </ext>
      </extLst>
    </cfRule>
    <cfRule type="dataBar" priority="3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{A20E9DD4-692B-4613-9F4B-6ABA76E14FC9}</x14:id>
        </ext>
      </extLst>
    </cfRule>
    <cfRule type="dataBar" priority="3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{82BF4DCD-A746-4B03-A316-EFBCB456B57E}</x14:id>
        </ext>
      </extLst>
    </cfRule>
    <cfRule type="dataBar" priority="22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{C8FB0EDA-CAD7-4378-B6EA-F577C062E3F4}</x14:id>
        </ext>
      </extLst>
    </cfRule>
    <cfRule type="dataBar" priority="4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{78A7A36E-F46F-42AF-AA74-E2AEC6DACA90}</x14:id>
        </ext>
      </extLst>
    </cfRule>
    <cfRule type="dataBar" priority="4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{898A78B0-0313-49E6-90BE-CA24BA4AF722}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{746ACB59-55E0-48E2-9F81-736C813CAB93}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{2AFE73BA-FAAB-4DF1-9ABC-162E3AE4BD4B}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{2DB8796B-1650-4401-B427-15EFE3F093A9}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{1CEED938-5798-4DD3-908A-6E34C50BE9D5}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{6BA0535D-F67B-42CF-9770-6FBAD223437E}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{DB957C1A-49E1-4DCB-B174-A4D62880D2D9}</x14:id>
        </ext>
      </extLst>
    </cfRule>
    <cfRule type="dataBar" priority="12">
      <dataBar>
        <cfvo type="num" val="0"/>
        <cfvo type="num" val="108"/>
        <color rgb="FF638EC6"/>
      </dataBar>
      <extLst>
        <ext xmlns:x14="http://schemas.microsoft.com/office/spreadsheetml/2009/9/main" uri="{B025F937-C7B1-47D3-B67F-A62EFF666E3E}">
          <x14:id>{95ACBC05-5189-41D7-ABE9-2981EC9C2BC6}</x14:id>
        </ext>
      </extLst>
    </cfRule>
    <cfRule type="dataBar" priority="18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{12B3E296-5D79-4383-A2DD-2DDC14299DED}</x14:id>
        </ext>
      </extLst>
    </cfRule>
  </conditionalFormatting>
  <conditionalFormatting sqref="M23:M24"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{CFB62907-699D-4D82-973A-4D83A29443A1}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{63D34864-2F68-4BA8-B7DD-18E7AE557EF5}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{D5756F34-43BB-4949-8B72-0E0483214125}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{A4AB2F3B-A7C8-43A5-A9DA-40573B2294EB}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{F7557B08-42D5-49FE-951C-93D5D67F7B0F}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{7C6DDFC1-0AC6-4E3A-B73B-F04BB7FEE241}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{9C76A398-3CE4-43FE-9498-E5AA2248807F}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{22F8CB1A-CE49-45C2-B2D0-E66D81BE30EF}</x14:id>
        </ext>
      </extLst>
    </cfRule>
    <cfRule type="dataBar" priority="1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{1FE54974-67FB-4528-B683-78AB89D88A4D}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D7CF35-05FE-43C4-A438-DA45AC062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5CFA37-FC6C-4A9B-9287-B05F7BE387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F5B0B4-D922-4A0E-8173-E27BFD074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C03AE7-F9D0-4631-95C2-FD3EC79BD3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3EC96E-53DE-4E5E-ABEC-853AC5E977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L9 L11 L13 L15</xm:sqref>
        </x14:conditionalFormatting>
        <x14:conditionalFormatting xmlns:xm="http://schemas.microsoft.com/office/excel/2006/main">
          <x14:cfRule type="dataBar" id="{FA416EA9-8381-4107-849C-5B19885ED1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1C0D28-9349-42AD-B5AA-38587A7490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</xm:sqref>
        </x14:conditionalFormatting>
        <x14:conditionalFormatting xmlns:xm="http://schemas.microsoft.com/office/excel/2006/main">
          <x14:cfRule type="dataBar" id="{78E75607-9476-467F-81A0-8ED7DBEF22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A66454-1BB7-4821-8DF3-C576E7C09D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98D7FE-1093-4214-B87C-F7C9B3C17E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5FE08F-DC6A-48A6-A1C4-9DB9292D7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663A0D-24ED-4959-9C08-6B8B04DE8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EF352424-DBC4-4668-8444-F8E508A223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5DE0F2-0CE5-4A1A-A46A-A0881ED82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943A7D-FE79-48CE-85BE-B7778C14B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8E8EEC-B42A-4C09-A4B7-11199BB2BB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A095C6-FC1F-44F2-8C82-0A533FF9A1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A4B3494A-15DC-4D79-8EBA-CA54E61B48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68A907-951E-49C7-9961-673DE028197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633E51F-3B86-4553-A9FE-87E0BA7B040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B8966CB-6067-4593-B6AF-BFE9F058A5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B572BF-705B-4FC4-9E5C-7F2AB1D047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4C04CE-0E87-429D-BDEA-AC28DE712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4BEDA0-5326-490B-B7F7-F8377B398D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09F329-0EDF-4F6E-8D01-D2A4085E4B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M13 M15 M9 M11</xm:sqref>
        </x14:conditionalFormatting>
        <x14:conditionalFormatting xmlns:xm="http://schemas.microsoft.com/office/excel/2006/main">
          <x14:cfRule type="dataBar" id="{DCA30F87-150C-4287-86E8-3A7EEE6F07E7}">
            <x14:dataBar minLength="0" maxLength="100" gradient="0">
              <x14:cfvo type="num">
                <xm:f>0</xm:f>
              </x14:cfvo>
              <x14:cfvo type="num">
                <xm:f>69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9F34EFE-D8CB-49F0-B3A0-4AE36C0820CC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42A3A679-D4EF-4705-B748-AA187CBF16C6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14:cfRule type="dataBar" id="{DB71E5C1-29C3-45B3-863A-E0E32516E4E2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5353B675-5CA6-46BB-A2ED-32C65AB61F88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4419DD50-685D-497A-842B-12C79431310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882B0D91-A734-42D3-9D9C-363CE8C3B295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35082367-859E-4F27-927E-5F3415107B7F}">
            <x14:dataBar minLength="0" maxLength="100" gradient="0">
              <x14:cfvo type="num">
                <xm:f>0</xm:f>
              </x14:cfvo>
              <x14:cfvo type="num">
                <xm:f>98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6307F25A-8B2E-478F-80AC-B1970F91D36B}">
            <x14:dataBar minLength="0" maxLength="100" gradient="0">
              <x14:cfvo type="num">
                <xm:f>0</xm:f>
              </x14:cfvo>
              <x14:cfvo type="num">
                <xm:f>72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0E4AD1A8-4A92-48D6-9397-3EFBAA135C84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7B286D2F-3FCC-46AF-ADD0-A22CC12B33F7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F861DF0A-82AF-4132-903E-13983F4B302C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41381CBA-2321-462D-BBCA-76DC60912D87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A5BD51E2-62C2-417F-822B-9ABF7B70361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59424465-2A6B-4C8E-BBBF-2DCF2C41BE38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F30C5246-B955-4FBF-A08C-72A2E2C53D19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2B3E3539-EF5E-4D4E-90EA-47DC0E798D02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38511F6C-5960-4F5A-9C5C-0595E8FEC6C1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55B0F6CD-CAEA-449F-910F-525529B63F2E}">
            <x14:dataBar minLength="0" maxLength="100" gradient="0">
              <x14:cfvo type="num">
                <xm:f>0</xm:f>
              </x14:cfvo>
              <x14:cfvo type="num">
                <xm:f>54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AB91D9D7-4736-414D-9C06-C86CAB935247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4D929D1-E128-4721-A3F4-D5F733B725B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CEDBA94-1646-4644-BAAA-B9F5E74698F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20E9DD4-692B-4613-9F4B-6ABA76E14FC9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2BF4DCD-A746-4B03-A316-EFBCB456B57E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C8FB0EDA-CAD7-4378-B6EA-F577C062E3F4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78A7A36E-F46F-42AF-AA74-E2AEC6DACA9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98A78B0-0313-49E6-90BE-CA24BA4AF72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46ACB59-55E0-48E2-9F81-736C813CAB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FE73BA-FAAB-4DF1-9ABC-162E3AE4BD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B8796B-1650-4401-B427-15EFE3F093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EED938-5798-4DD3-908A-6E34C50BE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A0535D-F67B-42CF-9770-6FBAD22343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957C1A-49E1-4DCB-B174-A4D62880D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ACBC05-5189-41D7-ABE9-2981EC9C2BC6}">
            <x14:dataBar minLength="0" maxLength="100" gradient="0">
              <x14:cfvo type="num">
                <xm:f>0</xm:f>
              </x14:cfvo>
              <x14:cfvo type="num">
                <xm:f>108</xm:f>
              </x14:cfvo>
              <x14:negativeFillColor rgb="FFFF0000"/>
              <x14:axisColor rgb="FF000000"/>
            </x14:dataBar>
          </x14:cfRule>
          <x14:cfRule type="dataBar" id="{12B3E296-5D79-4383-A2DD-2DDC14299DED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CFB62907-699D-4D82-973A-4D83A29443A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3D34864-2F68-4BA8-B7DD-18E7AE557E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756F34-43BB-4949-8B72-0E04832141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AB2F3B-A7C8-43A5-A9DA-40573B229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557B08-42D5-49FE-951C-93D5D67F7B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C6DDFC1-0AC6-4E3A-B73B-F04BB7FEE2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76A398-3CE4-43FE-9498-E5AA224880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F8CB1A-CE49-45C2-B2D0-E66D81BE30E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FE54974-67FB-4528-B683-78AB89D88A4D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ADF3-7943-4477-8806-35CCE7277E60}">
  <sheetPr codeName="Hoja54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50</v>
      </c>
      <c r="I1" s="19"/>
      <c r="J1" s="19"/>
      <c r="K1" s="19"/>
      <c r="L1" s="19"/>
      <c r="M1" s="19"/>
      <c r="N1" s="22"/>
      <c r="X1" s="8">
        <f>AVERAGE(L7,L9,L11,L13,L17,L21)</f>
        <v>1.226706034737733</v>
      </c>
      <c r="Y1" s="9">
        <f>1-X1</f>
        <v>-0.22670603473773299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50</v>
      </c>
      <c r="J7" s="27">
        <v>98</v>
      </c>
      <c r="K7" s="27">
        <v>127</v>
      </c>
      <c r="L7" s="23">
        <f>K7/J7</f>
        <v>1.2959183673469388</v>
      </c>
      <c r="M7" s="32">
        <f>J7-K7</f>
        <v>-29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123</v>
      </c>
      <c r="J9" s="27">
        <v>145</v>
      </c>
      <c r="K9" s="27">
        <v>160</v>
      </c>
      <c r="L9" s="23">
        <f>K9/J9</f>
        <v>1.103448275862069</v>
      </c>
      <c r="M9" s="32">
        <f>J9-K9</f>
        <v>-15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86</v>
      </c>
      <c r="J11" s="27">
        <v>50</v>
      </c>
      <c r="K11" s="27">
        <v>95</v>
      </c>
      <c r="L11" s="23">
        <f>K11/J11</f>
        <v>1.9</v>
      </c>
      <c r="M11" s="32">
        <f>J11-K11</f>
        <v>-45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30" t="s">
        <v>16</v>
      </c>
      <c r="J13" s="27">
        <v>86</v>
      </c>
      <c r="K13" s="27">
        <v>86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31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50</v>
      </c>
      <c r="J17" s="20">
        <v>92</v>
      </c>
      <c r="K17" s="20">
        <v>93</v>
      </c>
      <c r="L17" s="23">
        <f>K17/J17</f>
        <v>1.0108695652173914</v>
      </c>
      <c r="M17" s="32">
        <f>J17-K17</f>
        <v>-1</v>
      </c>
      <c r="N17" s="22"/>
    </row>
    <row r="18" spans="8:14" x14ac:dyDescent="0.25">
      <c r="H18" s="26"/>
      <c r="I18" s="20"/>
      <c r="J18" s="20"/>
      <c r="K18" s="20"/>
      <c r="L18" s="23"/>
      <c r="M18" s="33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50</v>
      </c>
      <c r="J21" s="20">
        <v>20</v>
      </c>
      <c r="K21" s="20">
        <v>21</v>
      </c>
      <c r="L21" s="23">
        <f>K21/J21</f>
        <v>1.05</v>
      </c>
      <c r="M21" s="18">
        <f>J21-K21</f>
        <v>-1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L13:L14"/>
    <mergeCell ref="M21:M22"/>
    <mergeCell ref="M9:M10"/>
    <mergeCell ref="I24:L24"/>
    <mergeCell ref="J26:L26"/>
    <mergeCell ref="I9:I10"/>
    <mergeCell ref="J9:J10"/>
    <mergeCell ref="K9:K10"/>
    <mergeCell ref="L9:L10"/>
    <mergeCell ref="I11:I12"/>
    <mergeCell ref="J11:J12"/>
    <mergeCell ref="K11:K12"/>
    <mergeCell ref="L11:L12"/>
    <mergeCell ref="M11:M12"/>
    <mergeCell ref="I13:I14"/>
    <mergeCell ref="J13:J14"/>
    <mergeCell ref="K13:K14"/>
    <mergeCell ref="H21:H22"/>
    <mergeCell ref="I21:I22"/>
    <mergeCell ref="J21:J22"/>
    <mergeCell ref="K21:K22"/>
    <mergeCell ref="L21:L22"/>
    <mergeCell ref="K17:K18"/>
    <mergeCell ref="L17:L18"/>
    <mergeCell ref="M17:M18"/>
    <mergeCell ref="H19:H20"/>
    <mergeCell ref="I19:M20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H15:H16"/>
    <mergeCell ref="I15:M16"/>
    <mergeCell ref="H17:H18"/>
    <mergeCell ref="I17:I18"/>
    <mergeCell ref="J17:J18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{796CC201-DD78-4F33-B8F2-62241A4D4A2A}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{F1B1D583-D2DC-43BD-8C74-F191B14CD296}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{884503A8-FF99-46FA-91CC-418660072C82}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{4C58147E-3C90-4627-8BB5-F34384477640}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{B526D1D0-82F3-450F-9353-CA9B5DC0292A}</x14:id>
        </ext>
      </extLst>
    </cfRule>
  </conditionalFormatting>
  <conditionalFormatting sqref="L17:L18 L21:L22 L7:L14"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{F01F41C8-B6C3-4703-BF40-C3CA20EEE5FE}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{CA977BD8-6E36-4170-AA12-FCBC5CB962B9}</x14:id>
        </ext>
      </extLst>
    </cfRule>
  </conditionalFormatting>
  <conditionalFormatting sqref="L17:L18">
    <cfRule type="dataBar" priority="5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{7F14CFCF-DF18-4A77-9B14-3F11195AACA3}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{D4D6B43D-01BF-4DC0-8A68-D70573158164}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{A306B131-9256-4286-988A-32B8369C2868}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{0891EED3-5639-405D-AFF1-295A1D66CFC7}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{75C425A5-4B78-4BCE-A33F-FF94BC848962}</x14:id>
        </ext>
      </extLst>
    </cfRule>
  </conditionalFormatting>
  <conditionalFormatting sqref="L21:L22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{7FE71C03-6E2D-487C-B561-00B2D32EE886}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{0C897186-7797-4488-AEF2-C72ACDC8552C}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{AC957A8D-AFD0-4D0A-BA3D-88698BABB6A7}</x14:id>
        </ext>
      </extLst>
    </cfRule>
    <cfRule type="dataBar" priority="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{3C205639-8E38-440A-9CE0-29166E6E2355}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{7B4FB472-A582-4AAD-84C4-2B830A096466}</x14:id>
        </ext>
      </extLst>
    </cfRule>
  </conditionalFormatting>
  <conditionalFormatting sqref="M7 M11 M13 M9"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{FE17E875-A258-4A1B-92A0-79E180390FD6}</x14:id>
        </ext>
      </extLst>
    </cfRule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{FD610647-ABA9-4A88-BB1D-968A5BEB3153}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{90DE393F-B7EF-4FB2-A2CB-691C617E50A5}</x14:id>
        </ext>
      </extLst>
    </cfRule>
    <cfRule type="dataBar" priority="6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{F1A70C95-2425-4384-8A77-8564A6910B49}</x14:id>
        </ext>
      </extLst>
    </cfRule>
    <cfRule type="dataBar" priority="6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{B5680FC6-CEE7-47AC-B2BD-24F43C884A2A}</x14:id>
        </ext>
      </extLst>
    </cfRule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{718C8DD2-E95F-4FFA-A31D-24B2AECEEA3B}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{BD64AB91-3574-4793-A059-27F879FEC776}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{96592655-F794-4390-AD16-7F74F6FA1257}</x14:id>
        </ext>
      </extLst>
    </cfRule>
  </conditionalFormatting>
  <conditionalFormatting sqref="M7:M8">
    <cfRule type="dataBar" priority="11">
      <dataBar>
        <cfvo type="num" val="0"/>
        <cfvo type="num" val="98"/>
        <color rgb="FF638EC6"/>
      </dataBar>
      <extLst>
        <ext xmlns:x14="http://schemas.microsoft.com/office/spreadsheetml/2009/9/main" uri="{B025F937-C7B1-47D3-B67F-A62EFF666E3E}">
          <x14:id>{11C337F0-3F36-45B1-8D94-C7C0302D1478}</x14:id>
        </ext>
      </extLst>
    </cfRule>
  </conditionalFormatting>
  <conditionalFormatting sqref="M7:M10">
    <cfRule type="dataBar" priority="2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{F6E5B808-334B-44B9-9FCC-80DFE9F6F2DB}</x14:id>
        </ext>
      </extLst>
    </cfRule>
    <cfRule type="dataBar" priority="19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{B32CCCE4-BC36-49C1-A26C-2403BE5BBB0D}</x14:id>
        </ext>
      </extLst>
    </cfRule>
    <cfRule type="dataBar" priority="2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{6EBD73FC-C96C-42AC-BE97-68DB1371ADC1}</x14:id>
        </ext>
      </extLst>
    </cfRule>
    <cfRule type="dataBar" priority="15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{F23B2FFF-14E1-4C11-91EE-54DB495B2144}</x14:id>
        </ext>
      </extLst>
    </cfRule>
  </conditionalFormatting>
  <conditionalFormatting sqref="M7:M14">
    <cfRule type="dataBar" priority="3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{E33E1944-5EAE-4394-ACFA-B76E1C9B1E2D}</x14:id>
        </ext>
      </extLst>
    </cfRule>
    <cfRule type="dataBar" priority="3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{D662AFB2-4BA7-43EC-934A-5EAA88C3B2CC}</x14:id>
        </ext>
      </extLst>
    </cfRule>
  </conditionalFormatting>
  <conditionalFormatting sqref="M9:M10">
    <cfRule type="dataBar" priority="10">
      <dataBar>
        <cfvo type="num" val="0"/>
        <cfvo type="num" val="145"/>
        <color rgb="FF638EC6"/>
      </dataBar>
      <extLst>
        <ext xmlns:x14="http://schemas.microsoft.com/office/spreadsheetml/2009/9/main" uri="{B025F937-C7B1-47D3-B67F-A62EFF666E3E}">
          <x14:id>{A73CDE4D-C3EB-4428-988B-9C8345E6CF44}</x14:id>
        </ext>
      </extLst>
    </cfRule>
  </conditionalFormatting>
  <conditionalFormatting sqref="M11:M12">
    <cfRule type="dataBar" priority="18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{C4BB07D1-C7B3-4B6D-AABA-DEB5EAF20810}</x14:id>
        </ext>
      </extLst>
    </cfRule>
    <cfRule type="dataBar" priority="2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{7753B73B-D239-4EEA-8F26-1BEC21CB8D4C}</x14:id>
        </ext>
      </extLst>
    </cfRule>
    <cfRule type="dataBar" priority="14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{37C34862-784A-42A3-8960-CBA695B3A000}</x14:id>
        </ext>
      </extLst>
    </cfRule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{85065B28-DA3C-4205-88E7-A7609BACD216}</x14:id>
        </ext>
      </extLst>
    </cfRule>
    <cfRule type="dataBar" priority="9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{6F047084-487F-410D-BB51-8ABB170C0909}</x14:id>
        </ext>
      </extLst>
    </cfRule>
  </conditionalFormatting>
  <conditionalFormatting sqref="M13:M14">
    <cfRule type="dataBar" priority="2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{CC0E64A1-9E69-4F24-BE36-27A41A9540BF}</x14:id>
        </ext>
      </extLst>
    </cfRule>
    <cfRule type="dataBar" priority="17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{0E52801C-FCBA-4224-AAC0-CE4E0DC543FF}</x14:id>
        </ext>
      </extLst>
    </cfRule>
    <cfRule type="dataBar" priority="8">
      <dataBar>
        <cfvo type="num" val="0"/>
        <cfvo type="num" val="86"/>
        <color rgb="FF638EC6"/>
      </dataBar>
      <extLst>
        <ext xmlns:x14="http://schemas.microsoft.com/office/spreadsheetml/2009/9/main" uri="{B025F937-C7B1-47D3-B67F-A62EFF666E3E}">
          <x14:id>{61F9B500-6383-4D46-9A4F-55F813EEFB2E}</x14:id>
        </ext>
      </extLst>
    </cfRule>
    <cfRule type="dataBar" priority="13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{A67D8ACF-B415-440F-8E7D-30A548BCD180}</x14:id>
        </ext>
      </extLst>
    </cfRule>
    <cfRule type="dataBar" priority="22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{A25683CB-88F9-40AF-9DAE-515B9C346270}</x14:id>
        </ext>
      </extLst>
    </cfRule>
  </conditionalFormatting>
  <conditionalFormatting sqref="M17:M18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{EE8A22FA-92A9-494E-88F7-606AAC2A8307}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{4443606C-6CF6-4E2B-A788-E496FC45515C}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{7D9659FF-DE45-4738-AC7E-EC5EB3AFF3D5}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{E36A8991-86AE-46EC-A167-2D9592C52BF7}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{12082B43-A921-4A1D-AF8D-01D7EFFFE3E0}</x14:id>
        </ext>
      </extLst>
    </cfRule>
    <cfRule type="dataBar" priority="3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{E4661798-DB48-4B70-B424-1DF14AC277DE}</x14:id>
        </ext>
      </extLst>
    </cfRule>
    <cfRule type="dataBar" priority="2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{C3B9214F-1E4C-4559-A447-7ACAACB52465}</x14:id>
        </ext>
      </extLst>
    </cfRule>
    <cfRule type="dataBar" priority="2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{A14146BD-FFF6-4E52-9845-8C1CA27D89F7}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{F4B10F09-278F-4DDE-9842-8AE8BBEC39FF}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{6AF966A4-54E3-4AB6-8B47-920BDBE6A51B}</x14:id>
        </ext>
      </extLst>
    </cfRule>
    <cfRule type="dataBar" priority="16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{0D38DC0C-942A-449E-8A0F-21FA99385E42}</x14:id>
        </ext>
      </extLst>
    </cfRule>
    <cfRule type="dataBar" priority="12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{AACBD9BF-280E-4A38-BE87-40A047A2B333}</x14:id>
        </ext>
      </extLst>
    </cfRule>
    <cfRule type="dataBar" priority="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{4C880A8E-0468-46E5-ADF3-C623AD777F17}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{85810284-801F-4F71-A96E-E969BCAC6B56}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{94A16290-6BFA-49DC-B0BE-240554D6B117}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{D356D7AE-897E-44B1-8AF1-C648245AB80D}</x14:id>
        </ext>
      </extLst>
    </cfRule>
  </conditionalFormatting>
  <conditionalFormatting sqref="M21:M22">
    <cfRule type="dataBar" priority="3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{D49A7F7E-2A46-4BA1-AD58-740027CAE91C}</x14:id>
        </ext>
      </extLst>
    </cfRule>
    <cfRule type="dataBar" priority="3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{89153EF9-84EB-405E-81B5-07CFA5FA99FB}</x14:id>
        </ext>
      </extLst>
    </cfRule>
    <cfRule type="dataBar" priority="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{5D4A9348-C51A-4CD3-BBB0-E48C049B3101}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{34731244-3CDB-489C-833C-113D4A3AD88F}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{2D323CA4-A536-4303-BA12-43E2F2FAC03A}</x14:id>
        </ext>
      </extLst>
    </cfRule>
    <cfRule type="dataBar" priority="3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{CFBA50F1-26C9-4BC6-A4FB-F9494300F893}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{67D6E9DB-3F2A-4330-BFD7-2DA90EAD567C}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{EE486774-3250-46D7-A87E-3D5DDB3408AF}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{C2396096-EDC1-4375-9599-0451CEF46F98}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6CC201-DD78-4F33-B8F2-62241A4D4A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B1D583-D2DC-43BD-8C74-F191B14CD2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4503A8-FF99-46FA-91CC-418660072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58147E-3C90-4627-8BB5-F34384477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26D1D0-82F3-450F-9353-CA9B5DC029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F01F41C8-B6C3-4703-BF40-C3CA20EEE5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977BD8-6E36-4170-AA12-FCBC5CB96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7F14CFCF-DF18-4A77-9B14-3F11195AAC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D6B43D-01BF-4DC0-8A68-D705731581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06B131-9256-4286-988A-32B8369C2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91EED3-5639-405D-AFF1-295A1D66CF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C425A5-4B78-4BCE-A33F-FF94BC848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7FE71C03-6E2D-487C-B561-00B2D32EE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897186-7797-4488-AEF2-C72ACDC855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957A8D-AFD0-4D0A-BA3D-88698BABB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205639-8E38-440A-9CE0-29166E6E23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4FB472-A582-4AAD-84C4-2B830A0964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FE17E875-A258-4A1B-92A0-79E180390F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610647-ABA9-4A88-BB1D-968A5BEB31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DE393F-B7EF-4FB2-A2CB-691C617E5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A70C95-2425-4384-8A77-8564A6910B4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5680FC6-CEE7-47AC-B2BD-24F43C884A2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18C8DD2-E95F-4FFA-A31D-24B2AECEEA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64AB91-3574-4793-A059-27F879FEC7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592655-F794-4390-AD16-7F74F6FA12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M11 M13 M9</xm:sqref>
        </x14:conditionalFormatting>
        <x14:conditionalFormatting xmlns:xm="http://schemas.microsoft.com/office/excel/2006/main">
          <x14:cfRule type="dataBar" id="{11C337F0-3F36-45B1-8D94-C7C0302D1478}">
            <x14:dataBar minLength="0" maxLength="100" gradient="0">
              <x14:cfvo type="num">
                <xm:f>0</xm:f>
              </x14:cfvo>
              <x14:cfvo type="num">
                <xm:f>98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F6E5B808-334B-44B9-9FCC-80DFE9F6F2D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B32CCCE4-BC36-49C1-A26C-2403BE5BBB0D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6EBD73FC-C96C-42AC-BE97-68DB1371ADC1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F23B2FFF-14E1-4C11-91EE-54DB495B2144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m:sqref>M7:M10</xm:sqref>
        </x14:conditionalFormatting>
        <x14:conditionalFormatting xmlns:xm="http://schemas.microsoft.com/office/excel/2006/main">
          <x14:cfRule type="dataBar" id="{E33E1944-5EAE-4394-ACFA-B76E1C9B1E2D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D662AFB2-4BA7-43EC-934A-5EAA88C3B2C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A73CDE4D-C3EB-4428-988B-9C8345E6CF44}">
            <x14:dataBar minLength="0" maxLength="100" gradient="0">
              <x14:cfvo type="num">
                <xm:f>0</xm:f>
              </x14:cfvo>
              <x14:cfvo type="num">
                <xm:f>145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C4BB07D1-C7B3-4B6D-AABA-DEB5EAF20810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7753B73B-D239-4EEA-8F26-1BEC21CB8D4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37C34862-784A-42A3-8960-CBA695B3A000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85065B28-DA3C-4205-88E7-A7609BACD21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6F047084-487F-410D-BB51-8ABB170C0909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CC0E64A1-9E69-4F24-BE36-27A41A9540BF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0E52801C-FCBA-4224-AAC0-CE4E0DC543FF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61F9B500-6383-4D46-9A4F-55F813EEFB2E}">
            <x14:dataBar minLength="0" maxLength="100" gradient="0">
              <x14:cfvo type="num">
                <xm:f>0</xm:f>
              </x14:cfvo>
              <x14:cfvo type="num">
                <xm:f>86</xm:f>
              </x14:cfvo>
              <x14:negativeFillColor rgb="FFFF0000"/>
              <x14:axisColor rgb="FF000000"/>
            </x14:dataBar>
          </x14:cfRule>
          <x14:cfRule type="dataBar" id="{A67D8ACF-B415-440F-8E7D-30A548BCD180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A25683CB-88F9-40AF-9DAE-515B9C346270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EE8A22FA-92A9-494E-88F7-606AAC2A83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43606C-6CF6-4E2B-A788-E496FC4551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9659FF-DE45-4738-AC7E-EC5EB3AFF3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6A8991-86AE-46EC-A167-2D9592C52B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082B43-A921-4A1D-AF8D-01D7EFFFE3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661798-DB48-4B70-B424-1DF14AC277DE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C3B9214F-1E4C-4559-A447-7ACAACB52465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14146BD-FFF6-4E52-9845-8C1CA27D89F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4B10F09-278F-4DDE-9842-8AE8BBEC39F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AF966A4-54E3-4AB6-8B47-920BDBE6A51B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D38DC0C-942A-449E-8A0F-21FA99385E42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AACBD9BF-280E-4A38-BE87-40A047A2B333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4C880A8E-0468-46E5-ADF3-C623AD777F17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85810284-801F-4F71-A96E-E969BCAC6B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A16290-6BFA-49DC-B0BE-240554D6B11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356D7AE-897E-44B1-8AF1-C648245AB80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D49A7F7E-2A46-4BA1-AD58-740027CAE91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9153EF9-84EB-405E-81B5-07CFA5FA99F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D4A9348-C51A-4CD3-BBB0-E48C049B3101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14:cfRule type="dataBar" id="{34731244-3CDB-489C-833C-113D4A3AD8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323CA4-A536-4303-BA12-43E2F2FAC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BA50F1-26C9-4BC6-A4FB-F9494300F8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D6E9DB-3F2A-4330-BFD7-2DA90EAD56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486774-3250-46D7-A87E-3D5DDB3408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396096-EDC1-4375-9599-0451CEF46F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9309-5AFD-4451-8264-BF8AA32778B1}">
  <sheetPr codeName="Hoja55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236</v>
      </c>
      <c r="I1" s="19"/>
      <c r="J1" s="19"/>
      <c r="K1" s="19"/>
      <c r="L1" s="19"/>
      <c r="M1" s="19"/>
      <c r="N1" s="22"/>
      <c r="X1" s="8">
        <f>AVERAGE(L7,L9,L11,L15,L19)</f>
        <v>1.0208812423861788</v>
      </c>
      <c r="Y1" s="9">
        <f>1-X1</f>
        <v>-2.0881242386178833E-2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62</v>
      </c>
      <c r="J7" s="27">
        <v>158</v>
      </c>
      <c r="K7" s="27">
        <v>158</v>
      </c>
      <c r="L7" s="23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237</v>
      </c>
      <c r="J9" s="27">
        <v>113</v>
      </c>
      <c r="K9" s="27">
        <v>118</v>
      </c>
      <c r="L9" s="23">
        <f>K9/J9</f>
        <v>1.0442477876106195</v>
      </c>
      <c r="M9" s="32">
        <f>J9-K9</f>
        <v>-5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30" t="s">
        <v>238</v>
      </c>
      <c r="J11" s="27">
        <v>108</v>
      </c>
      <c r="K11" s="27">
        <v>112</v>
      </c>
      <c r="L11" s="23">
        <f>K11/J11</f>
        <v>1.037037037037037</v>
      </c>
      <c r="M11" s="32">
        <f>J11-K11</f>
        <v>-4</v>
      </c>
      <c r="N11" s="22"/>
    </row>
    <row r="12" spans="2:25" x14ac:dyDescent="0.25">
      <c r="H12" s="26"/>
      <c r="I12" s="31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236</v>
      </c>
      <c r="J15" s="20">
        <v>173</v>
      </c>
      <c r="K15" s="20">
        <v>177</v>
      </c>
      <c r="L15" s="23">
        <f>K15/J15</f>
        <v>1.023121387283237</v>
      </c>
      <c r="M15" s="32">
        <f>J15-K15</f>
        <v>-4</v>
      </c>
      <c r="N15" s="22"/>
    </row>
    <row r="16" spans="2:25" x14ac:dyDescent="0.25">
      <c r="H16" s="26"/>
      <c r="I16" s="20"/>
      <c r="J16" s="20"/>
      <c r="K16" s="20"/>
      <c r="L16" s="23"/>
      <c r="M16" s="33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236</v>
      </c>
      <c r="J19" s="20">
        <v>21</v>
      </c>
      <c r="K19" s="20">
        <v>21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M15:M16"/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J9:J10"/>
    <mergeCell ref="K9:K10"/>
    <mergeCell ref="L9:L10"/>
    <mergeCell ref="M9:M10"/>
    <mergeCell ref="H13:H14"/>
    <mergeCell ref="I13:M14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2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{C75E9944-205C-4F59-93D7-6995DCCA887F}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{4144E5B5-2E1A-41F3-AE58-823DA552005B}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{3DA3DC9D-7E7F-414A-822B-00778F116018}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{7713E69F-5C22-431A-8C35-EC6C76AC9C44}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{EBB85B05-C2FF-4234-B93B-E50FF1C209B7}</x14:id>
        </ext>
      </extLst>
    </cfRule>
  </conditionalFormatting>
  <conditionalFormatting sqref="L15:L16 L19:L20 L7:L12"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{4485C4F1-58AD-4C84-86F2-96A381863761}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{521A9DF6-6999-4B0C-96CB-B074DB101E92}</x14:id>
        </ext>
      </extLst>
    </cfRule>
  </conditionalFormatting>
  <conditionalFormatting sqref="L15:L16"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{29F4AC8B-EEB6-4791-919C-7442400B2A0E}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{4EE64B95-B880-4EF1-A638-7E56F71A91CA}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{87B5BD5E-DABB-4C77-821A-BD60E264DE16}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{6C04F8D6-6246-4545-9391-FCD10349F002}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{558DC2BE-39E3-491A-ADFA-9E26D1352DA9}</x14:id>
        </ext>
      </extLst>
    </cfRule>
  </conditionalFormatting>
  <conditionalFormatting sqref="L19:L20"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{DD7B117D-7FED-4F95-BABC-41C68E2ACBF6}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{E118FB6F-CD3F-4F7A-9B59-E9FC2DBF0FD5}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{B3D57D49-EB50-48DD-99AD-8DB2D4592E2D}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{A645366C-5D61-40F5-B03E-4C05E83EE5C1}</x14:id>
        </ext>
      </extLst>
    </cfRule>
    <cfRule type="dataBar" priority="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{71FEA21E-3460-4E62-923E-4536575CDFAB}</x14:id>
        </ext>
      </extLst>
    </cfRule>
  </conditionalFormatting>
  <conditionalFormatting sqref="M7 M9 M11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{72686F4B-62B3-4488-B80F-9A9506FD2F8B}</x14:id>
        </ext>
      </extLst>
    </cfRule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{6B8832FD-19A2-4E49-B34F-2F5F928431A3}</x14:id>
        </ext>
      </extLst>
    </cfRule>
    <cfRule type="dataBar" priority="6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{BC5EF88E-0C5E-4A79-99AD-74679442599F}</x14:id>
        </ext>
      </extLst>
    </cfRule>
    <cfRule type="dataBar" priority="6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{3619F42D-C03C-40E6-B8C3-D277E5457B26}</x14:id>
        </ext>
      </extLst>
    </cfRule>
    <cfRule type="dataBar" priority="6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{89FE0B60-5387-499C-9D5B-90742D50F2FE}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{2BBCA3DD-38F3-4809-B45B-5858D4D61820}</x14:id>
        </ext>
      </extLst>
    </cfRule>
    <cfRule type="dataBar" priority="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{51EED15C-0417-45B7-8F25-01BADE999076}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{277473F3-7E3F-4D02-885F-063191B40462}</x14:id>
        </ext>
      </extLst>
    </cfRule>
  </conditionalFormatting>
  <conditionalFormatting sqref="M7:M8">
    <cfRule type="dataBar" priority="10">
      <dataBar>
        <cfvo type="num" val="0"/>
        <cfvo type="num" val="158"/>
        <color rgb="FF638EC6"/>
      </dataBar>
      <extLst>
        <ext xmlns:x14="http://schemas.microsoft.com/office/spreadsheetml/2009/9/main" uri="{B025F937-C7B1-47D3-B67F-A62EFF666E3E}">
          <x14:id>{5456C971-AAFF-4CE5-9A8D-993820582D80}</x14:id>
        </ext>
      </extLst>
    </cfRule>
    <cfRule type="dataBar" priority="14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{BD01D70E-9A3D-4596-BD6C-1654B5C21E71}</x14:id>
        </ext>
      </extLst>
    </cfRule>
    <cfRule type="dataBar" priority="18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{DB3D6EE7-EC67-49B3-A644-DA26EC787912}</x14:id>
        </ext>
      </extLst>
    </cfRule>
    <cfRule type="dataBar" priority="2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{63F74CA0-BABD-437B-A841-3E02EFB7269C}</x14:id>
        </ext>
      </extLst>
    </cfRule>
    <cfRule type="dataBar" priority="2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{78F7D5FD-6CC7-4D29-AF60-E4B3C2F5769F}</x14:id>
        </ext>
      </extLst>
    </cfRule>
  </conditionalFormatting>
  <conditionalFormatting sqref="M7:M12">
    <cfRule type="dataBar" priority="3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{AD5A1CB2-FE39-400C-B818-E0B20CEC0516}</x14:id>
        </ext>
      </extLst>
    </cfRule>
    <cfRule type="dataBar" priority="2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{1935E980-1861-4415-AC8E-E88EF7ED1122}</x14:id>
        </ext>
      </extLst>
    </cfRule>
  </conditionalFormatting>
  <conditionalFormatting sqref="M9:M10">
    <cfRule type="dataBar" priority="2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{B11B3CAE-0319-43B8-A8D4-390E5F1C8066}</x14:id>
        </ext>
      </extLst>
    </cfRule>
    <cfRule type="dataBar" priority="17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{FCADDE09-C86B-4C72-97CA-9A92D9B30EC1}</x14:id>
        </ext>
      </extLst>
    </cfRule>
    <cfRule type="dataBar" priority="9">
      <dataBar>
        <cfvo type="num" val="0"/>
        <cfvo type="num" val="113"/>
        <color rgb="FF638EC6"/>
      </dataBar>
      <extLst>
        <ext xmlns:x14="http://schemas.microsoft.com/office/spreadsheetml/2009/9/main" uri="{B025F937-C7B1-47D3-B67F-A62EFF666E3E}">
          <x14:id>{8A67E094-7867-4A72-B19B-E479E501B582}</x14:id>
        </ext>
      </extLst>
    </cfRule>
    <cfRule type="dataBar" priority="13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{9899C76D-9AA6-42F6-9030-EECEFAF1541A}</x14:id>
        </ext>
      </extLst>
    </cfRule>
    <cfRule type="dataBar" priority="2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{F1A9FA75-C008-4BAE-801B-27B0C0FB963A}</x14:id>
        </ext>
      </extLst>
    </cfRule>
  </conditionalFormatting>
  <conditionalFormatting sqref="M11:M12">
    <cfRule type="dataBar" priority="25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{954F282A-1D44-44E6-B708-88EB8AC62D2F}</x14:id>
        </ext>
      </extLst>
    </cfRule>
    <cfRule type="dataBar" priority="21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{3B89ABBD-4B78-439F-A83A-2634C5E22AF3}</x14:id>
        </ext>
      </extLst>
    </cfRule>
    <cfRule type="dataBar" priority="16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{EDAAA60F-9215-453A-9656-98D16DA7F905}</x14:id>
        </ext>
      </extLst>
    </cfRule>
    <cfRule type="dataBar" priority="12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{AEA65D89-5D54-4878-9229-20095645CCFD}</x14:id>
        </ext>
      </extLst>
    </cfRule>
    <cfRule type="dataBar" priority="8">
      <dataBar>
        <cfvo type="num" val="0"/>
        <cfvo type="num" val="108"/>
        <color rgb="FF638EC6"/>
      </dataBar>
      <extLst>
        <ext xmlns:x14="http://schemas.microsoft.com/office/spreadsheetml/2009/9/main" uri="{B025F937-C7B1-47D3-B67F-A62EFF666E3E}">
          <x14:id>{7DBC95F6-FEC3-4C50-9B69-96BCC244C9C0}</x14:id>
        </ext>
      </extLst>
    </cfRule>
  </conditionalFormatting>
  <conditionalFormatting sqref="M15:M16"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{F112DB29-BFBB-41CC-BAAA-CAD2911CF0E3}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{54D82AE8-8FC1-4197-9B19-36F015A17500}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{8495EFD0-BD76-4E68-85D1-1F034BA89CDE}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{37532FE4-A983-48F4-87E9-C2C28D28BB98}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{F8A4FDE9-9CA1-469F-BF9D-617D5F521188}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{E0C97E54-1CF1-4F14-A7D3-4CFB303B701A}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{9716A0FE-2A76-402D-8924-1F2AB10B47BB}</x14:id>
        </ext>
      </extLst>
    </cfRule>
    <cfRule type="dataBar" priority="3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{7309DA11-B63F-4CCB-AAC5-4F10C06D5592}</x14:id>
        </ext>
      </extLst>
    </cfRule>
    <cfRule type="dataBar" priority="2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{F5B8EADE-2209-46A0-AFAB-9448F0E4C068}</x14:id>
        </ext>
      </extLst>
    </cfRule>
    <cfRule type="dataBar" priority="2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{B6830F54-FE96-48CC-8DC7-488821C0775E}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{4833D1C3-6B20-4AC0-B5C2-C769547A3741}</x14:id>
        </ext>
      </extLst>
    </cfRule>
    <cfRule type="dataBar" priority="19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{EA74539A-0A1C-45A1-8FCF-B86EEA16BA99}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{2296557E-F16F-4A33-8320-BF8084BFE4DA}</x14:id>
        </ext>
      </extLst>
    </cfRule>
    <cfRule type="dataBar" priority="15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{25C86DF6-EB75-4D4C-A8E0-118ECA661FAD}</x14:id>
        </ext>
      </extLst>
    </cfRule>
    <cfRule type="dataBar" priority="11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{996322FB-08EC-422F-8235-2204ECD92893}</x14:id>
        </ext>
      </extLst>
    </cfRule>
    <cfRule type="dataBar" priority="7">
      <dataBar>
        <cfvo type="num" val="0"/>
        <cfvo type="num" val="173"/>
        <color rgb="FF638EC6"/>
      </dataBar>
      <extLst>
        <ext xmlns:x14="http://schemas.microsoft.com/office/spreadsheetml/2009/9/main" uri="{B025F937-C7B1-47D3-B67F-A62EFF666E3E}">
          <x14:id>{6EAB82BE-21E4-4B5D-96F0-228B61AFB1F8}</x14:id>
        </ext>
      </extLst>
    </cfRule>
  </conditionalFormatting>
  <conditionalFormatting sqref="M19:M20"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{CB025FFD-320F-44C2-A6DB-D1134D85DB74}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{78EDDC97-6A57-40FE-AB9E-56890AB6D61D}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{A793A544-80AD-44B3-A01C-5E8B60F197D5}</x14:id>
        </ext>
      </extLst>
    </cfRule>
    <cfRule type="dataBar" priority="3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{BA09B896-2B39-4889-8EF2-547DC132B906}</x14:id>
        </ext>
      </extLst>
    </cfRule>
    <cfRule type="dataBar" priority="3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{73A9F477-CBEA-4843-974E-8FC58D26524C}</x14:id>
        </ext>
      </extLst>
    </cfRule>
    <cfRule type="dataBar" priority="1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{7F561324-F1C3-451D-860C-8F367EE4C6BD}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{B5988DF9-C93F-4D51-8FE5-56C41168C2F8}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{1AD8E5D0-78FD-4C72-B463-A242F1BF077A}</x14:id>
        </ext>
      </extLst>
    </cfRule>
    <cfRule type="dataBar" priority="3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{009839AB-BDC6-4FEF-B3D9-3BA3CCFE436F}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5E9944-205C-4F59-93D7-6995DCCA88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44E5B5-2E1A-41F3-AE58-823DA5520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A3DC9D-7E7F-414A-822B-00778F1160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13E69F-5C22-431A-8C35-EC6C76AC9C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B85B05-C2FF-4234-B93B-E50FF1C209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4485C4F1-58AD-4C84-86F2-96A3818637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1A9DF6-6999-4B0C-96CB-B074DB101E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29F4AC8B-EEB6-4791-919C-7442400B2A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E64B95-B880-4EF1-A638-7E56F71A9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B5BD5E-DABB-4C77-821A-BD60E264DE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04F8D6-6246-4545-9391-FCD10349F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8DC2BE-39E3-491A-ADFA-9E26D1352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DD7B117D-7FED-4F95-BABC-41C68E2AC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8FB6F-CD3F-4F7A-9B59-E9FC2DBF0F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D57D49-EB50-48DD-99AD-8DB2D4592E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45366C-5D61-40F5-B03E-4C05E83EE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FEA21E-3460-4E62-923E-4536575CDF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72686F4B-62B3-4488-B80F-9A9506FD2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8832FD-19A2-4E49-B34F-2F5F928431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5EF88E-0C5E-4A79-99AD-7467944259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19F42D-C03C-40E6-B8C3-D277E5457B2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9FE0B60-5387-499C-9D5B-90742D50F2F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BBCA3DD-38F3-4809-B45B-5858D4D618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EED15C-0417-45B7-8F25-01BADE9990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7473F3-7E3F-4D02-885F-063191B404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5456C971-AAFF-4CE5-9A8D-993820582D80}">
            <x14:dataBar minLength="0" maxLength="100" gradient="0">
              <x14:cfvo type="num">
                <xm:f>0</xm:f>
              </x14:cfvo>
              <x14:cfvo type="num">
                <xm:f>158</xm:f>
              </x14:cfvo>
              <x14:negativeFillColor rgb="FFFF0000"/>
              <x14:axisColor rgb="FF000000"/>
            </x14:dataBar>
          </x14:cfRule>
          <x14:cfRule type="dataBar" id="{BD01D70E-9A3D-4596-BD6C-1654B5C21E71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14:cfRule type="dataBar" id="{DB3D6EE7-EC67-49B3-A644-DA26EC787912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63F74CA0-BABD-437B-A841-3E02EFB7269C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78F7D5FD-6CC7-4D29-AF60-E4B3C2F5769F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AD5A1CB2-FE39-400C-B818-E0B20CEC051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1935E980-1861-4415-AC8E-E88EF7ED1122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B11B3CAE-0319-43B8-A8D4-390E5F1C806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CADDE09-C86B-4C72-97CA-9A92D9B30EC1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8A67E094-7867-4A72-B19B-E479E501B582}">
            <x14:dataBar minLength="0" maxLength="100" gradient="0">
              <x14:cfvo type="num">
                <xm:f>0</xm:f>
              </x14:cfvo>
              <x14:cfvo type="num">
                <xm:f>113</xm:f>
              </x14:cfvo>
              <x14:negativeFillColor rgb="FFFF0000"/>
              <x14:axisColor rgb="FF000000"/>
            </x14:dataBar>
          </x14:cfRule>
          <x14:cfRule type="dataBar" id="{9899C76D-9AA6-42F6-9030-EECEFAF1541A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F1A9FA75-C008-4BAE-801B-27B0C0FB963A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54F282A-1D44-44E6-B708-88EB8AC62D2F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3B89ABBD-4B78-439F-A83A-2634C5E22AF3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EDAAA60F-9215-453A-9656-98D16DA7F905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AEA65D89-5D54-4878-9229-20095645CCFD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7DBC95F6-FEC3-4C50-9B69-96BCC244C9C0}">
            <x14:dataBar minLength="0" maxLength="100" gradient="0">
              <x14:cfvo type="num">
                <xm:f>0</xm:f>
              </x14:cfvo>
              <x14:cfvo type="num">
                <xm:f>108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F112DB29-BFBB-41CC-BAAA-CAD2911CF0E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4D82AE8-8FC1-4197-9B19-36F015A1750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495EFD0-BD76-4E68-85D1-1F034BA89C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7532FE4-A983-48F4-87E9-C2C28D28B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A4FDE9-9CA1-469F-BF9D-617D5F5211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C97E54-1CF1-4F14-A7D3-4CFB303B70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16A0FE-2A76-402D-8924-1F2AB10B47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9DA11-B63F-4CCB-AAC5-4F10C06D559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5B8EADE-2209-46A0-AFAB-9448F0E4C068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6830F54-FE96-48CC-8DC7-488821C0775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833D1C3-6B20-4AC0-B5C2-C769547A374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A74539A-0A1C-45A1-8FCF-B86EEA16BA99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296557E-F16F-4A33-8320-BF8084BFE4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C86DF6-EB75-4D4C-A8E0-118ECA661FAD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996322FB-08EC-422F-8235-2204ECD92893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6EAB82BE-21E4-4B5D-96F0-228B61AFB1F8}">
            <x14:dataBar minLength="0" maxLength="100" gradient="0">
              <x14:cfvo type="num">
                <xm:f>0</xm:f>
              </x14:cfvo>
              <x14:cfvo type="num">
                <xm:f>173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CB025FFD-320F-44C2-A6DB-D1134D85DB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EDDC97-6A57-40FE-AB9E-56890AB6D6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93A544-80AD-44B3-A01C-5E8B60F197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09B896-2B39-4889-8EF2-547DC132B90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3A9F477-CBEA-4843-974E-8FC58D26524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F561324-F1C3-451D-860C-8F367EE4C6BD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14:cfRule type="dataBar" id="{B5988DF9-C93F-4D51-8FE5-56C41168C2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D8E5D0-78FD-4C72-B463-A242F1BF07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9839AB-BDC6-4FEF-B3D9-3BA3CCFE4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5033-6039-42F7-881D-2C4451C4365B}">
  <sheetPr codeName="Hoja56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239</v>
      </c>
      <c r="I1" s="19"/>
      <c r="J1" s="19"/>
      <c r="K1" s="19"/>
      <c r="L1" s="19"/>
      <c r="M1" s="19"/>
      <c r="N1" s="22"/>
      <c r="X1" s="8">
        <f>AVERAGE(L7,L9,L11,L15,L19)</f>
        <v>1.0712930928468949</v>
      </c>
      <c r="Y1" s="9">
        <f>1-X1</f>
        <v>-7.129309284689489E-2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240</v>
      </c>
      <c r="J7" s="27">
        <v>133</v>
      </c>
      <c r="K7" s="27">
        <v>133</v>
      </c>
      <c r="L7" s="23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241</v>
      </c>
      <c r="J9" s="27">
        <v>41</v>
      </c>
      <c r="K9" s="27">
        <v>51</v>
      </c>
      <c r="L9" s="23">
        <f>K9/J9</f>
        <v>1.2439024390243902</v>
      </c>
      <c r="M9" s="32">
        <f>J9-K9</f>
        <v>-10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30" t="s">
        <v>242</v>
      </c>
      <c r="J11" s="27">
        <v>204</v>
      </c>
      <c r="K11" s="27">
        <v>207</v>
      </c>
      <c r="L11" s="23">
        <f>K11/J11</f>
        <v>1.0147058823529411</v>
      </c>
      <c r="M11" s="32">
        <f>J11-K11</f>
        <v>-3</v>
      </c>
      <c r="N11" s="22"/>
    </row>
    <row r="12" spans="2:25" x14ac:dyDescent="0.25">
      <c r="H12" s="26"/>
      <c r="I12" s="31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239</v>
      </c>
      <c r="J15" s="20">
        <v>112</v>
      </c>
      <c r="K15" s="20">
        <v>114</v>
      </c>
      <c r="L15" s="23">
        <f>K15/J15</f>
        <v>1.0178571428571428</v>
      </c>
      <c r="M15" s="32">
        <f>J15-K15</f>
        <v>-2</v>
      </c>
      <c r="N15" s="22"/>
    </row>
    <row r="16" spans="2:25" x14ac:dyDescent="0.25">
      <c r="H16" s="26"/>
      <c r="I16" s="20"/>
      <c r="J16" s="20"/>
      <c r="K16" s="20"/>
      <c r="L16" s="23"/>
      <c r="M16" s="33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239</v>
      </c>
      <c r="J19" s="20">
        <v>25</v>
      </c>
      <c r="K19" s="20">
        <v>27</v>
      </c>
      <c r="L19" s="23">
        <f>K19/J19</f>
        <v>1.08</v>
      </c>
      <c r="M19" s="18">
        <f>J19-K19</f>
        <v>-2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M15:M16"/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J9:J10"/>
    <mergeCell ref="K9:K10"/>
    <mergeCell ref="L9:L10"/>
    <mergeCell ref="M9:M10"/>
    <mergeCell ref="H13:H14"/>
    <mergeCell ref="I13:M14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2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{7B050867-BFBA-49BD-94F5-76B073840CA5}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{5960483E-5B66-4BC0-812C-1B7D516EC0B0}</x14:id>
        </ext>
      </extLst>
    </cfRule>
    <cfRule type="dataBar" priority="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{A9B3B45A-F362-4E63-B018-CBA57E2FA279}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{612FB1F1-6AFD-4F83-BAC4-FD4A72FC3C10}</x14:id>
        </ext>
      </extLst>
    </cfRule>
    <cfRule type="dataBar" priority="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{CD392214-1F31-4D68-A29F-8D40176CB4B7}</x14:id>
        </ext>
      </extLst>
    </cfRule>
  </conditionalFormatting>
  <conditionalFormatting sqref="L15:L16 L19:L20 L7:L12"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{76899938-5026-426E-9288-1DEB73381526}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{866D0C07-8522-45A2-8C19-34EB75117FF0}</x14:id>
        </ext>
      </extLst>
    </cfRule>
  </conditionalFormatting>
  <conditionalFormatting sqref="L15:L16"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{2EA4C300-F526-429D-8224-7A976F6B7ACA}</x14:id>
        </ext>
      </extLst>
    </cfRule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{A58D2F96-BEAF-46C2-A5C4-BF88ECB3868F}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{99BBE289-1A61-4A28-9BD5-B00FCD10362C}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{50E99A03-77D6-4216-9674-34C9BC1684FE}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{DE775870-AB31-4F48-9F6D-5C066EBD785A}</x14:id>
        </ext>
      </extLst>
    </cfRule>
  </conditionalFormatting>
  <conditionalFormatting sqref="L19:L20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{8A2B04C2-AA93-4BD6-B3F1-D7D347A24ED1}</x14:id>
        </ext>
      </extLst>
    </cfRule>
    <cfRule type="dataBar" priority="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{39989F69-A719-4C52-8754-E5E168AD473F}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{01728986-AA8D-4809-AE81-97929F2C745E}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{6B24E69D-2D9F-4848-ACA7-00664C4F0B76}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{E53A3EFF-53B5-4D10-A27A-DBA635B9E1F0}</x14:id>
        </ext>
      </extLst>
    </cfRule>
  </conditionalFormatting>
  <conditionalFormatting sqref="M7 M9 M11">
    <cfRule type="dataBar" priority="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{4DB9CD5F-98E2-4CDD-9F00-5155DD52690B}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{5F3E90C4-13B9-4795-A177-BC5512A548E4}</x14:id>
        </ext>
      </extLst>
    </cfRule>
    <cfRule type="dataBar" priority="6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{2A0BE195-A2FE-4D68-AEB3-DE65C5FA5C94}</x14:id>
        </ext>
      </extLst>
    </cfRule>
    <cfRule type="dataBar" priority="6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{EC70FB5B-5075-4E23-A42F-A2144E849B2E}</x14:id>
        </ext>
      </extLst>
    </cfRule>
    <cfRule type="dataBar" priority="6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{CE407E42-7FFA-4C06-B213-915102F518C0}</x14:id>
        </ext>
      </extLst>
    </cfRule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{0A1647FA-966A-4893-AB0E-F6FCD6472493}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{28C75058-FA8E-498C-9CAC-8EE2FD2EDC3D}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{9A710C07-296D-40D2-90B5-75B3CC016F81}</x14:id>
        </ext>
      </extLst>
    </cfRule>
  </conditionalFormatting>
  <conditionalFormatting sqref="M7:M8">
    <cfRule type="dataBar" priority="2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{2A316A3C-5EB7-4B64-9BD2-57D0D95F05B5}</x14:id>
        </ext>
      </extLst>
    </cfRule>
    <cfRule type="dataBar" priority="2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{6538C484-8EAA-4165-929C-F6CDD3DBC92B}</x14:id>
        </ext>
      </extLst>
    </cfRule>
    <cfRule type="dataBar" priority="18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{52E8053B-6687-43C9-ABCD-9828DDE90A2B}</x14:id>
        </ext>
      </extLst>
    </cfRule>
    <cfRule type="dataBar" priority="14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{96364D23-5CE4-4BF7-BCAD-8F6F528D6195}</x14:id>
        </ext>
      </extLst>
    </cfRule>
    <cfRule type="dataBar" priority="2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{51CC23BC-5DE3-4808-8D9E-DD3BB2B11926}</x14:id>
        </ext>
      </extLst>
    </cfRule>
  </conditionalFormatting>
  <conditionalFormatting sqref="M7:M12">
    <cfRule type="dataBar" priority="2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{8D1EC85B-EE4C-41DB-AD29-6BFD297C0E8F}</x14:id>
        </ext>
      </extLst>
    </cfRule>
    <cfRule type="dataBar" priority="3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{C4F1FB5F-CD3F-4C3A-8568-3EA256679947}</x14:id>
        </ext>
      </extLst>
    </cfRule>
  </conditionalFormatting>
  <conditionalFormatting sqref="M9:M10">
    <cfRule type="dataBar" priority="10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{2D26C10A-91FE-4099-958C-D2D64CA97E9E}</x14:id>
        </ext>
      </extLst>
    </cfRule>
    <cfRule type="dataBar" priority="2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{2B0FC997-A1CB-414C-AEC6-49D5101B0DA5}</x14:id>
        </ext>
      </extLst>
    </cfRule>
    <cfRule type="dataBar" priority="13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{B46B261E-1C7F-4F47-AC1B-87F2815622F7}</x14:id>
        </ext>
      </extLst>
    </cfRule>
    <cfRule type="dataBar" priority="2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{178B1C9E-2964-4186-B350-D44226D7F62E}</x14:id>
        </ext>
      </extLst>
    </cfRule>
    <cfRule type="dataBar" priority="17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{46BC644E-AF6D-470D-9F6E-F2FA403BC10E}</x14:id>
        </ext>
      </extLst>
    </cfRule>
  </conditionalFormatting>
  <conditionalFormatting sqref="M11:M12">
    <cfRule type="dataBar" priority="25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{12DA5049-8579-4A0A-A052-1198C4DA7DD3}</x14:id>
        </ext>
      </extLst>
    </cfRule>
    <cfRule type="dataBar" priority="9">
      <dataBar>
        <cfvo type="num" val="0"/>
        <cfvo type="num" val="204"/>
        <color rgb="FF638EC6"/>
      </dataBar>
      <extLst>
        <ext xmlns:x14="http://schemas.microsoft.com/office/spreadsheetml/2009/9/main" uri="{B025F937-C7B1-47D3-B67F-A62EFF666E3E}">
          <x14:id>{D4A06795-DE6E-44E8-B9F0-6C18F6EB6590}</x14:id>
        </ext>
      </extLst>
    </cfRule>
    <cfRule type="dataBar" priority="12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{AFE69BD5-187F-4B79-9D27-791475A6A32E}</x14:id>
        </ext>
      </extLst>
    </cfRule>
    <cfRule type="dataBar" priority="16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{0FEEED07-023B-4949-9DFF-2B960BCD57F0}</x14:id>
        </ext>
      </extLst>
    </cfRule>
    <cfRule type="dataBar" priority="21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{926B3D3C-42A1-4985-BD35-6FADDAEE6E35}</x14:id>
        </ext>
      </extLst>
    </cfRule>
  </conditionalFormatting>
  <conditionalFormatting sqref="M15:M16"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{8C2B96D1-ABD7-4E1A-BA30-099FCDD1E64E}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{F2D0F75D-0975-41F7-8E99-FEF3B12A4D22}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{85A11155-15F9-482E-9F44-D042B033D5A1}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{F50D72A1-DF12-4168-B4F2-064EF1E004E4}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{ACC27346-2154-4A81-8E18-821713D61946}</x14:id>
        </ext>
      </extLst>
    </cfRule>
    <cfRule type="dataBar" priority="3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{361B1BFF-92EF-412B-A917-D5CEBB0A6441}</x14:id>
        </ext>
      </extLst>
    </cfRule>
    <cfRule type="dataBar" priority="2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{1B67FD55-CF17-42D7-86B9-A8621A7B5990}</x14:id>
        </ext>
      </extLst>
    </cfRule>
    <cfRule type="dataBar" priority="2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{B248DD4A-8D92-47D2-A504-5E9F3C4A097A}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{7C4AED22-B9B9-43EB-B193-BDD5838DC09E}</x14:id>
        </ext>
      </extLst>
    </cfRule>
    <cfRule type="dataBar" priority="19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{F4D8F8C8-1020-444D-A7D7-D9D71377E9C2}</x14:id>
        </ext>
      </extLst>
    </cfRule>
    <cfRule type="dataBar" priority="15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{F9E40907-3D8E-41E3-9314-833B475ABB76}</x14:id>
        </ext>
      </extLst>
    </cfRule>
    <cfRule type="dataBar" priority="11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{7117BC1D-6527-4CEF-9B3C-93042EEF6EEA}</x14:id>
        </ext>
      </extLst>
    </cfRule>
    <cfRule type="dataBar" priority="8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{9D76BECC-F7C7-486D-BE83-4BB7048F9260}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{EE9EB3DB-12E9-4488-B449-D0F94B845881}</x14:id>
        </ext>
      </extLst>
    </cfRule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{E2008D3B-8711-4116-87D7-508151C924F3}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{FC4234B4-0B54-4C97-9799-16DD7932F91F}</x14:id>
        </ext>
      </extLst>
    </cfRule>
  </conditionalFormatting>
  <conditionalFormatting sqref="M19:M20">
    <cfRule type="dataBar" priority="3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{1FA22639-A09C-46B4-8869-C231BD96A81B}</x14:id>
        </ext>
      </extLst>
    </cfRule>
    <cfRule type="dataBar" priority="3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{1A6F9425-27FE-49FD-BC54-B804C4BED385}</x14:id>
        </ext>
      </extLst>
    </cfRule>
    <cfRule type="dataBar" priority="1">
      <dataBar>
        <cfvo type="num" val="0"/>
        <cfvo type="num" val="25"/>
        <color rgb="FF638EC6"/>
      </dataBar>
      <extLst>
        <ext xmlns:x14="http://schemas.microsoft.com/office/spreadsheetml/2009/9/main" uri="{B025F937-C7B1-47D3-B67F-A62EFF666E3E}">
          <x14:id>{7331853C-B18B-4DD4-94C0-CD4DC7272E16}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{AF1DC0E9-0D2F-4D9E-9F00-FCBB8510C4F3}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{8C4F6729-3F6B-4B15-92B4-A2DEB7F1229C}</x14:id>
        </ext>
      </extLst>
    </cfRule>
    <cfRule type="dataBar" priority="3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{76BC26C4-6D0D-4BB1-8DF6-0950F11D8B87}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{BC686886-CB06-4B14-801D-53320B2163E9}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{F288E627-FD18-4009-9BD8-226954422350}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{F74FA09B-3DA4-4A38-9D98-314CCB947D61}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050867-BFBA-49BD-94F5-76B073840C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60483E-5B66-4BC0-812C-1B7D516EC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B3B45A-F362-4E63-B018-CBA57E2FA2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2FB1F1-6AFD-4F83-BAC4-FD4A72FC3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392214-1F31-4D68-A29F-8D40176CB4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76899938-5026-426E-9288-1DEB733815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6D0C07-8522-45A2-8C19-34EB75117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2EA4C300-F526-429D-8224-7A976F6B7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8D2F96-BEAF-46C2-A5C4-BF88ECB386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9BBE289-1A61-4A28-9BD5-B00FCD1036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E99A03-77D6-4216-9674-34C9BC1684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775870-AB31-4F48-9F6D-5C066EBD7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A2B04C2-AA93-4BD6-B3F1-D7D347A24E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989F69-A719-4C52-8754-E5E168AD47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728986-AA8D-4809-AE81-97929F2C7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24E69D-2D9F-4848-ACA7-00664C4F0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3A3EFF-53B5-4D10-A27A-DBA635B9E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4DB9CD5F-98E2-4CDD-9F00-5155DD5269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3E90C4-13B9-4795-A177-BC5512A54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0BE195-A2FE-4D68-AEB3-DE65C5FA5C9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C70FB5B-5075-4E23-A42F-A2144E849B2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E407E42-7FFA-4C06-B213-915102F518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A1647FA-966A-4893-AB0E-F6FCD64724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C75058-FA8E-498C-9CAC-8EE2FD2EDC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710C07-296D-40D2-90B5-75B3CC016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2A316A3C-5EB7-4B64-9BD2-57D0D95F05B5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6538C484-8EAA-4165-929C-F6CDD3DBC92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52E8053B-6687-43C9-ABCD-9828DDE90A2B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96364D23-5CE4-4BF7-BCAD-8F6F528D6195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14:cfRule type="dataBar" id="{51CC23BC-5DE3-4808-8D9E-DD3BB2B11926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D1EC85B-EE4C-41DB-AD29-6BFD297C0E8F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4F1FB5F-CD3F-4C3A-8568-3EA256679947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2D26C10A-91FE-4099-958C-D2D64CA97E9E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14:cfRule type="dataBar" id="{2B0FC997-A1CB-414C-AEC6-49D5101B0DA5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B46B261E-1C7F-4F47-AC1B-87F2815622F7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178B1C9E-2964-4186-B350-D44226D7F62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46BC644E-AF6D-470D-9F6E-F2FA403BC10E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12DA5049-8579-4A0A-A052-1198C4DA7DD3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D4A06795-DE6E-44E8-B9F0-6C18F6EB6590}">
            <x14:dataBar minLength="0" maxLength="100" gradient="0">
              <x14:cfvo type="num">
                <xm:f>0</xm:f>
              </x14:cfvo>
              <x14:cfvo type="num">
                <xm:f>204</xm:f>
              </x14:cfvo>
              <x14:negativeFillColor rgb="FFFF0000"/>
              <x14:axisColor rgb="FF000000"/>
            </x14:dataBar>
          </x14:cfRule>
          <x14:cfRule type="dataBar" id="{AFE69BD5-187F-4B79-9D27-791475A6A32E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0FEEED07-023B-4949-9DFF-2B960BCD57F0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926B3D3C-42A1-4985-BD35-6FADDAEE6E35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C2B96D1-ABD7-4E1A-BA30-099FCDD1E6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D0F75D-0975-41F7-8E99-FEF3B12A4D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A11155-15F9-482E-9F44-D042B033D5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0D72A1-DF12-4168-B4F2-064EF1E004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C27346-2154-4A81-8E18-821713D61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1B1BFF-92EF-412B-A917-D5CEBB0A6441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1B67FD55-CF17-42D7-86B9-A8621A7B599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248DD4A-8D92-47D2-A504-5E9F3C4A097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C4AED22-B9B9-43EB-B193-BDD5838DC09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4D8F8C8-1020-444D-A7D7-D9D71377E9C2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9E40907-3D8E-41E3-9314-833B475ABB76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7117BC1D-6527-4CEF-9B3C-93042EEF6EEA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9D76BECC-F7C7-486D-BE83-4BB7048F9260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EE9EB3DB-12E9-4488-B449-D0F94B8458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008D3B-8711-4116-87D7-508151C924F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C4234B4-0B54-4C97-9799-16DD7932F91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1FA22639-A09C-46B4-8869-C231BD96A81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A6F9425-27FE-49FD-BC54-B804C4BED38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331853C-B18B-4DD4-94C0-CD4DC7272E16}">
            <x14:dataBar minLength="0" maxLength="100" gradient="0">
              <x14:cfvo type="num">
                <xm:f>0</xm:f>
              </x14:cfvo>
              <x14:cfvo type="num">
                <xm:f>25</xm:f>
              </x14:cfvo>
              <x14:negativeFillColor rgb="FFFF0000"/>
              <x14:axisColor rgb="FF000000"/>
            </x14:dataBar>
          </x14:cfRule>
          <x14:cfRule type="dataBar" id="{AF1DC0E9-0D2F-4D9E-9F00-FCBB8510C4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4F6729-3F6B-4B15-92B4-A2DEB7F12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BC26C4-6D0D-4BB1-8DF6-0950F11D8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686886-CB06-4B14-801D-53320B2163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88E627-FD18-4009-9BD8-226954422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4FA09B-3DA4-4A38-9D98-314CCB947D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8694-7FA4-4699-B69C-AD0DA99A5168}">
  <sheetPr codeName="Hoja57"/>
  <dimension ref="B1:Y22"/>
  <sheetViews>
    <sheetView showGridLines="0" topLeftCell="F1" workbookViewId="0">
      <selection activeCell="K17" sqref="K17:K18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110</v>
      </c>
      <c r="I1" s="19"/>
      <c r="J1" s="19"/>
      <c r="K1" s="19"/>
      <c r="L1" s="19"/>
      <c r="M1" s="19"/>
      <c r="N1" s="22"/>
      <c r="X1" s="8">
        <f>AVERAGE(L7,L9,L13,L17)</f>
        <v>1.0545440257013659</v>
      </c>
      <c r="Y1" s="9">
        <f>1-X1</f>
        <v>-5.454402570136585E-2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110</v>
      </c>
      <c r="J7" s="27">
        <v>252</v>
      </c>
      <c r="K7" s="27">
        <v>253</v>
      </c>
      <c r="L7" s="23">
        <f>K7/J7</f>
        <v>1.003968253968254</v>
      </c>
      <c r="M7" s="32">
        <f>J7-K7</f>
        <v>-1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30" t="s">
        <v>243</v>
      </c>
      <c r="J9" s="27">
        <v>128</v>
      </c>
      <c r="K9" s="27">
        <v>145</v>
      </c>
      <c r="L9" s="23">
        <f>K9/J9</f>
        <v>1.1328125</v>
      </c>
      <c r="M9" s="32">
        <f>J9-K9</f>
        <v>-17</v>
      </c>
      <c r="N9" s="22"/>
    </row>
    <row r="10" spans="2:25" x14ac:dyDescent="0.25">
      <c r="H10" s="26"/>
      <c r="I10" s="31"/>
      <c r="J10" s="28"/>
      <c r="K10" s="28"/>
      <c r="L10" s="23"/>
      <c r="M10" s="33"/>
      <c r="N10" s="22"/>
    </row>
    <row r="11" spans="2:25" x14ac:dyDescent="0.25">
      <c r="H11" s="21" t="s">
        <v>8</v>
      </c>
      <c r="I11" s="22"/>
      <c r="J11" s="22"/>
      <c r="K11" s="22"/>
      <c r="L11" s="22"/>
      <c r="M11" s="22"/>
      <c r="N11" s="22"/>
    </row>
    <row r="12" spans="2:25" x14ac:dyDescent="0.25">
      <c r="H12" s="21"/>
      <c r="I12" s="22"/>
      <c r="J12" s="22"/>
      <c r="K12" s="22"/>
      <c r="L12" s="22"/>
      <c r="M12" s="22"/>
      <c r="N12" s="22"/>
    </row>
    <row r="13" spans="2:25" x14ac:dyDescent="0.25">
      <c r="H13" s="26"/>
      <c r="I13" s="20" t="s">
        <v>110</v>
      </c>
      <c r="J13" s="20">
        <v>86</v>
      </c>
      <c r="K13" s="20">
        <v>93</v>
      </c>
      <c r="L13" s="23">
        <f>K13/J13</f>
        <v>1.0813953488372092</v>
      </c>
      <c r="M13" s="32">
        <f>J13-K13</f>
        <v>-7</v>
      </c>
      <c r="N13" s="22"/>
    </row>
    <row r="14" spans="2:25" x14ac:dyDescent="0.25">
      <c r="H14" s="26"/>
      <c r="I14" s="20"/>
      <c r="J14" s="20"/>
      <c r="K14" s="20"/>
      <c r="L14" s="23"/>
      <c r="M14" s="33"/>
      <c r="N14" s="22"/>
    </row>
    <row r="15" spans="2:25" x14ac:dyDescent="0.25">
      <c r="H15" s="21" t="s">
        <v>9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110</v>
      </c>
      <c r="J17" s="20">
        <v>22</v>
      </c>
      <c r="K17" s="20">
        <v>22</v>
      </c>
      <c r="L17" s="23">
        <f>K17/J17</f>
        <v>1</v>
      </c>
      <c r="M17" s="18">
        <f>J17-K17</f>
        <v>0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"/>
      <c r="I19" s="2"/>
      <c r="J19" s="5"/>
      <c r="K19" s="5"/>
      <c r="L19" s="5"/>
      <c r="M19" s="5"/>
      <c r="N19" s="22"/>
    </row>
    <row r="20" spans="8:14" x14ac:dyDescent="0.25">
      <c r="I20" s="24">
        <f ca="1">TODAY()</f>
        <v>46256</v>
      </c>
      <c r="J20" s="24"/>
      <c r="K20" s="24"/>
      <c r="L20" s="24"/>
    </row>
    <row r="22" spans="8:14" x14ac:dyDescent="0.25">
      <c r="J22" s="25"/>
      <c r="K22" s="25"/>
      <c r="L22" s="25"/>
    </row>
  </sheetData>
  <mergeCells count="33">
    <mergeCell ref="I20:L20"/>
    <mergeCell ref="J22:L22"/>
    <mergeCell ref="H15:H16"/>
    <mergeCell ref="I15:M16"/>
    <mergeCell ref="H17:H18"/>
    <mergeCell ref="I17:I18"/>
    <mergeCell ref="J17:J18"/>
    <mergeCell ref="K17:K18"/>
    <mergeCell ref="L17:L18"/>
    <mergeCell ref="M17:M18"/>
    <mergeCell ref="I11:M12"/>
    <mergeCell ref="H13:H14"/>
    <mergeCell ref="I13:I14"/>
    <mergeCell ref="J13:J14"/>
    <mergeCell ref="K13:K14"/>
    <mergeCell ref="L13:L14"/>
    <mergeCell ref="M13:M14"/>
    <mergeCell ref="H1:M3"/>
    <mergeCell ref="N1:N19"/>
    <mergeCell ref="H5:H6"/>
    <mergeCell ref="I5:M6"/>
    <mergeCell ref="H7:H10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  <mergeCell ref="H11:H12"/>
  </mergeCells>
  <conditionalFormatting sqref="L7:L10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{FC2607F7-2CF7-4593-A67F-29409D2F97C9}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{03706B5B-AA54-47D2-B47B-2C4F5CBFCA84}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{CC00669E-66F0-4D1C-A7C7-54C0F6894E87}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{62046501-520F-425D-B8B3-D485F9FE4E29}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{632D7A98-C3E1-4B3A-8DBE-47396A3797AF}</x14:id>
        </ext>
      </extLst>
    </cfRule>
  </conditionalFormatting>
  <conditionalFormatting sqref="L13:L14 L17:L18 L7:L10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{A8EF65E7-4022-40F4-AF74-7800ED7C6B14}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{C9A4684C-97AC-46AD-9924-95BB2D5FCC4E}</x14:id>
        </ext>
      </extLst>
    </cfRule>
  </conditionalFormatting>
  <conditionalFormatting sqref="L13:L14">
    <cfRule type="dataBar" priority="5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{561D4419-5CF6-4B20-8CB9-2DF2A322A331}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{8816D656-1B3D-486E-9088-837E46D5063F}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{6CD9CCE0-260D-474D-9FB4-06EA84588909}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{33BC03D7-E3CB-4B1C-95A2-EE729853C517}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{C390CEFA-C8BC-45B0-9704-252EFBEF311F}</x14:id>
        </ext>
      </extLst>
    </cfRule>
  </conditionalFormatting>
  <conditionalFormatting sqref="L17:L18"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{44EDCC9F-2ED9-4FC2-B67D-DC7CCFC8C101}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{B7615711-6CEB-4D3D-B9CE-757DC55C4597}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{68972AA7-1999-4DB0-A56B-A2FBF049F2FB}</x14:id>
        </ext>
      </extLst>
    </cfRule>
    <cfRule type="dataBar" priority="4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{F9CF0394-1726-4B7E-89D5-70027FD00691}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{E46AEA9E-1F09-46DB-B170-89B63AABAF35}</x14:id>
        </ext>
      </extLst>
    </cfRule>
  </conditionalFormatting>
  <conditionalFormatting sqref="M7 M9">
    <cfRule type="dataBar" priority="22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{105A9909-B451-418A-8E21-8EA9F92F7970}</x14:id>
        </ext>
      </extLst>
    </cfRule>
    <cfRule type="dataBar" priority="22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{7B4C8420-85CD-425B-B103-A8FCC1620371}</x14:id>
        </ext>
      </extLst>
    </cfRule>
    <cfRule type="dataBar" priority="22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{D662FF83-598E-4C1D-B326-DADBE23DE479}</x14:id>
        </ext>
      </extLst>
    </cfRule>
    <cfRule type="dataBar" priority="22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{78A3F1A4-5038-41BB-B719-E51CB2AAE803}</x14:id>
        </ext>
      </extLst>
    </cfRule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{6EC7DA04-9DF6-43B3-8989-B24C9CB04ABF}</x14:id>
        </ext>
      </extLst>
    </cfRule>
    <cfRule type="dataBar" priority="23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{2B3C9BE0-C72B-4726-9F07-6393C19B0A4D}</x14:id>
        </ext>
      </extLst>
    </cfRule>
    <cfRule type="dataBar" priority="2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{3C6C8567-F9B8-426E-9910-8A214FAC694A}</x14:id>
        </ext>
      </extLst>
    </cfRule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{6383964B-AF09-461C-9557-416F2A14B90B}</x14:id>
        </ext>
      </extLst>
    </cfRule>
  </conditionalFormatting>
  <conditionalFormatting sqref="M7:M8">
    <cfRule type="dataBar" priority="17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{47C20806-6E65-4F55-96C1-1130A319DF2E}</x14:id>
        </ext>
      </extLst>
    </cfRule>
    <cfRule type="dataBar" priority="9">
      <dataBar>
        <cfvo type="num" val="0"/>
        <cfvo type="num" val="252"/>
        <color rgb="FF638EC6"/>
      </dataBar>
      <extLst>
        <ext xmlns:x14="http://schemas.microsoft.com/office/spreadsheetml/2009/9/main" uri="{B025F937-C7B1-47D3-B67F-A62EFF666E3E}">
          <x14:id>{943B5A85-7335-418E-A4A2-2CC0AD3A9FBB}</x14:id>
        </ext>
      </extLst>
    </cfRule>
    <cfRule type="dataBar" priority="13">
      <dataBar>
        <cfvo type="num" val="0"/>
        <cfvo type="num" val="182"/>
        <color rgb="FF638EC6"/>
      </dataBar>
      <extLst>
        <ext xmlns:x14="http://schemas.microsoft.com/office/spreadsheetml/2009/9/main" uri="{B025F937-C7B1-47D3-B67F-A62EFF666E3E}">
          <x14:id>{DCB845D3-A3CC-4497-84E5-59C2776F83E3}</x14:id>
        </ext>
      </extLst>
    </cfRule>
    <cfRule type="dataBar" priority="2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{3A56505E-B372-4F00-9DD2-7DA056E914E1}</x14:id>
        </ext>
      </extLst>
    </cfRule>
    <cfRule type="dataBar" priority="26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{5167374A-6547-4206-8F0D-6EE1CC3D2440}</x14:id>
        </ext>
      </extLst>
    </cfRule>
  </conditionalFormatting>
  <conditionalFormatting sqref="M7:M10">
    <cfRule type="dataBar" priority="28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{E9EA7390-4284-467C-ABBA-4596D681FEB9}</x14:id>
        </ext>
      </extLst>
    </cfRule>
    <cfRule type="dataBar" priority="2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{CDAA673E-CB56-416B-8571-E12AB83ED326}</x14:id>
        </ext>
      </extLst>
    </cfRule>
  </conditionalFormatting>
  <conditionalFormatting sqref="M9:M10">
    <cfRule type="dataBar" priority="12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{31718FC4-B24B-4F17-8538-181C2F47B733}</x14:id>
        </ext>
      </extLst>
    </cfRule>
    <cfRule type="dataBar" priority="16">
      <dataBar>
        <cfvo type="num" val="0"/>
        <cfvo type="num" val="112"/>
        <color rgb="FF638EC6"/>
      </dataBar>
      <extLst>
        <ext xmlns:x14="http://schemas.microsoft.com/office/spreadsheetml/2009/9/main" uri="{B025F937-C7B1-47D3-B67F-A62EFF666E3E}">
          <x14:id>{5039B5D2-A8A9-40F5-ABA0-F6F3E30EB626}</x14:id>
        </ext>
      </extLst>
    </cfRule>
    <cfRule type="dataBar" priority="2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{9BC30954-B513-4073-8273-241CFDDF8ADA}</x14:id>
        </ext>
      </extLst>
    </cfRule>
    <cfRule type="dataBar" priority="25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{EB4A0734-1751-4D65-BC0B-BAF4A847064B}</x14:id>
        </ext>
      </extLst>
    </cfRule>
    <cfRule type="dataBar" priority="8">
      <dataBar>
        <cfvo type="num" val="0"/>
        <cfvo type="num" val="128"/>
        <color rgb="FF638EC6"/>
      </dataBar>
      <extLst>
        <ext xmlns:x14="http://schemas.microsoft.com/office/spreadsheetml/2009/9/main" uri="{B025F937-C7B1-47D3-B67F-A62EFF666E3E}">
          <x14:id>{2FB5824F-4718-4CD9-BCB2-CD58BDFD04C9}</x14:id>
        </ext>
      </extLst>
    </cfRule>
  </conditionalFormatting>
  <conditionalFormatting sqref="M13:M14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{D218C270-3F53-4208-A4DE-1A4CAE1B1136}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{94A7E45E-BEB5-477F-85CB-DACE97C081FF}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{2FCA158B-7064-4554-AF63-147B4E404C29}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{90E7DF0C-E729-4EB9-A0B2-B431F48CA15B}</x14:id>
        </ext>
      </extLst>
    </cfRule>
    <cfRule type="dataBar" priority="3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{F27E6BAF-CE8B-490F-91CB-14B1F71374C4}</x14:id>
        </ext>
      </extLst>
    </cfRule>
    <cfRule type="dataBar" priority="27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{5C3FF17C-E15F-4A01-A312-F56918875092}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{7CED0945-5D54-4A2D-899A-A2981249659D}</x14:id>
        </ext>
      </extLst>
    </cfRule>
    <cfRule type="dataBar" priority="1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{D032884D-B15C-4E2C-A133-AF1C429F9647}</x14:id>
        </ext>
      </extLst>
    </cfRule>
    <cfRule type="dataBar" priority="18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{9EFEFA4F-5384-4255-B83C-79B4ED3FB01B}</x14:id>
        </ext>
      </extLst>
    </cfRule>
    <cfRule type="dataBar" priority="14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{FEE5DE98-C5D6-435D-925F-934898F9B94F}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{B8DF2E83-C5C0-4086-B751-3EC1F7E32448}</x14:id>
        </ext>
      </extLst>
    </cfRule>
    <cfRule type="dataBar" priority="10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{4E3D1440-4EB6-4206-8BC1-687AC4D6FDCD}</x14:id>
        </ext>
      </extLst>
    </cfRule>
    <cfRule type="dataBar" priority="7">
      <dataBar>
        <cfvo type="num" val="0"/>
        <cfvo type="num" val="86"/>
        <color rgb="FF638EC6"/>
      </dataBar>
      <extLst>
        <ext xmlns:x14="http://schemas.microsoft.com/office/spreadsheetml/2009/9/main" uri="{B025F937-C7B1-47D3-B67F-A62EFF666E3E}">
          <x14:id>{54085473-C5D9-4B4F-A3C0-3454BA2065B0}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{4516A56C-BE43-41F1-BEEE-36AEFD9D7D11}</x14:id>
        </ext>
      </extLst>
    </cfRule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{18232AEC-B5E2-465C-857C-2BDD4FEF9E7A}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{27138B12-27FB-432D-942B-9F22CBAD586C}</x14:id>
        </ext>
      </extLst>
    </cfRule>
  </conditionalFormatting>
  <conditionalFormatting sqref="M17:M18">
    <cfRule type="dataBar" priority="3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{ADCD7D67-4282-4284-91AF-D838541918F1}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{0A63FFFE-9331-4BF1-951E-AF6DFFC05DF9}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{E141EA66-F8A8-4CB1-A9F4-F712C9386D77}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{6A67BB7F-5DAB-4464-9EAB-68928110E90E}</x14:id>
        </ext>
      </extLst>
    </cfRule>
    <cfRule type="dataBar" priority="3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{0EA727BF-56BB-4196-9CBB-0A16C6B48C83}</x14:id>
        </ext>
      </extLst>
    </cfRule>
    <cfRule type="dataBar" priority="3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{486573D8-5AAB-4D23-8276-326E965BA21D}</x14:id>
        </ext>
      </extLst>
    </cfRule>
    <cfRule type="dataBar" priority="1">
      <dataBar>
        <cfvo type="num" val="0"/>
        <cfvo type="num" val="22"/>
        <color rgb="FF638EC6"/>
      </dataBar>
      <extLst>
        <ext xmlns:x14="http://schemas.microsoft.com/office/spreadsheetml/2009/9/main" uri="{B025F937-C7B1-47D3-B67F-A62EFF666E3E}">
          <x14:id>{A97CF9BD-B70C-47A7-90DF-4DDA814AB7BD}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{5E1FD846-5BE7-4B72-9FFE-184A5E18AF31}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{B02BDB5B-B499-4E1F-8044-B414749A0588}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2607F7-2CF7-4593-A67F-29409D2F97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706B5B-AA54-47D2-B47B-2C4F5CBFCA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00669E-66F0-4D1C-A7C7-54C0F6894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046501-520F-425D-B8B3-D485F9FE4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2D7A98-C3E1-4B3A-8DBE-47396A3797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L7:L10</xm:sqref>
        </x14:conditionalFormatting>
        <x14:conditionalFormatting xmlns:xm="http://schemas.microsoft.com/office/excel/2006/main">
          <x14:cfRule type="dataBar" id="{A8EF65E7-4022-40F4-AF74-7800ED7C6B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A4684C-97AC-46AD-9924-95BB2D5FCC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L13:L14 L17:L18 L7:L10</xm:sqref>
        </x14:conditionalFormatting>
        <x14:conditionalFormatting xmlns:xm="http://schemas.microsoft.com/office/excel/2006/main">
          <x14:cfRule type="dataBar" id="{561D4419-5CF6-4B20-8CB9-2DF2A322A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16D656-1B3D-486E-9088-837E46D50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D9CCE0-260D-474D-9FB4-06EA84588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BC03D7-E3CB-4B1C-95A2-EE729853C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90CEFA-C8BC-45B0-9704-252EFBEF3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L13:L14</xm:sqref>
        </x14:conditionalFormatting>
        <x14:conditionalFormatting xmlns:xm="http://schemas.microsoft.com/office/excel/2006/main">
          <x14:cfRule type="dataBar" id="{44EDCC9F-2ED9-4FC2-B67D-DC7CCFC8C1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615711-6CEB-4D3D-B9CE-757DC55C4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972AA7-1999-4DB0-A56B-A2FBF049F2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CF0394-1726-4B7E-89D5-70027FD006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6AEA9E-1F09-46DB-B170-89B63AABA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105A9909-B451-418A-8E21-8EA9F92F79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4C8420-85CD-425B-B103-A8FCC162037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662FF83-598E-4C1D-B326-DADBE23DE47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8A3F1A4-5038-41BB-B719-E51CB2AAE8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C7DA04-9DF6-43B3-8989-B24C9CB04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3C9BE0-C72B-4726-9F07-6393C19B0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6C8567-F9B8-426E-9910-8A214FAC69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83964B-AF09-461C-9557-416F2A14B9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</xm:sqref>
        </x14:conditionalFormatting>
        <x14:conditionalFormatting xmlns:xm="http://schemas.microsoft.com/office/excel/2006/main">
          <x14:cfRule type="dataBar" id="{47C20806-6E65-4F55-96C1-1130A319DF2E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943B5A85-7335-418E-A4A2-2CC0AD3A9FBB}">
            <x14:dataBar minLength="0" maxLength="100" gradient="0">
              <x14:cfvo type="num">
                <xm:f>0</xm:f>
              </x14:cfvo>
              <x14:cfvo type="num">
                <xm:f>252</xm:f>
              </x14:cfvo>
              <x14:negativeFillColor rgb="FFFF0000"/>
              <x14:axisColor rgb="FF000000"/>
            </x14:dataBar>
          </x14:cfRule>
          <x14:cfRule type="dataBar" id="{DCB845D3-A3CC-4497-84E5-59C2776F83E3}">
            <x14:dataBar minLength="0" maxLength="100" gradient="0">
              <x14:cfvo type="num">
                <xm:f>0</xm:f>
              </x14:cfvo>
              <x14:cfvo type="num">
                <xm:f>182</xm:f>
              </x14:cfvo>
              <x14:negativeFillColor rgb="FFFF0000"/>
              <x14:axisColor rgb="FF000000"/>
            </x14:dataBar>
          </x14:cfRule>
          <x14:cfRule type="dataBar" id="{3A56505E-B372-4F00-9DD2-7DA056E914E1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5167374A-6547-4206-8F0D-6EE1CC3D2440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9EA7390-4284-467C-ABBA-4596D681FEB9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DAA673E-CB56-416B-8571-E12AB83ED32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M7:M10</xm:sqref>
        </x14:conditionalFormatting>
        <x14:conditionalFormatting xmlns:xm="http://schemas.microsoft.com/office/excel/2006/main">
          <x14:cfRule type="dataBar" id="{31718FC4-B24B-4F17-8538-181C2F47B733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5039B5D2-A8A9-40F5-ABA0-F6F3E30EB626}">
            <x14:dataBar minLength="0" maxLength="100" gradient="0">
              <x14:cfvo type="num">
                <xm:f>0</xm:f>
              </x14:cfvo>
              <x14:cfvo type="num">
                <xm:f>112</xm:f>
              </x14:cfvo>
              <x14:negativeFillColor rgb="FFFF0000"/>
              <x14:axisColor rgb="FF000000"/>
            </x14:dataBar>
          </x14:cfRule>
          <x14:cfRule type="dataBar" id="{9BC30954-B513-4073-8273-241CFDDF8ADA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EB4A0734-1751-4D65-BC0B-BAF4A847064B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2FB5824F-4718-4CD9-BCB2-CD58BDFD04C9}">
            <x14:dataBar minLength="0" maxLength="100" gradient="0">
              <x14:cfvo type="num">
                <xm:f>0</xm:f>
              </x14:cfvo>
              <x14:cfvo type="num">
                <xm:f>128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D218C270-3F53-4208-A4DE-1A4CAE1B11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A7E45E-BEB5-477F-85CB-DACE97C08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CA158B-7064-4554-AF63-147B4E404C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E7DF0C-E729-4EB9-A0B2-B431F48CA1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7E6BAF-CE8B-490F-91CB-14B1F71374C4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C3FF17C-E15F-4A01-A312-F5691887509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CED0945-5D54-4A2D-899A-A2981249659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032884D-B15C-4E2C-A133-AF1C429F964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EFEFA4F-5384-4255-B83C-79B4ED3FB01B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EE5DE98-C5D6-435D-925F-934898F9B94F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B8DF2E83-C5C0-4086-B751-3EC1F7E324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3D1440-4EB6-4206-8BC1-687AC4D6FDCD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54085473-C5D9-4B4F-A3C0-3454BA2065B0}">
            <x14:dataBar minLength="0" maxLength="100" gradient="0">
              <x14:cfvo type="num">
                <xm:f>0</xm:f>
              </x14:cfvo>
              <x14:cfvo type="num">
                <xm:f>86</xm:f>
              </x14:cfvo>
              <x14:negativeFillColor rgb="FFFF0000"/>
              <x14:axisColor rgb="FF000000"/>
            </x14:dataBar>
          </x14:cfRule>
          <x14:cfRule type="dataBar" id="{4516A56C-BE43-41F1-BEEE-36AEFD9D7D1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8232AEC-B5E2-465C-857C-2BDD4FEF9E7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7138B12-27FB-432D-942B-9F22CBAD58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DCD7D67-4282-4284-91AF-D838541918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63FFFE-9331-4BF1-951E-AF6DFFC05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41EA66-F8A8-4CB1-A9F4-F712C9386D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A67BB7F-5DAB-4464-9EAB-68928110E9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A727BF-56BB-4196-9CBB-0A16C6B48C8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86573D8-5AAB-4D23-8276-326E965BA21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97CF9BD-B70C-47A7-90DF-4DDA814AB7BD}">
            <x14:dataBar minLength="0" maxLength="100" gradient="0">
              <x14:cfvo type="num">
                <xm:f>0</xm:f>
              </x14:cfvo>
              <x14:cfvo type="num">
                <xm:f>22</xm:f>
              </x14:cfvo>
              <x14:negativeFillColor rgb="FFFF0000"/>
              <x14:axisColor rgb="FF000000"/>
            </x14:dataBar>
          </x14:cfRule>
          <x14:cfRule type="dataBar" id="{5E1FD846-5BE7-4B72-9FFE-184A5E18AF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2BDB5B-B499-4E1F-8044-B414749A05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M17:M18</xm:sqref>
        </x14:conditionalFormatting>
      </x14:conditionalFormatting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20F7-C917-4FB6-8454-DC781451CBDD}">
  <dimension ref="A1:Y13"/>
  <sheetViews>
    <sheetView showGridLines="0" zoomScaleNormal="100" workbookViewId="0">
      <selection activeCell="L34" sqref="L34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AVERAGE(C3:C13)</f>
        <v>1.1454094718561618</v>
      </c>
      <c r="Y1" s="9">
        <f>1-X1</f>
        <v>-0.14540947185616182</v>
      </c>
    </row>
    <row r="2" spans="1:25" x14ac:dyDescent="0.25">
      <c r="A2" s="15"/>
      <c r="B2" s="15"/>
    </row>
    <row r="3" spans="1:25" x14ac:dyDescent="0.25">
      <c r="A3" s="37" t="s">
        <v>498</v>
      </c>
      <c r="B3" s="38"/>
      <c r="C3" s="14">
        <f>'D60 Liberia'!X1</f>
        <v>1.3675843975454793</v>
      </c>
    </row>
    <row r="4" spans="1:25" x14ac:dyDescent="0.25">
      <c r="A4" s="37" t="s">
        <v>499</v>
      </c>
      <c r="B4" s="38"/>
      <c r="C4" s="14">
        <f>'D61 Nicoya'!X1</f>
        <v>1.1080596454184024</v>
      </c>
    </row>
    <row r="5" spans="1:25" x14ac:dyDescent="0.25">
      <c r="A5" s="37" t="s">
        <v>500</v>
      </c>
      <c r="B5" s="38"/>
      <c r="C5" s="14">
        <f>'D62 Santa Cruz'!X1</f>
        <v>1.5554785633514341</v>
      </c>
    </row>
    <row r="6" spans="1:25" x14ac:dyDescent="0.25">
      <c r="A6" s="37" t="s">
        <v>501</v>
      </c>
      <c r="B6" s="38"/>
      <c r="C6" s="14">
        <f>'D63 Bagaces'!X1</f>
        <v>0.87167116136643008</v>
      </c>
    </row>
    <row r="7" spans="1:25" x14ac:dyDescent="0.25">
      <c r="A7" s="37" t="s">
        <v>502</v>
      </c>
      <c r="B7" s="38"/>
      <c r="C7" s="14">
        <f>'D64 Carrillo'!X1</f>
        <v>1.0631827118959472</v>
      </c>
    </row>
    <row r="8" spans="1:25" x14ac:dyDescent="0.25">
      <c r="A8" s="37" t="s">
        <v>503</v>
      </c>
      <c r="B8" s="38"/>
      <c r="C8" s="14">
        <f>'D65 Cañas'!X1</f>
        <v>1.1491592652819005</v>
      </c>
    </row>
    <row r="9" spans="1:25" x14ac:dyDescent="0.25">
      <c r="A9" s="37" t="s">
        <v>504</v>
      </c>
      <c r="B9" s="38"/>
      <c r="C9" s="14">
        <f>'D66 Abangares'!X1</f>
        <v>1.021780818809005</v>
      </c>
    </row>
    <row r="10" spans="1:25" x14ac:dyDescent="0.25">
      <c r="A10" s="37" t="s">
        <v>505</v>
      </c>
      <c r="B10" s="38"/>
      <c r="C10" s="14">
        <f>'D67 Tilaran'!X1</f>
        <v>1.0569699191928414</v>
      </c>
    </row>
    <row r="11" spans="1:25" x14ac:dyDescent="0.25">
      <c r="A11" s="37" t="s">
        <v>506</v>
      </c>
      <c r="B11" s="38"/>
      <c r="C11" s="14">
        <f>'D68 Nandayure'!X1</f>
        <v>1.1068532618972522</v>
      </c>
    </row>
    <row r="12" spans="1:25" x14ac:dyDescent="0.25">
      <c r="A12" s="37" t="s">
        <v>507</v>
      </c>
      <c r="B12" s="38"/>
      <c r="C12" s="14">
        <f>'D69 Hojancha'!X1</f>
        <v>1.1314246557060308</v>
      </c>
    </row>
    <row r="13" spans="1:25" x14ac:dyDescent="0.25">
      <c r="A13" s="37" t="s">
        <v>508</v>
      </c>
      <c r="B13" s="38"/>
      <c r="C13" s="14">
        <f>'D70 La Cruz'!X1</f>
        <v>1.1673397899530555</v>
      </c>
    </row>
  </sheetData>
  <sheetProtection algorithmName="SHA-512" hashValue="9kP7jFfGBep4o8XvdGdsasDLgEqOohcGMidh9R2SXIfcYUf4wkCscpByXAD44hIrodo8s3NwRaMtl0I8NHvl9w==" saltValue="WrpPDPIXwHfAe2kACBssMw==" spinCount="100000" sheet="1" objects="1" scenarios="1"/>
  <mergeCells count="12">
    <mergeCell ref="A13:B13"/>
    <mergeCell ref="A1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CB20-E4AC-460D-B842-8628F717AF90}">
  <sheetPr codeName="Hoja58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244</v>
      </c>
      <c r="I1" s="19"/>
      <c r="J1" s="19"/>
      <c r="K1" s="19"/>
      <c r="L1" s="19"/>
      <c r="M1" s="19"/>
      <c r="N1" s="22"/>
      <c r="X1" s="8">
        <f>AVERAGE(L7,L9,L11,L13,L15,L19,L23)</f>
        <v>1.3675843975454793</v>
      </c>
      <c r="Y1" s="9">
        <f>1-X1</f>
        <v>-0.36758439754547934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244</v>
      </c>
      <c r="J7" s="27">
        <v>322</v>
      </c>
      <c r="K7" s="27">
        <v>383</v>
      </c>
      <c r="L7" s="23">
        <f>K7/J7</f>
        <v>1.18944099378882</v>
      </c>
      <c r="M7" s="32">
        <f>J7-K7</f>
        <v>-61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245</v>
      </c>
      <c r="J9" s="27">
        <v>20</v>
      </c>
      <c r="K9" s="27">
        <v>24</v>
      </c>
      <c r="L9" s="23">
        <f>K9/J9</f>
        <v>1.2</v>
      </c>
      <c r="M9" s="32">
        <f>J9-K9</f>
        <v>-4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246</v>
      </c>
      <c r="J11" s="27">
        <v>10</v>
      </c>
      <c r="K11" s="27">
        <v>23</v>
      </c>
      <c r="L11" s="23">
        <f>K11/J11</f>
        <v>2.2999999999999998</v>
      </c>
      <c r="M11" s="32">
        <f>J11-K11</f>
        <v>-13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247</v>
      </c>
      <c r="J13" s="27">
        <v>15</v>
      </c>
      <c r="K13" s="27">
        <v>26</v>
      </c>
      <c r="L13" s="23">
        <f>K13/J13</f>
        <v>1.7333333333333334</v>
      </c>
      <c r="M13" s="32">
        <f>J13-K13</f>
        <v>-11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30" t="s">
        <v>248</v>
      </c>
      <c r="J15" s="27">
        <v>16</v>
      </c>
      <c r="K15" s="27">
        <v>18</v>
      </c>
      <c r="L15" s="23">
        <f>K15/J15</f>
        <v>1.125</v>
      </c>
      <c r="M15" s="32">
        <f>J15-K15</f>
        <v>-2</v>
      </c>
      <c r="N15" s="22"/>
    </row>
    <row r="16" spans="2:25" x14ac:dyDescent="0.25">
      <c r="H16" s="26"/>
      <c r="I16" s="31"/>
      <c r="J16" s="28"/>
      <c r="K16" s="28"/>
      <c r="L16" s="23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244</v>
      </c>
      <c r="J19" s="20">
        <v>191</v>
      </c>
      <c r="K19" s="20">
        <v>191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244</v>
      </c>
      <c r="J23" s="20">
        <v>79</v>
      </c>
      <c r="K23" s="20">
        <v>81</v>
      </c>
      <c r="L23" s="23">
        <f>K23/J23</f>
        <v>1.0253164556962024</v>
      </c>
      <c r="M23" s="18">
        <f>J23-K23</f>
        <v>-2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{DEBA70CA-91A1-4DFD-A2A1-FC21B25B076B}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{A197762D-3805-47EA-A5BE-DB374EA6D2D6}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{2B21C9C8-CE1C-49D3-A4BA-9E6558489A0E}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{1ECDD088-15BF-4860-8A38-58FC6C655F65}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{799B88A5-14A0-4BB8-867F-F8751D0B9259}</x14:id>
        </ext>
      </extLst>
    </cfRule>
  </conditionalFormatting>
  <conditionalFormatting sqref="L19:L20 L23:L24 L7:L16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{7DAF16CE-DD04-401A-B36E-4057B6456DBD}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{2E0E953F-3C78-4C85-9240-EF8AA8D475E0}</x14:id>
        </ext>
      </extLst>
    </cfRule>
  </conditionalFormatting>
  <conditionalFormatting sqref="L19:L2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{280A6B18-1F91-469E-A676-5F1436D7DC3F}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{E7A73D1F-9E82-4122-9425-4137B6F90BA9}</x14:id>
        </ext>
      </extLst>
    </cfRule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{6BD26699-7182-4FB4-941F-8C09B1515444}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{4B5B2824-F6AC-4039-9195-60E85A6CC85A}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{5ACE0D31-EAE0-474A-831B-3848BC65D489}</x14:id>
        </ext>
      </extLst>
    </cfRule>
  </conditionalFormatting>
  <conditionalFormatting sqref="L23:L24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{644A1CEE-1E31-49F3-B48D-B6F2D32B68F7}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{387DCC93-8E5B-425D-87AB-2F7D3E3D9561}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{65327BCF-9F8E-478F-9044-61A466C9633C}</x14:id>
        </ext>
      </extLst>
    </cfRule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{438B40FB-319E-46BB-A973-CCCF45433B5F}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{4D875BBC-29D2-4CDA-A404-1D5C60CE4D2E}</x14:id>
        </ext>
      </extLst>
    </cfRule>
  </conditionalFormatting>
  <conditionalFormatting sqref="M7 M9 M15 M11 M13">
    <cfRule type="dataBar" priority="26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{E0B0F66C-B3BB-45A9-91BA-CB4CAC879641}</x14:id>
        </ext>
      </extLst>
    </cfRule>
    <cfRule type="dataBar" priority="26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{6DE29586-0A0D-4D53-8F57-14F0750E32E6}</x14:id>
        </ext>
      </extLst>
    </cfRule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{947CA639-E693-458D-B5DB-EE1D0643CDA2}</x14:id>
        </ext>
      </extLst>
    </cfRule>
    <cfRule type="dataBar" priority="2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{8754C7E9-91E6-485A-B97B-D84EB5CA144A}</x14:id>
        </ext>
      </extLst>
    </cfRule>
    <cfRule type="dataBar" priority="27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{A83DDD30-B3BC-4E93-B84F-B4675044CE5D}</x14:id>
        </ext>
      </extLst>
    </cfRule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{C0509C9B-6F9E-4248-A635-E5BC016F61DD}</x14:id>
        </ext>
      </extLst>
    </cfRule>
    <cfRule type="dataBar" priority="2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{95AFA413-1B82-4A48-BA35-BBA650501F95}</x14:id>
        </ext>
      </extLst>
    </cfRule>
    <cfRule type="dataBar" priority="2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{B9F74FC0-5662-4AA9-AE21-77D08442BCC0}</x14:id>
        </ext>
      </extLst>
    </cfRule>
  </conditionalFormatting>
  <conditionalFormatting sqref="M7:M8">
    <cfRule type="dataBar" priority="3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{551D4017-D709-4A06-BD2A-A5C18666D121}</x14:id>
        </ext>
      </extLst>
    </cfRule>
    <cfRule type="dataBar" priority="2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{3776EC1B-7641-406B-968B-31D7A2AB7F4B}</x14:id>
        </ext>
      </extLst>
    </cfRule>
    <cfRule type="dataBar" priority="2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{0E4E0A19-4338-4390-97D4-177B23E27EBD}</x14:id>
        </ext>
      </extLst>
    </cfRule>
    <cfRule type="dataBar" priority="13">
      <dataBar>
        <cfvo type="num" val="0"/>
        <cfvo type="num" val="322"/>
        <color rgb="FF638EC6"/>
      </dataBar>
      <extLst>
        <ext xmlns:x14="http://schemas.microsoft.com/office/spreadsheetml/2009/9/main" uri="{B025F937-C7B1-47D3-B67F-A62EFF666E3E}">
          <x14:id>{81A29B66-7D9E-442B-B311-528AAC206612}</x14:id>
        </ext>
      </extLst>
    </cfRule>
  </conditionalFormatting>
  <conditionalFormatting sqref="M7:M16">
    <cfRule type="dataBar" priority="3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{3EFF3A82-C91E-46E3-B883-74309CE75213}</x14:id>
        </ext>
      </extLst>
    </cfRule>
    <cfRule type="dataBar" priority="3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{9281A390-2EC0-4508-AA3F-1B7C8FBBEAE2}</x14:id>
        </ext>
      </extLst>
    </cfRule>
  </conditionalFormatting>
  <conditionalFormatting sqref="M9:M10">
    <cfRule type="dataBar" priority="12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{21AFBD6A-11A0-495C-BA91-02348A3762B8}</x14:id>
        </ext>
      </extLst>
    </cfRule>
    <cfRule type="dataBar" priority="2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{B16EA1F1-82CF-48F0-9968-87B6DC7B3865}</x14:id>
        </ext>
      </extLst>
    </cfRule>
  </conditionalFormatting>
  <conditionalFormatting sqref="M9:M14">
    <cfRule type="dataBar" priority="3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{1BCA388B-3BF4-4973-9510-90C11901EAFA}</x14:id>
        </ext>
      </extLst>
    </cfRule>
    <cfRule type="dataBar" priority="2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{D38BC318-4909-4DE8-BDA7-B49A6FDAF242}</x14:id>
        </ext>
      </extLst>
    </cfRule>
  </conditionalFormatting>
  <conditionalFormatting sqref="M11:M12">
    <cfRule type="dataBar" priority="11">
      <dataBar>
        <cfvo type="num" val="0"/>
        <cfvo type="num" val="0"/>
        <color rgb="FF638EC6"/>
      </dataBar>
      <extLst>
        <ext xmlns:x14="http://schemas.microsoft.com/office/spreadsheetml/2009/9/main" uri="{B025F937-C7B1-47D3-B67F-A62EFF666E3E}">
          <x14:id>{59310527-7E03-4457-92DA-A85DCBC58E36}</x14:id>
        </ext>
      </extLst>
    </cfRule>
    <cfRule type="dataBar" priority="10">
      <dataBar>
        <cfvo type="num" val="0"/>
        <cfvo type="num" val="10"/>
        <color rgb="FF638EC6"/>
      </dataBar>
      <extLst>
        <ext xmlns:x14="http://schemas.microsoft.com/office/spreadsheetml/2009/9/main" uri="{B025F937-C7B1-47D3-B67F-A62EFF666E3E}">
          <x14:id>{47E02148-03A9-4E29-8FAD-92772571B19B}</x14:id>
        </ext>
      </extLst>
    </cfRule>
    <cfRule type="dataBar" priority="19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{38D64092-B199-44E9-9A73-14CF39BF36B9}</x14:id>
        </ext>
      </extLst>
    </cfRule>
  </conditionalFormatting>
  <conditionalFormatting sqref="M13:M14">
    <cfRule type="dataBar" priority="9">
      <dataBar>
        <cfvo type="num" val="0"/>
        <cfvo type="num" val="15"/>
        <color rgb="FF638EC6"/>
      </dataBar>
      <extLst>
        <ext xmlns:x14="http://schemas.microsoft.com/office/spreadsheetml/2009/9/main" uri="{B025F937-C7B1-47D3-B67F-A62EFF666E3E}">
          <x14:id>{913DFE84-B44E-4386-85F6-34D35EBE6F0B}</x14:id>
        </ext>
      </extLst>
    </cfRule>
    <cfRule type="dataBar" priority="1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{86F45C83-2048-45F0-8852-8A6AFDC73F82}</x14:id>
        </ext>
      </extLst>
    </cfRule>
  </conditionalFormatting>
  <conditionalFormatting sqref="M15:M16">
    <cfRule type="dataBar" priority="32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{9C7DDE98-E77B-4B95-A214-3B00BEC44275}</x14:id>
        </ext>
      </extLst>
    </cfRule>
    <cfRule type="dataBar" priority="26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{ED6F252A-18A8-497F-9EBF-F471B2D7CF9B}</x14:id>
        </ext>
      </extLst>
    </cfRule>
    <cfRule type="dataBar" priority="17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{1B766C6F-7530-4FB5-A91F-5048E19A30B6}</x14:id>
        </ext>
      </extLst>
    </cfRule>
    <cfRule type="dataBar" priority="8">
      <dataBar>
        <cfvo type="num" val="0"/>
        <cfvo type="num" val="16"/>
        <color rgb="FF638EC6"/>
      </dataBar>
      <extLst>
        <ext xmlns:x14="http://schemas.microsoft.com/office/spreadsheetml/2009/9/main" uri="{B025F937-C7B1-47D3-B67F-A62EFF666E3E}">
          <x14:id>{30822649-776A-40FC-A4CD-4E2B43ACC061}</x14:id>
        </ext>
      </extLst>
    </cfRule>
  </conditionalFormatting>
  <conditionalFormatting sqref="M19:M20">
    <cfRule type="dataBar" priority="4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{B90FF1B5-C16A-4A4E-B76D-8F78F6308247}</x14:id>
        </ext>
      </extLst>
    </cfRule>
    <cfRule type="dataBar" priority="4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{474C71CE-1445-4C3A-A9F5-DCC42ECDEAC9}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{59A8A29A-EB88-4AB7-BBE3-9DB28C753050}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{9F91F0AC-BE5D-4C0C-A5A1-023532F27F8E}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{CCDD534E-929B-40BD-90ED-E965BF08F055}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{BE073BB0-B7ED-4119-AD1D-BF3DB65D68CA}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{4E6A944A-3A41-4666-B7B5-CF3EA2B0FCCC}</x14:id>
        </ext>
      </extLst>
    </cfRule>
    <cfRule type="dataBar" priority="3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{A189D23C-79F4-4A0D-8AE4-CE65536B73AD}</x14:id>
        </ext>
      </extLst>
    </cfRule>
    <cfRule type="dataBar" priority="3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{F0B22B37-E697-4FA2-B2C2-0C8262910F65}</x14:id>
        </ext>
      </extLst>
    </cfRule>
    <cfRule type="dataBar" priority="2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{C11D94DE-46A5-46F7-9695-0EA911F196EE}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{FAF2B256-7476-4849-803D-9EFAF19F153F}</x14:id>
        </ext>
      </extLst>
    </cfRule>
    <cfRule type="dataBar" priority="2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{7F01E699-2ED9-42C0-A6DF-EAE206F6F1D7}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{D05033CF-774B-42A8-98E6-4FA0197FDFF1}</x14:id>
        </ext>
      </extLst>
    </cfRule>
    <cfRule type="dataBar" priority="14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{C83A7BE0-3BA7-4E8B-A1C8-EDF967517F62}</x14:id>
        </ext>
      </extLst>
    </cfRule>
    <cfRule type="dataBar" priority="7">
      <dataBar>
        <cfvo type="num" val="0"/>
        <cfvo type="num" val="191"/>
        <color rgb="FF638EC6"/>
      </dataBar>
      <extLst>
        <ext xmlns:x14="http://schemas.microsoft.com/office/spreadsheetml/2009/9/main" uri="{B025F937-C7B1-47D3-B67F-A62EFF666E3E}">
          <x14:id>{656FA5E0-A2BC-4FD8-91DF-E1C93C88BDC1}</x14:id>
        </ext>
      </extLst>
    </cfRule>
  </conditionalFormatting>
  <conditionalFormatting sqref="M23:M24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{970FFEDB-BE02-40E9-8173-0CD85DBD59C2}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{3040913A-B592-4639-A020-168A2A70FB5F}</x14:id>
        </ext>
      </extLst>
    </cfRule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{876348FF-3B47-4D0F-BFF2-D8342BF19D64}</x14:id>
        </ext>
      </extLst>
    </cfRule>
    <cfRule type="dataBar" priority="1">
      <dataBar>
        <cfvo type="num" val="0"/>
        <cfvo type="num" val="79"/>
        <color rgb="FF638EC6"/>
      </dataBar>
      <extLst>
        <ext xmlns:x14="http://schemas.microsoft.com/office/spreadsheetml/2009/9/main" uri="{B025F937-C7B1-47D3-B67F-A62EFF666E3E}">
          <x14:id>{05BFC2C4-4EDF-422C-97E1-F7C682FFF1D6}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{190DEEAE-A54C-4254-A747-4A5D64A242C5}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{081135ED-4E04-4EA1-B2E1-5C64D15D025A}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{7D96DCA4-E637-43B3-8DE8-4D65FAACBF91}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{9177F4CF-A989-4CFB-9FC3-11CCEED6C5E9}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{7F3B1706-DFBD-464E-A803-97FAC9FB22C0}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BA70CA-91A1-4DFD-A2A1-FC21B25B07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97762D-3805-47EA-A5BE-DB374EA6D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21C9C8-CE1C-49D3-A4BA-9E6558489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CDD088-15BF-4860-8A38-58FC6C655F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9B88A5-14A0-4BB8-867F-F8751D0B9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L7:L16</xm:sqref>
        </x14:conditionalFormatting>
        <x14:conditionalFormatting xmlns:xm="http://schemas.microsoft.com/office/excel/2006/main">
          <x14:cfRule type="dataBar" id="{7DAF16CE-DD04-401A-B36E-4057B6456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0E953F-3C78-4C85-9240-EF8AA8D475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 L7:L16</xm:sqref>
        </x14:conditionalFormatting>
        <x14:conditionalFormatting xmlns:xm="http://schemas.microsoft.com/office/excel/2006/main">
          <x14:cfRule type="dataBar" id="{280A6B18-1F91-469E-A676-5F1436D7D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A73D1F-9E82-4122-9425-4137B6F90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D26699-7182-4FB4-941F-8C09B15154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5B2824-F6AC-4039-9195-60E85A6CC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E0D31-EAE0-474A-831B-3848BC65D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644A1CEE-1E31-49F3-B48D-B6F2D32B6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7DCC93-8E5B-425D-87AB-2F7D3E3D9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327BCF-9F8E-478F-9044-61A466C96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8B40FB-319E-46BB-A973-CCCF45433B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875BBC-29D2-4CDA-A404-1D5C60CE4D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E0B0F66C-B3BB-45A9-91BA-CB4CAC87964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DE29586-0A0D-4D53-8F57-14F0750E32E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47CA639-E693-458D-B5DB-EE1D0643CD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54C7E9-91E6-485A-B97B-D84EB5CA14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3DDD30-B3BC-4E93-B84F-B4675044CE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509C9B-6F9E-4248-A635-E5BC016F6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AFA413-1B82-4A48-BA35-BBA650501F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F74FC0-5662-4AA9-AE21-77D08442BC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M15 M11 M13</xm:sqref>
        </x14:conditionalFormatting>
        <x14:conditionalFormatting xmlns:xm="http://schemas.microsoft.com/office/excel/2006/main">
          <x14:cfRule type="dataBar" id="{551D4017-D709-4A06-BD2A-A5C18666D121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3776EC1B-7641-406B-968B-31D7A2AB7F4B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0E4E0A19-4338-4390-97D4-177B23E27EBD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81A29B66-7D9E-442B-B311-528AAC206612}">
            <x14:dataBar minLength="0" maxLength="100" gradient="0">
              <x14:cfvo type="num">
                <xm:f>0</xm:f>
              </x14:cfvo>
              <x14:cfvo type="num">
                <xm:f>322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3EFF3A82-C91E-46E3-B883-74309CE75213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281A390-2EC0-4508-AA3F-1B7C8FBBEAE2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21AFBD6A-11A0-495C-BA91-02348A3762B8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14:cfRule type="dataBar" id="{B16EA1F1-82CF-48F0-9968-87B6DC7B3865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1BCA388B-3BF4-4973-9510-90C11901EAFA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D38BC318-4909-4DE8-BDA7-B49A6FDAF24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59310527-7E03-4457-92DA-A85DCBC58E36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7E02148-03A9-4E29-8FAD-92772571B19B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14:cfRule type="dataBar" id="{38D64092-B199-44E9-9A73-14CF39BF36B9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913DFE84-B44E-4386-85F6-34D35EBE6F0B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14:cfRule type="dataBar" id="{86F45C83-2048-45F0-8852-8A6AFDC73F82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9C7DDE98-E77B-4B95-A214-3B00BEC44275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ED6F252A-18A8-497F-9EBF-F471B2D7CF9B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1B766C6F-7530-4FB5-A91F-5048E19A30B6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30822649-776A-40FC-A4CD-4E2B43ACC061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B90FF1B5-C16A-4A4E-B76D-8F78F630824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74C71CE-1445-4C3A-A9F5-DCC42ECDEAC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9A8A29A-EB88-4AB7-BBE3-9DB28C7530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91F0AC-BE5D-4C0C-A5A1-023532F27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DD534E-929B-40BD-90ED-E965BF08F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073BB0-B7ED-4119-AD1D-BF3DB65D68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6A944A-3A41-4666-B7B5-CF3EA2B0FC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89D23C-79F4-4A0D-8AE4-CE65536B73A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0B22B37-E697-4FA2-B2C2-0C8262910F65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11D94DE-46A5-46F7-9695-0EA911F196E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AF2B256-7476-4849-803D-9EFAF19F153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F01E699-2ED9-42C0-A6DF-EAE206F6F1D7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05033CF-774B-42A8-98E6-4FA0197FDF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3A7BE0-3BA7-4E8B-A1C8-EDF967517F62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656FA5E0-A2BC-4FD8-91DF-E1C93C88BDC1}">
            <x14:dataBar minLength="0" maxLength="100" gradient="0">
              <x14:cfvo type="num">
                <xm:f>0</xm:f>
              </x14:cfvo>
              <x14:cfvo type="num">
                <xm:f>191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970FFEDB-BE02-40E9-8173-0CD85DBD59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40913A-B592-4639-A020-168A2A70FB5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76348FF-3B47-4D0F-BFF2-D8342BF19D6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5BFC2C4-4EDF-422C-97E1-F7C682FFF1D6}">
            <x14:dataBar minLength="0" maxLength="100" gradient="0">
              <x14:cfvo type="num">
                <xm:f>0</xm:f>
              </x14:cfvo>
              <x14:cfvo type="num">
                <xm:f>79</xm:f>
              </x14:cfvo>
              <x14:negativeFillColor rgb="FFFF0000"/>
              <x14:axisColor rgb="FF000000"/>
            </x14:dataBar>
          </x14:cfRule>
          <x14:cfRule type="dataBar" id="{190DEEAE-A54C-4254-A747-4A5D64A242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1135ED-4E04-4EA1-B2E1-5C64D15D0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96DCA4-E637-43B3-8DE8-4D65FAACBF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77F4CF-A989-4CFB-9FC3-11CCEED6C5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3B1706-DFBD-464E-A803-97FAC9FB2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326A-947C-4801-891B-88F24B593741}">
  <sheetPr codeName="Hoja59"/>
  <dimension ref="B1:Y32"/>
  <sheetViews>
    <sheetView showGridLines="0" topLeftCell="F1" zoomScaleNormal="100" workbookViewId="0">
      <selection activeCell="K29" sqref="K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249</v>
      </c>
      <c r="I1" s="19"/>
      <c r="J1" s="19"/>
      <c r="K1" s="19"/>
      <c r="L1" s="19"/>
      <c r="M1" s="19"/>
      <c r="N1" s="22"/>
      <c r="X1" s="8">
        <f>AVERAGE(L7,L9,L11,L13,L15,L17,L19,L23,L27)</f>
        <v>1.1080596454184024</v>
      </c>
      <c r="Y1" s="9">
        <f>1-X1</f>
        <v>-0.10805964541840241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ht="15" customHeight="1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ht="15" customHeight="1" x14ac:dyDescent="0.25">
      <c r="H5" s="22" t="s">
        <v>7</v>
      </c>
      <c r="I5" s="22"/>
      <c r="J5" s="22"/>
      <c r="K5" s="22"/>
      <c r="L5" s="22"/>
      <c r="M5" s="22"/>
      <c r="N5" s="22"/>
    </row>
    <row r="6" spans="2:25" ht="15" customHeight="1" x14ac:dyDescent="0.25">
      <c r="H6" s="22"/>
      <c r="I6" s="22"/>
      <c r="J6" s="22"/>
      <c r="K6" s="22"/>
      <c r="L6" s="22"/>
      <c r="M6" s="22"/>
      <c r="N6" s="22"/>
    </row>
    <row r="7" spans="2:25" ht="15" customHeight="1" x14ac:dyDescent="0.25">
      <c r="H7" s="26"/>
      <c r="I7" s="27" t="s">
        <v>249</v>
      </c>
      <c r="J7" s="27">
        <v>177</v>
      </c>
      <c r="K7" s="27">
        <v>179</v>
      </c>
      <c r="L7" s="23">
        <f>K7/J7</f>
        <v>1.0112994350282485</v>
      </c>
      <c r="M7" s="32">
        <f>J7-K7</f>
        <v>-2</v>
      </c>
      <c r="N7" s="22"/>
    </row>
    <row r="8" spans="2:25" ht="15" customHeight="1" x14ac:dyDescent="0.25">
      <c r="H8" s="26"/>
      <c r="I8" s="28"/>
      <c r="J8" s="28"/>
      <c r="K8" s="28"/>
      <c r="L8" s="23"/>
      <c r="M8" s="33"/>
      <c r="N8" s="22"/>
    </row>
    <row r="9" spans="2:25" ht="15" customHeight="1" x14ac:dyDescent="0.25">
      <c r="H9" s="26"/>
      <c r="I9" s="27" t="s">
        <v>250</v>
      </c>
      <c r="J9" s="27">
        <v>35</v>
      </c>
      <c r="K9" s="27">
        <v>35</v>
      </c>
      <c r="L9" s="23">
        <f>K9/J9</f>
        <v>1</v>
      </c>
      <c r="M9" s="32">
        <f>J9-K9</f>
        <v>0</v>
      </c>
      <c r="N9" s="22"/>
    </row>
    <row r="10" spans="2:25" ht="15" customHeight="1" x14ac:dyDescent="0.25">
      <c r="H10" s="26"/>
      <c r="I10" s="28"/>
      <c r="J10" s="28"/>
      <c r="K10" s="28"/>
      <c r="L10" s="23"/>
      <c r="M10" s="33"/>
      <c r="N10" s="22"/>
    </row>
    <row r="11" spans="2:25" ht="15" customHeight="1" x14ac:dyDescent="0.25">
      <c r="H11" s="26"/>
      <c r="I11" s="27" t="s">
        <v>62</v>
      </c>
      <c r="J11" s="27">
        <v>46</v>
      </c>
      <c r="K11" s="27">
        <v>46</v>
      </c>
      <c r="L11" s="23">
        <f>K11/J11</f>
        <v>1</v>
      </c>
      <c r="M11" s="32">
        <f>J11-K11</f>
        <v>0</v>
      </c>
      <c r="N11" s="22"/>
    </row>
    <row r="12" spans="2:25" ht="15" customHeight="1" x14ac:dyDescent="0.25">
      <c r="H12" s="26"/>
      <c r="I12" s="28"/>
      <c r="J12" s="28"/>
      <c r="K12" s="28"/>
      <c r="L12" s="23"/>
      <c r="M12" s="33"/>
      <c r="N12" s="22"/>
    </row>
    <row r="13" spans="2:25" ht="15" customHeight="1" x14ac:dyDescent="0.25">
      <c r="H13" s="26"/>
      <c r="I13" s="30" t="s">
        <v>251</v>
      </c>
      <c r="J13" s="27">
        <v>16</v>
      </c>
      <c r="K13" s="27">
        <v>23</v>
      </c>
      <c r="L13" s="23">
        <f>K13/J13</f>
        <v>1.4375</v>
      </c>
      <c r="M13" s="32">
        <f>J13-K13</f>
        <v>-7</v>
      </c>
      <c r="N13" s="22"/>
    </row>
    <row r="14" spans="2:25" ht="15" customHeight="1" x14ac:dyDescent="0.25">
      <c r="H14" s="26"/>
      <c r="I14" s="31"/>
      <c r="J14" s="28"/>
      <c r="K14" s="28"/>
      <c r="L14" s="23"/>
      <c r="M14" s="33"/>
      <c r="N14" s="22"/>
    </row>
    <row r="15" spans="2:25" ht="15" customHeight="1" x14ac:dyDescent="0.25">
      <c r="H15" s="26"/>
      <c r="I15" s="30" t="s">
        <v>252</v>
      </c>
      <c r="J15" s="27">
        <v>33</v>
      </c>
      <c r="K15" s="27">
        <v>35</v>
      </c>
      <c r="L15" s="23">
        <f>K15/J15</f>
        <v>1.0606060606060606</v>
      </c>
      <c r="M15" s="32">
        <f>J15-K15</f>
        <v>-2</v>
      </c>
      <c r="N15" s="22"/>
    </row>
    <row r="16" spans="2:25" ht="15" customHeight="1" x14ac:dyDescent="0.25">
      <c r="H16" s="26"/>
      <c r="I16" s="31"/>
      <c r="J16" s="28"/>
      <c r="K16" s="28"/>
      <c r="L16" s="23"/>
      <c r="M16" s="33"/>
      <c r="N16" s="22"/>
    </row>
    <row r="17" spans="8:14" ht="15" customHeight="1" x14ac:dyDescent="0.25">
      <c r="H17" s="26"/>
      <c r="I17" s="30" t="s">
        <v>253</v>
      </c>
      <c r="J17" s="27">
        <v>54</v>
      </c>
      <c r="K17" s="27">
        <v>57</v>
      </c>
      <c r="L17" s="23">
        <f>K17/J17</f>
        <v>1.0555555555555556</v>
      </c>
      <c r="M17" s="32">
        <f>J17-K17</f>
        <v>-3</v>
      </c>
      <c r="N17" s="22"/>
    </row>
    <row r="18" spans="8:14" ht="15" customHeight="1" x14ac:dyDescent="0.25">
      <c r="H18" s="26"/>
      <c r="I18" s="31"/>
      <c r="J18" s="28"/>
      <c r="K18" s="28"/>
      <c r="L18" s="23"/>
      <c r="M18" s="33"/>
      <c r="N18" s="22"/>
    </row>
    <row r="19" spans="8:14" ht="15" customHeight="1" x14ac:dyDescent="0.25">
      <c r="H19" s="26"/>
      <c r="I19" s="30" t="s">
        <v>254</v>
      </c>
      <c r="J19" s="27">
        <v>20</v>
      </c>
      <c r="K19" s="27">
        <v>24</v>
      </c>
      <c r="L19" s="23">
        <f>K19/J19</f>
        <v>1.2</v>
      </c>
      <c r="M19" s="32">
        <f>J19-K19</f>
        <v>-4</v>
      </c>
      <c r="N19" s="22"/>
    </row>
    <row r="20" spans="8:14" ht="15" customHeight="1" x14ac:dyDescent="0.25">
      <c r="H20" s="26"/>
      <c r="I20" s="31"/>
      <c r="J20" s="28"/>
      <c r="K20" s="28"/>
      <c r="L20" s="23"/>
      <c r="M20" s="33"/>
      <c r="N20" s="22"/>
    </row>
    <row r="21" spans="8:14" ht="15" customHeight="1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ht="15" customHeight="1" x14ac:dyDescent="0.25">
      <c r="H22" s="21"/>
      <c r="I22" s="22"/>
      <c r="J22" s="22"/>
      <c r="K22" s="22"/>
      <c r="L22" s="22"/>
      <c r="M22" s="22"/>
      <c r="N22" s="22"/>
    </row>
    <row r="23" spans="8:14" ht="15" customHeight="1" x14ac:dyDescent="0.25">
      <c r="H23" s="26"/>
      <c r="I23" s="20" t="s">
        <v>249</v>
      </c>
      <c r="J23" s="20">
        <v>132</v>
      </c>
      <c r="K23" s="20">
        <v>133</v>
      </c>
      <c r="L23" s="23">
        <f>K23/J23</f>
        <v>1.0075757575757576</v>
      </c>
      <c r="M23" s="18">
        <f>J23-K23</f>
        <v>-1</v>
      </c>
      <c r="N23" s="22"/>
    </row>
    <row r="24" spans="8:14" ht="15" customHeight="1" x14ac:dyDescent="0.25">
      <c r="H24" s="26"/>
      <c r="I24" s="20"/>
      <c r="J24" s="20"/>
      <c r="K24" s="20"/>
      <c r="L24" s="23"/>
      <c r="M24" s="18"/>
      <c r="N24" s="22"/>
    </row>
    <row r="25" spans="8:14" ht="15" customHeight="1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ht="15" customHeight="1" x14ac:dyDescent="0.25">
      <c r="H26" s="21"/>
      <c r="I26" s="22"/>
      <c r="J26" s="22"/>
      <c r="K26" s="22"/>
      <c r="L26" s="22"/>
      <c r="M26" s="22"/>
      <c r="N26" s="22"/>
    </row>
    <row r="27" spans="8:14" ht="15" customHeight="1" x14ac:dyDescent="0.25">
      <c r="H27" s="26"/>
      <c r="I27" s="20" t="s">
        <v>249</v>
      </c>
      <c r="J27" s="20">
        <v>125</v>
      </c>
      <c r="K27" s="20">
        <v>150</v>
      </c>
      <c r="L27" s="23">
        <f>K27/J27</f>
        <v>1.2</v>
      </c>
      <c r="M27" s="18">
        <f>J27-K27</f>
        <v>-25</v>
      </c>
      <c r="N27" s="22"/>
    </row>
    <row r="28" spans="8:14" ht="15" customHeight="1" x14ac:dyDescent="0.25">
      <c r="H28" s="26"/>
      <c r="I28" s="20"/>
      <c r="J28" s="20"/>
      <c r="K28" s="20"/>
      <c r="L28" s="23"/>
      <c r="M28" s="18"/>
      <c r="N28" s="22"/>
    </row>
    <row r="29" spans="8:14" ht="15" customHeight="1" x14ac:dyDescent="0.25">
      <c r="H29" s="2"/>
      <c r="I29" s="2"/>
      <c r="J29" s="5"/>
      <c r="K29" s="5"/>
      <c r="L29" s="5"/>
      <c r="M29" s="5"/>
      <c r="N29" s="22"/>
    </row>
    <row r="30" spans="8:14" ht="15" customHeight="1" x14ac:dyDescent="0.25">
      <c r="I30" s="24">
        <f ca="1">TODAY()</f>
        <v>46256</v>
      </c>
      <c r="J30" s="24"/>
      <c r="K30" s="24"/>
      <c r="L30" s="24"/>
    </row>
    <row r="32" spans="8:14" ht="15" customHeight="1" x14ac:dyDescent="0.25">
      <c r="J32" s="25"/>
      <c r="K32" s="25"/>
      <c r="L32" s="25"/>
    </row>
  </sheetData>
  <mergeCells count="58">
    <mergeCell ref="I30:L30"/>
    <mergeCell ref="J32:L32"/>
    <mergeCell ref="H25:H26"/>
    <mergeCell ref="I25:M26"/>
    <mergeCell ref="H27:H28"/>
    <mergeCell ref="I27:I28"/>
    <mergeCell ref="J27:J28"/>
    <mergeCell ref="K27:K28"/>
    <mergeCell ref="L27:L28"/>
    <mergeCell ref="M27:M28"/>
    <mergeCell ref="H21:H22"/>
    <mergeCell ref="I21:M22"/>
    <mergeCell ref="H23:H24"/>
    <mergeCell ref="I23:I24"/>
    <mergeCell ref="J23:J24"/>
    <mergeCell ref="K23:K24"/>
    <mergeCell ref="L23:L24"/>
    <mergeCell ref="M23:M24"/>
    <mergeCell ref="I17:I18"/>
    <mergeCell ref="J17:J18"/>
    <mergeCell ref="K17:K18"/>
    <mergeCell ref="L17:L18"/>
    <mergeCell ref="M17:M18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20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{F19E6E5E-FA44-4D8C-B80E-FD102478B5CB}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{01060AA1-5B43-4864-AD99-B8752E1317D2}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{1AC40C8C-058B-4009-AFA1-3DA0E16897E8}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{9D9A88F8-102D-41E1-A3DA-20D0F0E7FE01}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{E8B95682-2A9B-4F77-BAD4-4B13BCF9DFD6}</x14:id>
        </ext>
      </extLst>
    </cfRule>
  </conditionalFormatting>
  <conditionalFormatting sqref="L23:L24 L27:L28 L7:L20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{96B0D56D-AB97-4F22-9FC2-F7CB7C53E973}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{89B04991-D6ED-42CA-A9E4-65A7B9ECEE5D}</x14:id>
        </ext>
      </extLst>
    </cfRule>
  </conditionalFormatting>
  <conditionalFormatting sqref="L23:L24"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{197CB69B-ADE3-458F-8D5E-9A64C3047BDD}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{3D71F909-1500-42B4-9637-C089631213AB}</x14:id>
        </ext>
      </extLst>
    </cfRule>
    <cfRule type="dataBar" priority="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{E38BF197-EEBE-4F91-9135-E17578E1AA73}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{1784E092-64DA-4AD2-8BFE-3C5C240D3314}</x14:id>
        </ext>
      </extLst>
    </cfRule>
    <cfRule type="dataBar" priority="7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{2F033965-128A-4233-A7C8-35478867D09F}</x14:id>
        </ext>
      </extLst>
    </cfRule>
  </conditionalFormatting>
  <conditionalFormatting sqref="L27:L28">
    <cfRule type="dataBar" priority="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{68E65070-163A-4261-86AA-1323EECE190A}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{73DB3607-B74F-44F1-966E-816687125FA7}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{C2B52EB5-9479-4801-BCF9-038035156A5B}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{997F1CBD-2BC5-42AA-A907-7BB5F517F388}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{430FEAEE-C471-4A0C-A529-6B709B8BE7AA}</x14:id>
        </ext>
      </extLst>
    </cfRule>
  </conditionalFormatting>
  <conditionalFormatting sqref="M7 M19 M9 M15 M17 M11 M13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{5EE047B6-1DEA-424D-B10A-835745FDA532}</x14:id>
        </ext>
      </extLst>
    </cfRule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{034EC3A1-B9FC-40CA-895B-FB7778D8560A}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{4297A231-983D-4CED-B56E-F2353C5BECC2}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{EADF394F-7290-4865-A824-D84EFAFBC5D1}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{91D4E254-B6E3-4C86-B501-5E949BF3323A}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{AEEB8DE6-A540-4248-89B5-7C5991C03190}</x14:id>
        </ext>
      </extLst>
    </cfRule>
    <cfRule type="dataBar" priority="5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{9B81AC05-3134-48AA-B9E7-415A5BBFDF5C}</x14:id>
        </ext>
      </extLst>
    </cfRule>
    <cfRule type="dataBar" priority="5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{E6AA90F6-873D-4E78-9C98-67856147ABC1}</x14:id>
        </ext>
      </extLst>
    </cfRule>
  </conditionalFormatting>
  <conditionalFormatting sqref="M7:M8">
    <cfRule type="dataBar" priority="14">
      <dataBar>
        <cfvo type="num" val="0"/>
        <cfvo type="num" val="177"/>
        <color rgb="FF638EC6"/>
      </dataBar>
      <extLst>
        <ext xmlns:x14="http://schemas.microsoft.com/office/spreadsheetml/2009/9/main" uri="{B025F937-C7B1-47D3-B67F-A62EFF666E3E}">
          <x14:id>{4E0E42DF-AFB5-4AFC-9E51-FECB597CEE21}</x14:id>
        </ext>
      </extLst>
    </cfRule>
    <cfRule type="dataBar" priority="22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{96183787-5E6A-488A-AC7C-458FB410870E}</x14:id>
        </ext>
      </extLst>
    </cfRule>
    <cfRule type="dataBar" priority="29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{215AD023-7E10-4F9C-BBE5-27BA466ED5E2}</x14:id>
        </ext>
      </extLst>
    </cfRule>
    <cfRule type="dataBar" priority="3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{4C75946B-0F20-45AF-90FF-C05433E6390D}</x14:id>
        </ext>
      </extLst>
    </cfRule>
  </conditionalFormatting>
  <conditionalFormatting sqref="M7:M18">
    <cfRule type="dataBar" priority="3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{93E5B224-DB0E-4F0B-8B8E-2B3B0CF3C4FB}</x14:id>
        </ext>
      </extLst>
    </cfRule>
    <cfRule type="dataBar" priority="3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{2E366D4C-F044-4C17-A38E-7A0D46E560B8}</x14:id>
        </ext>
      </extLst>
    </cfRule>
  </conditionalFormatting>
  <conditionalFormatting sqref="M9:M10">
    <cfRule type="dataBar" priority="21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{F19A4784-DC02-4E4A-BE6A-90E29B47D4A7}</x14:id>
        </ext>
      </extLst>
    </cfRule>
    <cfRule type="dataBar" priority="13">
      <dataBar>
        <cfvo type="num" val="0"/>
        <cfvo type="num" val="35"/>
        <color rgb="FF638EC6"/>
      </dataBar>
      <extLst>
        <ext xmlns:x14="http://schemas.microsoft.com/office/spreadsheetml/2009/9/main" uri="{B025F937-C7B1-47D3-B67F-A62EFF666E3E}">
          <x14:id>{991FD81A-1C52-4B67-86A9-7DC4B7114D8F}</x14:id>
        </ext>
      </extLst>
    </cfRule>
  </conditionalFormatting>
  <conditionalFormatting sqref="M9:M14">
    <cfRule type="dataBar" priority="28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{BEE33A89-4DEC-442A-9840-95B55D65F297}</x14:id>
        </ext>
      </extLst>
    </cfRule>
    <cfRule type="dataBar" priority="34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{EB448D39-9A8B-4E2C-A55C-37DD232CA3E8}</x14:id>
        </ext>
      </extLst>
    </cfRule>
  </conditionalFormatting>
  <conditionalFormatting sqref="M11:M12">
    <cfRule type="dataBar" priority="20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{8C3E367C-3399-49E6-841A-ECB2FFEE4B0B}</x14:id>
        </ext>
      </extLst>
    </cfRule>
    <cfRule type="dataBar" priority="1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{112CB93A-42BA-497F-9A4F-C354497E6B1F}</x14:id>
        </ext>
      </extLst>
    </cfRule>
  </conditionalFormatting>
  <conditionalFormatting sqref="M13:M14">
    <cfRule type="dataBar" priority="11">
      <dataBar>
        <cfvo type="num" val="0"/>
        <cfvo type="num" val="16"/>
        <color rgb="FF638EC6"/>
      </dataBar>
      <extLst>
        <ext xmlns:x14="http://schemas.microsoft.com/office/spreadsheetml/2009/9/main" uri="{B025F937-C7B1-47D3-B67F-A62EFF666E3E}">
          <x14:id>{558644F1-D79E-4BBE-8351-B027F876796C}</x14:id>
        </ext>
      </extLst>
    </cfRule>
    <cfRule type="dataBar" priority="19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{B3798617-EBDD-44DE-841F-68266EB425A6}</x14:id>
        </ext>
      </extLst>
    </cfRule>
  </conditionalFormatting>
  <conditionalFormatting sqref="M15:M16">
    <cfRule type="dataBar" priority="18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{5274BCFF-8AA0-4ED8-8992-AD2704776D68}</x14:id>
        </ext>
      </extLst>
    </cfRule>
    <cfRule type="dataBar" priority="27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{3911B903-8948-400C-AE0F-EF45857A8A19}</x14:id>
        </ext>
      </extLst>
    </cfRule>
    <cfRule type="dataBar" priority="3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{198C612E-2439-43D6-922B-0FFE7661629C}</x14:id>
        </ext>
      </extLst>
    </cfRule>
    <cfRule type="dataBar" priority="10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{A893A3D8-15F3-4E75-BEBE-E3AAB40A8F92}</x14:id>
        </ext>
      </extLst>
    </cfRule>
  </conditionalFormatting>
  <conditionalFormatting sqref="M17:M18">
    <cfRule type="dataBar" priority="32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{2AF77789-5B02-436B-9E05-21664DDAC4AC}</x14:id>
        </ext>
      </extLst>
    </cfRule>
    <cfRule type="dataBar" priority="26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{8DE7C89E-1A7E-49F7-AF7F-9C4BACC5A310}</x14:id>
        </ext>
      </extLst>
    </cfRule>
    <cfRule type="dataBar" priority="17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{91EE0451-4C97-41C3-A0AE-8A048211045E}</x14:id>
        </ext>
      </extLst>
    </cfRule>
    <cfRule type="dataBar" priority="9">
      <dataBar>
        <cfvo type="num" val="0"/>
        <cfvo type="num" val="54"/>
        <color rgb="FF638EC6"/>
      </dataBar>
      <extLst>
        <ext xmlns:x14="http://schemas.microsoft.com/office/spreadsheetml/2009/9/main" uri="{B025F937-C7B1-47D3-B67F-A62EFF666E3E}">
          <x14:id>{B2076C11-C81F-4847-A248-1C4654113AB5}</x14:id>
        </ext>
      </extLst>
    </cfRule>
  </conditionalFormatting>
  <conditionalFormatting sqref="M19:M20"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{9D8BD48A-EA38-487E-A6E2-D3FDE9F939B7}</x14:id>
        </ext>
      </extLst>
    </cfRule>
    <cfRule type="dataBar" priority="38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{4EE67B9A-3C9D-4855-A510-922473C19328}</x14:id>
        </ext>
      </extLst>
    </cfRule>
    <cfRule type="dataBar" priority="25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{A2ED3D21-5BD5-4DC7-89B4-E1402F39FFED}</x14:id>
        </ext>
      </extLst>
    </cfRule>
    <cfRule type="dataBar" priority="16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{548EFE95-2A75-4E4A-A4C0-D738393EBFE7}</x14:id>
        </ext>
      </extLst>
    </cfRule>
    <cfRule type="dataBar" priority="8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{F7CA45FB-3509-4D53-900D-2F1194E7EE76}</x14:id>
        </ext>
      </extLst>
    </cfRule>
  </conditionalFormatting>
  <conditionalFormatting sqref="M23:M24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{828000B3-1FDC-4743-8503-DD28FEA7CB39}</x14:id>
        </ext>
      </extLst>
    </cfRule>
    <cfRule type="dataBar" priority="3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{7EE68B35-AF79-4E2F-BDA0-FE7A295D2A32}</x14:id>
        </ext>
      </extLst>
    </cfRule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{7AA2F31B-52A6-4CF3-939C-C9C76DFA6551}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{A8A7D864-8474-49CB-8F81-901541C08677}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{1436632E-227C-4CC1-8D9B-32DB18144A88}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{F80C636F-D1AC-49D4-A306-BD11F55B0F2C}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{DCC1499E-5592-41AA-B0EE-D42773DBBEA0}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{CBB1A2C2-FD16-4C0D-A5FD-58E81B3094B3}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{625E6921-2F42-447E-859C-B920B56FB798}</x14:id>
        </ext>
      </extLst>
    </cfRule>
    <cfRule type="dataBar" priority="2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{76F97F37-D7CD-4AC1-B012-0452EF50CC69}</x14:id>
        </ext>
      </extLst>
    </cfRule>
    <cfRule type="dataBar" priority="2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{7BD83661-3073-4B64-8A78-9160D9FBC6B0}</x14:id>
        </ext>
      </extLst>
    </cfRule>
    <cfRule type="dataBar" priority="3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{C778A7C3-21C9-4971-AFA3-27F0172D3878}</x14:id>
        </ext>
      </extLst>
    </cfRule>
    <cfRule type="dataBar" priority="15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{04F7ACEC-BEF9-4B52-B11A-96973A7FFFA7}</x14:id>
        </ext>
      </extLst>
    </cfRule>
    <cfRule type="dataBar" priority="7">
      <dataBar>
        <cfvo type="num" val="0"/>
        <cfvo type="num" val="132"/>
        <color rgb="FF638EC6"/>
      </dataBar>
      <extLst>
        <ext xmlns:x14="http://schemas.microsoft.com/office/spreadsheetml/2009/9/main" uri="{B025F937-C7B1-47D3-B67F-A62EFF666E3E}">
          <x14:id>{9963EC7F-8A42-4B34-9B04-A04326797A78}</x14:id>
        </ext>
      </extLst>
    </cfRule>
    <cfRule type="dataBar" priority="4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{D84A5B05-C2B3-4CBA-BD2F-52EE800461C6}</x14:id>
        </ext>
      </extLst>
    </cfRule>
  </conditionalFormatting>
  <conditionalFormatting sqref="M27:M28"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{1362CB46-DA77-469D-B490-D24A8693816E}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{DC289AB7-41A9-4189-BB85-E6D016AABDB5}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{EAD45032-EB95-49F9-B3FD-535725EBB8B5}</x14:id>
        </ext>
      </extLst>
    </cfRule>
    <cfRule type="dataBar" priority="1">
      <dataBar>
        <cfvo type="num" val="0"/>
        <cfvo type="num" val="125"/>
        <color rgb="FF638EC6"/>
      </dataBar>
      <extLst>
        <ext xmlns:x14="http://schemas.microsoft.com/office/spreadsheetml/2009/9/main" uri="{B025F937-C7B1-47D3-B67F-A62EFF666E3E}">
          <x14:id>{7FB32ED9-23A3-4C91-92BA-613AB707A114}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{254F0E34-CC13-4A69-BD4F-95D427DB65FD}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{CF911B29-CE31-4F79-98A3-625B6D91C499}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{96D7BA91-5361-4E34-A28E-E5CF61763AD0}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{D163CE03-23C4-4EE9-B51A-F221B1B7D7BB}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{389ECF50-391B-439B-9331-2F421361F57A}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9E6E5E-FA44-4D8C-B80E-FD102478B5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060AA1-5B43-4864-AD99-B8752E1317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C40C8C-058B-4009-AFA1-3DA0E16897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9A88F8-102D-41E1-A3DA-20D0F0E7F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B95682-2A9B-4F77-BAD4-4B13BCF9DF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L7:L20</xm:sqref>
        </x14:conditionalFormatting>
        <x14:conditionalFormatting xmlns:xm="http://schemas.microsoft.com/office/excel/2006/main">
          <x14:cfRule type="dataBar" id="{96B0D56D-AB97-4F22-9FC2-F7CB7C53E9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B04991-D6ED-42CA-A9E4-65A7B9ECEE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 L27:L28 L7:L20</xm:sqref>
        </x14:conditionalFormatting>
        <x14:conditionalFormatting xmlns:xm="http://schemas.microsoft.com/office/excel/2006/main">
          <x14:cfRule type="dataBar" id="{197CB69B-ADE3-458F-8D5E-9A64C3047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71F909-1500-42B4-9637-C08963121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8BF197-EEBE-4F91-9135-E17578E1A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784E092-64DA-4AD2-8BFE-3C5C240D3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033965-128A-4233-A7C8-35478867D0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68E65070-163A-4261-86AA-1323EECE1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DB3607-B74F-44F1-966E-816687125F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B52EB5-9479-4801-BCF9-038035156A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7F1CBD-2BC5-42AA-A907-7BB5F517F3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0FEAEE-C471-4A0C-A529-6B709B8BE7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5EE047B6-1DEA-424D-B10A-835745FDA5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4EC3A1-B9FC-40CA-895B-FB7778D856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97A231-983D-4CED-B56E-F2353C5BEC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DF394F-7290-4865-A824-D84EFAFBC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D4E254-B6E3-4C86-B501-5E949BF332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EB8DE6-A540-4248-89B5-7C5991C031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81AC05-3134-48AA-B9E7-415A5BBFDF5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6AA90F6-873D-4E78-9C98-67856147ABC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M7 M19 M9 M15 M17 M11 M13</xm:sqref>
        </x14:conditionalFormatting>
        <x14:conditionalFormatting xmlns:xm="http://schemas.microsoft.com/office/excel/2006/main">
          <x14:cfRule type="dataBar" id="{4E0E42DF-AFB5-4AFC-9E51-FECB597CEE21}">
            <x14:dataBar minLength="0" maxLength="100" gradient="0">
              <x14:cfvo type="num">
                <xm:f>0</xm:f>
              </x14:cfvo>
              <x14:cfvo type="num">
                <xm:f>177</xm:f>
              </x14:cfvo>
              <x14:negativeFillColor rgb="FFFF0000"/>
              <x14:axisColor rgb="FF000000"/>
            </x14:dataBar>
          </x14:cfRule>
          <x14:cfRule type="dataBar" id="{96183787-5E6A-488A-AC7C-458FB410870E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215AD023-7E10-4F9C-BBE5-27BA466ED5E2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4C75946B-0F20-45AF-90FF-C05433E6390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3E5B224-DB0E-4F0B-8B8E-2B3B0CF3C4FB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E366D4C-F044-4C17-A38E-7A0D46E560B8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F19A4784-DC02-4E4A-BE6A-90E29B47D4A7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991FD81A-1C52-4B67-86A9-7DC4B7114D8F}">
            <x14:dataBar minLength="0" maxLength="100" gradient="0">
              <x14:cfvo type="num">
                <xm:f>0</xm:f>
              </x14:cfvo>
              <x14:cfvo type="num">
                <xm:f>35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BEE33A89-4DEC-442A-9840-95B55D65F29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EB448D39-9A8B-4E2C-A55C-37DD232CA3E8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8C3E367C-3399-49E6-841A-ECB2FFEE4B0B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112CB93A-42BA-497F-9A4F-C354497E6B1F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558644F1-D79E-4BBE-8351-B027F876796C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14:cfRule type="dataBar" id="{B3798617-EBDD-44DE-841F-68266EB425A6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5274BCFF-8AA0-4ED8-8992-AD2704776D68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3911B903-8948-400C-AE0F-EF45857A8A19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198C612E-2439-43D6-922B-0FFE7661629C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A893A3D8-15F3-4E75-BEBE-E3AAB40A8F92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2AF77789-5B02-436B-9E05-21664DDAC4AC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8DE7C89E-1A7E-49F7-AF7F-9C4BACC5A310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91EE0451-4C97-41C3-A0AE-8A048211045E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B2076C11-C81F-4847-A248-1C4654113AB5}">
            <x14:dataBar minLength="0" maxLength="100" gradient="0">
              <x14:cfvo type="num">
                <xm:f>0</xm:f>
              </x14:cfvo>
              <x14:cfvo type="num">
                <xm:f>54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9D8BD48A-EA38-487E-A6E2-D3FDE9F939B7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4EE67B9A-3C9D-4855-A510-922473C19328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2ED3D21-5BD5-4DC7-89B4-E1402F39FFED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548EFE95-2A75-4E4A-A4C0-D738393EBFE7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14:cfRule type="dataBar" id="{F7CA45FB-3509-4D53-900D-2F1194E7EE76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828000B3-1FDC-4743-8503-DD28FEA7C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E68B35-AF79-4E2F-BDA0-FE7A295D2A3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AA2F31B-52A6-4CF3-939C-C9C76DFA655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8A7D864-8474-49CB-8F81-901541C0867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436632E-227C-4CC1-8D9B-32DB18144A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0C636F-D1AC-49D4-A306-BD11F55B0F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C1499E-5592-41AA-B0EE-D42773DBBE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B1A2C2-FD16-4C0D-A5FD-58E81B309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5E6921-2F42-447E-859C-B920B56FB7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F97F37-D7CD-4AC1-B012-0452EF50CC6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BD83661-3073-4B64-8A78-9160D9FBC6B0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778A7C3-21C9-4971-AFA3-27F0172D387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4F7ACEC-BEF9-4B52-B11A-96973A7FFFA7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9963EC7F-8A42-4B34-9B04-A04326797A78}">
            <x14:dataBar minLength="0" maxLength="100" gradient="0">
              <x14:cfvo type="num">
                <xm:f>0</xm:f>
              </x14:cfvo>
              <x14:cfvo type="num">
                <xm:f>132</xm:f>
              </x14:cfvo>
              <x14:negativeFillColor rgb="FFFF0000"/>
              <x14:axisColor rgb="FF000000"/>
            </x14:dataBar>
          </x14:cfRule>
          <x14:cfRule type="dataBar" id="{D84A5B05-C2B3-4CBA-BD2F-52EE800461C6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1362CB46-DA77-469D-B490-D24A869381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289AB7-41A9-4189-BB85-E6D016AABD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D45032-EB95-49F9-B3FD-535725EBB8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B32ED9-23A3-4C91-92BA-613AB707A114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14:cfRule type="dataBar" id="{254F0E34-CC13-4A69-BD4F-95D427DB65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911B29-CE31-4F79-98A3-625B6D91C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D7BA91-5361-4E34-A28E-E5CF61763AD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163CE03-23C4-4EE9-B51A-F221B1B7D7B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89ECF50-391B-439B-9331-2F421361F5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5E29-C4D6-4DF7-95F9-B2B0D1324011}">
  <sheetPr codeName="Hoja60"/>
  <dimension ref="B1:Y36"/>
  <sheetViews>
    <sheetView showGridLines="0" topLeftCell="F1" zoomScaleNormal="100" workbookViewId="0">
      <selection activeCell="K31" sqref="K31:K32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39"/>
      <c r="H1" s="19" t="s">
        <v>191</v>
      </c>
      <c r="I1" s="19"/>
      <c r="J1" s="19"/>
      <c r="K1" s="19"/>
      <c r="L1" s="19"/>
      <c r="M1" s="19"/>
      <c r="N1" s="22"/>
      <c r="X1" s="8">
        <f>AVERAGE(L7,L9,L11,L13,L15,L17,L19,L21,L23,L27,L31)</f>
        <v>1.5554785633514341</v>
      </c>
      <c r="Y1" s="9">
        <f>1-X1</f>
        <v>-0.55547856335143408</v>
      </c>
    </row>
    <row r="2" spans="2:25" ht="15" customHeight="1" x14ac:dyDescent="0.25">
      <c r="B2" s="1"/>
      <c r="C2" s="1"/>
      <c r="D2" s="1"/>
      <c r="E2" s="1"/>
      <c r="F2" s="1"/>
      <c r="G2" s="39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39"/>
      <c r="H3" s="19"/>
      <c r="I3" s="19"/>
      <c r="J3" s="19"/>
      <c r="K3" s="19"/>
      <c r="L3" s="19"/>
      <c r="M3" s="19"/>
      <c r="N3" s="22"/>
    </row>
    <row r="4" spans="2:25" x14ac:dyDescent="0.25">
      <c r="G4" s="39"/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G5" s="39"/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G6" s="39"/>
      <c r="H6" s="22"/>
      <c r="I6" s="22"/>
      <c r="J6" s="22"/>
      <c r="K6" s="22"/>
      <c r="L6" s="22"/>
      <c r="M6" s="22"/>
      <c r="N6" s="22"/>
    </row>
    <row r="7" spans="2:25" x14ac:dyDescent="0.25">
      <c r="G7" s="39"/>
      <c r="H7" s="26"/>
      <c r="I7" s="27" t="s">
        <v>191</v>
      </c>
      <c r="J7" s="27">
        <v>145</v>
      </c>
      <c r="K7" s="27">
        <v>171</v>
      </c>
      <c r="L7" s="34">
        <f>K7/J7</f>
        <v>1.1793103448275861</v>
      </c>
      <c r="M7" s="32">
        <f>J7-K7</f>
        <v>-26</v>
      </c>
      <c r="N7" s="22"/>
    </row>
    <row r="8" spans="2:25" x14ac:dyDescent="0.25">
      <c r="G8" s="39"/>
      <c r="H8" s="26"/>
      <c r="I8" s="28"/>
      <c r="J8" s="28"/>
      <c r="K8" s="28"/>
      <c r="L8" s="35"/>
      <c r="M8" s="33"/>
      <c r="N8" s="22"/>
    </row>
    <row r="9" spans="2:25" x14ac:dyDescent="0.25">
      <c r="G9" s="39"/>
      <c r="H9" s="26"/>
      <c r="I9" s="27" t="s">
        <v>255</v>
      </c>
      <c r="J9" s="27">
        <v>12</v>
      </c>
      <c r="K9" s="27">
        <v>27</v>
      </c>
      <c r="L9" s="34">
        <f t="shared" ref="L9:L23" si="0">K9/J9</f>
        <v>2.25</v>
      </c>
      <c r="M9" s="32">
        <f>J9-K9</f>
        <v>-15</v>
      </c>
      <c r="N9" s="22"/>
    </row>
    <row r="10" spans="2:25" x14ac:dyDescent="0.25">
      <c r="G10" s="39"/>
      <c r="H10" s="26"/>
      <c r="I10" s="28"/>
      <c r="J10" s="28"/>
      <c r="K10" s="28"/>
      <c r="L10" s="35"/>
      <c r="M10" s="33"/>
      <c r="N10" s="22"/>
    </row>
    <row r="11" spans="2:25" x14ac:dyDescent="0.25">
      <c r="G11" s="39"/>
      <c r="H11" s="26"/>
      <c r="I11" s="27" t="s">
        <v>256</v>
      </c>
      <c r="J11" s="27">
        <v>51</v>
      </c>
      <c r="K11" s="27">
        <v>51</v>
      </c>
      <c r="L11" s="34">
        <f t="shared" si="0"/>
        <v>1</v>
      </c>
      <c r="M11" s="32">
        <f>J11-K11</f>
        <v>0</v>
      </c>
      <c r="N11" s="22"/>
    </row>
    <row r="12" spans="2:25" x14ac:dyDescent="0.25">
      <c r="G12" s="39"/>
      <c r="H12" s="26"/>
      <c r="I12" s="28"/>
      <c r="J12" s="28"/>
      <c r="K12" s="28"/>
      <c r="L12" s="35"/>
      <c r="M12" s="33"/>
      <c r="N12" s="22"/>
    </row>
    <row r="13" spans="2:25" x14ac:dyDescent="0.25">
      <c r="G13" s="39"/>
      <c r="H13" s="26"/>
      <c r="I13" s="27" t="s">
        <v>257</v>
      </c>
      <c r="J13" s="27">
        <v>36</v>
      </c>
      <c r="K13" s="27">
        <v>54</v>
      </c>
      <c r="L13" s="34">
        <f t="shared" si="0"/>
        <v>1.5</v>
      </c>
      <c r="M13" s="32">
        <f>J13-K13</f>
        <v>-18</v>
      </c>
      <c r="N13" s="22"/>
    </row>
    <row r="14" spans="2:25" x14ac:dyDescent="0.25">
      <c r="G14" s="39"/>
      <c r="H14" s="26"/>
      <c r="I14" s="28"/>
      <c r="J14" s="28"/>
      <c r="K14" s="28"/>
      <c r="L14" s="35"/>
      <c r="M14" s="33"/>
      <c r="N14" s="22"/>
    </row>
    <row r="15" spans="2:25" x14ac:dyDescent="0.25">
      <c r="G15" s="39"/>
      <c r="H15" s="26"/>
      <c r="I15" s="30" t="s">
        <v>258</v>
      </c>
      <c r="J15" s="27">
        <v>28</v>
      </c>
      <c r="K15" s="27">
        <v>32</v>
      </c>
      <c r="L15" s="34">
        <f t="shared" si="0"/>
        <v>1.1428571428571428</v>
      </c>
      <c r="M15" s="32">
        <f>J15-K15</f>
        <v>-4</v>
      </c>
      <c r="N15" s="22"/>
    </row>
    <row r="16" spans="2:25" x14ac:dyDescent="0.25">
      <c r="G16" s="39"/>
      <c r="H16" s="26"/>
      <c r="I16" s="31"/>
      <c r="J16" s="28"/>
      <c r="K16" s="28"/>
      <c r="L16" s="35"/>
      <c r="M16" s="33"/>
      <c r="N16" s="22"/>
    </row>
    <row r="17" spans="7:14" x14ac:dyDescent="0.25">
      <c r="G17" s="39"/>
      <c r="H17" s="26"/>
      <c r="I17" s="30" t="s">
        <v>259</v>
      </c>
      <c r="J17" s="27">
        <v>15</v>
      </c>
      <c r="K17" s="27">
        <v>20</v>
      </c>
      <c r="L17" s="34">
        <f t="shared" si="0"/>
        <v>1.3333333333333333</v>
      </c>
      <c r="M17" s="32">
        <f>J17-K17</f>
        <v>-5</v>
      </c>
      <c r="N17" s="22"/>
    </row>
    <row r="18" spans="7:14" x14ac:dyDescent="0.25">
      <c r="G18" s="39"/>
      <c r="H18" s="26"/>
      <c r="I18" s="31"/>
      <c r="J18" s="28"/>
      <c r="K18" s="28"/>
      <c r="L18" s="35"/>
      <c r="M18" s="33"/>
      <c r="N18" s="22"/>
    </row>
    <row r="19" spans="7:14" x14ac:dyDescent="0.25">
      <c r="G19" s="39"/>
      <c r="H19" s="26"/>
      <c r="I19" s="30" t="s">
        <v>260</v>
      </c>
      <c r="J19" s="27">
        <v>26</v>
      </c>
      <c r="K19" s="27">
        <v>33</v>
      </c>
      <c r="L19" s="34">
        <f t="shared" si="0"/>
        <v>1.2692307692307692</v>
      </c>
      <c r="M19" s="32">
        <f>J19-K19</f>
        <v>-7</v>
      </c>
      <c r="N19" s="22"/>
    </row>
    <row r="20" spans="7:14" x14ac:dyDescent="0.25">
      <c r="G20" s="39"/>
      <c r="H20" s="26"/>
      <c r="I20" s="31"/>
      <c r="J20" s="28"/>
      <c r="K20" s="28"/>
      <c r="L20" s="35"/>
      <c r="M20" s="33"/>
      <c r="N20" s="22"/>
    </row>
    <row r="21" spans="7:14" x14ac:dyDescent="0.25">
      <c r="G21" s="39"/>
      <c r="H21" s="26"/>
      <c r="I21" s="30" t="s">
        <v>261</v>
      </c>
      <c r="J21" s="27">
        <v>25</v>
      </c>
      <c r="K21" s="27">
        <v>55</v>
      </c>
      <c r="L21" s="34">
        <f t="shared" si="0"/>
        <v>2.2000000000000002</v>
      </c>
      <c r="M21" s="32">
        <f>J21-K21</f>
        <v>-30</v>
      </c>
      <c r="N21" s="22"/>
    </row>
    <row r="22" spans="7:14" x14ac:dyDescent="0.25">
      <c r="G22" s="39"/>
      <c r="H22" s="26"/>
      <c r="I22" s="31"/>
      <c r="J22" s="28"/>
      <c r="K22" s="28"/>
      <c r="L22" s="35"/>
      <c r="M22" s="33"/>
      <c r="N22" s="22"/>
    </row>
    <row r="23" spans="7:14" x14ac:dyDescent="0.25">
      <c r="G23" s="39"/>
      <c r="H23" s="26"/>
      <c r="I23" s="27" t="s">
        <v>262</v>
      </c>
      <c r="J23" s="27">
        <v>45</v>
      </c>
      <c r="K23" s="27">
        <v>139</v>
      </c>
      <c r="L23" s="34">
        <f t="shared" si="0"/>
        <v>3.088888888888889</v>
      </c>
      <c r="M23" s="32">
        <f>J23-K23</f>
        <v>-94</v>
      </c>
      <c r="N23" s="22"/>
    </row>
    <row r="24" spans="7:14" x14ac:dyDescent="0.25">
      <c r="G24" s="39"/>
      <c r="H24" s="26"/>
      <c r="I24" s="28"/>
      <c r="J24" s="28"/>
      <c r="K24" s="28"/>
      <c r="L24" s="35"/>
      <c r="M24" s="33"/>
      <c r="N24" s="22"/>
    </row>
    <row r="25" spans="7:14" x14ac:dyDescent="0.25">
      <c r="G25" s="39"/>
      <c r="H25" s="21" t="s">
        <v>8</v>
      </c>
      <c r="I25" s="22"/>
      <c r="J25" s="22"/>
      <c r="K25" s="22"/>
      <c r="L25" s="22"/>
      <c r="M25" s="22"/>
      <c r="N25" s="22"/>
    </row>
    <row r="26" spans="7:14" x14ac:dyDescent="0.25">
      <c r="G26" s="39"/>
      <c r="H26" s="21"/>
      <c r="I26" s="22"/>
      <c r="J26" s="22"/>
      <c r="K26" s="22"/>
      <c r="L26" s="22"/>
      <c r="M26" s="22"/>
      <c r="N26" s="22"/>
    </row>
    <row r="27" spans="7:14" x14ac:dyDescent="0.25">
      <c r="G27" s="39"/>
      <c r="H27" s="26"/>
      <c r="I27" s="20" t="s">
        <v>191</v>
      </c>
      <c r="J27" s="20">
        <v>166</v>
      </c>
      <c r="K27" s="20">
        <v>169</v>
      </c>
      <c r="L27" s="23">
        <f>K27/J27</f>
        <v>1.0180722891566265</v>
      </c>
      <c r="M27" s="18">
        <f>J27-K27</f>
        <v>-3</v>
      </c>
      <c r="N27" s="22"/>
    </row>
    <row r="28" spans="7:14" x14ac:dyDescent="0.25">
      <c r="G28" s="39"/>
      <c r="H28" s="26"/>
      <c r="I28" s="20"/>
      <c r="J28" s="20"/>
      <c r="K28" s="20"/>
      <c r="L28" s="23"/>
      <c r="M28" s="18"/>
      <c r="N28" s="22"/>
    </row>
    <row r="29" spans="7:14" x14ac:dyDescent="0.25">
      <c r="G29" s="39"/>
      <c r="H29" s="21" t="s">
        <v>9</v>
      </c>
      <c r="I29" s="22"/>
      <c r="J29" s="22"/>
      <c r="K29" s="22"/>
      <c r="L29" s="22"/>
      <c r="M29" s="22"/>
      <c r="N29" s="22"/>
    </row>
    <row r="30" spans="7:14" x14ac:dyDescent="0.25">
      <c r="G30" s="39"/>
      <c r="H30" s="21"/>
      <c r="I30" s="22"/>
      <c r="J30" s="22"/>
      <c r="K30" s="22"/>
      <c r="L30" s="22"/>
      <c r="M30" s="22"/>
      <c r="N30" s="22"/>
    </row>
    <row r="31" spans="7:14" x14ac:dyDescent="0.25">
      <c r="G31" s="39"/>
      <c r="H31" s="26"/>
      <c r="I31" s="20" t="s">
        <v>191</v>
      </c>
      <c r="J31" s="20">
        <v>70</v>
      </c>
      <c r="K31" s="20">
        <v>79</v>
      </c>
      <c r="L31" s="23">
        <f>K31/J31</f>
        <v>1.1285714285714286</v>
      </c>
      <c r="M31" s="18">
        <f>J31-K31</f>
        <v>-9</v>
      </c>
      <c r="N31" s="22"/>
    </row>
    <row r="32" spans="7:14" x14ac:dyDescent="0.25">
      <c r="G32" s="39"/>
      <c r="H32" s="26"/>
      <c r="I32" s="20"/>
      <c r="J32" s="20"/>
      <c r="K32" s="20"/>
      <c r="L32" s="23"/>
      <c r="M32" s="18"/>
      <c r="N32" s="22"/>
    </row>
    <row r="33" spans="7:14" x14ac:dyDescent="0.25">
      <c r="G33" s="39"/>
      <c r="H33" s="2"/>
      <c r="I33" s="2"/>
      <c r="J33" s="5"/>
      <c r="K33" s="5"/>
      <c r="L33" s="5"/>
      <c r="M33" s="5"/>
      <c r="N33" s="22"/>
    </row>
    <row r="34" spans="7:14" x14ac:dyDescent="0.25">
      <c r="I34" s="24">
        <f ca="1">TODAY()</f>
        <v>46256</v>
      </c>
      <c r="J34" s="24"/>
      <c r="K34" s="24"/>
      <c r="L34" s="24"/>
    </row>
    <row r="36" spans="7:14" x14ac:dyDescent="0.25">
      <c r="J36" s="25"/>
      <c r="K36" s="25"/>
      <c r="L36" s="25"/>
    </row>
  </sheetData>
  <mergeCells count="69">
    <mergeCell ref="G1:G33"/>
    <mergeCell ref="M17:M18"/>
    <mergeCell ref="I19:I20"/>
    <mergeCell ref="J19:J20"/>
    <mergeCell ref="K19:K20"/>
    <mergeCell ref="L19:L20"/>
    <mergeCell ref="M19:M20"/>
    <mergeCell ref="H29:H30"/>
    <mergeCell ref="H31:H32"/>
    <mergeCell ref="H25:H26"/>
    <mergeCell ref="H27:H28"/>
    <mergeCell ref="L27:L28"/>
    <mergeCell ref="M27:M28"/>
    <mergeCell ref="I21:I22"/>
    <mergeCell ref="J21:J22"/>
    <mergeCell ref="K21:K22"/>
    <mergeCell ref="I34:L34"/>
    <mergeCell ref="J36:L36"/>
    <mergeCell ref="I17:I18"/>
    <mergeCell ref="J17:J18"/>
    <mergeCell ref="K17:K18"/>
    <mergeCell ref="L17:L18"/>
    <mergeCell ref="I29:M30"/>
    <mergeCell ref="I31:I32"/>
    <mergeCell ref="J31:J32"/>
    <mergeCell ref="K31:K32"/>
    <mergeCell ref="L31:L32"/>
    <mergeCell ref="M31:M32"/>
    <mergeCell ref="I25:M26"/>
    <mergeCell ref="I27:I28"/>
    <mergeCell ref="J27:J28"/>
    <mergeCell ref="K27:K28"/>
    <mergeCell ref="L21:L22"/>
    <mergeCell ref="M21:M22"/>
    <mergeCell ref="I23:I24"/>
    <mergeCell ref="J23:J24"/>
    <mergeCell ref="K23:K24"/>
    <mergeCell ref="L23:L24"/>
    <mergeCell ref="M23:M24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33"/>
    <mergeCell ref="H5:H6"/>
    <mergeCell ref="I5:M6"/>
    <mergeCell ref="H7:H2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 L15 L17 L19 L21 L23"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{8C516C8F-DA14-44EF-BFD3-BF630162717F}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{2B2A1CAD-7D98-4530-ABFD-F5C0E450C22A}</x14:id>
        </ext>
      </extLst>
    </cfRule>
    <cfRule type="dataBar" priority="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{D0675DF7-021B-44EA-94BA-37434413CE14}</x14:id>
        </ext>
      </extLst>
    </cfRule>
  </conditionalFormatting>
  <conditionalFormatting sqref="L27:L28 L7 L31:L32 L9 L11 L13 L15 L17 L19 L21 L23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{82BF5FD4-C1E7-410E-B725-A3A7D1099E71}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{1F1DCDBB-4E34-4146-8D3C-9A11E0ED8935}</x14:id>
        </ext>
      </extLst>
    </cfRule>
  </conditionalFormatting>
  <conditionalFormatting sqref="L27:L28"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{0532D4B7-ADC9-47A0-AAA3-E1DECFF19E31}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{4F7DCEC2-9DBF-4D2C-9DE3-2BB717056144}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{CF5555A3-CD73-48E6-908D-9313FC947958}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{B990C31D-7899-4754-AB5C-ECBF0F439DA0}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{DBB158BD-4146-49A6-A972-6B7AA816FA70}</x14:id>
        </ext>
      </extLst>
    </cfRule>
  </conditionalFormatting>
  <conditionalFormatting sqref="L31:L32"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{2AE8DD77-A972-4469-A10D-039CC918BD7D}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{D0E94428-D716-48CD-9F3B-D0DB28F4104E}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{72E8951C-820C-462A-9850-E6AF1057E260}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{B10CFADD-4A2F-495B-8C68-96B9CA0284A5}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{35B2ABE4-F39A-4EDF-8410-E773E8F76C0F}</x14:id>
        </ext>
      </extLst>
    </cfRule>
  </conditionalFormatting>
  <conditionalFormatting sqref="M7 M23 M9 M15 M21 M11 M13 M17 M19"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{166D1241-FD33-4FC3-890C-04F283A01B3F}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{484E557C-0E9D-4D2E-AD57-7E1775C826C1}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{8B616C67-8936-4CA5-87EB-300A2843BF0A}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{3CDA497A-B127-472B-93AE-68B040A68CFA}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{2B3E04C2-27DD-4542-A4C0-0B74CDD54A41}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{CD64E561-662D-4B3D-8A04-EED6D65977D1}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{73B9ECF2-B17E-4543-B70F-64CCAC6656C3}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{481BDCBD-5C22-4B4E-BFD6-55FACCB459ED}</x14:id>
        </ext>
      </extLst>
    </cfRule>
  </conditionalFormatting>
  <conditionalFormatting sqref="M7:M8">
    <cfRule type="dataBar" priority="19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{741AD2F4-8A62-44C5-A2E8-0F9218E861FC}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{8F5628E1-36FF-4D6C-B3B9-8E4FA0DB530E}</x14:id>
        </ext>
      </extLst>
    </cfRule>
    <cfRule type="dataBar" priority="11">
      <dataBar>
        <cfvo type="num" val="0"/>
        <cfvo type="num" val="145"/>
        <color rgb="FF638EC6"/>
      </dataBar>
      <extLst>
        <ext xmlns:x14="http://schemas.microsoft.com/office/spreadsheetml/2009/9/main" uri="{B025F937-C7B1-47D3-B67F-A62EFF666E3E}">
          <x14:id>{ECA78F71-3730-4C55-975C-16E3E8990A03}</x14:id>
        </ext>
      </extLst>
    </cfRule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{9E06F213-D2A7-4343-9E1B-867D10043364}</x14:id>
        </ext>
      </extLst>
    </cfRule>
  </conditionalFormatting>
  <conditionalFormatting sqref="M7:M22"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{6A09BEA1-11AD-4F1A-8ABA-0369947CA57C}</x14:id>
        </ext>
      </extLst>
    </cfRule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{B4C80607-6FDE-4C33-877F-6F6E9D7AF23D}</x14:id>
        </ext>
      </extLst>
    </cfRule>
  </conditionalFormatting>
  <conditionalFormatting sqref="M9:M10">
    <cfRule type="dataBar" priority="18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{9402D0B5-BC51-4B53-B68B-A9B29B6896EB}</x14:id>
        </ext>
      </extLst>
    </cfRule>
    <cfRule type="dataBar" priority="10">
      <dataBar>
        <cfvo type="num" val="0"/>
        <cfvo type="num" val="12"/>
        <color rgb="FF638EC6"/>
      </dataBar>
      <extLst>
        <ext xmlns:x14="http://schemas.microsoft.com/office/spreadsheetml/2009/9/main" uri="{B025F937-C7B1-47D3-B67F-A62EFF666E3E}">
          <x14:id>{4669A791-C002-4603-A34F-E7920BAE5A18}</x14:id>
        </ext>
      </extLst>
    </cfRule>
  </conditionalFormatting>
  <conditionalFormatting sqref="M9:M14"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{343E1720-F40E-4C39-AEB6-E4A5F7DA75B0}</x14:id>
        </ext>
      </extLst>
    </cfRule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{4EE19342-79D5-4CB6-91D2-4140C7BE77E8}</x14:id>
        </ext>
      </extLst>
    </cfRule>
  </conditionalFormatting>
  <conditionalFormatting sqref="M11:M12">
    <cfRule type="dataBar" priority="9">
      <dataBar>
        <cfvo type="num" val="0"/>
        <cfvo type="num" val="51"/>
        <color rgb="FF638EC6"/>
      </dataBar>
      <extLst>
        <ext xmlns:x14="http://schemas.microsoft.com/office/spreadsheetml/2009/9/main" uri="{B025F937-C7B1-47D3-B67F-A62EFF666E3E}">
          <x14:id>{F8761E07-88BE-417A-A0E9-25A5BD3A85C6}</x14:id>
        </ext>
      </extLst>
    </cfRule>
    <cfRule type="dataBar" priority="17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{89C79D8D-A098-4870-8CDB-5E6027C87402}</x14:id>
        </ext>
      </extLst>
    </cfRule>
  </conditionalFormatting>
  <conditionalFormatting sqref="M13:M14">
    <cfRule type="dataBar" priority="8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{E194C0F4-3968-46C5-9A43-0D5F29C51359}</x14:id>
        </ext>
      </extLst>
    </cfRule>
    <cfRule type="dataBar" priority="16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{69E61DB9-309F-491F-B23A-8363962E2AC0}</x14:id>
        </ext>
      </extLst>
    </cfRule>
  </conditionalFormatting>
  <conditionalFormatting sqref="M15:M16">
    <cfRule type="dataBar" priority="7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{4FC0FC6F-6F72-462C-AD97-7EC701EC57D2}</x14:id>
        </ext>
      </extLst>
    </cfRule>
  </conditionalFormatting>
  <conditionalFormatting sqref="M15:M20">
    <cfRule type="dataBar" priority="24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{8E32352A-1AC8-42DF-950F-C267B8EAEF7D}</x14:id>
        </ext>
      </extLst>
    </cfRule>
    <cfRule type="dataBar" priority="30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{DAF93EC1-0CF5-488D-91B3-C28C6DAA179F}</x14:id>
        </ext>
      </extLst>
    </cfRule>
    <cfRule type="dataBar" priority="15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{5130B124-3E30-42DE-8CF0-C1FB821784A0}</x14:id>
        </ext>
      </extLst>
    </cfRule>
  </conditionalFormatting>
  <conditionalFormatting sqref="M17:M18">
    <cfRule type="dataBar" priority="6">
      <dataBar>
        <cfvo type="num" val="0"/>
        <cfvo type="num" val="15"/>
        <color rgb="FF638EC6"/>
      </dataBar>
      <extLst>
        <ext xmlns:x14="http://schemas.microsoft.com/office/spreadsheetml/2009/9/main" uri="{B025F937-C7B1-47D3-B67F-A62EFF666E3E}">
          <x14:id>{C2BA8733-65F4-4F25-BDE7-8BC380A70073}</x14:id>
        </ext>
      </extLst>
    </cfRule>
  </conditionalFormatting>
  <conditionalFormatting sqref="M19:M20">
    <cfRule type="dataBar" priority="5">
      <dataBar>
        <cfvo type="num" val="0"/>
        <cfvo type="num" val="26"/>
        <color rgb="FF638EC6"/>
      </dataBar>
      <extLst>
        <ext xmlns:x14="http://schemas.microsoft.com/office/spreadsheetml/2009/9/main" uri="{B025F937-C7B1-47D3-B67F-A62EFF666E3E}">
          <x14:id>{0949A63E-E920-4790-B1D6-833E87749739}</x14:id>
        </ext>
      </extLst>
    </cfRule>
  </conditionalFormatting>
  <conditionalFormatting sqref="M21:M22">
    <cfRule type="dataBar" priority="4">
      <dataBar>
        <cfvo type="num" val="0"/>
        <cfvo type="num" val="25"/>
        <color rgb="FF638EC6"/>
      </dataBar>
      <extLst>
        <ext xmlns:x14="http://schemas.microsoft.com/office/spreadsheetml/2009/9/main" uri="{B025F937-C7B1-47D3-B67F-A62EFF666E3E}">
          <x14:id>{C055E53E-76E2-4D28-8D3F-BCC476135228}</x14:id>
        </ext>
      </extLst>
    </cfRule>
    <cfRule type="dataBar" priority="23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{89C131DD-9634-4980-9A26-8F15065DC53B}</x14:id>
        </ext>
      </extLst>
    </cfRule>
    <cfRule type="dataBar" priority="29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{C29C7D12-CE3D-4738-9656-AC30E8D9BEBB}</x14:id>
        </ext>
      </extLst>
    </cfRule>
    <cfRule type="dataBar" priority="14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{11561927-535C-45C8-BB90-AC111E29C0ED}</x14:id>
        </ext>
      </extLst>
    </cfRule>
  </conditionalFormatting>
  <conditionalFormatting sqref="M23:M24">
    <cfRule type="dataBar" priority="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{3442E262-9ECD-48A3-8EA9-83F8A6005538}</x14:id>
        </ext>
      </extLst>
    </cfRule>
    <cfRule type="dataBar" priority="22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{DD9D7E7F-20C7-4B33-8582-764FA5081FA0}</x14:id>
        </ext>
      </extLst>
    </cfRule>
    <cfRule type="dataBar" priority="2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{BFF58DB0-2D0E-43FD-AD73-FA8F5D6E974F}</x14:id>
        </ext>
      </extLst>
    </cfRule>
    <cfRule type="dataBar" priority="35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{EF96D7FB-C052-4A26-9146-930A769A8779}</x14:id>
        </ext>
      </extLst>
    </cfRule>
    <cfRule type="dataBar" priority="13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{5947B04D-9064-4304-B74A-4C2BDFDD468C}</x14:id>
        </ext>
      </extLst>
    </cfRule>
  </conditionalFormatting>
  <conditionalFormatting sqref="M27:M28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{38F9D622-2B17-4EAD-8A80-EB3933BF18C7}</x14:id>
        </ext>
      </extLst>
    </cfRule>
    <cfRule type="dataBar" priority="2">
      <dataBar>
        <cfvo type="num" val="0"/>
        <cfvo type="num" val="166"/>
        <color rgb="FF638EC6"/>
      </dataBar>
      <extLst>
        <ext xmlns:x14="http://schemas.microsoft.com/office/spreadsheetml/2009/9/main" uri="{B025F937-C7B1-47D3-B67F-A62EFF666E3E}">
          <x14:id>{AEB05684-BD9A-4174-83DE-F77F0E23D027}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{030AD5B2-277A-4551-BFF1-C589F50CE483}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{FD222893-E089-4666-A4E0-427C7D01EC0B}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{A42188D1-3E81-4C7B-BCB6-2682CD67857A}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{BAFF5B5A-2698-440C-9FB0-FAD16581B61C}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{CBC032EB-C48E-4799-9BAB-F686BAC38FE2}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{21C17EC9-3E4C-4E29-A9FE-8E6E778FE894}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{6E53CB95-24C8-45F8-9956-807676AF06AE}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{A5F070FD-8001-49B4-BEA3-7057C4033807}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{955C3F6F-02D9-420D-A0DB-29616BE152A7}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{532C3D30-42FB-4EB3-8733-52EDE9190896}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{2FEE56C2-9888-4C00-A4DE-59D169016DC6}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{4FEB57F9-FE67-4638-BED5-B53F5A7365C7}</x14:id>
        </ext>
      </extLst>
    </cfRule>
    <cfRule type="dataBar" priority="12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{4995C8D0-DCC9-4E5A-AA8E-26C556AA9BBD}</x14:id>
        </ext>
      </extLst>
    </cfRule>
  </conditionalFormatting>
  <conditionalFormatting sqref="M31:M32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{4195AE7C-3EFF-4541-A3DD-34F582ED99AB}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{56EA276D-7CDB-4071-91FB-AD448A93E7BF}</x14:id>
        </ext>
      </extLst>
    </cfRule>
    <cfRule type="dataBar" priority="1">
      <dataBar>
        <cfvo type="num" val="0"/>
        <cfvo type="num" val="70"/>
        <color rgb="FF638EC6"/>
      </dataBar>
      <extLst>
        <ext xmlns:x14="http://schemas.microsoft.com/office/spreadsheetml/2009/9/main" uri="{B025F937-C7B1-47D3-B67F-A62EFF666E3E}">
          <x14:id>{9E3873A5-C664-4F4D-85D3-D94358EF427F}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{550DE2AD-B5FE-4625-B47A-F19EE9E24A40}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{37726740-3DE1-4F51-A994-CB9D9FF38BF1}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{05196F09-2210-452B-8B87-5AA37C2DB314}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{B71C0E32-363B-417E-A346-7F001D1BDB43}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{CE15AA8C-5D66-4744-9427-580D7EF5FF11}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{C5C6A283-5BE6-4D20-88CF-184D26D7EDCF}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516C8F-DA14-44EF-BFD3-BF63016271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2A1CAD-7D98-4530-ABFD-F5C0E450C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675DF7-021B-44EA-94BA-37434413CE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 L9 L11 L13 L15 L17 L19 L21 L23</xm:sqref>
        </x14:conditionalFormatting>
        <x14:conditionalFormatting xmlns:xm="http://schemas.microsoft.com/office/excel/2006/main">
          <x14:cfRule type="dataBar" id="{82BF5FD4-C1E7-410E-B725-A3A7D1099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1DCDBB-4E34-4146-8D3C-9A11E0ED89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 L7 L31:L32 L9 L11 L13 L15 L17 L19 L21 L23</xm:sqref>
        </x14:conditionalFormatting>
        <x14:conditionalFormatting xmlns:xm="http://schemas.microsoft.com/office/excel/2006/main">
          <x14:cfRule type="dataBar" id="{0532D4B7-ADC9-47A0-AAA3-E1DECFF19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7DCEC2-9DBF-4D2C-9DE3-2BB717056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5555A3-CD73-48E6-908D-9313FC947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90C31D-7899-4754-AB5C-ECBF0F439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B158BD-4146-49A6-A972-6B7AA816FA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2AE8DD77-A972-4469-A10D-039CC918B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94428-D716-48CD-9F3B-D0DB28F41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E8951C-820C-462A-9850-E6AF1057E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0CFADD-4A2F-495B-8C68-96B9CA0284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B2ABE4-F39A-4EDF-8410-E773E8F76C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L31:L32</xm:sqref>
        </x14:conditionalFormatting>
        <x14:conditionalFormatting xmlns:xm="http://schemas.microsoft.com/office/excel/2006/main">
          <x14:cfRule type="dataBar" id="{166D1241-FD33-4FC3-890C-04F283A01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4E557C-0E9D-4D2E-AD57-7E1775C826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B616C67-8936-4CA5-87EB-300A2843BF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CDA497A-B127-472B-93AE-68B040A68CF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B3E04C2-27DD-4542-A4C0-0B74CDD54A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64E561-662D-4B3D-8A04-EED6D65977D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3B9ECF2-B17E-4543-B70F-64CCAC665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1BDCBD-5C22-4B4E-BFD6-55FACCB459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M23 M9 M15 M21 M11 M13 M17 M19</xm:sqref>
        </x14:conditionalFormatting>
        <x14:conditionalFormatting xmlns:xm="http://schemas.microsoft.com/office/excel/2006/main">
          <x14:cfRule type="dataBar" id="{741AD2F4-8A62-44C5-A2E8-0F9218E861FC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8F5628E1-36FF-4D6C-B3B9-8E4FA0DB530E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ECA78F71-3730-4C55-975C-16E3E8990A03}">
            <x14:dataBar minLength="0" maxLength="100" gradient="0">
              <x14:cfvo type="num">
                <xm:f>0</xm:f>
              </x14:cfvo>
              <x14:cfvo type="num">
                <xm:f>145</xm:f>
              </x14:cfvo>
              <x14:negativeFillColor rgb="FFFF0000"/>
              <x14:axisColor rgb="FF000000"/>
            </x14:dataBar>
          </x14:cfRule>
          <x14:cfRule type="dataBar" id="{9E06F213-D2A7-4343-9E1B-867D10043364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6A09BEA1-11AD-4F1A-8ABA-0369947CA57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4C80607-6FDE-4C33-877F-6F6E9D7AF23D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M7:M22</xm:sqref>
        </x14:conditionalFormatting>
        <x14:conditionalFormatting xmlns:xm="http://schemas.microsoft.com/office/excel/2006/main">
          <x14:cfRule type="dataBar" id="{9402D0B5-BC51-4B53-B68B-A9B29B6896EB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4669A791-C002-4603-A34F-E7920BAE5A18}">
            <x14:dataBar minLength="0" maxLength="100" gradient="0">
              <x14:cfvo type="num">
                <xm:f>0</xm:f>
              </x14:cfvo>
              <x14:cfvo type="num">
                <xm:f>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43E1720-F40E-4C39-AEB6-E4A5F7DA75B0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4EE19342-79D5-4CB6-91D2-4140C7BE77E8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F8761E07-88BE-417A-A0E9-25A5BD3A85C6}">
            <x14:dataBar minLength="0" maxLength="100" gradient="0">
              <x14:cfvo type="num">
                <xm:f>0</xm:f>
              </x14:cfvo>
              <x14:cfvo type="num">
                <xm:f>51</xm:f>
              </x14:cfvo>
              <x14:negativeFillColor rgb="FFFF0000"/>
              <x14:axisColor rgb="FF000000"/>
            </x14:dataBar>
          </x14:cfRule>
          <x14:cfRule type="dataBar" id="{89C79D8D-A098-4870-8CDB-5E6027C87402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E194C0F4-3968-46C5-9A43-0D5F29C51359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69E61DB9-309F-491F-B23A-8363962E2AC0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FC0FC6F-6F72-462C-AD97-7EC701EC57D2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E32352A-1AC8-42DF-950F-C267B8EAEF7D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DAF93EC1-0CF5-488D-91B3-C28C6DAA179F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5130B124-3E30-42DE-8CF0-C1FB821784A0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m:sqref>M15:M20</xm:sqref>
        </x14:conditionalFormatting>
        <x14:conditionalFormatting xmlns:xm="http://schemas.microsoft.com/office/excel/2006/main">
          <x14:cfRule type="dataBar" id="{C2BA8733-65F4-4F25-BDE7-8BC380A70073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0949A63E-E920-4790-B1D6-833E87749739}">
            <x14:dataBar minLength="0" maxLength="100" gradient="0">
              <x14:cfvo type="num">
                <xm:f>0</xm:f>
              </x14:cfvo>
              <x14:cfvo type="num">
                <xm:f>26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C055E53E-76E2-4D28-8D3F-BCC476135228}">
            <x14:dataBar minLength="0" maxLength="100" gradient="0">
              <x14:cfvo type="num">
                <xm:f>0</xm:f>
              </x14:cfvo>
              <x14:cfvo type="num">
                <xm:f>25</xm:f>
              </x14:cfvo>
              <x14:negativeFillColor rgb="FFFF0000"/>
              <x14:axisColor rgb="FF000000"/>
            </x14:dataBar>
          </x14:cfRule>
          <x14:cfRule type="dataBar" id="{89C131DD-9634-4980-9A26-8F15065DC53B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C29C7D12-CE3D-4738-9656-AC30E8D9BEBB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11561927-535C-45C8-BB90-AC111E29C0ED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3442E262-9ECD-48A3-8EA9-83F8A6005538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DD9D7E7F-20C7-4B33-8582-764FA5081FA0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BFF58DB0-2D0E-43FD-AD73-FA8F5D6E974F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F96D7FB-C052-4A26-9146-930A769A8779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947B04D-9064-4304-B74A-4C2BDFDD468C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38F9D622-2B17-4EAD-8A80-EB3933BF1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B05684-BD9A-4174-83DE-F77F0E23D027}">
            <x14:dataBar minLength="0" maxLength="100" gradient="0">
              <x14:cfvo type="num">
                <xm:f>0</xm:f>
              </x14:cfvo>
              <x14:cfvo type="num">
                <xm:f>166</xm:f>
              </x14:cfvo>
              <x14:negativeFillColor rgb="FFFF0000"/>
              <x14:axisColor rgb="FF000000"/>
            </x14:dataBar>
          </x14:cfRule>
          <x14:cfRule type="dataBar" id="{030AD5B2-277A-4551-BFF1-C589F50CE48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D222893-E089-4666-A4E0-427C7D01EC0B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42188D1-3E81-4C7B-BCB6-2682CD67857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AFF5B5A-2698-440C-9FB0-FAD16581B61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BC032EB-C48E-4799-9BAB-F686BAC38F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1C17EC9-3E4C-4E29-A9FE-8E6E778FE89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E53CB95-24C8-45F8-9956-807676AF06A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5F070FD-8001-49B4-BEA3-7057C40338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55C3F6F-02D9-420D-A0DB-29616BE152A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32C3D30-42FB-4EB3-8733-52EDE91908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EE56C2-9888-4C00-A4DE-59D169016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EB57F9-FE67-4638-BED5-B53F5A7365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95C8D0-DCC9-4E5A-AA8E-26C556AA9BBD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m:sqref>M27:M28</xm:sqref>
        </x14:conditionalFormatting>
        <x14:conditionalFormatting xmlns:xm="http://schemas.microsoft.com/office/excel/2006/main">
          <x14:cfRule type="dataBar" id="{4195AE7C-3EFF-4541-A3DD-34F582ED99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EA276D-7CDB-4071-91FB-AD448A93E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3873A5-C664-4F4D-85D3-D94358EF427F}">
            <x14:dataBar minLength="0" maxLength="100" gradient="0">
              <x14:cfvo type="num">
                <xm:f>0</xm:f>
              </x14:cfvo>
              <x14:cfvo type="num">
                <xm:f>70</xm:f>
              </x14:cfvo>
              <x14:negativeFillColor rgb="FFFF0000"/>
              <x14:axisColor rgb="FF000000"/>
            </x14:dataBar>
          </x14:cfRule>
          <x14:cfRule type="dataBar" id="{550DE2AD-B5FE-4625-B47A-F19EE9E24A4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7726740-3DE1-4F51-A994-CB9D9FF38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196F09-2210-452B-8B87-5AA37C2DB3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1C0E32-363B-417E-A346-7F001D1BDB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15AA8C-5D66-4744-9427-580D7EF5FF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C6A283-5BE6-4D20-88CF-184D26D7EDC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M31:M32</xm:sqref>
        </x14:conditionalFormatting>
      </x14:conditionalFormatting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6BCF-F2D5-491A-B643-363AC265E694}">
  <sheetPr codeName="Hoja61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263</v>
      </c>
      <c r="I1" s="19"/>
      <c r="J1" s="19"/>
      <c r="K1" s="19"/>
      <c r="L1" s="19"/>
      <c r="M1" s="19"/>
      <c r="N1" s="22"/>
      <c r="X1" s="8">
        <f>AVERAGE(L7,L9,L11,L13,L17,L21)</f>
        <v>0.87167116136643008</v>
      </c>
      <c r="Y1" s="9">
        <f>1-X1</f>
        <v>0.12832883863356992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263</v>
      </c>
      <c r="J7" s="27">
        <v>259</v>
      </c>
      <c r="K7" s="27">
        <v>187</v>
      </c>
      <c r="L7" s="23">
        <f>K7/J7</f>
        <v>0.72200772200772201</v>
      </c>
      <c r="M7" s="32">
        <f>J7-K7</f>
        <v>72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264</v>
      </c>
      <c r="J9" s="27">
        <v>44</v>
      </c>
      <c r="K9" s="27">
        <v>44</v>
      </c>
      <c r="L9" s="23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265</v>
      </c>
      <c r="J11" s="27">
        <v>58</v>
      </c>
      <c r="K11" s="27">
        <v>47</v>
      </c>
      <c r="L11" s="23">
        <f>K11/J11</f>
        <v>0.81034482758620685</v>
      </c>
      <c r="M11" s="32">
        <f>J11-K11</f>
        <v>11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266</v>
      </c>
      <c r="J13" s="27">
        <v>18</v>
      </c>
      <c r="K13" s="27">
        <v>18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263</v>
      </c>
      <c r="J17" s="20">
        <v>43</v>
      </c>
      <c r="K17" s="20">
        <v>30</v>
      </c>
      <c r="L17" s="23">
        <f>K17/J17</f>
        <v>0.69767441860465118</v>
      </c>
      <c r="M17" s="18">
        <f>J17-K17</f>
        <v>13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263</v>
      </c>
      <c r="J21" s="20">
        <v>38</v>
      </c>
      <c r="K21" s="20">
        <v>38</v>
      </c>
      <c r="L21" s="23">
        <f>K21/J21</f>
        <v>1</v>
      </c>
      <c r="M21" s="18">
        <f>J21-K21</f>
        <v>0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{E630FFA9-F674-475B-B8B4-424F69053B65}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{ADAE5B15-599E-46BA-A4C2-207F6B21E97F}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{33889AB0-0CA0-4588-BC4D-0E7C9FACBAD3}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{C342E752-8645-4B72-A7F2-7F3D685275F5}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{02B49AA6-2626-4E2A-B8E1-D67392A1B808}</x14:id>
        </ext>
      </extLst>
    </cfRule>
  </conditionalFormatting>
  <conditionalFormatting sqref="L17:L18 L21:L22 L7:L1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{14D52991-B751-41AC-A0C2-35407C14F28B}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{2F3031ED-D9C6-494D-83A4-23E3D43A9E6E}</x14:id>
        </ext>
      </extLst>
    </cfRule>
  </conditionalFormatting>
  <conditionalFormatting sqref="L17:L18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{5C4D1AFD-5B30-4D21-B1BD-B6CD835516F4}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{C6EC681B-A7B9-4461-8A53-CD6695FF476B}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{FDACA59D-1595-4853-A7BC-2BC07018A046}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{AA329DF2-9CE3-427D-A752-662D16E699F5}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{511631E5-D0EE-440B-BD1D-EFF6DDB519B2}</x14:id>
        </ext>
      </extLst>
    </cfRule>
  </conditionalFormatting>
  <conditionalFormatting sqref="L21:L22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{B437F014-CFDC-49B0-BC35-C12781BE5A48}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{847D3EF2-8528-4F52-A9D1-27E3B43532C7}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{331018AD-ABFB-425F-9811-59F4BE8FAE2A}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{87C37FB5-FDC6-4A79-A22C-BAEBA8332422}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{8FE68CD6-DA03-45D6-85D4-4CF6F0A0518E}</x14:id>
        </ext>
      </extLst>
    </cfRule>
  </conditionalFormatting>
  <conditionalFormatting sqref="M7 M9 M11 M13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{A0F0B475-EFC9-44E7-97D7-62BA815B3DCC}</x14:id>
        </ext>
      </extLst>
    </cfRule>
    <cfRule type="dataBar" priority="30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{A3FC1D75-88EF-4DEF-8A00-0B1714932963}</x14:id>
        </ext>
      </extLst>
    </cfRule>
    <cfRule type="dataBar" priority="30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{592DC303-361D-476E-89D7-BEED22258200}</x14:id>
        </ext>
      </extLst>
    </cfRule>
    <cfRule type="dataBar" priority="30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{422EFD6A-48F1-40ED-A341-0EA3C8F5702A}</x14:id>
        </ext>
      </extLst>
    </cfRule>
    <cfRule type="dataBar" priority="30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{28FB55AE-4757-4306-8572-704F897E6FE1}</x14:id>
        </ext>
      </extLst>
    </cfRule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{0E970F94-435A-42CA-B977-2B566A2A62B8}</x14:id>
        </ext>
      </extLst>
    </cfRule>
    <cfRule type="dataBar" priority="30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{CB6D1CAC-FFF4-4B1C-918F-2FF96AE4CC41}</x14:id>
        </ext>
      </extLst>
    </cfRule>
    <cfRule type="dataBar" priority="30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{702C99A4-26A7-41C1-83F3-35593BA250A6}</x14:id>
        </ext>
      </extLst>
    </cfRule>
  </conditionalFormatting>
  <conditionalFormatting sqref="M7:M8">
    <cfRule type="dataBar" priority="11">
      <dataBar>
        <cfvo type="num" val="0"/>
        <cfvo type="num" val="259"/>
        <color rgb="FF638EC6"/>
      </dataBar>
      <extLst>
        <ext xmlns:x14="http://schemas.microsoft.com/office/spreadsheetml/2009/9/main" uri="{B025F937-C7B1-47D3-B67F-A62EFF666E3E}">
          <x14:id>{232F3908-B357-4382-BFC9-4033A3FF147E}</x14:id>
        </ext>
      </extLst>
    </cfRule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{14B9FF68-4101-42F2-8478-FB112BE6D149}</x14:id>
        </ext>
      </extLst>
    </cfRule>
    <cfRule type="dataBar" priority="19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{DB447F61-6B94-42F1-B5EB-3B0794AE6A96}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{E4F7E9E2-56C1-4595-9063-D55871A87DA7}</x14:id>
        </ext>
      </extLst>
    </cfRule>
  </conditionalFormatting>
  <conditionalFormatting sqref="M7:M14"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{48C36D68-8D18-46A9-8110-77B16724CE90}</x14:id>
        </ext>
      </extLst>
    </cfRule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{D587CA9A-B8DA-4B55-AE62-D615561D46E9}</x14:id>
        </ext>
      </extLst>
    </cfRule>
  </conditionalFormatting>
  <conditionalFormatting sqref="M9:M10">
    <cfRule type="dataBar" priority="10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{F081BD4E-63AC-437A-A73C-EA42CD75A713}</x14:id>
        </ext>
      </extLst>
    </cfRule>
    <cfRule type="dataBar" priority="18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{976D4AF8-9E3B-45D9-9F8F-F52344CAB77D}</x14:id>
        </ext>
      </extLst>
    </cfRule>
  </conditionalFormatting>
  <conditionalFormatting sqref="M9:M14"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{52DE8516-B74F-4CC8-9C7D-BC42FB70498A}</x14:id>
        </ext>
      </extLst>
    </cfRule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{CDFC4C2C-4B76-4E13-98F5-4F1619605647}</x14:id>
        </ext>
      </extLst>
    </cfRule>
  </conditionalFormatting>
  <conditionalFormatting sqref="M11:M12">
    <cfRule type="dataBar" priority="17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{F5B6665F-B4BB-4A7C-A4F5-78B392F5C198}</x14:id>
        </ext>
      </extLst>
    </cfRule>
    <cfRule type="dataBar" priority="9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{99335EBF-7530-4E82-95C5-B12262C8E149}</x14:id>
        </ext>
      </extLst>
    </cfRule>
  </conditionalFormatting>
  <conditionalFormatting sqref="M13:M14">
    <cfRule type="dataBar" priority="8">
      <dataBar>
        <cfvo type="num" val="0"/>
        <cfvo type="num" val="18"/>
        <color rgb="FF638EC6"/>
      </dataBar>
      <extLst>
        <ext xmlns:x14="http://schemas.microsoft.com/office/spreadsheetml/2009/9/main" uri="{B025F937-C7B1-47D3-B67F-A62EFF666E3E}">
          <x14:id>{CF1AC3C1-30C1-4737-BD34-0C505BD5C934}</x14:id>
        </ext>
      </extLst>
    </cfRule>
    <cfRule type="dataBar" priority="16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{4E1B3AE2-8B98-4496-9993-4D2AB1A8203E}</x14:id>
        </ext>
      </extLst>
    </cfRule>
  </conditionalFormatting>
  <conditionalFormatting sqref="M17:M1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{ED0FEB7D-8496-42DC-9FFF-E0FF9E5A1827}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{6D826DCA-E2C0-4BD3-85EE-D0C6C27F871A}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{B9305790-9550-401F-8A6E-909663179358}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{DBF13DB0-D6FA-4F16-BED1-D4B8B9CDA289}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{A428116D-392D-4DF2-BD03-3D3D1A2B2BE7}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{2ACA936B-2B66-4DD0-808C-490E75B740D0}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{FA3F5960-8DCB-475C-930B-C4817470D468}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{5E3EBA07-48B7-4356-8715-4ED3B7E1FDA9}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{4642D428-A961-4817-B115-D47C54B99211}</x14:id>
        </ext>
      </extLst>
    </cfRule>
    <cfRule type="dataBar" priority="12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{7AE9E6E3-2471-4B2E-9E78-2BAD2383B2DC}</x14:id>
        </ext>
      </extLst>
    </cfRule>
    <cfRule type="dataBar" priority="7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{85DA61AF-8A59-4C45-8F30-068AEA6DE1F9}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{A720BA19-A3F8-4A92-BE7A-522DA40CE6C8}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{A111581E-545F-492D-B9C4-4AA9A4FFA47F}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{13748A32-9B67-4106-AA73-9FA7F488BB62}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{6906BB36-CAB3-4F9E-A7D4-58338F823FC4}</x14:id>
        </ext>
      </extLst>
    </cfRule>
  </conditionalFormatting>
  <conditionalFormatting sqref="M21:M22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{0C3AC971-A01B-43BF-8805-433A3A1D87F9}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{47DE5879-9B16-488D-BCD1-4688756F6156}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{902146BD-2D49-4B18-A567-E27BF8807158}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{5CE43A8D-F586-4BAE-8B6B-5F460E23E8EE}</x14:id>
        </ext>
      </extLst>
    </cfRule>
    <cfRule type="dataBar" priority="1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{B037EF66-3687-4440-9DFB-AF41CC79D5DF}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{FEEC6C6D-37C1-42AF-BBB7-8FB60EA21B83}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{B8BC49ED-1031-4582-B017-6BD363DBB91D}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{94EE8E14-CCC2-4ED3-B59B-E5CBA00D4C19}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{F183CD33-946B-4B35-8206-0E25DDEC4E6D}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30FFA9-F674-475B-B8B4-424F69053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AE5B15-599E-46BA-A4C2-207F6B21E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889AB0-0CA0-4588-BC4D-0E7C9FACBA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42E752-8645-4B72-A7F2-7F3D68527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B49AA6-2626-4E2A-B8E1-D67392A1B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14D52991-B751-41AC-A0C2-35407C14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3031ED-D9C6-494D-83A4-23E3D43A9E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5C4D1AFD-5B30-4D21-B1BD-B6CD83551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EC681B-A7B9-4461-8A53-CD6695FF4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ACA59D-1595-4853-A7BC-2BC07018A0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329DF2-9CE3-427D-A752-662D16E69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1631E5-D0EE-440B-BD1D-EFF6DDB519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B437F014-CFDC-49B0-BC35-C12781BE5A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7D3EF2-8528-4F52-A9D1-27E3B43532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1018AD-ABFB-425F-9811-59F4BE8FAE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C37FB5-FDC6-4A79-A22C-BAEBA83324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E68CD6-DA03-45D6-85D4-4CF6F0A051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A0F0B475-EFC9-44E7-97D7-62BA815B3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FC1D75-88EF-4DEF-8A00-0B171493296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92DC303-361D-476E-89D7-BEED2225820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22EFD6A-48F1-40ED-A341-0EA3C8F570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FB55AE-4757-4306-8572-704F897E6F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970F94-435A-42CA-B977-2B566A2A62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6D1CAC-FFF4-4B1C-918F-2FF96AE4CC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2C99A4-26A7-41C1-83F3-35593BA250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232F3908-B357-4382-BFC9-4033A3FF147E}">
            <x14:dataBar minLength="0" maxLength="100" gradient="0">
              <x14:cfvo type="num">
                <xm:f>0</xm:f>
              </x14:cfvo>
              <x14:cfvo type="num">
                <xm:f>259</xm:f>
              </x14:cfvo>
              <x14:negativeFillColor rgb="FFFF0000"/>
              <x14:axisColor rgb="FF000000"/>
            </x14:dataBar>
          </x14:cfRule>
          <x14:cfRule type="dataBar" id="{14B9FF68-4101-42F2-8478-FB112BE6D149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DB447F61-6B94-42F1-B5EB-3B0794AE6A96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E4F7E9E2-56C1-4595-9063-D55871A87DA7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48C36D68-8D18-46A9-8110-77B16724CE90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587CA9A-B8DA-4B55-AE62-D615561D46E9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F081BD4E-63AC-437A-A73C-EA42CD75A713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14:cfRule type="dataBar" id="{976D4AF8-9E3B-45D9-9F8F-F52344CAB77D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52DE8516-B74F-4CC8-9C7D-BC42FB70498A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CDFC4C2C-4B76-4E13-98F5-4F161960564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F5B6665F-B4BB-4A7C-A4F5-78B392F5C198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99335EBF-7530-4E82-95C5-B12262C8E149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CF1AC3C1-30C1-4737-BD34-0C505BD5C934}">
            <x14:dataBar minLength="0" maxLength="100" gradient="0">
              <x14:cfvo type="num">
                <xm:f>0</xm:f>
              </x14:cfvo>
              <x14:cfvo type="num">
                <xm:f>18</xm:f>
              </x14:cfvo>
              <x14:negativeFillColor rgb="FFFF0000"/>
              <x14:axisColor rgb="FF000000"/>
            </x14:dataBar>
          </x14:cfRule>
          <x14:cfRule type="dataBar" id="{4E1B3AE2-8B98-4496-9993-4D2AB1A8203E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ED0FEB7D-8496-42DC-9FFF-E0FF9E5A18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826DCA-E2C0-4BD3-85EE-D0C6C27F87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305790-9550-401F-8A6E-9096631793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F13DB0-D6FA-4F16-BED1-D4B8B9CDA2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28116D-392D-4DF2-BD03-3D3D1A2B2BE7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2ACA936B-2B66-4DD0-808C-490E75B740D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A3F5960-8DCB-475C-930B-C4817470D46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E3EBA07-48B7-4356-8715-4ED3B7E1FDA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642D428-A961-4817-B115-D47C54B99211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AE9E6E3-2471-4B2E-9E78-2BAD2383B2DC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85DA61AF-8A59-4C45-8F30-068AEA6DE1F9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14:cfRule type="dataBar" id="{A720BA19-A3F8-4A92-BE7A-522DA40CE6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11581E-545F-492D-B9C4-4AA9A4FFA47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3748A32-9B67-4106-AA73-9FA7F488BB6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906BB36-CAB3-4F9E-A7D4-58338F823F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0C3AC971-A01B-43BF-8805-433A3A1D87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DE5879-9B16-488D-BCD1-4688756F61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02146BD-2D49-4B18-A567-E27BF880715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CE43A8D-F586-4BAE-8B6B-5F460E23E8E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037EF66-3687-4440-9DFB-AF41CC79D5DF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FEEC6C6D-37C1-42AF-BBB7-8FB60EA21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BC49ED-1031-4582-B017-6BD363DBB9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EE8E14-CCC2-4ED3-B59B-E5CBA00D4C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83CD33-946B-4B35-8206-0E25DDEC4E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D557-1A9A-4D97-AD1E-21ED0D9B3FCB}">
  <sheetPr codeName="Hoja62"/>
  <dimension ref="B1:Y26"/>
  <sheetViews>
    <sheetView showGridLines="0" topLeftCell="F1" workbookViewId="0">
      <selection activeCell="K21" sqref="K21:K22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267</v>
      </c>
      <c r="I1" s="19"/>
      <c r="J1" s="19"/>
      <c r="K1" s="19"/>
      <c r="L1" s="19"/>
      <c r="M1" s="19"/>
      <c r="N1" s="22"/>
      <c r="X1" s="8">
        <f>AVERAGE(L7,L9,L11,L13,L17,L21)</f>
        <v>1.0631827118959472</v>
      </c>
      <c r="Y1" s="9">
        <f>1-X1</f>
        <v>-6.3182711895947152E-2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268</v>
      </c>
      <c r="J7" s="27">
        <v>65</v>
      </c>
      <c r="K7" s="27">
        <v>84</v>
      </c>
      <c r="L7" s="23">
        <f>K7/J7</f>
        <v>1.2923076923076924</v>
      </c>
      <c r="M7" s="32">
        <f>J7-K7</f>
        <v>-19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269</v>
      </c>
      <c r="J9" s="27">
        <v>56</v>
      </c>
      <c r="K9" s="27">
        <v>41</v>
      </c>
      <c r="L9" s="23">
        <f>K9/J9</f>
        <v>0.7321428571428571</v>
      </c>
      <c r="M9" s="32">
        <f>J9-K9</f>
        <v>15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270</v>
      </c>
      <c r="J11" s="27">
        <v>165</v>
      </c>
      <c r="K11" s="27">
        <v>167</v>
      </c>
      <c r="L11" s="23">
        <f>K11/J11</f>
        <v>1.0121212121212122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236</v>
      </c>
      <c r="J13" s="27">
        <v>96</v>
      </c>
      <c r="K13" s="27">
        <v>127</v>
      </c>
      <c r="L13" s="23">
        <f>K13/J13</f>
        <v>1.3229166666666667</v>
      </c>
      <c r="M13" s="32">
        <f>J13-K13</f>
        <v>-31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267</v>
      </c>
      <c r="J17" s="20">
        <v>102</v>
      </c>
      <c r="K17" s="20">
        <v>104</v>
      </c>
      <c r="L17" s="23">
        <f>K17/J17</f>
        <v>1.0196078431372548</v>
      </c>
      <c r="M17" s="18">
        <f>J17-K17</f>
        <v>-2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267</v>
      </c>
      <c r="J21" s="20">
        <v>42</v>
      </c>
      <c r="K21" s="20">
        <v>42</v>
      </c>
      <c r="L21" s="23">
        <f>K21/J21</f>
        <v>1</v>
      </c>
      <c r="M21" s="18">
        <f>J21-K21</f>
        <v>0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{D7F57BFA-C8BB-41D6-A1A6-8E296634C9CA}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{53D66218-5DD2-43B3-B7F8-3D3AB3D317E7}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{89915550-206B-41FB-958A-675B57EF9919}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{60B6E341-DB28-45FC-9C23-6CD3D63A834A}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{55C447BB-552D-4A6C-8B10-B46BB0A1630D}</x14:id>
        </ext>
      </extLst>
    </cfRule>
  </conditionalFormatting>
  <conditionalFormatting sqref="L17:L18 L21:L22 L7:L1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{3BB10CC3-0FBA-44CD-91BC-BBE1274FC1B2}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{CFF35C28-5418-4FF4-8C06-73F0BCA54C62}</x14:id>
        </ext>
      </extLst>
    </cfRule>
  </conditionalFormatting>
  <conditionalFormatting sqref="L17:L18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{3C897057-483F-4D05-A6D7-54385ADEC846}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{5BA4402E-6F8B-4291-953C-922174C95A7D}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{4DC6986B-747D-4726-8FB0-D4CA97080244}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{6C55FBE5-F77A-4137-B5CD-9FBA9E07A98E}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{CE663FAF-3A97-432E-BF14-61CF32DB48F9}</x14:id>
        </ext>
      </extLst>
    </cfRule>
  </conditionalFormatting>
  <conditionalFormatting sqref="L21:L22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{F8D5BF1D-B73E-459B-A2AF-CC188A293B06}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{FDA72043-DA0E-44F8-A80E-176208CEA6DE}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{95A8F1D3-33A8-4E86-A36B-737E48E11AA9}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{4B03CA65-0C1C-4946-8F52-6DC7F78EBA24}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{05A2F028-673C-4F53-8030-A111DE44D702}</x14:id>
        </ext>
      </extLst>
    </cfRule>
  </conditionalFormatting>
  <conditionalFormatting sqref="M7 M9 M11 M13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{956F46F8-FA12-428A-9608-D66F696E0B2F}</x14:id>
        </ext>
      </extLst>
    </cfRule>
    <cfRule type="dataBar" priority="3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{95979884-E8ED-4137-86C6-0F61B2669441}</x14:id>
        </ext>
      </extLst>
    </cfRule>
    <cfRule type="dataBar" priority="3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{2EF5DA5A-C68E-431F-8483-DF5AAB7BB98E}</x14:id>
        </ext>
      </extLst>
    </cfRule>
    <cfRule type="dataBar" priority="3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{146A63D1-9C3C-4F4E-B6BD-74384587BE31}</x14:id>
        </ext>
      </extLst>
    </cfRule>
    <cfRule type="dataBar" priority="3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{9110F694-70C5-4C16-8B35-E93462EB04D3}</x14:id>
        </ext>
      </extLst>
    </cfRule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{6E849067-6FD4-416F-9E72-5A513590EE2D}</x14:id>
        </ext>
      </extLst>
    </cfRule>
    <cfRule type="dataBar" priority="3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{ED6947E9-6055-4D5C-8C0D-C66BECE45639}</x14:id>
        </ext>
      </extLst>
    </cfRule>
    <cfRule type="dataBar" priority="3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{FAB5C20B-18E0-41A9-A87B-D18C328F6A5B}</x14:id>
        </ext>
      </extLst>
    </cfRule>
  </conditionalFormatting>
  <conditionalFormatting sqref="M7:M8">
    <cfRule type="dataBar" priority="11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{0E5F1792-53D6-45BC-B8CC-604CD66E458B}</x14:id>
        </ext>
      </extLst>
    </cfRule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{1D7A90B9-9AFE-473E-96BD-C525A76DB1A7}</x14:id>
        </ext>
      </extLst>
    </cfRule>
    <cfRule type="dataBar" priority="19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{77FF5993-453D-4264-8FCD-EA5BD75FB1C3}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{4FD18E36-7AA3-47FF-B3AB-A11E010FFFEA}</x14:id>
        </ext>
      </extLst>
    </cfRule>
  </conditionalFormatting>
  <conditionalFormatting sqref="M7:M14"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{247F18AF-4908-4D01-A352-AAB3C3F3AE61}</x14:id>
        </ext>
      </extLst>
    </cfRule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{E5D5E0D8-6BE4-4591-B6DC-AA733330B5AF}</x14:id>
        </ext>
      </extLst>
    </cfRule>
  </conditionalFormatting>
  <conditionalFormatting sqref="M9:M10">
    <cfRule type="dataBar" priority="10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{F38027FC-F32F-4A63-95E6-7236E5AB080A}</x14:id>
        </ext>
      </extLst>
    </cfRule>
    <cfRule type="dataBar" priority="18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{2DD19ECB-A6A7-4D08-A8B8-E33386E234E0}</x14:id>
        </ext>
      </extLst>
    </cfRule>
  </conditionalFormatting>
  <conditionalFormatting sqref="M9:M14"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{337499A8-FA4C-4B34-A6AB-500C2FBC1B16}</x14:id>
        </ext>
      </extLst>
    </cfRule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{087C6975-D5F4-4DF5-9FAC-4D76403CB1AB}</x14:id>
        </ext>
      </extLst>
    </cfRule>
  </conditionalFormatting>
  <conditionalFormatting sqref="M11:M12">
    <cfRule type="dataBar" priority="17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{BDA39BC3-E36B-4936-A42D-9632350573B6}</x14:id>
        </ext>
      </extLst>
    </cfRule>
    <cfRule type="dataBar" priority="9">
      <dataBar>
        <cfvo type="num" val="0"/>
        <cfvo type="num" val="165"/>
        <color rgb="FF638EC6"/>
      </dataBar>
      <extLst>
        <ext xmlns:x14="http://schemas.microsoft.com/office/spreadsheetml/2009/9/main" uri="{B025F937-C7B1-47D3-B67F-A62EFF666E3E}">
          <x14:id>{37BD4909-C44E-4C7E-B5F8-B17EA6A7A458}</x14:id>
        </ext>
      </extLst>
    </cfRule>
  </conditionalFormatting>
  <conditionalFormatting sqref="M13:M14">
    <cfRule type="dataBar" priority="8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{2392B165-263C-481B-8197-EF9013FBAAE8}</x14:id>
        </ext>
      </extLst>
    </cfRule>
    <cfRule type="dataBar" priority="16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{E824F4B7-FA35-49C1-880F-A8FFA2B774C5}</x14:id>
        </ext>
      </extLst>
    </cfRule>
  </conditionalFormatting>
  <conditionalFormatting sqref="M17:M1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{AB865A05-2B5D-4C34-A6B2-D37E533D0720}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{78DC6A9A-3080-49F2-870E-3F5CAB38ED2E}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{1442F981-05E2-4636-93E8-857457838C63}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{31044FF7-AF9C-4674-9550-07E7560BD4AD}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{78143822-0F61-4963-A4DD-E443A9029CE1}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{9245B67D-1BD0-4A5A-8182-A088A521D315}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{AC262E0E-47FF-4694-87CF-59F28F9E23F5}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{0EAB1818-12A6-451B-B8EF-02EFCF6B30FB}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{8884F06F-ED1F-4111-A019-D691F4E29ED0}</x14:id>
        </ext>
      </extLst>
    </cfRule>
    <cfRule type="dataBar" priority="12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{AA26EC15-5FE7-4801-9240-FC2F925A8C04}</x14:id>
        </ext>
      </extLst>
    </cfRule>
    <cfRule type="dataBar" priority="7">
      <dataBar>
        <cfvo type="num" val="0"/>
        <cfvo type="num" val="102"/>
        <color rgb="FF638EC6"/>
      </dataBar>
      <extLst>
        <ext xmlns:x14="http://schemas.microsoft.com/office/spreadsheetml/2009/9/main" uri="{B025F937-C7B1-47D3-B67F-A62EFF666E3E}">
          <x14:id>{F0B311F1-9DC7-49BD-906F-822A83849FD9}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{6F788E2F-4D13-4BFF-A2FB-30A6BE8DB7E9}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{BA2F23A1-E4ED-4F15-945C-A4262E2EFADF}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{5A136693-77A3-4DB0-B063-DFFFF666D4A4}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{BA937C4A-3628-4C4B-8613-24EF951C9D55}</x14:id>
        </ext>
      </extLst>
    </cfRule>
  </conditionalFormatting>
  <conditionalFormatting sqref="M21:M22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{C150B3A3-ABE2-4D0E-B391-385D98AEB3F1}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{6C2E53F7-74B4-4BF5-95D0-81E13C85A7DB}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{77569531-E016-42BD-B272-44FD5D57E1E0}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{7E037BC2-0A1D-4452-B2A6-267F40721BAC}</x14:id>
        </ext>
      </extLst>
    </cfRule>
    <cfRule type="dataBar" priority="1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{860E49B4-1F1F-4A3D-9AB6-41D9B08AA019}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{3E5CB0EF-91AB-4D59-A506-7246C94BCDF3}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{1B774EC1-1EFC-40CF-A3DC-EDED23B6B0CE}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{3DDAABED-9ECC-4DE1-85EA-22EB94AF2786}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{D4AF0416-BF51-448C-B44E-713160489408}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F57BFA-C8BB-41D6-A1A6-8E296634C9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D66218-5DD2-43B3-B7F8-3D3AB3D317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15550-206B-41FB-958A-675B57EF9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6E341-DB28-45FC-9C23-6CD3D63A8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C447BB-552D-4A6C-8B10-B46BB0A16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3BB10CC3-0FBA-44CD-91BC-BBE1274FC1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F35C28-5418-4FF4-8C06-73F0BCA54C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3C897057-483F-4D05-A6D7-54385ADEC8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A4402E-6F8B-4291-953C-922174C95A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C6986B-747D-4726-8FB0-D4CA970802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55FBE5-F77A-4137-B5CD-9FBA9E07A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663FAF-3A97-432E-BF14-61CF32DB48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F8D5BF1D-B73E-459B-A2AF-CC188A293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A72043-DA0E-44F8-A80E-176208CEA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A8F1D3-33A8-4E86-A36B-737E48E11A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03CA65-0C1C-4946-8F52-6DC7F78EBA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A2F028-673C-4F53-8030-A111DE44D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956F46F8-FA12-428A-9608-D66F696E0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979884-E8ED-4137-86C6-0F61B266944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EF5DA5A-C68E-431F-8483-DF5AAB7BB98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46A63D1-9C3C-4F4E-B6BD-74384587BE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10F694-70C5-4C16-8B35-E93462EB04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849067-6FD4-416F-9E72-5A513590EE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6947E9-6055-4D5C-8C0D-C66BECE456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B5C20B-18E0-41A9-A87B-D18C328F6A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0E5F1792-53D6-45BC-B8CC-604CD66E458B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1D7A90B9-9AFE-473E-96BD-C525A76DB1A7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77FF5993-453D-4264-8FCD-EA5BD75FB1C3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4FD18E36-7AA3-47FF-B3AB-A11E010FFFEA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247F18AF-4908-4D01-A352-AAB3C3F3AE6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5D5E0D8-6BE4-4591-B6DC-AA733330B5AF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F38027FC-F32F-4A63-95E6-7236E5AB080A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14:cfRule type="dataBar" id="{2DD19ECB-A6A7-4D08-A8B8-E33386E234E0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37499A8-FA4C-4B34-A6AB-500C2FBC1B1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087C6975-D5F4-4DF5-9FAC-4D76403CB1AB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BDA39BC3-E36B-4936-A42D-9632350573B6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37BD4909-C44E-4C7E-B5F8-B17EA6A7A458}">
            <x14:dataBar minLength="0" maxLength="100" gradient="0">
              <x14:cfvo type="num">
                <xm:f>0</xm:f>
              </x14:cfvo>
              <x14:cfvo type="num">
                <xm:f>165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2392B165-263C-481B-8197-EF9013FBAAE8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E824F4B7-FA35-49C1-880F-A8FFA2B774C5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B865A05-2B5D-4C34-A6B2-D37E533D07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DC6A9A-3080-49F2-870E-3F5CAB38ED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42F981-05E2-4636-93E8-857457838C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044FF7-AF9C-4674-9550-07E7560BD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143822-0F61-4963-A4DD-E443A9029CE1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9245B67D-1BD0-4A5A-8182-A088A521D315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C262E0E-47FF-4694-87CF-59F28F9E23F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EAB1818-12A6-451B-B8EF-02EFCF6B30F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884F06F-ED1F-4111-A019-D691F4E29ED0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A26EC15-5FE7-4801-9240-FC2F925A8C04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F0B311F1-9DC7-49BD-906F-822A83849FD9}">
            <x14:dataBar minLength="0" maxLength="100" gradient="0">
              <x14:cfvo type="num">
                <xm:f>0</xm:f>
              </x14:cfvo>
              <x14:cfvo type="num">
                <xm:f>102</xm:f>
              </x14:cfvo>
              <x14:negativeFillColor rgb="FFFF0000"/>
              <x14:axisColor rgb="FF000000"/>
            </x14:dataBar>
          </x14:cfRule>
          <x14:cfRule type="dataBar" id="{6F788E2F-4D13-4BFF-A2FB-30A6BE8DB7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2F23A1-E4ED-4F15-945C-A4262E2EFAD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A136693-77A3-4DB0-B063-DFFFF666D4A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A937C4A-3628-4C4B-8613-24EF951C9D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C150B3A3-ABE2-4D0E-B391-385D98AEB3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2E53F7-74B4-4BF5-95D0-81E13C85A7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569531-E016-42BD-B272-44FD5D57E1E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E037BC2-0A1D-4452-B2A6-267F40721BA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60E49B4-1F1F-4A3D-9AB6-41D9B08AA019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3E5CB0EF-91AB-4D59-A506-7246C94BCD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774EC1-1EFC-40CF-A3DC-EDED23B6B0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DAABED-9ECC-4DE1-85EA-22EB94AF2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AF0416-BF51-448C-B44E-713160489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472B-36D5-4F14-91B0-1D476EAA9B20}">
  <sheetPr codeName="Hoja63"/>
  <dimension ref="B1:Y28"/>
  <sheetViews>
    <sheetView showGridLines="0" topLeftCell="F1" workbookViewId="0">
      <selection activeCell="K23" sqref="K23:K24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271</v>
      </c>
      <c r="I1" s="19"/>
      <c r="J1" s="19"/>
      <c r="K1" s="19"/>
      <c r="L1" s="19"/>
      <c r="M1" s="19"/>
      <c r="N1" s="22"/>
      <c r="X1" s="8">
        <f>AVERAGE(L7,L9,L11,L13,L15,L19,L23)</f>
        <v>1.1491592652819005</v>
      </c>
      <c r="Y1" s="9">
        <f>1-X1</f>
        <v>-0.14915926528190049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271</v>
      </c>
      <c r="J7" s="27">
        <v>303</v>
      </c>
      <c r="K7" s="27">
        <v>311</v>
      </c>
      <c r="L7" s="23">
        <f>K7/J7</f>
        <v>1.0264026402640265</v>
      </c>
      <c r="M7" s="32">
        <f>J7-K7</f>
        <v>-8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269</v>
      </c>
      <c r="J9" s="27">
        <v>16</v>
      </c>
      <c r="K9" s="27">
        <v>17</v>
      </c>
      <c r="L9" s="23">
        <f>K9/J9</f>
        <v>1.0625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69</v>
      </c>
      <c r="J11" s="27">
        <v>23</v>
      </c>
      <c r="K11" s="27">
        <v>25</v>
      </c>
      <c r="L11" s="23">
        <f>K11/J11</f>
        <v>1.0869565217391304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272</v>
      </c>
      <c r="J13" s="27">
        <v>29</v>
      </c>
      <c r="K13" s="27">
        <v>42</v>
      </c>
      <c r="L13" s="23">
        <f>K13/J13</f>
        <v>1.4482758620689655</v>
      </c>
      <c r="M13" s="32">
        <f>J13-K13</f>
        <v>-13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30" t="s">
        <v>273</v>
      </c>
      <c r="J15" s="27">
        <v>9</v>
      </c>
      <c r="K15" s="27">
        <v>12</v>
      </c>
      <c r="L15" s="23">
        <f>K15/J15</f>
        <v>1.3333333333333333</v>
      </c>
      <c r="M15" s="32">
        <f>J15-K15</f>
        <v>-3</v>
      </c>
      <c r="N15" s="22"/>
    </row>
    <row r="16" spans="2:25" x14ac:dyDescent="0.25">
      <c r="H16" s="26"/>
      <c r="I16" s="31"/>
      <c r="J16" s="28"/>
      <c r="K16" s="28"/>
      <c r="L16" s="23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271</v>
      </c>
      <c r="J19" s="20">
        <v>89</v>
      </c>
      <c r="K19" s="20">
        <v>95</v>
      </c>
      <c r="L19" s="23">
        <f>K19/J19</f>
        <v>1.0674157303370786</v>
      </c>
      <c r="M19" s="18">
        <f>J19-K19</f>
        <v>-6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271</v>
      </c>
      <c r="J23" s="20">
        <v>52</v>
      </c>
      <c r="K23" s="20">
        <v>53</v>
      </c>
      <c r="L23" s="23">
        <f>K23/J23</f>
        <v>1.0192307692307692</v>
      </c>
      <c r="M23" s="18">
        <f>J23-K23</f>
        <v>-1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{2BC2B324-A52D-4B77-88CB-15130B12120B}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{B192901B-70FB-4CCC-9763-650A25BBDBD4}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{981DE8D5-6E83-419E-9140-7710DE9E8CDF}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{AC678396-C6B2-4710-A36B-B093082A171E}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{2BDC7321-F817-4C2F-8DF3-A7BA91089FCB}</x14:id>
        </ext>
      </extLst>
    </cfRule>
  </conditionalFormatting>
  <conditionalFormatting sqref="L19:L20 L23:L24 L7:L16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{261C77A2-D17D-406F-9A1A-6556CDCD634F}</x14:id>
        </ext>
      </extLst>
    </cfRule>
    <cfRule type="dataBar" priority="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{EA32D360-5BB5-4C10-9ED9-0A146516A4C7}</x14:id>
        </ext>
      </extLst>
    </cfRule>
  </conditionalFormatting>
  <conditionalFormatting sqref="L19:L20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{E60389B5-1807-4795-B480-E8B4FB095831}</x14:id>
        </ext>
      </extLst>
    </cfRule>
    <cfRule type="dataBar" priority="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{4359D52C-2CE8-4231-B255-F2B6538F6011}</x14:id>
        </ext>
      </extLst>
    </cfRule>
    <cfRule type="dataBar" priority="6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{BE8CC36C-6268-4E75-9253-BDD34CE92E77}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{9A5928DE-A191-4982-9A86-5C0ACC966498}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{887E824D-976A-4D9A-A442-DB298AC9E6F7}</x14:id>
        </ext>
      </extLst>
    </cfRule>
  </conditionalFormatting>
  <conditionalFormatting sqref="L23:L24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{4AAB52B1-7206-45DA-AB53-63AF93F22A2B}</x14:id>
        </ext>
      </extLst>
    </cfRule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{D7652BFF-FD8B-492B-A7F7-6F3578263B53}</x14:id>
        </ext>
      </extLst>
    </cfRule>
    <cfRule type="dataBar" priority="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{494AAA36-E93C-4B90-B1E7-B215872B18DB}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{8EA7453A-8630-4699-9F24-C6D880C80B95}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{4677F2FC-E9D2-4429-9C20-60D123B3B3A7}</x14:id>
        </ext>
      </extLst>
    </cfRule>
  </conditionalFormatting>
  <conditionalFormatting sqref="M7 M9 M15 M11 M13">
    <cfRule type="dataBar" priority="37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{76853D0E-9DE1-47ED-87AA-1C2EE67CAFB8}</x14:id>
        </ext>
      </extLst>
    </cfRule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{F9FBA48B-FF75-4602-A12F-DD30117BF946}</x14:id>
        </ext>
      </extLst>
    </cfRule>
    <cfRule type="dataBar" priority="3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{BBEBB7E0-7E23-4BE0-B3B2-103C0992733A}</x14:id>
        </ext>
      </extLst>
    </cfRule>
    <cfRule type="dataBar" priority="38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{058C8C66-BE2B-4437-935A-E9245923D153}</x14:id>
        </ext>
      </extLst>
    </cfRule>
    <cfRule type="dataBar" priority="38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{583C26D5-BBFF-4180-A027-2BDF7D6F9B2C}</x14:id>
        </ext>
      </extLst>
    </cfRule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{65B3C6A3-A439-4BFB-9608-AE4C6A0D3918}</x14:id>
        </ext>
      </extLst>
    </cfRule>
    <cfRule type="dataBar" priority="38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{0BB12360-72C7-4557-9BF2-5B3963878B22}</x14:id>
        </ext>
      </extLst>
    </cfRule>
    <cfRule type="dataBar" priority="38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{A2F9F829-4181-42EC-9C36-FC31AAFFD50E}</x14:id>
        </ext>
      </extLst>
    </cfRule>
  </conditionalFormatting>
  <conditionalFormatting sqref="M7:M8">
    <cfRule type="dataBar" priority="33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{18B0F5B8-D45B-4063-A32E-40B282016242}</x14:id>
        </ext>
      </extLst>
    </cfRule>
    <cfRule type="dataBar" priority="2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{54AC1DB6-AE16-4650-926B-DF7276FD317F}</x14:id>
        </ext>
      </extLst>
    </cfRule>
    <cfRule type="dataBar" priority="27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{22A2EA85-34A6-40F3-939F-BC6C5C41A698}</x14:id>
        </ext>
      </extLst>
    </cfRule>
    <cfRule type="dataBar" priority="12">
      <dataBar>
        <cfvo type="num" val="0"/>
        <cfvo type="num" val="303"/>
        <color rgb="FF638EC6"/>
      </dataBar>
      <extLst>
        <ext xmlns:x14="http://schemas.microsoft.com/office/spreadsheetml/2009/9/main" uri="{B025F937-C7B1-47D3-B67F-A62EFF666E3E}">
          <x14:id>{AC038A5F-68EA-471F-82B4-80421F7C31D8}</x14:id>
        </ext>
      </extLst>
    </cfRule>
  </conditionalFormatting>
  <conditionalFormatting sqref="M7:M16">
    <cfRule type="dataBar" priority="35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{AE0F07EF-C19D-47AC-A9E3-8752CCDEB258}</x14:id>
        </ext>
      </extLst>
    </cfRule>
    <cfRule type="dataBar" priority="37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{B40A0F51-7C36-4C50-8D85-A89011659507}</x14:id>
        </ext>
      </extLst>
    </cfRule>
  </conditionalFormatting>
  <conditionalFormatting sqref="M9:M10">
    <cfRule type="dataBar" priority="11">
      <dataBar>
        <cfvo type="num" val="0"/>
        <cfvo type="num" val="16"/>
        <color rgb="FF638EC6"/>
      </dataBar>
      <extLst>
        <ext xmlns:x14="http://schemas.microsoft.com/office/spreadsheetml/2009/9/main" uri="{B025F937-C7B1-47D3-B67F-A62EFF666E3E}">
          <x14:id>{A87424E2-49F5-4122-B2C4-F5C1AA56AC88}</x14:id>
        </ext>
      </extLst>
    </cfRule>
    <cfRule type="dataBar" priority="19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{49812476-BFB7-43B2-81D5-45C1A32FDFA7}</x14:id>
        </ext>
      </extLst>
    </cfRule>
  </conditionalFormatting>
  <conditionalFormatting sqref="M9:M14">
    <cfRule type="dataBar" priority="3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{A176B516-58DD-48B5-BB36-AA3C78A57A0F}</x14:id>
        </ext>
      </extLst>
    </cfRule>
    <cfRule type="dataBar" priority="2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{DE7FAAA0-582F-4035-BB6A-4E8368B08794}</x14:id>
        </ext>
      </extLst>
    </cfRule>
  </conditionalFormatting>
  <conditionalFormatting sqref="M11:M12">
    <cfRule type="dataBar" priority="10">
      <dataBar>
        <cfvo type="num" val="0"/>
        <cfvo type="num" val="23"/>
        <color rgb="FF638EC6"/>
      </dataBar>
      <extLst>
        <ext xmlns:x14="http://schemas.microsoft.com/office/spreadsheetml/2009/9/main" uri="{B025F937-C7B1-47D3-B67F-A62EFF666E3E}">
          <x14:id>{18F65AFA-EDAF-4473-B0B0-C48C5A49FC37}</x14:id>
        </ext>
      </extLst>
    </cfRule>
    <cfRule type="dataBar" priority="18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{74463F4E-C907-4EC4-8D3C-188DCCDF9EAC}</x14:id>
        </ext>
      </extLst>
    </cfRule>
  </conditionalFormatting>
  <conditionalFormatting sqref="M13:M14">
    <cfRule type="dataBar" priority="9">
      <dataBar>
        <cfvo type="num" val="0"/>
        <cfvo type="num" val="29"/>
        <color rgb="FF638EC6"/>
      </dataBar>
      <extLst>
        <ext xmlns:x14="http://schemas.microsoft.com/office/spreadsheetml/2009/9/main" uri="{B025F937-C7B1-47D3-B67F-A62EFF666E3E}">
          <x14:id>{25332B34-7565-4DD0-A008-13B86BD2CA06}</x14:id>
        </ext>
      </extLst>
    </cfRule>
    <cfRule type="dataBar" priority="17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{9967C4D3-3F8C-415B-B580-BE18A29A7241}</x14:id>
        </ext>
      </extLst>
    </cfRule>
  </conditionalFormatting>
  <conditionalFormatting sqref="M15:M16">
    <cfRule type="dataBar" priority="31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{1D28D088-D220-46B0-B832-2DD59694A627}</x14:id>
        </ext>
      </extLst>
    </cfRule>
    <cfRule type="dataBar" priority="25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{63F76447-9C17-4687-877F-9DE9D7BD24C1}</x14:id>
        </ext>
      </extLst>
    </cfRule>
    <cfRule type="dataBar" priority="16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{57F3DF31-692C-4CE0-8D4F-E07A62AC49E9}</x14:id>
        </ext>
      </extLst>
    </cfRule>
    <cfRule type="dataBar" priority="8">
      <dataBar>
        <cfvo type="num" val="0"/>
        <cfvo type="num" val="9"/>
        <color rgb="FF638EC6"/>
      </dataBar>
      <extLst>
        <ext xmlns:x14="http://schemas.microsoft.com/office/spreadsheetml/2009/9/main" uri="{B025F937-C7B1-47D3-B67F-A62EFF666E3E}">
          <x14:id>{046EC315-DF16-4A32-8D7C-62CA512AA62B}</x14:id>
        </ext>
      </extLst>
    </cfRule>
  </conditionalFormatting>
  <conditionalFormatting sqref="M19:M20">
    <cfRule type="dataBar" priority="4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{695CC70A-5810-4A9F-B636-1B9ED3A321DB}</x14:id>
        </ext>
      </extLst>
    </cfRule>
    <cfRule type="dataBar" priority="4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{D9753530-6181-4177-8A4B-3319F901A42C}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{22399957-98BF-4419-AEB9-F1D51EDD6F58}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{180DC235-10A0-4CE6-8F79-DE8B23F732A0}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{0C71063A-3967-4EC3-92DC-1B0FC6A7CB80}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{1BEBC5FB-26F9-4BA8-86C1-4EA66AFC5153}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{E5F033E1-824D-4F9C-BA95-D235D57D26C7}</x14:id>
        </ext>
      </extLst>
    </cfRule>
    <cfRule type="dataBar" priority="3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{8533901F-F9F4-4C90-820E-BF5BEF65A055}</x14:id>
        </ext>
      </extLst>
    </cfRule>
    <cfRule type="dataBar" priority="34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{373B2363-0115-42BA-99A9-B82CDBDC4C7A}</x14:id>
        </ext>
      </extLst>
    </cfRule>
    <cfRule type="dataBar" priority="2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{D0C9C0BE-A515-44BF-83FF-B9BBE82062DF}</x14:id>
        </ext>
      </extLst>
    </cfRule>
    <cfRule type="dataBar" priority="2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{C92D9F00-181D-4B43-B85F-A175AD3A6C69}</x14:id>
        </ext>
      </extLst>
    </cfRule>
    <cfRule type="dataBar" priority="21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{DD677555-CEF0-4974-A42F-0540D1B37357}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{83F7C2F2-E0A7-4F2C-98A3-89DABA78B6B0}</x14:id>
        </ext>
      </extLst>
    </cfRule>
    <cfRule type="dataBar" priority="13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{EAA4A9AE-0213-4A5C-987D-266A43269FCB}</x14:id>
        </ext>
      </extLst>
    </cfRule>
    <cfRule type="dataBar" priority="7">
      <dataBar>
        <cfvo type="num" val="0"/>
        <cfvo type="num" val="89"/>
        <color rgb="FF638EC6"/>
      </dataBar>
      <extLst>
        <ext xmlns:x14="http://schemas.microsoft.com/office/spreadsheetml/2009/9/main" uri="{B025F937-C7B1-47D3-B67F-A62EFF666E3E}">
          <x14:id>{14E17518-8661-422D-A424-2F712BDAF862}</x14:id>
        </ext>
      </extLst>
    </cfRule>
  </conditionalFormatting>
  <conditionalFormatting sqref="M23:M24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{F490D65A-EF75-469D-9EFB-E59605DDC8A4}</x14:id>
        </ext>
      </extLst>
    </cfRule>
    <cfRule type="dataBar" priority="4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{C66F1813-E010-46D1-B0AA-029B61DE9AD3}</x14:id>
        </ext>
      </extLst>
    </cfRule>
    <cfRule type="dataBar" priority="3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{195F4D09-5DA2-4435-80BD-F3DA0A0432BB}</x14:id>
        </ext>
      </extLst>
    </cfRule>
    <cfRule type="dataBar" priority="1">
      <dataBar>
        <cfvo type="num" val="0"/>
        <cfvo type="num" val="52"/>
        <color rgb="FF638EC6"/>
      </dataBar>
      <extLst>
        <ext xmlns:x14="http://schemas.microsoft.com/office/spreadsheetml/2009/9/main" uri="{B025F937-C7B1-47D3-B67F-A62EFF666E3E}">
          <x14:id>{57A1E9D8-8C02-4C18-82C0-8DE4A91FA2B1}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{64A75472-58FB-43C4-ACC4-034C9F916783}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{3E18C9D9-3D97-4FAD-925E-190BCAF93FD0}</x14:id>
        </ext>
      </extLst>
    </cfRule>
    <cfRule type="dataBar" priority="4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{9894EFD7-E86D-4370-97F7-796E07E68D02}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{6F4514FB-EF44-42D4-A082-969F893D4B72}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{2EB0A07E-4902-4B33-BF89-ADA71602D010}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2B324-A52D-4B77-88CB-15130B1212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192901B-70FB-4CCC-9763-650A25BBDB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1DE8D5-6E83-419E-9140-7710DE9E8C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678396-C6B2-4710-A36B-B093082A17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DC7321-F817-4C2F-8DF3-A7BA91089F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L7:L16</xm:sqref>
        </x14:conditionalFormatting>
        <x14:conditionalFormatting xmlns:xm="http://schemas.microsoft.com/office/excel/2006/main">
          <x14:cfRule type="dataBar" id="{261C77A2-D17D-406F-9A1A-6556CDCD63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2D360-5BB5-4C10-9ED9-0A146516A4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 L7:L16</xm:sqref>
        </x14:conditionalFormatting>
        <x14:conditionalFormatting xmlns:xm="http://schemas.microsoft.com/office/excel/2006/main">
          <x14:cfRule type="dataBar" id="{E60389B5-1807-4795-B480-E8B4FB095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59D52C-2CE8-4231-B255-F2B6538F60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8CC36C-6268-4E75-9253-BDD34CE92E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5928DE-A191-4982-9A86-5C0ACC9664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7E824D-976A-4D9A-A442-DB298AC9E6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4AAB52B1-7206-45DA-AB53-63AF93F22A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652BFF-FD8B-492B-A7F7-6F3578263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4AAA36-E93C-4B90-B1E7-B215872B18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EA7453A-8630-4699-9F24-C6D880C80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77F2FC-E9D2-4429-9C20-60D123B3B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76853D0E-9DE1-47ED-87AA-1C2EE67CAFB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9FBA48B-FF75-4602-A12F-DD30117BF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EBB7E0-7E23-4BE0-B3B2-103C099273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8C8C66-BE2B-4437-935A-E9245923D15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83C26D5-BBFF-4180-A027-2BDF7D6F9B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B3C6A3-A439-4BFB-9608-AE4C6A0D3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B12360-72C7-4557-9BF2-5B3963878B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F9F829-4181-42EC-9C36-FC31AAFFD5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M15 M11 M13</xm:sqref>
        </x14:conditionalFormatting>
        <x14:conditionalFormatting xmlns:xm="http://schemas.microsoft.com/office/excel/2006/main">
          <x14:cfRule type="dataBar" id="{18B0F5B8-D45B-4063-A32E-40B282016242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54AC1DB6-AE16-4650-926B-DF7276FD317F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22A2EA85-34A6-40F3-939F-BC6C5C41A698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AC038A5F-68EA-471F-82B4-80421F7C31D8}">
            <x14:dataBar minLength="0" maxLength="100" gradient="0">
              <x14:cfvo type="num">
                <xm:f>0</xm:f>
              </x14:cfvo>
              <x14:cfvo type="num">
                <xm:f>303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AE0F07EF-C19D-47AC-A9E3-8752CCDEB258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40A0F51-7C36-4C50-8D85-A89011659507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A87424E2-49F5-4122-B2C4-F5C1AA56AC88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14:cfRule type="dataBar" id="{49812476-BFB7-43B2-81D5-45C1A32FDFA7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176B516-58DD-48B5-BB36-AA3C78A57A0F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DE7FAAA0-582F-4035-BB6A-4E8368B08794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18F65AFA-EDAF-4473-B0B0-C48C5A49FC37}">
            <x14:dataBar minLength="0" maxLength="100" gradient="0">
              <x14:cfvo type="num">
                <xm:f>0</xm:f>
              </x14:cfvo>
              <x14:cfvo type="num">
                <xm:f>23</xm:f>
              </x14:cfvo>
              <x14:negativeFillColor rgb="FFFF0000"/>
              <x14:axisColor rgb="FF000000"/>
            </x14:dataBar>
          </x14:cfRule>
          <x14:cfRule type="dataBar" id="{74463F4E-C907-4EC4-8D3C-188DCCDF9EAC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25332B34-7565-4DD0-A008-13B86BD2CA06}">
            <x14:dataBar minLength="0" maxLength="100" gradient="0">
              <x14:cfvo type="num">
                <xm:f>0</xm:f>
              </x14:cfvo>
              <x14:cfvo type="num">
                <xm:f>29</xm:f>
              </x14:cfvo>
              <x14:negativeFillColor rgb="FFFF0000"/>
              <x14:axisColor rgb="FF000000"/>
            </x14:dataBar>
          </x14:cfRule>
          <x14:cfRule type="dataBar" id="{9967C4D3-3F8C-415B-B580-BE18A29A7241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1D28D088-D220-46B0-B832-2DD59694A627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63F76447-9C17-4687-877F-9DE9D7BD24C1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57F3DF31-692C-4CE0-8D4F-E07A62AC49E9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046EC315-DF16-4A32-8D7C-62CA512AA62B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695CC70A-5810-4A9F-B636-1B9ED3A321D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9753530-6181-4177-8A4B-3319F901A42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2399957-98BF-4419-AEB9-F1D51EDD6F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0DC235-10A0-4CE6-8F79-DE8B23F732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71063A-3967-4EC3-92DC-1B0FC6A7C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EBC5FB-26F9-4BA8-86C1-4EA66AFC51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F033E1-824D-4F9C-BA95-D235D57D26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33901F-F9F4-4C90-820E-BF5BEF65A055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373B2363-0115-42BA-99A9-B82CDBDC4C7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0C9C0BE-A515-44BF-83FF-B9BBE82062D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92D9F00-181D-4B43-B85F-A175AD3A6C6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D677555-CEF0-4974-A42F-0540D1B37357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3F7C2F2-E0A7-4F2C-98A3-89DABA78B6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A4A9AE-0213-4A5C-987D-266A43269FCB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14E17518-8661-422D-A424-2F712BDAF862}">
            <x14:dataBar minLength="0" maxLength="100" gradient="0">
              <x14:cfvo type="num">
                <xm:f>0</xm:f>
              </x14:cfvo>
              <x14:cfvo type="num">
                <xm:f>89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F490D65A-EF75-469D-9EFB-E59605DDC8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6F1813-E010-46D1-B0AA-029B61DE9AD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95F4D09-5DA2-4435-80BD-F3DA0A0432B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7A1E9D8-8C02-4C18-82C0-8DE4A91FA2B1}">
            <x14:dataBar minLength="0" maxLength="100" gradient="0">
              <x14:cfvo type="num">
                <xm:f>0</xm:f>
              </x14:cfvo>
              <x14:cfvo type="num">
                <xm:f>52</xm:f>
              </x14:cfvo>
              <x14:negativeFillColor rgb="FFFF0000"/>
              <x14:axisColor rgb="FF000000"/>
            </x14:dataBar>
          </x14:cfRule>
          <x14:cfRule type="dataBar" id="{64A75472-58FB-43C4-ACC4-034C9F9167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18C9D9-3D97-4FAD-925E-190BCAF93F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94EFD7-E86D-4370-97F7-796E07E68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4514FB-EF44-42D4-A082-969F893D4B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B0A07E-4902-4B33-BF89-ADA71602D0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38AC-E9A1-4BE7-9A50-29829654A503}">
  <sheetPr codeName="Hoja64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274</v>
      </c>
      <c r="I1" s="19"/>
      <c r="J1" s="19"/>
      <c r="K1" s="19"/>
      <c r="L1" s="19"/>
      <c r="M1" s="19"/>
      <c r="N1" s="22"/>
      <c r="X1" s="8">
        <f>AVERAGE(L7,L9,L11,L13,L17,L21)</f>
        <v>1.021780818809005</v>
      </c>
      <c r="Y1" s="9">
        <f>1-X1</f>
        <v>-2.1780818809004954E-2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275</v>
      </c>
      <c r="J7" s="27">
        <v>192</v>
      </c>
      <c r="K7" s="27">
        <v>189</v>
      </c>
      <c r="L7" s="23">
        <f>K7/J7</f>
        <v>0.984375</v>
      </c>
      <c r="M7" s="32">
        <f>J7-K7</f>
        <v>3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276</v>
      </c>
      <c r="J9" s="27">
        <v>54</v>
      </c>
      <c r="K9" s="27">
        <v>56</v>
      </c>
      <c r="L9" s="23">
        <f>K9/J9</f>
        <v>1.037037037037037</v>
      </c>
      <c r="M9" s="32">
        <f>J9-K9</f>
        <v>-2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43</v>
      </c>
      <c r="J11" s="27">
        <v>36</v>
      </c>
      <c r="K11" s="27">
        <v>37</v>
      </c>
      <c r="L11" s="23">
        <f>K11/J11</f>
        <v>1.0277777777777777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277</v>
      </c>
      <c r="J13" s="27">
        <v>96</v>
      </c>
      <c r="K13" s="27">
        <v>101</v>
      </c>
      <c r="L13" s="23">
        <f>K13/J13</f>
        <v>1.0520833333333333</v>
      </c>
      <c r="M13" s="32">
        <f>J13-K13</f>
        <v>-5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274</v>
      </c>
      <c r="J17" s="20">
        <v>51</v>
      </c>
      <c r="K17" s="20">
        <v>51</v>
      </c>
      <c r="L17" s="23">
        <f>K17/J17</f>
        <v>1</v>
      </c>
      <c r="M17" s="18">
        <f>J17-K17</f>
        <v>0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274</v>
      </c>
      <c r="J21" s="20">
        <v>34</v>
      </c>
      <c r="K21" s="20">
        <v>35</v>
      </c>
      <c r="L21" s="23">
        <f>K21/J21</f>
        <v>1.0294117647058822</v>
      </c>
      <c r="M21" s="18">
        <f>J21-K21</f>
        <v>-1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{49F9181D-878E-4849-85A3-FBDFA8918B51}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{B2F5D494-230B-49A0-8BE6-0F92E4F4F2D4}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{F0FE162D-50EC-4945-9836-D573C279521C}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{3826FCFA-56A8-4DCF-9E31-2FEC1C5BB93E}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{E45BED10-532F-4A82-BFEB-DC65FFC77917}</x14:id>
        </ext>
      </extLst>
    </cfRule>
  </conditionalFormatting>
  <conditionalFormatting sqref="L17:L18 L21:L22 L7:L1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{7228C46A-44E0-45F7-8412-4E3549531409}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{BFA1FC65-9120-43C8-92BA-13F826A6B89C}</x14:id>
        </ext>
      </extLst>
    </cfRule>
  </conditionalFormatting>
  <conditionalFormatting sqref="L17:L18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{30C1E7BC-0F25-453A-942D-562D7B14F1B4}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{A0BC1890-662E-4D4B-BE7A-CC51869C3C3B}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{98FD033F-A16B-4455-838C-EF05913D891F}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{15664106-B80A-4EE8-8EA7-9544982FDECC}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{AF4C09A2-C997-471B-A735-A6FA34940D05}</x14:id>
        </ext>
      </extLst>
    </cfRule>
  </conditionalFormatting>
  <conditionalFormatting sqref="L21:L22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{B3D3C6A7-D397-416D-8FD9-41E45D0890ED}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{DAEE8B92-2C6B-4511-A549-F528642F599C}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{6B58C9A1-5AB6-4F1C-9B09-6FBFA623726C}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{46AE539F-AE38-4B34-95D4-5E9036B0D43C}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{C2E69B8D-EA1B-4ED6-A8EE-57CD7AB6B543}</x14:id>
        </ext>
      </extLst>
    </cfRule>
  </conditionalFormatting>
  <conditionalFormatting sqref="M7 M9 M11 M13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{0EFA181E-E67A-47D7-B1AE-4C70ECC48DC4}</x14:id>
        </ext>
      </extLst>
    </cfRule>
    <cfRule type="dataBar" priority="41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{BA52FC63-8102-47D4-A78B-CF11532A21F6}</x14:id>
        </ext>
      </extLst>
    </cfRule>
    <cfRule type="dataBar" priority="41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{0109BFDF-488B-4331-9720-299711333174}</x14:id>
        </ext>
      </extLst>
    </cfRule>
    <cfRule type="dataBar" priority="4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{EA7DA538-8304-4273-BF16-D7B33D30BAEB}</x14:id>
        </ext>
      </extLst>
    </cfRule>
    <cfRule type="dataBar" priority="41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{41BCC176-9D1D-4FF9-AB06-78E6BE17C9A3}</x14:id>
        </ext>
      </extLst>
    </cfRule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{43C0753D-A78D-4412-BB0F-EA768B69E4F2}</x14:id>
        </ext>
      </extLst>
    </cfRule>
    <cfRule type="dataBar" priority="41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{C0E3C0D0-10D8-4A3B-A627-7AEA1A264920}</x14:id>
        </ext>
      </extLst>
    </cfRule>
    <cfRule type="dataBar" priority="4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{92073E3B-D80A-4201-8BC3-C54B4E722CD0}</x14:id>
        </ext>
      </extLst>
    </cfRule>
  </conditionalFormatting>
  <conditionalFormatting sqref="M7:M8">
    <cfRule type="dataBar" priority="11">
      <dataBar>
        <cfvo type="num" val="0"/>
        <cfvo type="num" val="192"/>
        <color rgb="FF638EC6"/>
      </dataBar>
      <extLst>
        <ext xmlns:x14="http://schemas.microsoft.com/office/spreadsheetml/2009/9/main" uri="{B025F937-C7B1-47D3-B67F-A62EFF666E3E}">
          <x14:id>{F0A950A5-D855-466A-9640-BD94BE9E0B0C}</x14:id>
        </ext>
      </extLst>
    </cfRule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{F9EA4210-3F42-4961-94E7-FB6824725DBF}</x14:id>
        </ext>
      </extLst>
    </cfRule>
    <cfRule type="dataBar" priority="19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{A4F08338-1CFC-44A2-8732-A65684E73BB3}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{5329AA94-B04F-45C9-9C19-1CD49F503CCA}</x14:id>
        </ext>
      </extLst>
    </cfRule>
  </conditionalFormatting>
  <conditionalFormatting sqref="M7:M14"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{5806834E-A378-4E46-B1CD-09E166513409}</x14:id>
        </ext>
      </extLst>
    </cfRule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{7AADEED9-76C7-483D-80A0-415C74B2A0F6}</x14:id>
        </ext>
      </extLst>
    </cfRule>
  </conditionalFormatting>
  <conditionalFormatting sqref="M9:M10">
    <cfRule type="dataBar" priority="10">
      <dataBar>
        <cfvo type="num" val="0"/>
        <cfvo type="num" val="54"/>
        <color rgb="FF638EC6"/>
      </dataBar>
      <extLst>
        <ext xmlns:x14="http://schemas.microsoft.com/office/spreadsheetml/2009/9/main" uri="{B025F937-C7B1-47D3-B67F-A62EFF666E3E}">
          <x14:id>{5C234A90-82E2-45D3-9407-AFF87158048A}</x14:id>
        </ext>
      </extLst>
    </cfRule>
    <cfRule type="dataBar" priority="18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{2B262E8C-3545-4936-8FFD-E72A5752EBB3}</x14:id>
        </ext>
      </extLst>
    </cfRule>
  </conditionalFormatting>
  <conditionalFormatting sqref="M9:M14"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{09E4E554-B3EA-4969-A0D6-60B6C0C275A9}</x14:id>
        </ext>
      </extLst>
    </cfRule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{F1245F45-54DA-4B4D-94ED-FF83CC8ECE03}</x14:id>
        </ext>
      </extLst>
    </cfRule>
  </conditionalFormatting>
  <conditionalFormatting sqref="M11:M12">
    <cfRule type="dataBar" priority="17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{1491C377-B124-411C-AB52-4D9601FBDA56}</x14:id>
        </ext>
      </extLst>
    </cfRule>
    <cfRule type="dataBar" priority="9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{2FAE42CD-2006-4537-A0C7-DB507899FE86}</x14:id>
        </ext>
      </extLst>
    </cfRule>
  </conditionalFormatting>
  <conditionalFormatting sqref="M13:M14">
    <cfRule type="dataBar" priority="8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{E521F276-550E-4E3A-8459-C96D2FCBF49A}</x14:id>
        </ext>
      </extLst>
    </cfRule>
    <cfRule type="dataBar" priority="16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{8220FBB3-A830-4D9B-A7C6-6219B3629CFB}</x14:id>
        </ext>
      </extLst>
    </cfRule>
  </conditionalFormatting>
  <conditionalFormatting sqref="M17:M1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{DD7AF5B8-09D5-417B-949F-217BB2080F18}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{E82B0752-0641-43A9-9028-DF7AC233DE71}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{02435611-12D4-44B5-ABF3-91A683E7E28A}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{87663854-2301-4178-AF37-D2EC46DED23A}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{74F99BCB-2F63-4D90-9DF6-1B7AFD23C656}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{0FE8B537-3AA8-4282-AC35-2D3CB9C63685}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{D9B00317-4CAB-4F71-91ED-238036AF3AFA}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{C2F757B5-5843-46D6-8906-D187962D1E46}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{3AD35FAE-0D8F-48EB-9F33-C8E854FE49F1}</x14:id>
        </ext>
      </extLst>
    </cfRule>
    <cfRule type="dataBar" priority="12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{561F1E27-80C7-4BB3-9B49-8EED5EF1B3AA}</x14:id>
        </ext>
      </extLst>
    </cfRule>
    <cfRule type="dataBar" priority="7">
      <dataBar>
        <cfvo type="num" val="0"/>
        <cfvo type="num" val="51"/>
        <color rgb="FF638EC6"/>
      </dataBar>
      <extLst>
        <ext xmlns:x14="http://schemas.microsoft.com/office/spreadsheetml/2009/9/main" uri="{B025F937-C7B1-47D3-B67F-A62EFF666E3E}">
          <x14:id>{BFCCBC62-3467-4898-91D0-9A644A4128CB}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{57AA8ADE-CD01-4EA9-9B77-C3712D6E73DA}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{F1F00EB4-8294-4EA4-961E-9E5236AC20BB}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{2F78F7CD-A93A-4387-ADC7-BB462C9599C4}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{DDDB97DE-9745-4E96-9506-404157CAFAED}</x14:id>
        </ext>
      </extLst>
    </cfRule>
  </conditionalFormatting>
  <conditionalFormatting sqref="M21:M22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{A464CF85-6550-4715-A61C-88299DCDB1DF}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{1F678FCD-E1E4-46FA-A912-7EDA711397E0}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{C8169282-2CD1-45B7-9170-D38506B2F7BE}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{8FF89627-158D-4E8A-B452-76DC074C71DD}</x14:id>
        </ext>
      </extLst>
    </cfRule>
    <cfRule type="dataBar" priority="1">
      <dataBar>
        <cfvo type="num" val="0"/>
        <cfvo type="num" val="34"/>
        <color rgb="FF638EC6"/>
      </dataBar>
      <extLst>
        <ext xmlns:x14="http://schemas.microsoft.com/office/spreadsheetml/2009/9/main" uri="{B025F937-C7B1-47D3-B67F-A62EFF666E3E}">
          <x14:id>{58316658-308A-4BEF-B784-31FEA1B6FBB9}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{38AD3817-552F-4274-A6AE-D135C37EB6A7}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{61244DF9-0B38-4FFE-A950-05BAE0BD7F19}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{5F284255-C6F9-43C0-994E-9F513B16386A}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{608CCA23-967E-492C-A329-46FDA474B846}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F9181D-878E-4849-85A3-FBDFA8918B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F5D494-230B-49A0-8BE6-0F92E4F4F2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E162D-50EC-4945-9836-D573C27952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26FCFA-56A8-4DCF-9E31-2FEC1C5BB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5BED10-532F-4A82-BFEB-DC65FFC779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7228C46A-44E0-45F7-8412-4E35495314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A1FC65-9120-43C8-92BA-13F826A6B8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30C1E7BC-0F25-453A-942D-562D7B14F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BC1890-662E-4D4B-BE7A-CC51869C3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FD033F-A16B-4455-838C-EF05913D8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664106-B80A-4EE8-8EA7-9544982FD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4C09A2-C997-471B-A735-A6FA34940D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B3D3C6A7-D397-416D-8FD9-41E45D089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EE8B92-2C6B-4511-A549-F528642F59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58C9A1-5AB6-4F1C-9B09-6FBFA62372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AE539F-AE38-4B34-95D4-5E9036B0D4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E69B8D-EA1B-4ED6-A8EE-57CD7AB6B5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0EFA181E-E67A-47D7-B1AE-4C70ECC48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52FC63-8102-47D4-A78B-CF11532A21F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109BFDF-488B-4331-9720-29971133317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A7DA538-8304-4273-BF16-D7B33D30BA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BCC176-9D1D-4FF9-AB06-78E6BE17C9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C0753D-A78D-4412-BB0F-EA768B69E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E3C0D0-10D8-4A3B-A627-7AEA1A2649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073E3B-D80A-4201-8BC3-C54B4E722C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F0A950A5-D855-466A-9640-BD94BE9E0B0C}">
            <x14:dataBar minLength="0" maxLength="100" gradient="0">
              <x14:cfvo type="num">
                <xm:f>0</xm:f>
              </x14:cfvo>
              <x14:cfvo type="num">
                <xm:f>192</xm:f>
              </x14:cfvo>
              <x14:negativeFillColor rgb="FFFF0000"/>
              <x14:axisColor rgb="FF000000"/>
            </x14:dataBar>
          </x14:cfRule>
          <x14:cfRule type="dataBar" id="{F9EA4210-3F42-4961-94E7-FB6824725DBF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A4F08338-1CFC-44A2-8732-A65684E73BB3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5329AA94-B04F-45C9-9C19-1CD49F503CCA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806834E-A378-4E46-B1CD-09E166513409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AADEED9-76C7-483D-80A0-415C74B2A0F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5C234A90-82E2-45D3-9407-AFF87158048A}">
            <x14:dataBar minLength="0" maxLength="100" gradient="0">
              <x14:cfvo type="num">
                <xm:f>0</xm:f>
              </x14:cfvo>
              <x14:cfvo type="num">
                <xm:f>54</xm:f>
              </x14:cfvo>
              <x14:negativeFillColor rgb="FFFF0000"/>
              <x14:axisColor rgb="FF000000"/>
            </x14:dataBar>
          </x14:cfRule>
          <x14:cfRule type="dataBar" id="{2B262E8C-3545-4936-8FFD-E72A5752EBB3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09E4E554-B3EA-4969-A0D6-60B6C0C275A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1245F45-54DA-4B4D-94ED-FF83CC8ECE0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1491C377-B124-411C-AB52-4D9601FBDA56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2FAE42CD-2006-4537-A0C7-DB507899FE86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E521F276-550E-4E3A-8459-C96D2FCBF49A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8220FBB3-A830-4D9B-A7C6-6219B3629CFB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DD7AF5B8-09D5-417B-949F-217BB2080F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2B0752-0641-43A9-9028-DF7AC233DE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435611-12D4-44B5-ABF3-91A683E7E2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663854-2301-4178-AF37-D2EC46DED2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F99BCB-2F63-4D90-9DF6-1B7AFD23C656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0FE8B537-3AA8-4282-AC35-2D3CB9C63685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9B00317-4CAB-4F71-91ED-238036AF3AF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2F757B5-5843-46D6-8906-D187962D1E4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AD35FAE-0D8F-48EB-9F33-C8E854FE49F1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61F1E27-80C7-4BB3-9B49-8EED5EF1B3AA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BFCCBC62-3467-4898-91D0-9A644A4128CB}">
            <x14:dataBar minLength="0" maxLength="100" gradient="0">
              <x14:cfvo type="num">
                <xm:f>0</xm:f>
              </x14:cfvo>
              <x14:cfvo type="num">
                <xm:f>51</xm:f>
              </x14:cfvo>
              <x14:negativeFillColor rgb="FFFF0000"/>
              <x14:axisColor rgb="FF000000"/>
            </x14:dataBar>
          </x14:cfRule>
          <x14:cfRule type="dataBar" id="{57AA8ADE-CD01-4EA9-9B77-C3712D6E73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F00EB4-8294-4EA4-961E-9E5236AC20B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F78F7CD-A93A-4387-ADC7-BB462C9599C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DDB97DE-9745-4E96-9506-404157CAFA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A464CF85-6550-4715-A61C-88299DCDB1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678FCD-E1E4-46FA-A912-7EDA711397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8169282-2CD1-45B7-9170-D38506B2F7B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FF89627-158D-4E8A-B452-76DC074C71D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8316658-308A-4BEF-B784-31FEA1B6FBB9}">
            <x14:dataBar minLength="0" maxLength="100" gradient="0">
              <x14:cfvo type="num">
                <xm:f>0</xm:f>
              </x14:cfvo>
              <x14:cfvo type="num">
                <xm:f>34</xm:f>
              </x14:cfvo>
              <x14:negativeFillColor rgb="FFFF0000"/>
              <x14:axisColor rgb="FF000000"/>
            </x14:dataBar>
          </x14:cfRule>
          <x14:cfRule type="dataBar" id="{38AD3817-552F-4274-A6AE-D135C37EB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244DF9-0B38-4FFE-A950-05BAE0BD7F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284255-C6F9-43C0-994E-9F513B163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8CCA23-967E-492C-A329-46FDA474B8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CCB0-B3AA-4320-9A64-1D9D4E2899FF}">
  <sheetPr codeName="Hoja65"/>
  <dimension ref="B1:Y34"/>
  <sheetViews>
    <sheetView showGridLines="0" topLeftCell="F1" zoomScaleNormal="100" workbookViewId="0">
      <selection activeCell="K31" sqref="K3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278</v>
      </c>
      <c r="I1" s="19"/>
      <c r="J1" s="19"/>
      <c r="K1" s="19"/>
      <c r="L1" s="19"/>
      <c r="M1" s="19"/>
      <c r="N1" s="22"/>
      <c r="X1" s="8">
        <f>AVERAGE(L7,L9,L11,L13,L15,L17,L19,L21,L25,L29)</f>
        <v>1.0569699191928414</v>
      </c>
      <c r="Y1" s="9">
        <f>1-X1</f>
        <v>-5.6969919192841445E-2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278</v>
      </c>
      <c r="J7" s="27">
        <v>141</v>
      </c>
      <c r="K7" s="27">
        <v>143</v>
      </c>
      <c r="L7" s="34">
        <f>K7/J7</f>
        <v>1.0141843971631206</v>
      </c>
      <c r="M7" s="32">
        <f>J7-K7</f>
        <v>-2</v>
      </c>
      <c r="N7" s="22"/>
    </row>
    <row r="8" spans="2:25" x14ac:dyDescent="0.25">
      <c r="H8" s="26"/>
      <c r="I8" s="28"/>
      <c r="J8" s="28"/>
      <c r="K8" s="28"/>
      <c r="L8" s="35"/>
      <c r="M8" s="33"/>
      <c r="N8" s="22"/>
    </row>
    <row r="9" spans="2:25" x14ac:dyDescent="0.25">
      <c r="H9" s="26"/>
      <c r="I9" s="30" t="s">
        <v>279</v>
      </c>
      <c r="J9" s="27">
        <v>47</v>
      </c>
      <c r="K9" s="27">
        <v>49</v>
      </c>
      <c r="L9" s="34">
        <f>K9/J9</f>
        <v>1.0425531914893618</v>
      </c>
      <c r="M9" s="32">
        <f>J9-K9</f>
        <v>-2</v>
      </c>
      <c r="N9" s="22"/>
    </row>
    <row r="10" spans="2:25" x14ac:dyDescent="0.25">
      <c r="H10" s="26"/>
      <c r="I10" s="31"/>
      <c r="J10" s="28"/>
      <c r="K10" s="28"/>
      <c r="L10" s="35"/>
      <c r="M10" s="33"/>
      <c r="N10" s="22"/>
    </row>
    <row r="11" spans="2:25" x14ac:dyDescent="0.25">
      <c r="H11" s="26"/>
      <c r="I11" s="27" t="s">
        <v>280</v>
      </c>
      <c r="J11" s="27">
        <v>31</v>
      </c>
      <c r="K11" s="27">
        <v>32</v>
      </c>
      <c r="L11" s="34">
        <f>K11/J11</f>
        <v>1.032258064516129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35"/>
      <c r="M12" s="33"/>
      <c r="N12" s="22"/>
    </row>
    <row r="13" spans="2:25" x14ac:dyDescent="0.25">
      <c r="H13" s="26"/>
      <c r="I13" s="27" t="s">
        <v>196</v>
      </c>
      <c r="J13" s="27">
        <v>34</v>
      </c>
      <c r="K13" s="27">
        <v>37</v>
      </c>
      <c r="L13" s="34">
        <f>K13/J13</f>
        <v>1.088235294117647</v>
      </c>
      <c r="M13" s="32">
        <f>J13-K13</f>
        <v>-3</v>
      </c>
      <c r="N13" s="22"/>
    </row>
    <row r="14" spans="2:25" x14ac:dyDescent="0.25">
      <c r="H14" s="26"/>
      <c r="I14" s="28"/>
      <c r="J14" s="28"/>
      <c r="K14" s="28"/>
      <c r="L14" s="35"/>
      <c r="M14" s="33"/>
      <c r="N14" s="22"/>
    </row>
    <row r="15" spans="2:25" x14ac:dyDescent="0.25">
      <c r="H15" s="26"/>
      <c r="I15" s="30" t="s">
        <v>281</v>
      </c>
      <c r="J15" s="27">
        <v>15</v>
      </c>
      <c r="K15" s="27">
        <v>17</v>
      </c>
      <c r="L15" s="34">
        <f>K15/J15</f>
        <v>1.1333333333333333</v>
      </c>
      <c r="M15" s="32">
        <f>J15-K15</f>
        <v>-2</v>
      </c>
      <c r="N15" s="22"/>
    </row>
    <row r="16" spans="2:25" x14ac:dyDescent="0.25">
      <c r="H16" s="26"/>
      <c r="I16" s="31"/>
      <c r="J16" s="28"/>
      <c r="K16" s="28"/>
      <c r="L16" s="35"/>
      <c r="M16" s="33"/>
      <c r="N16" s="22"/>
    </row>
    <row r="17" spans="8:14" x14ac:dyDescent="0.25">
      <c r="H17" s="26"/>
      <c r="I17" s="30" t="s">
        <v>282</v>
      </c>
      <c r="J17" s="27">
        <v>24</v>
      </c>
      <c r="K17" s="27">
        <v>24</v>
      </c>
      <c r="L17" s="34">
        <f>K17/J17</f>
        <v>1</v>
      </c>
      <c r="M17" s="32">
        <f>J17-K17</f>
        <v>0</v>
      </c>
      <c r="N17" s="22"/>
    </row>
    <row r="18" spans="8:14" x14ac:dyDescent="0.25">
      <c r="H18" s="26"/>
      <c r="I18" s="31"/>
      <c r="J18" s="28"/>
      <c r="K18" s="28"/>
      <c r="L18" s="35"/>
      <c r="M18" s="33"/>
      <c r="N18" s="22"/>
    </row>
    <row r="19" spans="8:14" x14ac:dyDescent="0.25">
      <c r="H19" s="26"/>
      <c r="I19" s="30" t="s">
        <v>283</v>
      </c>
      <c r="J19" s="27">
        <v>41</v>
      </c>
      <c r="K19" s="27">
        <v>41</v>
      </c>
      <c r="L19" s="34">
        <f>K19/J19</f>
        <v>1</v>
      </c>
      <c r="M19" s="32">
        <f>J19-K19</f>
        <v>0</v>
      </c>
      <c r="N19" s="22"/>
    </row>
    <row r="20" spans="8:14" x14ac:dyDescent="0.25">
      <c r="H20" s="26"/>
      <c r="I20" s="31"/>
      <c r="J20" s="28"/>
      <c r="K20" s="28"/>
      <c r="L20" s="35"/>
      <c r="M20" s="33"/>
      <c r="N20" s="22"/>
    </row>
    <row r="21" spans="8:14" x14ac:dyDescent="0.25">
      <c r="H21" s="26"/>
      <c r="I21" s="27" t="s">
        <v>284</v>
      </c>
      <c r="J21" s="27">
        <v>46</v>
      </c>
      <c r="K21" s="27">
        <v>52</v>
      </c>
      <c r="L21" s="34">
        <f>K21/J21</f>
        <v>1.1304347826086956</v>
      </c>
      <c r="M21" s="32">
        <f>J21-K21</f>
        <v>-6</v>
      </c>
      <c r="N21" s="22"/>
    </row>
    <row r="22" spans="8:14" x14ac:dyDescent="0.25">
      <c r="H22" s="26"/>
      <c r="I22" s="28"/>
      <c r="J22" s="28"/>
      <c r="K22" s="28"/>
      <c r="L22" s="35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278</v>
      </c>
      <c r="J25" s="20">
        <v>74</v>
      </c>
      <c r="K25" s="20">
        <v>80</v>
      </c>
      <c r="L25" s="23">
        <f>K25/J25</f>
        <v>1.0810810810810811</v>
      </c>
      <c r="M25" s="18">
        <f>J25-K25</f>
        <v>-6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20" t="s">
        <v>278</v>
      </c>
      <c r="J29" s="20">
        <v>42</v>
      </c>
      <c r="K29" s="20">
        <v>44</v>
      </c>
      <c r="L29" s="23">
        <f>K29/J29</f>
        <v>1.0476190476190477</v>
      </c>
      <c r="M29" s="18">
        <f>J29-K29</f>
        <v>-2</v>
      </c>
      <c r="N29" s="22"/>
    </row>
    <row r="30" spans="8:14" x14ac:dyDescent="0.25">
      <c r="H30" s="26"/>
      <c r="I30" s="20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I32:L32"/>
    <mergeCell ref="J34:L34"/>
    <mergeCell ref="I17:I18"/>
    <mergeCell ref="J17:J18"/>
    <mergeCell ref="K17:K18"/>
    <mergeCell ref="L17:L18"/>
    <mergeCell ref="I19:I20"/>
    <mergeCell ref="J19:J20"/>
    <mergeCell ref="K19:K20"/>
    <mergeCell ref="L19:L20"/>
    <mergeCell ref="I21:I22"/>
    <mergeCell ref="J21:J22"/>
    <mergeCell ref="K21:K22"/>
    <mergeCell ref="L21:L22"/>
    <mergeCell ref="H27:H28"/>
    <mergeCell ref="I27:M28"/>
    <mergeCell ref="H29:H30"/>
    <mergeCell ref="I29:I30"/>
    <mergeCell ref="J29:J30"/>
    <mergeCell ref="K29:K30"/>
    <mergeCell ref="L29:L30"/>
    <mergeCell ref="M29:M30"/>
    <mergeCell ref="H23:H24"/>
    <mergeCell ref="I23:M24"/>
    <mergeCell ref="H25:H26"/>
    <mergeCell ref="I25:I26"/>
    <mergeCell ref="J25:J26"/>
    <mergeCell ref="K25:K26"/>
    <mergeCell ref="L25:L26"/>
    <mergeCell ref="M25:M26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J9:J10"/>
    <mergeCell ref="K9:K10"/>
    <mergeCell ref="L9:L10"/>
    <mergeCell ref="M9:M10"/>
    <mergeCell ref="M21:M22"/>
    <mergeCell ref="M17:M18"/>
    <mergeCell ref="M19:M20"/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 L9 L11 L13 L15 L17 L19 L21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{644A4E4F-3B57-45CC-8CB8-3C77DFB90B6E}</x14:id>
        </ext>
      </extLst>
    </cfRule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{9392F0DD-4D12-41B9-825A-48A623E7DC3F}</x14:id>
        </ext>
      </extLst>
    </cfRule>
    <cfRule type="dataBar" priority="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{BD0111F1-FDAD-411E-A102-3A3432EDF62F}</x14:id>
        </ext>
      </extLst>
    </cfRule>
  </conditionalFormatting>
  <conditionalFormatting sqref="L25:L26 L7 L29:L30 L9 L11 L13 L15 L17 L19 L21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{A7D1E6A0-C5DB-4E66-A369-842D5E933711}</x14:id>
        </ext>
      </extLst>
    </cfRule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{A1B720E4-BB21-4CA9-97E9-8766912C9D14}</x14:id>
        </ext>
      </extLst>
    </cfRule>
  </conditionalFormatting>
  <conditionalFormatting sqref="L25:L26"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{0CA285B2-BB08-4EAA-BE5D-8E00A9560124}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{FC2C7FDE-7534-4864-B18D-48EC10388C05}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{65C5E1CC-C1E2-4A6C-8222-DB736C6526F0}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{D505D1F2-E56B-4FBA-958E-A75C04514267}</x14:id>
        </ext>
      </extLst>
    </cfRule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{92239FBC-C5AD-4984-A65F-D8E35381BF65}</x14:id>
        </ext>
      </extLst>
    </cfRule>
  </conditionalFormatting>
  <conditionalFormatting sqref="L29:L30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{53BDB972-676F-4F21-91A3-59C8586F2B89}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{89417EC5-7BC7-4E26-92D9-C794FDE14E85}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{DA2CE891-91F3-4CEF-9C74-88056D962B53}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{52A8B81F-1299-41D0-91AA-7730C572C27B}</x14:id>
        </ext>
      </extLst>
    </cfRule>
    <cfRule type="dataBar" priority="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{54D3494F-3294-4AF1-AB81-39565B8306FB}</x14:id>
        </ext>
      </extLst>
    </cfRule>
  </conditionalFormatting>
  <conditionalFormatting sqref="M7 M21 M9 M15 M19 M11 M13 M17">
    <cfRule type="dataBar" priority="5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{5AB14B19-29E1-4897-BE2B-CE7F12B67F75}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{A241DA42-CCEC-45A9-9BCF-2A651ED0EF26}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{E96345E9-5D9D-448B-94BE-6731936F2A40}</x14:id>
        </ext>
      </extLst>
    </cfRule>
    <cfRule type="dataBar" priority="5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{D4A49FF4-7634-4955-93D3-3659A690F488}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{BEE4445E-1C36-461B-BE5B-D06047CAF3D4}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{C996B47A-A9C7-47B7-AEB9-E6217019F892}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{EBB337BC-76ED-4C41-9014-567F002D4901}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{3FCC534E-59BA-48A0-AE5B-CDED68CE7A3C}</x14:id>
        </ext>
      </extLst>
    </cfRule>
  </conditionalFormatting>
  <conditionalFormatting sqref="M7:M8">
    <cfRule type="dataBar" priority="10">
      <dataBar>
        <cfvo type="num" val="0"/>
        <cfvo type="num" val="141"/>
        <color rgb="FF638EC6"/>
      </dataBar>
      <extLst>
        <ext xmlns:x14="http://schemas.microsoft.com/office/spreadsheetml/2009/9/main" uri="{B025F937-C7B1-47D3-B67F-A62EFF666E3E}">
          <x14:id>{F1018B21-23BF-47DB-9134-EE045A11ABEB}</x14:id>
        </ext>
      </extLst>
    </cfRule>
    <cfRule type="dataBar" priority="2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{DD94D532-85D1-4366-AC74-ABF146DBDF47}</x14:id>
        </ext>
      </extLst>
    </cfRule>
    <cfRule type="dataBar" priority="18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{AFE30F36-EEC8-4A86-9152-D973E74244B6}</x14:id>
        </ext>
      </extLst>
    </cfRule>
    <cfRule type="dataBar" priority="3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{70C4FCD8-CE41-4919-ACEE-6CD2223D2E7B}</x14:id>
        </ext>
      </extLst>
    </cfRule>
  </conditionalFormatting>
  <conditionalFormatting sqref="M7:M20">
    <cfRule type="dataBar" priority="35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{E7986343-C952-425B-A4A8-BBFD867883B3}</x14:id>
        </ext>
      </extLst>
    </cfRule>
    <cfRule type="dataBar" priority="3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{06378CDE-D7A7-4A45-A915-273D4945BC0A}</x14:id>
        </ext>
      </extLst>
    </cfRule>
  </conditionalFormatting>
  <conditionalFormatting sqref="M9:M10">
    <cfRule type="dataBar" priority="17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{34643CAC-F835-4D56-91B7-544DBCC7B315}</x14:id>
        </ext>
      </extLst>
    </cfRule>
    <cfRule type="dataBar" priority="9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{F2895819-58BE-4A80-9027-6CFC2B961ABA}</x14:id>
        </ext>
      </extLst>
    </cfRule>
  </conditionalFormatting>
  <conditionalFormatting sqref="M9:M14">
    <cfRule type="dataBar" priority="3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{B33A66E1-AB0B-44F5-B986-2AB75B4BFFE5}</x14:id>
        </ext>
      </extLst>
    </cfRule>
    <cfRule type="dataBar" priority="2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{11443B5A-A19C-428A-B056-9BB05520723B}</x14:id>
        </ext>
      </extLst>
    </cfRule>
  </conditionalFormatting>
  <conditionalFormatting sqref="M11:M12">
    <cfRule type="dataBar" priority="16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{6A8AEAAC-11C1-446A-B83D-F94C52576F16}</x14:id>
        </ext>
      </extLst>
    </cfRule>
    <cfRule type="dataBar" priority="8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{7703F202-3B35-4A7A-B306-04CDB2B6DBE2}</x14:id>
        </ext>
      </extLst>
    </cfRule>
  </conditionalFormatting>
  <conditionalFormatting sqref="M13:M14">
    <cfRule type="dataBar" priority="15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{39C5E321-3BFD-4FC1-96A8-4BF878D14E1D}</x14:id>
        </ext>
      </extLst>
    </cfRule>
    <cfRule type="dataBar" priority="7">
      <dataBar>
        <cfvo type="num" val="0"/>
        <cfvo type="num" val="34"/>
        <color rgb="FF638EC6"/>
      </dataBar>
      <extLst>
        <ext xmlns:x14="http://schemas.microsoft.com/office/spreadsheetml/2009/9/main" uri="{B025F937-C7B1-47D3-B67F-A62EFF666E3E}">
          <x14:id>{AA9488B3-69BB-4D15-B925-8D4009AACAAD}</x14:id>
        </ext>
      </extLst>
    </cfRule>
  </conditionalFormatting>
  <conditionalFormatting sqref="M15:M16">
    <cfRule type="dataBar" priority="6">
      <dataBar>
        <cfvo type="num" val="0"/>
        <cfvo type="num" val="15"/>
        <color rgb="FF638EC6"/>
      </dataBar>
      <extLst>
        <ext xmlns:x14="http://schemas.microsoft.com/office/spreadsheetml/2009/9/main" uri="{B025F937-C7B1-47D3-B67F-A62EFF666E3E}">
          <x14:id>{D720FC89-D469-463D-9495-40DCB6998DB0}</x14:id>
        </ext>
      </extLst>
    </cfRule>
  </conditionalFormatting>
  <conditionalFormatting sqref="M15:M18">
    <cfRule type="dataBar" priority="23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{C87CBAE7-B3AD-4672-9A41-64EDF66387C4}</x14:id>
        </ext>
      </extLst>
    </cfRule>
    <cfRule type="dataBar" priority="14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{96513689-FAB0-4C6D-8BED-6762F796D48D}</x14:id>
        </ext>
      </extLst>
    </cfRule>
    <cfRule type="dataBar" priority="29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{36F7B8F1-FDBF-4441-8195-474CA2D1BAD0}</x14:id>
        </ext>
      </extLst>
    </cfRule>
  </conditionalFormatting>
  <conditionalFormatting sqref="M17:M18">
    <cfRule type="dataBar" priority="5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{C8E48F4E-C2C0-49AF-8C63-911F66B1DB28}</x14:id>
        </ext>
      </extLst>
    </cfRule>
  </conditionalFormatting>
  <conditionalFormatting sqref="M19:M20">
    <cfRule type="dataBar" priority="22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{0A1BF8A3-E301-406A-9741-82ACB25A5702}</x14:id>
        </ext>
      </extLst>
    </cfRule>
    <cfRule type="dataBar" priority="13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{5C7585E1-A6D4-48B1-9E9C-B61151F0C7E9}</x14:id>
        </ext>
      </extLst>
    </cfRule>
    <cfRule type="dataBar" priority="4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{622FC226-099D-4C71-BBA7-9D9AE9117E59}</x14:id>
        </ext>
      </extLst>
    </cfRule>
    <cfRule type="dataBar" priority="28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{C06FBC82-E1CB-4D81-B72C-327D8873E585}</x14:id>
        </ext>
      </extLst>
    </cfRule>
  </conditionalFormatting>
  <conditionalFormatting sqref="M21:M22">
    <cfRule type="dataBar" priority="34">
      <dataBar>
        <cfvo type="num" val="71"/>
        <cfvo type="num" val="0"/>
        <color rgb="FF638EC6"/>
      </dataBar>
      <extLst>
        <ext xmlns:x14="http://schemas.microsoft.com/office/spreadsheetml/2009/9/main" uri="{B025F937-C7B1-47D3-B67F-A62EFF666E3E}">
          <x14:id>{FAD531A4-DF3F-4FBE-B4BE-039D310AFED8}</x14:id>
        </ext>
      </extLst>
    </cfRule>
    <cfRule type="dataBar" priority="21">
      <dataBar>
        <cfvo type="num" val="0"/>
        <cfvo type="num" val="122"/>
        <color rgb="FF638EC6"/>
      </dataBar>
      <extLst>
        <ext xmlns:x14="http://schemas.microsoft.com/office/spreadsheetml/2009/9/main" uri="{B025F937-C7B1-47D3-B67F-A62EFF666E3E}">
          <x14:id>{FC8C3A33-659B-48E6-861E-6C95D63D38F8}</x14:id>
        </ext>
      </extLst>
    </cfRule>
    <cfRule type="dataBar" priority="12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{E385D780-C089-49C4-85CE-C9867525A82A}</x14:id>
        </ext>
      </extLst>
    </cfRule>
    <cfRule type="dataBar" priority="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{52A05B7A-FB00-4176-8CBB-9D96CB9A7B58}</x14:id>
        </ext>
      </extLst>
    </cfRule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{86B41B47-5E17-4D22-A6C9-E2F37CA4FC0D}</x14:id>
        </ext>
      </extLst>
    </cfRule>
  </conditionalFormatting>
  <conditionalFormatting sqref="M25:M26">
    <cfRule type="dataBar" priority="19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{FB1E02A9-8D68-44A8-A630-B3EE885BEABC}</x14:id>
        </ext>
      </extLst>
    </cfRule>
    <cfRule type="dataBar" priority="4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{FDC02800-AB26-4CB3-B820-A85DB087ABBE}</x14:id>
        </ext>
      </extLst>
    </cfRule>
    <cfRule type="dataBar" priority="4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{361FCDA0-D255-44FF-8D49-0FC4F17CB94D}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{7C780E5F-7B84-410D-BE6B-ED89D77515CC}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{9F3CF020-8607-4805-8182-FE4D9B8751EB}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{FC9136CF-5DCA-409F-A8E7-ED55EDB36DC8}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{7B6440BF-88A4-486C-B4B8-F91BD12779C1}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{ED40A6D0-9021-40D0-9787-E1F88FA489E9}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{C1DFBEA5-CEF7-424D-ABC7-A50302E0592D}</x14:id>
        </ext>
      </extLst>
    </cfRule>
    <cfRule type="dataBar" priority="2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{8CB4B783-413C-42E9-9F5A-0EAA6D855A2A}</x14:id>
        </ext>
      </extLst>
    </cfRule>
    <cfRule type="dataBar" priority="11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{21FE00BB-EA29-4503-BF3B-5D07768683F7}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{6CD6A431-B0E9-4CB8-A18A-7BBDF8E93FD4}</x14:id>
        </ext>
      </extLst>
    </cfRule>
    <cfRule type="dataBar" priority="2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{42BC64CF-0AC9-4E26-8FB0-BD400C6BA3C3}</x14:id>
        </ext>
      </extLst>
    </cfRule>
    <cfRule type="dataBar" priority="3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{E1C8F9C3-4AFB-4257-8587-F3A9B5313FE2}</x14:id>
        </ext>
      </extLst>
    </cfRule>
    <cfRule type="dataBar" priority="36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{D78A8BF4-B670-449B-8027-DF3B8817B0B0}</x14:id>
        </ext>
      </extLst>
    </cfRule>
  </conditionalFormatting>
  <conditionalFormatting sqref="M29:M30">
    <cfRule type="dataBar" priority="4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{BDFB2646-A789-41CC-AC8F-A3FE0D799E68}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{87E74037-98A9-4FE7-B644-AD5487FD7D08}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{91943059-B758-470A-9CA8-03A71DA2BA00}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{03F55406-C97F-40FD-B6B5-C4503BD67CBE}</x14:id>
        </ext>
      </extLst>
    </cfRule>
    <cfRule type="dataBar" priority="3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{65E9B36E-7191-4ED5-BA2E-C974AA3E7CFA}</x14:id>
        </ext>
      </extLst>
    </cfRule>
    <cfRule type="dataBar" priority="1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{16D3FED0-44AD-4C9D-84CC-C29CA4E6FC4D}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{33098F17-07E8-429F-AC68-42535402A283}</x14:id>
        </ext>
      </extLst>
    </cfRule>
    <cfRule type="dataBar" priority="3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{7BDC6CC4-31B3-4CC1-8D3C-DDE08FCFBC6B}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{3BB3EE52-ABD0-4B82-8947-06465AD141F0}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4A4E4F-3B57-45CC-8CB8-3C77DFB90B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92F0DD-4D12-41B9-825A-48A623E7DC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0111F1-FDAD-411E-A102-3A3432EDF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 L9 L11 L13 L15 L17 L19 L21</xm:sqref>
        </x14:conditionalFormatting>
        <x14:conditionalFormatting xmlns:xm="http://schemas.microsoft.com/office/excel/2006/main">
          <x14:cfRule type="dataBar" id="{A7D1E6A0-C5DB-4E66-A369-842D5E933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B720E4-BB21-4CA9-97E9-8766912C9D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 L7 L29:L30 L9 L11 L13 L15 L17 L19 L21</xm:sqref>
        </x14:conditionalFormatting>
        <x14:conditionalFormatting xmlns:xm="http://schemas.microsoft.com/office/excel/2006/main">
          <x14:cfRule type="dataBar" id="{0CA285B2-BB08-4EAA-BE5D-8E00A9560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2C7FDE-7534-4864-B18D-48EC10388C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C5E1CC-C1E2-4A6C-8222-DB736C652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05D1F2-E56B-4FBA-958E-A75C045142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239FBC-C5AD-4984-A65F-D8E35381BF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53BDB972-676F-4F21-91A3-59C8586F2B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417EC5-7BC7-4E26-92D9-C794FDE14E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2CE891-91F3-4CEF-9C74-88056D962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8B81F-1299-41D0-91AA-7730C572C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D3494F-3294-4AF1-AB81-39565B8306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5AB14B19-29E1-4897-BE2B-CE7F12B67F7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241DA42-CCEC-45A9-9BCF-2A651ED0E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6345E9-5D9D-448B-94BE-6731936F2A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A49FF4-7634-4955-93D3-3659A690F48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EE4445E-1C36-461B-BE5B-D06047CAF3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96B47A-A9C7-47B7-AEB9-E6217019F8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B337BC-76ED-4C41-9014-567F002D49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CC534E-59BA-48A0-AE5B-CDED68CE7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M21 M9 M15 M19 M11 M13 M17</xm:sqref>
        </x14:conditionalFormatting>
        <x14:conditionalFormatting xmlns:xm="http://schemas.microsoft.com/office/excel/2006/main">
          <x14:cfRule type="dataBar" id="{F1018B21-23BF-47DB-9134-EE045A11ABEB}">
            <x14:dataBar minLength="0" maxLength="100" gradient="0">
              <x14:cfvo type="num">
                <xm:f>0</xm:f>
              </x14:cfvo>
              <x14:cfvo type="num">
                <xm:f>141</xm:f>
              </x14:cfvo>
              <x14:negativeFillColor rgb="FFFF0000"/>
              <x14:axisColor rgb="FF000000"/>
            </x14:dataBar>
          </x14:cfRule>
          <x14:cfRule type="dataBar" id="{DD94D532-85D1-4366-AC74-ABF146DBDF47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AFE30F36-EEC8-4A86-9152-D973E74244B6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70C4FCD8-CE41-4919-ACEE-6CD2223D2E7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7986343-C952-425B-A4A8-BBFD867883B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06378CDE-D7A7-4A45-A915-273D4945BC0A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34643CAC-F835-4D56-91B7-544DBCC7B315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F2895819-58BE-4A80-9027-6CFC2B961ABA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B33A66E1-AB0B-44F5-B986-2AB75B4BFFE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11443B5A-A19C-428A-B056-9BB05520723B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6A8AEAAC-11C1-446A-B83D-F94C52576F16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7703F202-3B35-4A7A-B306-04CDB2B6DBE2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9C5E321-3BFD-4FC1-96A8-4BF878D14E1D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AA9488B3-69BB-4D15-B925-8D4009AACAAD}">
            <x14:dataBar minLength="0" maxLength="100" gradient="0">
              <x14:cfvo type="num">
                <xm:f>0</xm:f>
              </x14:cfvo>
              <x14:cfvo type="num">
                <xm:f>34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D720FC89-D469-463D-9495-40DCB6998DB0}">
            <x14:dataBar minLength="0" maxLength="100" gradient="0">
              <x14:cfvo type="num">
                <xm:f>0</xm:f>
              </x14:cfvo>
              <x14:cfvo type="num">
                <xm:f>15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C87CBAE7-B3AD-4672-9A41-64EDF66387C4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96513689-FAB0-4C6D-8BED-6762F796D48D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36F7B8F1-FDBF-4441-8195-474CA2D1BAD0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M15:M18</xm:sqref>
        </x14:conditionalFormatting>
        <x14:conditionalFormatting xmlns:xm="http://schemas.microsoft.com/office/excel/2006/main">
          <x14:cfRule type="dataBar" id="{C8E48F4E-C2C0-49AF-8C63-911F66B1DB28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0A1BF8A3-E301-406A-9741-82ACB25A5702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5C7585E1-A6D4-48B1-9E9C-B61151F0C7E9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622FC226-099D-4C71-BBA7-9D9AE9117E59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14:cfRule type="dataBar" id="{C06FBC82-E1CB-4D81-B72C-327D8873E585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FAD531A4-DF3F-4FBE-B4BE-039D310AFED8}">
            <x14:dataBar minLength="0" maxLength="100" gradient="0">
              <x14:cfvo type="num">
                <xm:f>71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C8C3A33-659B-48E6-861E-6C95D63D38F8}">
            <x14:dataBar minLength="0" maxLength="100" gradient="0">
              <x14:cfvo type="num">
                <xm:f>0</xm:f>
              </x14:cfvo>
              <x14:cfvo type="num">
                <xm:f>122</xm:f>
              </x14:cfvo>
              <x14:negativeFillColor rgb="FFFF0000"/>
              <x14:axisColor rgb="FF000000"/>
            </x14:dataBar>
          </x14:cfRule>
          <x14:cfRule type="dataBar" id="{E385D780-C089-49C4-85CE-C9867525A82A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14:cfRule type="dataBar" id="{52A05B7A-FB00-4176-8CBB-9D96CB9A7B58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86B41B47-5E17-4D22-A6C9-E2F37CA4FC0D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FB1E02A9-8D68-44A8-A630-B3EE885BEABC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DC02800-AB26-4CB3-B820-A85DB087ABB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61FCDA0-D255-44FF-8D49-0FC4F17CB94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C780E5F-7B84-410D-BE6B-ED89D77515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3CF020-8607-4805-8182-FE4D9B875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9136CF-5DCA-409F-A8E7-ED55EDB36D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6440BF-88A4-486C-B4B8-F91BD12779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40A6D0-9021-40D0-9787-E1F88FA489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DFBEA5-CEF7-424D-ABC7-A50302E059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B4B783-413C-42E9-9F5A-0EAA6D855A2A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21FE00BB-EA29-4503-BF3B-5D07768683F7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6CD6A431-B0E9-4CB8-A18A-7BBDF8E93FD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2BC64CF-0AC9-4E26-8FB0-BD400C6BA3C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1C8F9C3-4AFB-4257-8587-F3A9B5313FE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78A8BF4-B670-449B-8027-DF3B8817B0B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BDFB2646-A789-41CC-AC8F-A3FE0D799E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E74037-98A9-4FE7-B644-AD5487FD7D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943059-B758-470A-9CA8-03A71DA2B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F55406-C97F-40FD-B6B5-C4503BD67C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5E9B36E-7191-4ED5-BA2E-C974AA3E7CF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6D3FED0-44AD-4C9D-84CC-C29CA4E6FC4D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33098F17-07E8-429F-AC68-42535402A2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BDC6CC4-31B3-4CC1-8D3C-DDE08FCFBC6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BB3EE52-ABD0-4B82-8947-06465AD14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3E17-0B88-49B6-B0C9-0879DA777734}">
  <sheetPr codeName="Hoja66"/>
  <dimension ref="B1:Y30"/>
  <sheetViews>
    <sheetView showGridLines="0" topLeftCell="F1" zoomScaleNormal="100" workbookViewId="0">
      <selection activeCell="I28" sqref="I28:L28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285</v>
      </c>
      <c r="I1" s="19"/>
      <c r="J1" s="19"/>
      <c r="K1" s="19"/>
      <c r="L1" s="19"/>
      <c r="M1" s="19"/>
      <c r="N1" s="22"/>
      <c r="X1" s="8">
        <f>AVERAGE(L7,L9,L11,L13,L15,L17,L21,L25)</f>
        <v>1.1068532618972522</v>
      </c>
      <c r="Y1" s="9">
        <f>1-X1</f>
        <v>-0.10685326189725219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286</v>
      </c>
      <c r="J7" s="27">
        <v>89</v>
      </c>
      <c r="K7" s="27">
        <v>110</v>
      </c>
      <c r="L7" s="23">
        <f>K7/J7</f>
        <v>1.2359550561797752</v>
      </c>
      <c r="M7" s="32">
        <f>J7-K7</f>
        <v>-21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287</v>
      </c>
      <c r="J9" s="27">
        <v>46</v>
      </c>
      <c r="K9" s="27">
        <v>49</v>
      </c>
      <c r="L9" s="23">
        <f>K9/J9</f>
        <v>1.0652173913043479</v>
      </c>
      <c r="M9" s="32">
        <f>J9-K9</f>
        <v>-3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133</v>
      </c>
      <c r="J11" s="27">
        <v>39</v>
      </c>
      <c r="K11" s="27">
        <v>46</v>
      </c>
      <c r="L11" s="23">
        <f>K11/J11</f>
        <v>1.1794871794871795</v>
      </c>
      <c r="M11" s="32">
        <f>J11-K11</f>
        <v>-7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110</v>
      </c>
      <c r="J13" s="27">
        <v>73</v>
      </c>
      <c r="K13" s="27">
        <v>73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30" t="s">
        <v>288</v>
      </c>
      <c r="J15" s="27">
        <v>24</v>
      </c>
      <c r="K15" s="27">
        <v>29</v>
      </c>
      <c r="L15" s="23">
        <f>K15/J15</f>
        <v>1.2083333333333333</v>
      </c>
      <c r="M15" s="32">
        <f>J15-K15</f>
        <v>-5</v>
      </c>
      <c r="N15" s="22"/>
    </row>
    <row r="16" spans="2:25" x14ac:dyDescent="0.25">
      <c r="H16" s="26"/>
      <c r="I16" s="31"/>
      <c r="J16" s="28"/>
      <c r="K16" s="28"/>
      <c r="L16" s="23"/>
      <c r="M16" s="33"/>
      <c r="N16" s="22"/>
    </row>
    <row r="17" spans="8:14" x14ac:dyDescent="0.25">
      <c r="H17" s="26"/>
      <c r="I17" s="30" t="s">
        <v>289</v>
      </c>
      <c r="J17" s="27">
        <v>102</v>
      </c>
      <c r="K17" s="27">
        <v>111</v>
      </c>
      <c r="L17" s="23">
        <f>K17/J17</f>
        <v>1.088235294117647</v>
      </c>
      <c r="M17" s="32">
        <f>J17-K17</f>
        <v>-9</v>
      </c>
      <c r="N17" s="22"/>
    </row>
    <row r="18" spans="8:14" x14ac:dyDescent="0.25">
      <c r="H18" s="26"/>
      <c r="I18" s="31"/>
      <c r="J18" s="28"/>
      <c r="K18" s="28"/>
      <c r="L18" s="23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285</v>
      </c>
      <c r="J21" s="20">
        <v>38</v>
      </c>
      <c r="K21" s="20">
        <v>39</v>
      </c>
      <c r="L21" s="23">
        <f>K21/J21</f>
        <v>1.0263157894736843</v>
      </c>
      <c r="M21" s="18">
        <f>J21-K21</f>
        <v>-1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285</v>
      </c>
      <c r="J25" s="20">
        <v>39</v>
      </c>
      <c r="K25" s="20">
        <v>41</v>
      </c>
      <c r="L25" s="23">
        <f>K25/J25</f>
        <v>1.0512820512820513</v>
      </c>
      <c r="M25" s="18">
        <f>J25-K25</f>
        <v>-2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I28:L28"/>
    <mergeCell ref="J30:L30"/>
    <mergeCell ref="H23:H24"/>
    <mergeCell ref="I23:M24"/>
    <mergeCell ref="H25:H26"/>
    <mergeCell ref="I25:I26"/>
    <mergeCell ref="J25:J26"/>
    <mergeCell ref="K25:K26"/>
    <mergeCell ref="L25:L26"/>
    <mergeCell ref="M25:M26"/>
    <mergeCell ref="H19:H20"/>
    <mergeCell ref="I19:M20"/>
    <mergeCell ref="H21:H22"/>
    <mergeCell ref="I21:I22"/>
    <mergeCell ref="J21:J22"/>
    <mergeCell ref="K21:K22"/>
    <mergeCell ref="L21:L22"/>
    <mergeCell ref="M21:M22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{4A6E9325-E57F-4963-AD42-69B9C423D7BB}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{E54AE10B-6FFD-49E5-AE30-3D90562D02C9}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{DEF83F97-4DB2-46B4-A383-C5B5A2C41962}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{6B1AC06E-E2C9-46A0-8F0C-5D48A0834865}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{F7E4DB02-6D40-42A2-8E9B-A498B26C2A8E}</x14:id>
        </ext>
      </extLst>
    </cfRule>
  </conditionalFormatting>
  <conditionalFormatting sqref="L21:L22 L25:L26 L7:L18"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{9AD32E53-92A6-442B-81BF-A0FACDE5AEE9}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{184073AB-7D4E-4A71-839E-F1DD792DF267}</x14:id>
        </ext>
      </extLst>
    </cfRule>
  </conditionalFormatting>
  <conditionalFormatting sqref="L21:L22"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{8BBC8C2F-E9F7-40FC-9873-66FBB68D7258}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{55918C45-796A-4C44-969F-E60EAC13BF3E}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{24B1147F-AA0F-468E-810E-2797BA3F0C26}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{94936C0D-548B-4401-8457-F880CAB7D952}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{EC2DD873-797E-495D-95BB-3347E2F73185}</x14:id>
        </ext>
      </extLst>
    </cfRule>
  </conditionalFormatting>
  <conditionalFormatting sqref="L25:L26"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{C9DEE8B8-13A7-4897-A4D2-78C51208EEDF}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{727EB063-3220-4D96-BDE8-854D5A2BB6AF}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{C116D375-6DA7-4206-82B9-2895504A8AA3}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{406EF100-E5EA-4B2A-A27D-7CA2868D3C46}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{5FFE453E-C281-4232-9143-456690254AF6}</x14:id>
        </ext>
      </extLst>
    </cfRule>
  </conditionalFormatting>
  <conditionalFormatting sqref="M7 M9 M15 M17 M11 M13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{C81B8B06-9A2F-4D13-ABCC-15E620225485}</x14:id>
        </ext>
      </extLst>
    </cfRule>
    <cfRule type="dataBar" priority="46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{D5678DFB-06F3-4A5F-91A4-50C87D987E11}</x14:id>
        </ext>
      </extLst>
    </cfRule>
    <cfRule type="dataBar" priority="46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{61D55F02-E1D8-4AC3-82F2-9A69F6C0D16D}</x14:id>
        </ext>
      </extLst>
    </cfRule>
    <cfRule type="dataBar" priority="4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{E0057355-30B1-49D4-BB98-94C553400772}</x14:id>
        </ext>
      </extLst>
    </cfRule>
    <cfRule type="dataBar" priority="46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{CA7D22FC-A15C-41DB-8F0C-C93992031F8A}</x14:id>
        </ext>
      </extLst>
    </cfRule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{0EDD03A8-8489-4BB6-9C3D-C801E01F7426}</x14:id>
        </ext>
      </extLst>
    </cfRule>
    <cfRule type="dataBar" priority="4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{5BBF82DE-EB01-4A14-8AC9-1E145C26B811}</x14:id>
        </ext>
      </extLst>
    </cfRule>
    <cfRule type="dataBar" priority="4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{2F373463-AC04-4B4E-9F63-8F29D159FB29}</x14:id>
        </ext>
      </extLst>
    </cfRule>
  </conditionalFormatting>
  <conditionalFormatting sqref="M7:M8">
    <cfRule type="dataBar" priority="3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{E8ABBB91-BEB4-48C1-B4E7-38CFBB231952}</x14:id>
        </ext>
      </extLst>
    </cfRule>
    <cfRule type="dataBar" priority="13">
      <dataBar>
        <cfvo type="num" val="0"/>
        <cfvo type="num" val="89"/>
        <color rgb="FF638EC6"/>
      </dataBar>
      <extLst>
        <ext xmlns:x14="http://schemas.microsoft.com/office/spreadsheetml/2009/9/main" uri="{B025F937-C7B1-47D3-B67F-A62EFF666E3E}">
          <x14:id>{1B8289E0-C85C-409E-97D8-9E1C3EC9CCBD}</x14:id>
        </ext>
      </extLst>
    </cfRule>
    <cfRule type="dataBar" priority="2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{8A7A5BCE-74AE-4F46-AF18-DAC91A7A8AF4}</x14:id>
        </ext>
      </extLst>
    </cfRule>
    <cfRule type="dataBar" priority="2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{B91A4707-57A3-4BA1-A9C5-29A862928AFB}</x14:id>
        </ext>
      </extLst>
    </cfRule>
  </conditionalFormatting>
  <conditionalFormatting sqref="M7:M18">
    <cfRule type="dataBar" priority="3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{0AC6B9FE-3026-433D-B059-A7D98626033F}</x14:id>
        </ext>
      </extLst>
    </cfRule>
    <cfRule type="dataBar" priority="3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{2673B9C1-2DBC-4132-B4A9-917268338DBF}</x14:id>
        </ext>
      </extLst>
    </cfRule>
  </conditionalFormatting>
  <conditionalFormatting sqref="M9:M10">
    <cfRule type="dataBar" priority="2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{DC4F1D06-EE85-482F-A01B-868D08D676C8}</x14:id>
        </ext>
      </extLst>
    </cfRule>
    <cfRule type="dataBar" priority="1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{8674F69D-BA7F-49D5-A1D1-6DA3E7F96ACC}</x14:id>
        </ext>
      </extLst>
    </cfRule>
  </conditionalFormatting>
  <conditionalFormatting sqref="M9:M14">
    <cfRule type="dataBar" priority="3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{29DAFA66-5B46-4BF5-AF0D-05AFF85EA0DA}</x14:id>
        </ext>
      </extLst>
    </cfRule>
    <cfRule type="dataBar" priority="2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{FAB846E2-5524-4BE7-9E95-D6B1688AA18A}</x14:id>
        </ext>
      </extLst>
    </cfRule>
  </conditionalFormatting>
  <conditionalFormatting sqref="M11:M12">
    <cfRule type="dataBar" priority="19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{13029AB1-7CCD-468B-AA63-9FC31624AB26}</x14:id>
        </ext>
      </extLst>
    </cfRule>
    <cfRule type="dataBar" priority="11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{B209942C-DA79-448D-BE34-7BC4362B255C}</x14:id>
        </ext>
      </extLst>
    </cfRule>
  </conditionalFormatting>
  <conditionalFormatting sqref="M13:M14">
    <cfRule type="dataBar" priority="1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{DFDA0040-0A58-4C76-916D-22E52A8F8894}</x14:id>
        </ext>
      </extLst>
    </cfRule>
    <cfRule type="dataBar" priority="1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{E2FE493B-4A37-4FC0-8AA9-D4135F71AE9E}</x14:id>
        </ext>
      </extLst>
    </cfRule>
  </conditionalFormatting>
  <conditionalFormatting sqref="M15:M16">
    <cfRule type="dataBar" priority="9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{EC46A7FA-6D51-4DA1-8954-2505E24B3BE8}</x14:id>
        </ext>
      </extLst>
    </cfRule>
    <cfRule type="dataBar" priority="17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{3CF759F4-CB37-48F5-AC43-90D44074F97F}</x14:id>
        </ext>
      </extLst>
    </cfRule>
    <cfRule type="dataBar" priority="26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{AB97B0E5-5E15-413B-B0A3-83B4D00968D1}</x14:id>
        </ext>
      </extLst>
    </cfRule>
    <cfRule type="dataBar" priority="32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{69D09D8A-ED28-4239-8854-EC2A3B373A93}</x14:id>
        </ext>
      </extLst>
    </cfRule>
  </conditionalFormatting>
  <conditionalFormatting sqref="M17:M18">
    <cfRule type="dataBar" priority="31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{20556375-0047-4BC9-891B-A45F9C91B62D}</x14:id>
        </ext>
      </extLst>
    </cfRule>
    <cfRule type="dataBar" priority="25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{3BFDAD9B-F1D5-4C79-8018-FCF82114D623}</x14:id>
        </ext>
      </extLst>
    </cfRule>
    <cfRule type="dataBar" priority="1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{D28D8C54-38BD-46CA-81FD-B2A9E5AEB55D}</x14:id>
        </ext>
      </extLst>
    </cfRule>
    <cfRule type="dataBar" priority="8">
      <dataBar>
        <cfvo type="num" val="0"/>
        <cfvo type="num" val="102"/>
        <color rgb="FF638EC6"/>
      </dataBar>
      <extLst>
        <ext xmlns:x14="http://schemas.microsoft.com/office/spreadsheetml/2009/9/main" uri="{B025F937-C7B1-47D3-B67F-A62EFF666E3E}">
          <x14:id>{7C19302F-AC92-4708-8AB5-25C3F9BF14CF}</x14:id>
        </ext>
      </extLst>
    </cfRule>
  </conditionalFormatting>
  <conditionalFormatting sqref="M21:M22">
    <cfRule type="dataBar" priority="4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{59F02E65-BB0D-417E-A638-88645B4C9900}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{0D8CEF8B-7C02-4287-89A2-3BE3797E47B3}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{57D928B5-DA3F-4F0E-9B43-6BE77D4BB7CB}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{E45A68BE-AC38-4D8D-8299-3C48D34EB4EB}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{592EA4F8-20B8-4983-9A5D-F5920EE1D5BC}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{F996A0DE-CB9E-4AC8-A3C6-4AB4B33E8C47}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{E8C42501-109C-44FD-AA9F-553C57CC21C7}</x14:id>
        </ext>
      </extLst>
    </cfRule>
    <cfRule type="dataBar" priority="3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{0D1AA7BC-0343-4BF2-BD14-55B375F952C9}</x14:id>
        </ext>
      </extLst>
    </cfRule>
    <cfRule type="dataBar" priority="3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{4999662E-47B2-4925-BA0F-D40F7AF19BA0}</x14:id>
        </ext>
      </extLst>
    </cfRule>
    <cfRule type="dataBar" priority="2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{47CCF227-D6BC-4773-BDC1-BEAE68E5A7B5}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{4CC6E3FD-29B9-4740-8C26-960E59CBF398}</x14:id>
        </ext>
      </extLst>
    </cfRule>
    <cfRule type="dataBar" priority="2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{A1E61C35-D7AB-493D-8FF2-3DBA69A2A7EB}</x14:id>
        </ext>
      </extLst>
    </cfRule>
    <cfRule type="dataBar" priority="14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{104958DC-C411-4CF1-A878-58ED6DD1D413}</x14:id>
        </ext>
      </extLst>
    </cfRule>
    <cfRule type="dataBar" priority="4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{418167F2-8A5D-4426-8F93-687638F67D2D}</x14:id>
        </ext>
      </extLst>
    </cfRule>
    <cfRule type="dataBar" priority="7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{A166006F-CE63-4139-8013-02F7B807D639}</x14:id>
        </ext>
      </extLst>
    </cfRule>
  </conditionalFormatting>
  <conditionalFormatting sqref="M25:M26"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{C09EA084-FC5C-4E7B-8AB3-EA729EDC5BF2}</x14:id>
        </ext>
      </extLst>
    </cfRule>
    <cfRule type="dataBar" priority="1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{BE28429E-DF5E-4861-8B8B-B60611AA083C}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{1E957B80-F5E8-40FD-80BB-18F2E145550A}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{50C8ED62-83E1-4365-B50D-B223BBD4A957}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{20D2DA38-6E28-454E-A2CC-8F59BB57EBFB}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{E74D9C82-8EA4-4BEB-B07C-1CEF094D285B}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{7132C354-A592-4C00-9218-6B92D2F838E6}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{D17FBE7F-513D-4114-888E-2B627A60182A}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{38287B4F-EC72-4B90-A41D-A717F00DAA6D}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6E9325-E57F-4963-AD42-69B9C423D7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4AE10B-6FFD-49E5-AE30-3D90562D0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F83F97-4DB2-46B4-A383-C5B5A2C41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1AC06E-E2C9-46A0-8F0C-5D48A08348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E4DB02-6D40-42A2-8E9B-A498B26C2A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L7:L18</xm:sqref>
        </x14:conditionalFormatting>
        <x14:conditionalFormatting xmlns:xm="http://schemas.microsoft.com/office/excel/2006/main">
          <x14:cfRule type="dataBar" id="{9AD32E53-92A6-442B-81BF-A0FACDE5AE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84073AB-7D4E-4A71-839E-F1DD792DF2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 L25:L26 L7:L18</xm:sqref>
        </x14:conditionalFormatting>
        <x14:conditionalFormatting xmlns:xm="http://schemas.microsoft.com/office/excel/2006/main">
          <x14:cfRule type="dataBar" id="{8BBC8C2F-E9F7-40FC-9873-66FBB68D72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918C45-796A-4C44-969F-E60EAC13B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B1147F-AA0F-468E-810E-2797BA3F0C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936C0D-548B-4401-8457-F880CAB7D9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2DD873-797E-495D-95BB-3347E2F73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C9DEE8B8-13A7-4897-A4D2-78C51208EE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7EB063-3220-4D96-BDE8-854D5A2BB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16D375-6DA7-4206-82B9-2895504A8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6EF100-E5EA-4B2A-A27D-7CA2868D3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FE453E-C281-4232-9143-456690254A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C81B8B06-9A2F-4D13-ABCC-15E6202254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678DFB-06F3-4A5F-91A4-50C87D987E1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1D55F02-E1D8-4AC3-82F2-9A69F6C0D16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0057355-30B1-49D4-BB98-94C5534007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7D22FC-A15C-41DB-8F0C-C93992031F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EDD03A8-8489-4BB6-9C3D-C801E01F7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BF82DE-EB01-4A14-8AC9-1E145C26B8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373463-AC04-4B4E-9F63-8F29D159FB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M15 M17 M11 M13</xm:sqref>
        </x14:conditionalFormatting>
        <x14:conditionalFormatting xmlns:xm="http://schemas.microsoft.com/office/excel/2006/main">
          <x14:cfRule type="dataBar" id="{E8ABBB91-BEB4-48C1-B4E7-38CFBB231952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1B8289E0-C85C-409E-97D8-9E1C3EC9CCBD}">
            <x14:dataBar minLength="0" maxLength="100" gradient="0">
              <x14:cfvo type="num">
                <xm:f>0</xm:f>
              </x14:cfvo>
              <x14:cfvo type="num">
                <xm:f>89</xm:f>
              </x14:cfvo>
              <x14:negativeFillColor rgb="FFFF0000"/>
              <x14:axisColor rgb="FF000000"/>
            </x14:dataBar>
          </x14:cfRule>
          <x14:cfRule type="dataBar" id="{8A7A5BCE-74AE-4F46-AF18-DAC91A7A8AF4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B91A4707-57A3-4BA1-A9C5-29A862928AF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0AC6B9FE-3026-433D-B059-A7D98626033F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673B9C1-2DBC-4132-B4A9-917268338DBF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DC4F1D06-EE85-482F-A01B-868D08D676C8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8674F69D-BA7F-49D5-A1D1-6DA3E7F96ACC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29DAFA66-5B46-4BF5-AF0D-05AFF85EA0DA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AB846E2-5524-4BE7-9E95-D6B1688AA18A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13029AB1-7CCD-468B-AA63-9FC31624AB26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B209942C-DA79-448D-BE34-7BC4362B255C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DFDA0040-0A58-4C76-916D-22E52A8F8894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E2FE493B-4A37-4FC0-8AA9-D4135F71AE9E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EC46A7FA-6D51-4DA1-8954-2505E24B3BE8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14:cfRule type="dataBar" id="{3CF759F4-CB37-48F5-AC43-90D44074F97F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AB97B0E5-5E15-413B-B0A3-83B4D00968D1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69D09D8A-ED28-4239-8854-EC2A3B373A93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20556375-0047-4BC9-891B-A45F9C91B62D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3BFDAD9B-F1D5-4C79-8018-FCF82114D623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D28D8C54-38BD-46CA-81FD-B2A9E5AEB55D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14:cfRule type="dataBar" id="{7C19302F-AC92-4708-8AB5-25C3F9BF14CF}">
            <x14:dataBar minLength="0" maxLength="100" gradient="0">
              <x14:cfvo type="num">
                <xm:f>0</xm:f>
              </x14:cfvo>
              <x14:cfvo type="num">
                <xm:f>102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59F02E65-BB0D-417E-A638-88645B4C990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D8CEF8B-7C02-4287-89A2-3BE3797E47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7D928B5-DA3F-4F0E-9B43-6BE77D4BB7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45A68BE-AC38-4D8D-8299-3C48D34EB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2EA4F8-20B8-4983-9A5D-F5920EE1D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96A0DE-CB9E-4AC8-A3C6-4AB4B33E8C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C42501-109C-44FD-AA9F-553C57CC21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1AA7BC-0343-4BF2-BD14-55B375F952C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4999662E-47B2-4925-BA0F-D40F7AF19BA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7CCF227-D6BC-4773-BDC1-BEAE68E5A7B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CC6E3FD-29B9-4740-8C26-960E59CBF39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1E61C35-D7AB-493D-8FF2-3DBA69A2A7EB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04958DC-C411-4CF1-A878-58ED6DD1D413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418167F2-8A5D-4426-8F93-687638F67D2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166006F-CE63-4139-8013-02F7B807D639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C09EA084-FC5C-4E7B-8AB3-EA729EDC5BF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E28429E-DF5E-4861-8B8B-B60611AA083C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14:cfRule type="dataBar" id="{1E957B80-F5E8-40FD-80BB-18F2E145550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0C8ED62-83E1-4365-B50D-B223BBD4A9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D2DA38-6E28-454E-A2CC-8F59BB57EB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4D9C82-8EA4-4BEB-B07C-1CEF094D2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32C354-A592-4C00-9218-6B92D2F838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7FBE7F-513D-4114-888E-2B627A6018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287B4F-EC72-4B90-A41D-A717F00DAA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6EBC-D407-49DE-B0B1-EBD69427DE1F}">
  <sheetPr codeName="Hoja67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290</v>
      </c>
      <c r="I1" s="19"/>
      <c r="J1" s="19"/>
      <c r="K1" s="19"/>
      <c r="L1" s="19"/>
      <c r="M1" s="19"/>
      <c r="N1" s="22"/>
      <c r="X1" s="8">
        <f>AVERAGE(L7,L9,L11,L13,L15,L19,L23)</f>
        <v>1.1314246557060308</v>
      </c>
      <c r="Y1" s="9">
        <f>1-X1</f>
        <v>-0.13142465570603079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290</v>
      </c>
      <c r="J7" s="27">
        <v>151</v>
      </c>
      <c r="K7" s="27">
        <v>156</v>
      </c>
      <c r="L7" s="23">
        <f>K7/J7</f>
        <v>1.0331125827814569</v>
      </c>
      <c r="M7" s="32">
        <f>J7-K7</f>
        <v>-5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291</v>
      </c>
      <c r="J9" s="27">
        <v>36</v>
      </c>
      <c r="K9" s="27">
        <v>39</v>
      </c>
      <c r="L9" s="23">
        <f>K9/J9</f>
        <v>1.0833333333333333</v>
      </c>
      <c r="M9" s="32">
        <f>J9-K9</f>
        <v>-3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292</v>
      </c>
      <c r="J11" s="27">
        <v>98</v>
      </c>
      <c r="K11" s="27">
        <v>152</v>
      </c>
      <c r="L11" s="23">
        <f>K11/J11</f>
        <v>1.5510204081632653</v>
      </c>
      <c r="M11" s="32">
        <f>J11-K11</f>
        <v>-54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293</v>
      </c>
      <c r="J13" s="27">
        <v>42</v>
      </c>
      <c r="K13" s="27">
        <v>48</v>
      </c>
      <c r="L13" s="23">
        <f>K13/J13</f>
        <v>1.1428571428571428</v>
      </c>
      <c r="M13" s="32">
        <f>J13-K13</f>
        <v>-6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30" t="s">
        <v>294</v>
      </c>
      <c r="J15" s="27">
        <v>38</v>
      </c>
      <c r="K15" s="27">
        <v>39</v>
      </c>
      <c r="L15" s="23">
        <f>K15/J15</f>
        <v>1.0263157894736843</v>
      </c>
      <c r="M15" s="32">
        <f>J15-K15</f>
        <v>-1</v>
      </c>
      <c r="N15" s="22"/>
    </row>
    <row r="16" spans="2:25" x14ac:dyDescent="0.25">
      <c r="H16" s="26"/>
      <c r="I16" s="31"/>
      <c r="J16" s="28"/>
      <c r="K16" s="28"/>
      <c r="L16" s="23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290</v>
      </c>
      <c r="J19" s="20">
        <v>18</v>
      </c>
      <c r="K19" s="20">
        <v>19</v>
      </c>
      <c r="L19" s="23">
        <f>K19/J19</f>
        <v>1.0555555555555556</v>
      </c>
      <c r="M19" s="18">
        <f>J19-K19</f>
        <v>-1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20" t="s">
        <v>290</v>
      </c>
      <c r="J23" s="20">
        <v>36</v>
      </c>
      <c r="K23" s="20">
        <v>37</v>
      </c>
      <c r="L23" s="23">
        <f>K23/J23</f>
        <v>1.0277777777777777</v>
      </c>
      <c r="M23" s="18">
        <f>J23-K23</f>
        <v>-1</v>
      </c>
      <c r="N23" s="22"/>
    </row>
    <row r="24" spans="8:14" x14ac:dyDescent="0.25">
      <c r="H24" s="26"/>
      <c r="I24" s="20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{4DB0C6F2-1457-4874-B59B-C3423687773A}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{414DD9A2-6EDF-47FB-BAF7-4E2B179D7E61}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{A078BB2C-F67C-4B3E-B56B-4F03254877E2}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{A954B8C4-F5A8-478F-B6D5-BA86322961B7}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{5786C27E-1118-406C-A684-03E2053A882D}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{469E484C-12CD-479B-AFF6-1819E2574353}</x14:id>
        </ext>
      </extLst>
    </cfRule>
    <cfRule type="dataBar" priority="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{15169D92-0626-4CB8-A058-17EA1D3AAE3C}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{E3E2810A-AADA-41B5-AEE8-88C8E16B28EB}</x14:id>
        </ext>
      </extLst>
    </cfRule>
    <cfRule type="dataBar" priority="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{332468C7-61C2-4A87-9989-0399D9823505}</x14:id>
        </ext>
      </extLst>
    </cfRule>
    <cfRule type="dataBar" priority="1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{9389C1E3-CE5C-4E45-8C66-7E626BE10ACE}</x14:id>
        </ext>
      </extLst>
    </cfRule>
  </conditionalFormatting>
  <conditionalFormatting sqref="L19:L20 L23:L24 L7:L16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{B8B5D71F-E32E-4E94-9DFF-57AEA3B6FE5D}</x14:id>
        </ext>
      </extLst>
    </cfRule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{74291803-5230-4C86-85FE-C9CA14E613A5}</x14:id>
        </ext>
      </extLst>
    </cfRule>
  </conditionalFormatting>
  <conditionalFormatting sqref="L19:L20">
    <cfRule type="dataBar" priority="7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{E9074AAA-A698-4FBD-BE54-006DAF2ABAC0}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{6E1F805E-C4DA-4D62-9FD2-D16BF1399658}</x14:id>
        </ext>
      </extLst>
    </cfRule>
    <cfRule type="dataBar" priority="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{5ADDD9EB-2818-4180-8B08-521422D5FF0C}</x14:id>
        </ext>
      </extLst>
    </cfRule>
    <cfRule type="dataBar" priority="7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{C9F3DDA3-FD1D-495E-95BF-8715C63D934D}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{B491E9EA-6BF1-4ED2-BFBC-EB76B149E606}</x14:id>
        </ext>
      </extLst>
    </cfRule>
  </conditionalFormatting>
  <conditionalFormatting sqref="L23:L2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{B862AB1D-30C2-46D6-ACD7-0ED31CEB6A0E}</x14:id>
        </ext>
      </extLst>
    </cfRule>
    <cfRule type="dataBar" priority="7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{01387E95-C1C1-4B00-AD32-8464DEA47443}</x14:id>
        </ext>
      </extLst>
    </cfRule>
    <cfRule type="dataBar" priority="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{0153076A-588D-4A93-8C69-0EB7F3174BC8}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{42B69DC7-DF71-49D5-898B-7864070DE15F}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{FFC544B5-F8D0-4561-8532-D18F621CCDE3}</x14:id>
        </ext>
      </extLst>
    </cfRule>
  </conditionalFormatting>
  <conditionalFormatting sqref="M7 M9 M15 M11 M13">
    <cfRule type="dataBar" priority="50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{83A1FE89-C998-4D92-BE6A-97D6A995CB50}</x14:id>
        </ext>
      </extLst>
    </cfRule>
    <cfRule type="dataBar" priority="50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{D94AC75E-64FC-4A84-9A14-C8266A4AB520}</x14:id>
        </ext>
      </extLst>
    </cfRule>
    <cfRule type="dataBar" priority="50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{24E2437C-9DC0-452F-B04D-49D30E862DC7}</x14:id>
        </ext>
      </extLst>
    </cfRule>
    <cfRule type="dataBar" priority="51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{35BA3168-952A-4593-ACAD-8E3BFB12947F}</x14:id>
        </ext>
      </extLst>
    </cfRule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{C48F871D-A07D-4137-8B2E-4CDE3516DAB7}</x14:id>
        </ext>
      </extLst>
    </cfRule>
    <cfRule type="dataBar" priority="51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{92E86E71-7C7B-4C51-B0BF-7D8655281B7E}</x14:id>
        </ext>
      </extLst>
    </cfRule>
    <cfRule type="dataBar" priority="5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{07788DCD-1E94-48F8-B233-E4DDC70BC2FC}</x14:id>
        </ext>
      </extLst>
    </cfRule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{7A208B48-5944-4545-8B86-5179E54BADA2}</x14:id>
        </ext>
      </extLst>
    </cfRule>
  </conditionalFormatting>
  <conditionalFormatting sqref="M7:M8">
    <cfRule type="dataBar" priority="3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{D9CA2D81-3E0B-4F2B-BF47-4720ACA370E9}</x14:id>
        </ext>
      </extLst>
    </cfRule>
    <cfRule type="dataBar" priority="25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{DB626254-A502-43E1-B855-12CB5E1A561D}</x14:id>
        </ext>
      </extLst>
    </cfRule>
    <cfRule type="dataBar" priority="3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{346BC83F-5FA7-4070-AFAC-300BA0433581}</x14:id>
        </ext>
      </extLst>
    </cfRule>
    <cfRule type="dataBar" priority="17">
      <dataBar>
        <cfvo type="num" val="0"/>
        <cfvo type="num" val="151"/>
        <color rgb="FF638EC6"/>
      </dataBar>
      <extLst>
        <ext xmlns:x14="http://schemas.microsoft.com/office/spreadsheetml/2009/9/main" uri="{B025F937-C7B1-47D3-B67F-A62EFF666E3E}">
          <x14:id>{49F74304-9737-4E81-A2B6-D29EDEE52357}</x14:id>
        </ext>
      </extLst>
    </cfRule>
  </conditionalFormatting>
  <conditionalFormatting sqref="M7:M16">
    <cfRule type="dataBar" priority="4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{9B99AC2D-F639-4A9F-B62A-EE23FC93653C}</x14:id>
        </ext>
      </extLst>
    </cfRule>
    <cfRule type="dataBar" priority="4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{A79F9785-FED8-4445-80A7-6FA7BA966C8B}</x14:id>
        </ext>
      </extLst>
    </cfRule>
  </conditionalFormatting>
  <conditionalFormatting sqref="M9:M10">
    <cfRule type="dataBar" priority="16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{963D6407-3EBC-4BA9-8E6B-814AACFE4797}</x14:id>
        </ext>
      </extLst>
    </cfRule>
    <cfRule type="dataBar" priority="24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{31B32F9E-8A65-416F-BD96-C0513E1323F6}</x14:id>
        </ext>
      </extLst>
    </cfRule>
  </conditionalFormatting>
  <conditionalFormatting sqref="M9:M14">
    <cfRule type="dataBar" priority="3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{DDD52101-A5BD-48FF-B3F8-F67CE77C0049}</x14:id>
        </ext>
      </extLst>
    </cfRule>
    <cfRule type="dataBar" priority="3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{5011C736-1539-4383-B4B3-7023D450C267}</x14:id>
        </ext>
      </extLst>
    </cfRule>
  </conditionalFormatting>
  <conditionalFormatting sqref="M11:M12">
    <cfRule type="dataBar" priority="15">
      <dataBar>
        <cfvo type="num" val="0"/>
        <cfvo type="num" val="98"/>
        <color rgb="FF638EC6"/>
      </dataBar>
      <extLst>
        <ext xmlns:x14="http://schemas.microsoft.com/office/spreadsheetml/2009/9/main" uri="{B025F937-C7B1-47D3-B67F-A62EFF666E3E}">
          <x14:id>{CA313754-43F4-47AD-9BFE-ADF4A8405F84}</x14:id>
        </ext>
      </extLst>
    </cfRule>
    <cfRule type="dataBar" priority="23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{83AE13A8-4274-47CF-B1D7-DA2D46F875A6}</x14:id>
        </ext>
      </extLst>
    </cfRule>
  </conditionalFormatting>
  <conditionalFormatting sqref="M13:M14">
    <cfRule type="dataBar" priority="14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{A1ADF854-64DE-4EB9-805E-13A34BE4BBDA}</x14:id>
        </ext>
      </extLst>
    </cfRule>
    <cfRule type="dataBar" priority="22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{7CB3C2C9-19AD-4F3B-8A70-4FFD22C41528}</x14:id>
        </ext>
      </extLst>
    </cfRule>
  </conditionalFormatting>
  <conditionalFormatting sqref="M15:M16">
    <cfRule type="dataBar" priority="21">
      <dataBar>
        <cfvo type="num" val="0"/>
        <cfvo type="num" val="49"/>
        <color rgb="FF638EC6"/>
      </dataBar>
      <extLst>
        <ext xmlns:x14="http://schemas.microsoft.com/office/spreadsheetml/2009/9/main" uri="{B025F937-C7B1-47D3-B67F-A62EFF666E3E}">
          <x14:id>{013464A0-61DF-4B60-946C-B15D0F0ECF23}</x14:id>
        </ext>
      </extLst>
    </cfRule>
    <cfRule type="dataBar" priority="13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{5644EF31-0130-4458-BD6F-228958EB8905}</x14:id>
        </ext>
      </extLst>
    </cfRule>
    <cfRule type="dataBar" priority="30">
      <dataBar>
        <cfvo type="num" val="0"/>
        <cfvo type="num" val="82"/>
        <color rgb="FF638EC6"/>
      </dataBar>
      <extLst>
        <ext xmlns:x14="http://schemas.microsoft.com/office/spreadsheetml/2009/9/main" uri="{B025F937-C7B1-47D3-B67F-A62EFF666E3E}">
          <x14:id>{6FDD38F5-8006-4B79-B8F2-3447E38028F3}</x14:id>
        </ext>
      </extLst>
    </cfRule>
    <cfRule type="dataBar" priority="36">
      <dataBar>
        <cfvo type="num" val="0"/>
        <cfvo type="num" val="65"/>
        <color rgb="FF638EC6"/>
      </dataBar>
      <extLst>
        <ext xmlns:x14="http://schemas.microsoft.com/office/spreadsheetml/2009/9/main" uri="{B025F937-C7B1-47D3-B67F-A62EFF666E3E}">
          <x14:id>{15975628-D4C0-46BE-9FD2-0E7610C647C8}</x14:id>
        </ext>
      </extLst>
    </cfRule>
  </conditionalFormatting>
  <conditionalFormatting sqref="M19:M20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{D4A80D45-56E2-4163-8B70-D4C9E39B19B9}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{AA3D678C-1090-4B12-B207-F4617F0CE1C3}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{17C4CEEA-227E-4EEF-9234-DEB770B721F8}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{5CDA390B-A5AF-47A6-ABD7-1D2E11605CC9}</x14:id>
        </ext>
      </extLst>
    </cfRule>
    <cfRule type="dataBar" priority="43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{AF2DD384-D001-45C1-9BC7-A68C3F5C2572}</x14:id>
        </ext>
      </extLst>
    </cfRule>
    <cfRule type="dataBar" priority="3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{BECCEFD6-A95E-4620-AC58-1F0D26FAB21D}</x14:id>
        </ext>
      </extLst>
    </cfRule>
    <cfRule type="dataBar" priority="3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{49881F28-853E-41E4-AE26-17FA42B67BD0}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{2AFE03D9-BFF5-4A6B-BC5D-D6CA32F3819D}</x14:id>
        </ext>
      </extLst>
    </cfRule>
    <cfRule type="dataBar" priority="26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{5D134FDA-AFFD-402E-A60A-A71769C6DD69}</x14:id>
        </ext>
      </extLst>
    </cfRule>
    <cfRule type="dataBar" priority="18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{8B9D1690-F41F-4958-882A-18BED1B5596D}</x14:id>
        </ext>
      </extLst>
    </cfRule>
    <cfRule type="dataBar" priority="12">
      <dataBar>
        <cfvo type="num" val="0"/>
        <cfvo type="num" val="18"/>
        <color rgb="FF638EC6"/>
      </dataBar>
      <extLst>
        <ext xmlns:x14="http://schemas.microsoft.com/office/spreadsheetml/2009/9/main" uri="{B025F937-C7B1-47D3-B67F-A62EFF666E3E}">
          <x14:id>{FBE2F9DB-895F-4286-B1B3-AC5951ABDD91}</x14:id>
        </ext>
      </extLst>
    </cfRule>
    <cfRule type="dataBar" priority="5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{C5440404-EEDF-409F-AD4A-C3F08961C987}</x14:id>
        </ext>
      </extLst>
    </cfRule>
    <cfRule type="dataBar" priority="5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{30F1C1CF-ED85-41F2-86B1-7C6BA77634B1}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{42C0762C-12FD-4DCE-868A-58AE054BA624}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{ED6FB8FE-CE99-4DB3-85A7-B938B9E935AE}</x14:id>
        </ext>
      </extLst>
    </cfRule>
  </conditionalFormatting>
  <conditionalFormatting sqref="M23:M24">
    <cfRule type="dataBar" priority="1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{480C4323-3CC0-4F5E-B928-3C8114595974}</x14:id>
        </ext>
      </extLst>
    </cfRule>
    <cfRule type="dataBar" priority="4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{8AF6AD61-3670-4812-90BF-E9946BA3B584}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{181B0EE6-CEC0-4200-AB34-96AEE110B853}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{AE70E7F8-5A10-4F7D-B77D-A25AD91919C1}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{DE297831-EC1A-4CDC-A77A-5DDDF0433271}</x14:id>
        </ext>
      </extLst>
    </cfRule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{CFD00BE3-081B-4184-91A9-A22801AD45A1}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{D235822C-9D2F-47EC-9184-35D2088567B2}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{C19B012F-C9D6-4DF9-BF4C-4D80D96A5156}</x14:id>
        </ext>
      </extLst>
    </cfRule>
    <cfRule type="dataBar" priority="4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{F999FC87-E5CC-4033-A931-785D03A47784}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B0C6F2-1457-4874-B59B-C342368777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4DD9A2-6EDF-47FB-BAF7-4E2B179D7E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78BB2C-F67C-4B3E-B56B-4F0325487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54B8C4-F5A8-478F-B6D5-BA8632296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6C27E-1118-406C-A684-03E2053A8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9E484C-12CD-479B-AFF6-1819E25743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69D92-0626-4CB8-A058-17EA1D3AAE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3E2810A-AADA-41B5-AEE8-88C8E16B2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2468C7-61C2-4A87-9989-0399D9823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89C1E3-CE5C-4E45-8C66-7E626BE10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L7:L16</xm:sqref>
        </x14:conditionalFormatting>
        <x14:conditionalFormatting xmlns:xm="http://schemas.microsoft.com/office/excel/2006/main">
          <x14:cfRule type="dataBar" id="{B8B5D71F-E32E-4E94-9DFF-57AEA3B6FE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291803-5230-4C86-85FE-C9CA14E613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 L7:L16</xm:sqref>
        </x14:conditionalFormatting>
        <x14:conditionalFormatting xmlns:xm="http://schemas.microsoft.com/office/excel/2006/main">
          <x14:cfRule type="dataBar" id="{E9074AAA-A698-4FBD-BE54-006DAF2AB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1F805E-C4DA-4D62-9FD2-D16BF1399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DDD9EB-2818-4180-8B08-521422D5FF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F3DDA3-FD1D-495E-95BF-8715C63D93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91E9EA-6BF1-4ED2-BFBC-EB76B149E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B862AB1D-30C2-46D6-ACD7-0ED31CEB6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387E95-C1C1-4B00-AD32-8464DEA47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53076A-588D-4A93-8C69-0EB7F3174B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2B69DC7-DF71-49D5-898B-7864070DE1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C544B5-F8D0-4561-8532-D18F621CCD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83A1FE89-C998-4D92-BE6A-97D6A995CB5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4AC75E-64FC-4A84-9A14-C8266A4AB52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4E2437C-9DC0-452F-B04D-49D30E862DC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5BA3168-952A-4593-ACAD-8E3BFB1294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8F871D-A07D-4137-8B2E-4CDE3516DA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E86E71-7C7B-4C51-B0BF-7D8655281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788DCD-1E94-48F8-B233-E4DDC70BC2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208B48-5944-4545-8B86-5179E54BAD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M15 M11 M13</xm:sqref>
        </x14:conditionalFormatting>
        <x14:conditionalFormatting xmlns:xm="http://schemas.microsoft.com/office/excel/2006/main">
          <x14:cfRule type="dataBar" id="{D9CA2D81-3E0B-4F2B-BF47-4720ACA370E9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DB626254-A502-43E1-B855-12CB5E1A561D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346BC83F-5FA7-4070-AFAC-300BA0433581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49F74304-9737-4E81-A2B6-D29EDEE52357}">
            <x14:dataBar minLength="0" maxLength="100" gradient="0">
              <x14:cfvo type="num">
                <xm:f>0</xm:f>
              </x14:cfvo>
              <x14:cfvo type="num">
                <xm:f>151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B99AC2D-F639-4A9F-B62A-EE23FC93653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79F9785-FED8-4445-80A7-6FA7BA966C8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963D6407-3EBC-4BA9-8E6B-814AACFE4797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31B32F9E-8A65-416F-BD96-C0513E1323F6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DDD52101-A5BD-48FF-B3F8-F67CE77C004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5011C736-1539-4383-B4B3-7023D450C26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CA313754-43F4-47AD-9BFE-ADF4A8405F84}">
            <x14:dataBar minLength="0" maxLength="100" gradient="0">
              <x14:cfvo type="num">
                <xm:f>0</xm:f>
              </x14:cfvo>
              <x14:cfvo type="num">
                <xm:f>98</xm:f>
              </x14:cfvo>
              <x14:negativeFillColor rgb="FFFF0000"/>
              <x14:axisColor rgb="FF000000"/>
            </x14:dataBar>
          </x14:cfRule>
          <x14:cfRule type="dataBar" id="{83AE13A8-4274-47CF-B1D7-DA2D46F875A6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A1ADF854-64DE-4EB9-805E-13A34BE4BBDA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7CB3C2C9-19AD-4F3B-8A70-4FFD22C41528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013464A0-61DF-4B60-946C-B15D0F0ECF23}">
            <x14:dataBar minLength="0" maxLength="100" gradient="0">
              <x14:cfvo type="num">
                <xm:f>0</xm:f>
              </x14:cfvo>
              <x14:cfvo type="num">
                <xm:f>49</xm:f>
              </x14:cfvo>
              <x14:negativeFillColor rgb="FFFF0000"/>
              <x14:axisColor rgb="FF000000"/>
            </x14:dataBar>
          </x14:cfRule>
          <x14:cfRule type="dataBar" id="{5644EF31-0130-4458-BD6F-228958EB8905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6FDD38F5-8006-4B79-B8F2-3447E38028F3}">
            <x14:dataBar minLength="0" maxLength="100" gradient="0">
              <x14:cfvo type="num">
                <xm:f>0</xm:f>
              </x14:cfvo>
              <x14:cfvo type="num">
                <xm:f>82</xm:f>
              </x14:cfvo>
              <x14:negativeFillColor rgb="FFFF0000"/>
              <x14:axisColor rgb="FF000000"/>
            </x14:dataBar>
          </x14:cfRule>
          <x14:cfRule type="dataBar" id="{15975628-D4C0-46BE-9FD2-0E7610C647C8}">
            <x14:dataBar minLength="0" maxLength="100" gradient="0">
              <x14:cfvo type="num">
                <xm:f>0</xm:f>
              </x14:cfvo>
              <x14:cfvo type="num">
                <xm:f>65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4A80D45-56E2-4163-8B70-D4C9E39B19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3D678C-1090-4B12-B207-F4617F0CE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C4CEEA-227E-4EEF-9234-DEB770B721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DA390B-A5AF-47A6-ABD7-1D2E11605C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2DD384-D001-45C1-9BC7-A68C3F5C257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BECCEFD6-A95E-4620-AC58-1F0D26FAB21D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9881F28-853E-41E4-AE26-17FA42B67BD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AFE03D9-BFF5-4A6B-BC5D-D6CA32F3819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D134FDA-AFFD-402E-A60A-A71769C6DD69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B9D1690-F41F-4958-882A-18BED1B5596D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FBE2F9DB-895F-4286-B1B3-AC5951ABDD91}">
            <x14:dataBar minLength="0" maxLength="100" gradient="0">
              <x14:cfvo type="num">
                <xm:f>0</xm:f>
              </x14:cfvo>
              <x14:cfvo type="num">
                <xm:f>18</xm:f>
              </x14:cfvo>
              <x14:negativeFillColor rgb="FFFF0000"/>
              <x14:axisColor rgb="FF000000"/>
            </x14:dataBar>
          </x14:cfRule>
          <x14:cfRule type="dataBar" id="{C5440404-EEDF-409F-AD4A-C3F08961C98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0F1C1CF-ED85-41F2-86B1-7C6BA77634B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2C0762C-12FD-4DCE-868A-58AE054BA6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6FB8FE-CE99-4DB3-85A7-B938B9E935A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480C4323-3CC0-4F5E-B928-3C8114595974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8AF6AD61-3670-4812-90BF-E9946BA3B58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81B0EE6-CEC0-4200-AB34-96AEE110B8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70E7F8-5A10-4F7D-B77D-A25AD91919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297831-EC1A-4CDC-A77A-5DDDF04332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D00BE3-081B-4184-91A9-A22801AD45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35822C-9D2F-47EC-9184-35D2088567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9B012F-C9D6-4DF9-BF4C-4D80D96A5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99FC87-E5CC-4033-A931-785D03A4778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55DA-E5D7-4683-848E-E42401B13ABD}">
  <sheetPr codeName="Hoja68"/>
  <dimension ref="B1:Y26"/>
  <sheetViews>
    <sheetView showGridLines="0" topLeftCell="G1" zoomScale="90" zoomScaleNormal="90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295</v>
      </c>
      <c r="I1" s="19"/>
      <c r="J1" s="19"/>
      <c r="K1" s="19"/>
      <c r="L1" s="19"/>
      <c r="M1" s="19"/>
      <c r="N1" s="22"/>
      <c r="X1" s="8">
        <f>AVERAGE(L7,L9,L11,L13,L17,L21)</f>
        <v>1.1673397899530555</v>
      </c>
      <c r="Y1" s="9">
        <f>1-X1</f>
        <v>-0.16733978995305554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295</v>
      </c>
      <c r="J7" s="27">
        <v>178</v>
      </c>
      <c r="K7" s="27">
        <v>183</v>
      </c>
      <c r="L7" s="23">
        <f>K7/J7</f>
        <v>1.0280898876404494</v>
      </c>
      <c r="M7" s="32">
        <f>J7-K7</f>
        <v>-5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296</v>
      </c>
      <c r="J9" s="27">
        <v>124</v>
      </c>
      <c r="K9" s="27">
        <v>126</v>
      </c>
      <c r="L9" s="23">
        <f>K9/J9</f>
        <v>1.0161290322580645</v>
      </c>
      <c r="M9" s="32">
        <f>J9-K9</f>
        <v>-2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118</v>
      </c>
      <c r="J11" s="27">
        <v>37</v>
      </c>
      <c r="K11" s="27">
        <v>55</v>
      </c>
      <c r="L11" s="23">
        <f>K11/J11</f>
        <v>1.4864864864864864</v>
      </c>
      <c r="M11" s="32">
        <f>J11-K11</f>
        <v>-18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297</v>
      </c>
      <c r="J13" s="27">
        <v>42</v>
      </c>
      <c r="K13" s="27">
        <v>42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295</v>
      </c>
      <c r="J17" s="20">
        <v>33</v>
      </c>
      <c r="K17" s="20">
        <v>33</v>
      </c>
      <c r="L17" s="23">
        <f>K17/J17</f>
        <v>1</v>
      </c>
      <c r="M17" s="18">
        <f>J17-K17</f>
        <v>0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295</v>
      </c>
      <c r="J21" s="20">
        <v>150</v>
      </c>
      <c r="K21" s="20">
        <v>221</v>
      </c>
      <c r="L21" s="23">
        <f>K21/J21</f>
        <v>1.4733333333333334</v>
      </c>
      <c r="M21" s="18">
        <f>J21-K21</f>
        <v>-71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{83455139-043D-460F-AE9D-682C33928B01}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{4ED63EF6-B573-458A-9E7D-B446C4421F74}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{7FFCC3D4-C97F-4425-AED0-49E3DA165812}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{EFD51521-40A1-435B-BB21-5096855A56B9}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{0657DFF6-CF25-43A5-ADD5-30372AFE526A}</x14:id>
        </ext>
      </extLst>
    </cfRule>
  </conditionalFormatting>
  <conditionalFormatting sqref="L17:L18 L21:L22 L7:L1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{484FD4AD-2560-43CA-8E6D-EFD57809446E}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{E03610BF-ACB6-412A-AFEC-2A529B351C08}</x14:id>
        </ext>
      </extLst>
    </cfRule>
  </conditionalFormatting>
  <conditionalFormatting sqref="L17:L18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{BB8438E2-EAEB-42D0-992F-18BE04707E43}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{461A7C38-D92F-4A14-9950-DB13787F0B01}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{7D9F6393-27EE-404C-B3FD-BE90F007EC27}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{3449378C-B014-40EC-897E-2EC728D8314F}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{80B451F7-68E5-4A8F-98A9-D5D9FD691D8D}</x14:id>
        </ext>
      </extLst>
    </cfRule>
  </conditionalFormatting>
  <conditionalFormatting sqref="L21:L22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{29AF437F-4D1B-4278-A1BC-44CC5BB2DE3E}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{5DAAAC6D-486C-4C8B-8E10-8717D413FE87}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{01FE6A45-AD58-4F7F-B6D5-B3AE26508F3A}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{69404CED-6D61-4F93-A097-1A6BF0FFDB01}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{A81334F6-84A1-48E4-B9BA-FC0B6CD3FE5F}</x14:id>
        </ext>
      </extLst>
    </cfRule>
  </conditionalFormatting>
  <conditionalFormatting sqref="M7 M9 M11 M13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{FD894EE2-FD9C-476C-9AAC-7002D43362B3}</x14:id>
        </ext>
      </extLst>
    </cfRule>
    <cfRule type="dataBar" priority="53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{A9E763B0-A375-48E4-A8A6-32250EAADA1C}</x14:id>
        </ext>
      </extLst>
    </cfRule>
    <cfRule type="dataBar" priority="53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{14BDB952-0125-4862-9265-FD66DDD366F1}</x14:id>
        </ext>
      </extLst>
    </cfRule>
    <cfRule type="dataBar" priority="5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{01332531-32EA-4DB0-873E-DBA09B6BDB68}</x14:id>
        </ext>
      </extLst>
    </cfRule>
    <cfRule type="dataBar" priority="5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{6EB49F5D-337E-4860-B650-44174773A0A6}</x14:id>
        </ext>
      </extLst>
    </cfRule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{B21BA2B9-6F48-4299-AA75-909ACA00B993}</x14:id>
        </ext>
      </extLst>
    </cfRule>
    <cfRule type="dataBar" priority="54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{DB201E3C-76C1-4153-8B79-84F4D21CD944}</x14:id>
        </ext>
      </extLst>
    </cfRule>
    <cfRule type="dataBar" priority="5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{5C4C10E4-0AC0-488C-88D4-3DBE5989D5DC}</x14:id>
        </ext>
      </extLst>
    </cfRule>
  </conditionalFormatting>
  <conditionalFormatting sqref="M7:M8">
    <cfRule type="dataBar" priority="11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{66815CE1-4F33-4030-A4AA-CF17F447F483}</x14:id>
        </ext>
      </extLst>
    </cfRule>
    <cfRule type="dataBar" priority="2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{1D0B4CC8-C3BC-4E7C-9A76-B69B239274C6}</x14:id>
        </ext>
      </extLst>
    </cfRule>
    <cfRule type="dataBar" priority="19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{685DD5DC-4BDD-4BE1-B2B1-2B55F00A9B74}</x14:id>
        </ext>
      </extLst>
    </cfRule>
    <cfRule type="dataBar" priority="3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{4241471D-947A-42A1-BF2D-628BFC085AF0}</x14:id>
        </ext>
      </extLst>
    </cfRule>
  </conditionalFormatting>
  <conditionalFormatting sqref="M7:M14">
    <cfRule type="dataBar" priority="3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{A4ED568D-DB6B-4C9D-9336-7C884CF53C0D}</x14:id>
        </ext>
      </extLst>
    </cfRule>
    <cfRule type="dataBar" priority="3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{7B7BD165-4117-4899-BED8-C76A91710C5B}</x14:id>
        </ext>
      </extLst>
    </cfRule>
  </conditionalFormatting>
  <conditionalFormatting sqref="M9:M10">
    <cfRule type="dataBar" priority="10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{36B44564-A809-48CC-BAC1-8DA08743B52C}</x14:id>
        </ext>
      </extLst>
    </cfRule>
    <cfRule type="dataBar" priority="18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{CEE23EAA-562A-49C6-B60C-741134107BCE}</x14:id>
        </ext>
      </extLst>
    </cfRule>
  </conditionalFormatting>
  <conditionalFormatting sqref="M9:M14">
    <cfRule type="dataBar" priority="3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{149298A7-8745-47EC-B674-C0378DF4AF94}</x14:id>
        </ext>
      </extLst>
    </cfRule>
    <cfRule type="dataBar" priority="2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{E41F8075-5928-4F25-8353-79A1571EF9F7}</x14:id>
        </ext>
      </extLst>
    </cfRule>
  </conditionalFormatting>
  <conditionalFormatting sqref="M11:M12">
    <cfRule type="dataBar" priority="17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{7B7CCE29-DA72-46F7-82A4-ADDDE3B4AB67}</x14:id>
        </ext>
      </extLst>
    </cfRule>
    <cfRule type="dataBar" priority="9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{37792CF5-981D-4F2C-8908-5C721160C25B}</x14:id>
        </ext>
      </extLst>
    </cfRule>
  </conditionalFormatting>
  <conditionalFormatting sqref="M13:M14">
    <cfRule type="dataBar" priority="8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{A4E3E872-DAD4-4049-8AD9-A2B38B5D70A9}</x14:id>
        </ext>
      </extLst>
    </cfRule>
    <cfRule type="dataBar" priority="16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{7DF47A52-AD61-4F40-8FFF-1A130CF68867}</x14:id>
        </ext>
      </extLst>
    </cfRule>
  </conditionalFormatting>
  <conditionalFormatting sqref="M17:M1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{26DA48F2-EA0E-4962-B629-95157BEC168C}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{65862148-237D-4A69-8F31-BB38891624F3}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{F783D413-4B9A-4ABB-93EF-D65C7479F5DF}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{A5DE7FF5-FBD0-4AC0-A3F2-A3040DCE9B50}</x14:id>
        </ext>
      </extLst>
    </cfRule>
    <cfRule type="dataBar" priority="3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{24DC8CB4-02AC-4C12-AA8B-446D5608AF51}</x14:id>
        </ext>
      </extLst>
    </cfRule>
    <cfRule type="dataBar" priority="3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{29B3C5CC-2AA2-4E61-BE48-5992922C00B3}</x14:id>
        </ext>
      </extLst>
    </cfRule>
    <cfRule type="dataBar" priority="2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{B5BA8D81-C58B-4E4A-AFD6-475563F78A60}</x14:id>
        </ext>
      </extLst>
    </cfRule>
    <cfRule type="dataBar" priority="2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{0184BAA0-9037-4DA6-ABEE-BEC2A3A724B6}</x14:id>
        </ext>
      </extLst>
    </cfRule>
    <cfRule type="dataBar" priority="2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{B9A7446C-C351-4675-8EFA-DB7EFFD666EE}</x14:id>
        </ext>
      </extLst>
    </cfRule>
    <cfRule type="dataBar" priority="12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{E5497197-3A0E-4EEF-AA3E-4C4ED35373D1}</x14:id>
        </ext>
      </extLst>
    </cfRule>
    <cfRule type="dataBar" priority="7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{0F76B789-0D53-4100-B749-EDA6BC3E5A02}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{110ECFB9-7D9D-4D85-A566-EC2FA512149A}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{CF702F63-EBBB-490B-84CA-E5B2EB73B531}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{64DEA11B-33B7-4C25-9A51-668F3806EA50}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{86B27149-5239-4530-BFD0-A389FBA3A3C4}</x14:id>
        </ext>
      </extLst>
    </cfRule>
  </conditionalFormatting>
  <conditionalFormatting sqref="M21:M22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{146F99C2-43B4-4208-A217-73DFB7EFC5FB}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{46C5C799-B488-4448-8C8C-E738F2A91C59}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{4FA1B9A0-E89B-4399-B0CC-17E51DB97E82}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{AB3768A3-25B1-43E0-AF6B-2D1D0CEFE0F3}</x14:id>
        </ext>
      </extLst>
    </cfRule>
    <cfRule type="dataBar" priority="1">
      <dataBar>
        <cfvo type="num" val="0"/>
        <cfvo type="num" val="150"/>
        <color rgb="FF638EC6"/>
      </dataBar>
      <extLst>
        <ext xmlns:x14="http://schemas.microsoft.com/office/spreadsheetml/2009/9/main" uri="{B025F937-C7B1-47D3-B67F-A62EFF666E3E}">
          <x14:id>{92739AC9-E38C-42A3-A71F-AC00E3AD07A6}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{8CB12721-A2C9-49F8-BF5B-D5F8D5AA9198}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{AD540B9C-C2D0-4121-A626-1741732EC871}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{4B52DF57-B92F-4570-A3BC-9D0F37F2C0C5}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{4D57D615-362F-403B-ABE0-5B713AA66364}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455139-043D-460F-AE9D-682C33928B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D63EF6-B573-458A-9E7D-B446C4421F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FCC3D4-C97F-4425-AED0-49E3DA1658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D51521-40A1-435B-BB21-5096855A56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57DFF6-CF25-43A5-ADD5-30372AFE52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484FD4AD-2560-43CA-8E6D-EFD578094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3610BF-ACB6-412A-AFEC-2A529B351C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BB8438E2-EAEB-42D0-992F-18BE04707E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1A7C38-D92F-4A14-9950-DB13787F0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9F6393-27EE-404C-B3FD-BE90F007EC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49378C-B014-40EC-897E-2EC728D831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B451F7-68E5-4A8F-98A9-D5D9FD691D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29AF437F-4D1B-4278-A1BC-44CC5BB2D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AAAC6D-486C-4C8B-8E10-8717D413F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FE6A45-AD58-4F7F-B6D5-B3AE26508F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404CED-6D61-4F93-A097-1A6BF0FFD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1334F6-84A1-48E4-B9BA-FC0B6CD3F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FD894EE2-FD9C-476C-9AAC-7002D43362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E763B0-A375-48E4-A8A6-32250EAADA1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4BDB952-0125-4862-9265-FD66DDD366F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1332531-32EA-4DB0-873E-DBA09B6BDB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EB49F5D-337E-4860-B650-44174773A0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1BA2B9-6F48-4299-AA75-909ACA00B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201E3C-76C1-4153-8B79-84F4D21CD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4C10E4-0AC0-488C-88D4-3DBE5989D5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66815CE1-4F33-4030-A4AA-CF17F447F483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1D0B4CC8-C3BC-4E7C-9A76-B69B239274C6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685DD5DC-4BDD-4BE1-B2B1-2B55F00A9B74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4241471D-947A-42A1-BF2D-628BFC085AF0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A4ED568D-DB6B-4C9D-9336-7C884CF53C0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B7BD165-4117-4899-BED8-C76A91710C5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36B44564-A809-48CC-BAC1-8DA08743B52C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CEE23EAA-562A-49C6-B60C-741134107BCE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149298A7-8745-47EC-B674-C0378DF4AF9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41F8075-5928-4F25-8353-79A1571EF9F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7B7CCE29-DA72-46F7-82A4-ADDDE3B4AB67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37792CF5-981D-4F2C-8908-5C721160C25B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A4E3E872-DAD4-4049-8AD9-A2B38B5D70A9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7DF47A52-AD61-4F40-8FFF-1A130CF68867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26DA48F2-EA0E-4962-B629-95157BEC1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862148-237D-4A69-8F31-BB3889162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83D413-4B9A-4ABB-93EF-D65C7479F5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DE7FF5-FBD0-4AC0-A3F2-A3040DCE9B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DC8CB4-02AC-4C12-AA8B-446D5608AF51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29B3C5CC-2AA2-4E61-BE48-5992922C00B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5BA8D81-C58B-4E4A-AFD6-475563F78A6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184BAA0-9037-4DA6-ABEE-BEC2A3A724B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9A7446C-C351-4675-8EFA-DB7EFFD666E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5497197-3A0E-4EEF-AA3E-4C4ED35373D1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0F76B789-0D53-4100-B749-EDA6BC3E5A02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110ECFB9-7D9D-4D85-A566-EC2FA51214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702F63-EBBB-490B-84CA-E5B2EB73B53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4DEA11B-33B7-4C25-9A51-668F3806EA5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6B27149-5239-4530-BFD0-A389FBA3A3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146F99C2-43B4-4208-A217-73DFB7EFC5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C5C799-B488-4448-8C8C-E738F2A91C5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A1B9A0-E89B-4399-B0CC-17E51DB97E8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B3768A3-25B1-43E0-AF6B-2D1D0CEFE0F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2739AC9-E38C-42A3-A71F-AC00E3AD07A6}">
            <x14:dataBar minLength="0" maxLength="100" gradient="0">
              <x14:cfvo type="num">
                <xm:f>0</xm:f>
              </x14:cfvo>
              <x14:cfvo type="num">
                <xm:f>150</xm:f>
              </x14:cfvo>
              <x14:negativeFillColor rgb="FFFF0000"/>
              <x14:axisColor rgb="FF000000"/>
            </x14:dataBar>
          </x14:cfRule>
          <x14:cfRule type="dataBar" id="{8CB12721-A2C9-49F8-BF5B-D5F8D5AA9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540B9C-C2D0-4121-A626-1741732EC8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52DF57-B92F-4570-A3BC-9D0F37F2C0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57D615-362F-403B-ABE0-5B713AA663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E528-C9C0-40BB-8946-1181F0D56BBE}">
  <dimension ref="A1:Y10"/>
  <sheetViews>
    <sheetView showGridLines="0" zoomScaleNormal="100" workbookViewId="0">
      <selection activeCell="S34" sqref="S34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AVERAGE(C3:C10)</f>
        <v>1.0548356581307161</v>
      </c>
      <c r="Y1" s="9">
        <f>1-X1</f>
        <v>-5.4835658130716114E-2</v>
      </c>
    </row>
    <row r="2" spans="1:25" x14ac:dyDescent="0.25">
      <c r="A2" s="15"/>
      <c r="B2" s="15"/>
    </row>
    <row r="3" spans="1:25" x14ac:dyDescent="0.25">
      <c r="A3" s="17" t="s">
        <v>509</v>
      </c>
      <c r="B3" s="16"/>
      <c r="C3" s="14">
        <f>'D71 Puntarenas'!X1</f>
        <v>1.1040280857354028</v>
      </c>
    </row>
    <row r="4" spans="1:25" x14ac:dyDescent="0.25">
      <c r="A4" s="17" t="s">
        <v>510</v>
      </c>
      <c r="B4" s="16"/>
      <c r="C4" s="14">
        <f>'D72 Esparza'!X1</f>
        <v>1.6512961853078543</v>
      </c>
    </row>
    <row r="5" spans="1:25" x14ac:dyDescent="0.25">
      <c r="A5" s="17" t="s">
        <v>511</v>
      </c>
      <c r="B5" s="16"/>
      <c r="C5" s="14">
        <f>'D73 Montes de Oro'!X1</f>
        <v>1.1223504818599543</v>
      </c>
    </row>
    <row r="6" spans="1:25" x14ac:dyDescent="0.25">
      <c r="A6" s="17" t="s">
        <v>512</v>
      </c>
      <c r="B6" s="16"/>
      <c r="C6" s="14">
        <f>'D74 Quepos'!X1</f>
        <v>1.0998413844930359</v>
      </c>
    </row>
    <row r="7" spans="1:25" x14ac:dyDescent="0.25">
      <c r="A7" s="17" t="s">
        <v>513</v>
      </c>
      <c r="B7" s="16"/>
      <c r="C7" s="14">
        <f>'D75 Parrita'!X1</f>
        <v>1.0297619047619049</v>
      </c>
    </row>
    <row r="8" spans="1:25" x14ac:dyDescent="0.25">
      <c r="A8" s="17" t="s">
        <v>514</v>
      </c>
      <c r="B8" s="16"/>
      <c r="C8" s="14">
        <f>'D76 Garabito'!X1</f>
        <v>1.0385982681095935</v>
      </c>
    </row>
    <row r="9" spans="1:25" x14ac:dyDescent="0.25">
      <c r="A9" s="17" t="s">
        <v>515</v>
      </c>
      <c r="B9" s="16"/>
      <c r="C9" s="14">
        <f>'D77 Paquera'!X1</f>
        <v>1.061222072772503</v>
      </c>
    </row>
    <row r="10" spans="1:25" x14ac:dyDescent="0.25">
      <c r="A10" s="17" t="s">
        <v>516</v>
      </c>
      <c r="B10" s="16"/>
      <c r="C10" s="14">
        <f>'D78 Judas de Chomes'!X1</f>
        <v>0.33158688200547964</v>
      </c>
    </row>
  </sheetData>
  <sheetProtection algorithmName="SHA-512" hashValue="TXv8zVHxg7msyfk+ytJew6/6SSXXcPC05ptByZHEuAgAmB0JwguMzGCcsXy/IupPfqEJ9TvLs4RYGE0btHfzKg==" saltValue="qNmCl2I1QLUvwpldSol7JA==" spinCount="100000" sheet="1" objects="1" scenarios="1"/>
  <mergeCells count="9">
    <mergeCell ref="A8:B8"/>
    <mergeCell ref="A9:B9"/>
    <mergeCell ref="A10:B10"/>
    <mergeCell ref="A1:B2"/>
    <mergeCell ref="A3:B3"/>
    <mergeCell ref="A4:B4"/>
    <mergeCell ref="A5:B5"/>
    <mergeCell ref="A6:B6"/>
    <mergeCell ref="A7:B7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AD6E-EBFD-435D-B7B1-9EA2ADF75215}">
  <sheetPr codeName="Hoja69"/>
  <dimension ref="B1:Y26"/>
  <sheetViews>
    <sheetView showGridLines="0" topLeftCell="F1" workbookViewId="0">
      <selection activeCell="K21" sqref="K21:K22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298</v>
      </c>
      <c r="I1" s="19"/>
      <c r="J1" s="19"/>
      <c r="K1" s="19"/>
      <c r="L1" s="19"/>
      <c r="M1" s="19"/>
      <c r="N1" s="22"/>
      <c r="X1" s="8">
        <f>AVERAGE(L7,L9,L11,L13,L17,L21)</f>
        <v>1.1040280857354028</v>
      </c>
      <c r="Y1" s="9">
        <f>1-X1</f>
        <v>-0.10402808573540279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298</v>
      </c>
      <c r="J7" s="27">
        <v>41</v>
      </c>
      <c r="K7" s="27">
        <v>61</v>
      </c>
      <c r="L7" s="23">
        <f>K7/J7</f>
        <v>1.4878048780487805</v>
      </c>
      <c r="M7" s="32">
        <f>J7-K7</f>
        <v>-20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299</v>
      </c>
      <c r="J9" s="27">
        <v>166</v>
      </c>
      <c r="K9" s="27">
        <v>166</v>
      </c>
      <c r="L9" s="23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300</v>
      </c>
      <c r="J11" s="27">
        <v>87</v>
      </c>
      <c r="K11" s="27">
        <v>87</v>
      </c>
      <c r="L11" s="23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301</v>
      </c>
      <c r="J13" s="27">
        <v>88</v>
      </c>
      <c r="K13" s="27">
        <v>100</v>
      </c>
      <c r="L13" s="23">
        <f>K13/J13</f>
        <v>1.1363636363636365</v>
      </c>
      <c r="M13" s="32">
        <f>J13-K13</f>
        <v>-12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298</v>
      </c>
      <c r="J17" s="20">
        <v>203</v>
      </c>
      <c r="K17" s="20">
        <v>203</v>
      </c>
      <c r="L17" s="23">
        <f>K17/J17</f>
        <v>1</v>
      </c>
      <c r="M17" s="18">
        <f>J17-K17</f>
        <v>0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298</v>
      </c>
      <c r="J21" s="20">
        <v>156</v>
      </c>
      <c r="K21" s="20">
        <v>156</v>
      </c>
      <c r="L21" s="23">
        <f>K21/J21</f>
        <v>1</v>
      </c>
      <c r="M21" s="18">
        <f>J21-K21</f>
        <v>0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7:H18"/>
    <mergeCell ref="I17:I18"/>
    <mergeCell ref="J17:J18"/>
    <mergeCell ref="K17:K18"/>
    <mergeCell ref="L17:L18"/>
    <mergeCell ref="M17:M18"/>
    <mergeCell ref="I13:I14"/>
    <mergeCell ref="J13:J14"/>
    <mergeCell ref="K13:K14"/>
    <mergeCell ref="L13:L14"/>
    <mergeCell ref="M13:M14"/>
    <mergeCell ref="M9:M10"/>
    <mergeCell ref="I11:I12"/>
    <mergeCell ref="J11:J12"/>
    <mergeCell ref="K11:K12"/>
    <mergeCell ref="L11:L12"/>
    <mergeCell ref="M11:M12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H15:H16"/>
    <mergeCell ref="I15:M16"/>
    <mergeCell ref="I9:I10"/>
    <mergeCell ref="J9:J10"/>
    <mergeCell ref="K9:K10"/>
    <mergeCell ref="L9:L10"/>
  </mergeCells>
  <conditionalFormatting sqref="L7:L14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{D7F0E547-D248-4365-8A05-DADC0BF2F55E}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{1BF75FB6-43A0-43B3-91B3-10379EB87EF9}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{1D6886F5-0AAC-4608-87AC-B2A705D8C850}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{D437A569-7B28-4012-BD20-0F0EA02D2B10}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{6D66EB57-5885-40E8-8782-5084E83696A2}</x14:id>
        </ext>
      </extLst>
    </cfRule>
  </conditionalFormatting>
  <conditionalFormatting sqref="L17:L18 L21:L22 L7:L14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{AB4F624F-3059-4D97-BC12-B64DCE3AF5A2}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{1BF45B41-A779-4A30-9286-6602D6AFE863}</x14:id>
        </ext>
      </extLst>
    </cfRule>
  </conditionalFormatting>
  <conditionalFormatting sqref="L17:L18">
    <cfRule type="dataBar" priority="5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{1128486D-AA3D-4D99-BEB3-ABE3BE9DE028}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{F4ED177E-771D-4BC9-8BE1-EB19AD0A5347}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{0F321015-D3FD-46DB-A686-5C89CB8050F3}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{DD3295DE-019C-48DE-BA23-D78ACDADA64B}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{0A5BE1F5-AEEC-4B68-AFA2-1D42A47AD376}</x14:id>
        </ext>
      </extLst>
    </cfRule>
  </conditionalFormatting>
  <conditionalFormatting sqref="L21:L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{EEA03DC6-B51B-44E0-B6A2-C22FCBFD7B1B}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{48C0C3D6-F72D-49BA-B23B-6A40C62A60A1}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{C3663B0A-596D-41A3-9505-ECDA07BB4B80}</x14:id>
        </ext>
      </extLst>
    </cfRule>
    <cfRule type="dataBar" priority="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{888A244E-B36A-4023-939B-E09EA3AC260D}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{ABA7F683-A510-409E-923F-E4BFB55CE5B9}</x14:id>
        </ext>
      </extLst>
    </cfRule>
  </conditionalFormatting>
  <conditionalFormatting sqref="M7 M9 M11 M13"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{20D8A9B0-BEBE-499C-910C-80E95964BB4E}</x14:id>
        </ext>
      </extLst>
    </cfRule>
    <cfRule type="dataBar" priority="6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{64D98AC6-8930-4AF3-95D5-1323945A4D8D}</x14:id>
        </ext>
      </extLst>
    </cfRule>
    <cfRule type="dataBar" priority="6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{5D43A162-BDAB-49FC-8AE2-32D91DCEA0B9}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{ACF9AB33-8273-438E-9C09-73486329CA2D}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{76F5B520-F566-4D25-8E18-6581A68B4B4B}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{B268B4C5-3F65-4890-A15E-39F326B3D010}</x14:id>
        </ext>
      </extLst>
    </cfRule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{AC79ACDC-42B5-4116-9196-DC3D9D993178}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{29670B98-6F05-4057-A5F6-1BF5F96FF2F8}</x14:id>
        </ext>
      </extLst>
    </cfRule>
  </conditionalFormatting>
  <conditionalFormatting sqref="M7:M8">
    <cfRule type="dataBar" priority="2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{7CFA76C6-05E7-47C8-B96D-3256F67BA5BF}</x14:id>
        </ext>
      </extLst>
    </cfRule>
    <cfRule type="dataBar" priority="11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{7AB816E4-9FEF-44F2-82D2-ABE486BDF66E}</x14:id>
        </ext>
      </extLst>
    </cfRule>
    <cfRule type="dataBar" priority="2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{173DF58F-DEB3-464B-AB67-FF90F938B210}</x14:id>
        </ext>
      </extLst>
    </cfRule>
    <cfRule type="dataBar" priority="2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{B30A91A4-A31F-444C-AB53-3E159F6DB908}</x14:id>
        </ext>
      </extLst>
    </cfRule>
    <cfRule type="dataBar" priority="16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{5C537741-1DE0-4CE4-AC6C-F8BDA5F1AFF9}</x14:id>
        </ext>
      </extLst>
    </cfRule>
  </conditionalFormatting>
  <conditionalFormatting sqref="M7:M14">
    <cfRule type="dataBar" priority="3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{F89B4498-F731-4820-AF34-48D45F9BD4E8}</x14:id>
        </ext>
      </extLst>
    </cfRule>
    <cfRule type="dataBar" priority="3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{E2D2F7CB-61D3-45F1-801F-B0934BCF0318}</x14:id>
        </ext>
      </extLst>
    </cfRule>
  </conditionalFormatting>
  <conditionalFormatting sqref="M9:M10">
    <cfRule type="dataBar" priority="10">
      <dataBar>
        <cfvo type="num" val="0"/>
        <cfvo type="num" val="166"/>
        <color rgb="FF638EC6"/>
      </dataBar>
      <extLst>
        <ext xmlns:x14="http://schemas.microsoft.com/office/spreadsheetml/2009/9/main" uri="{B025F937-C7B1-47D3-B67F-A62EFF666E3E}">
          <x14:id>{8A921E5A-E546-469D-B4AC-8A3E5EF609D2}</x14:id>
        </ext>
      </extLst>
    </cfRule>
    <cfRule type="dataBar" priority="2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{15E6258B-CC7F-4E80-A4FE-75708588927C}</x14:id>
        </ext>
      </extLst>
    </cfRule>
    <cfRule type="dataBar" priority="15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{1DB43907-3752-42A6-8357-011F5319264B}</x14:id>
        </ext>
      </extLst>
    </cfRule>
  </conditionalFormatting>
  <conditionalFormatting sqref="M9:M14">
    <cfRule type="dataBar" priority="2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{D2115158-45AD-4F69-9A1E-1730B2A0703D}</x14:id>
        </ext>
      </extLst>
    </cfRule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{196EA2F1-E974-4E35-9607-8A7838C684D5}</x14:id>
        </ext>
      </extLst>
    </cfRule>
  </conditionalFormatting>
  <conditionalFormatting sqref="M11:M12">
    <cfRule type="dataBar" priority="14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{3AA73A7B-90E6-42F3-A94E-F734F6B1202A}</x14:id>
        </ext>
      </extLst>
    </cfRule>
    <cfRule type="dataBar" priority="9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{F07C8A02-56C3-4D25-8FAF-995813418C15}</x14:id>
        </ext>
      </extLst>
    </cfRule>
    <cfRule type="dataBar" priority="19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{93824B7D-FB51-468F-B22D-FC0C95C444FC}</x14:id>
        </ext>
      </extLst>
    </cfRule>
  </conditionalFormatting>
  <conditionalFormatting sqref="M13:M14">
    <cfRule type="dataBar" priority="13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{71363089-3903-4E1C-9F7B-7DD1DB928191}</x14:id>
        </ext>
      </extLst>
    </cfRule>
    <cfRule type="dataBar" priority="8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{5F7595BC-B124-4ACF-B3BD-CAC5667D26C8}</x14:id>
        </ext>
      </extLst>
    </cfRule>
    <cfRule type="dataBar" priority="1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{B9024949-C49F-4733-BECA-48B7C01D7E8E}</x14:id>
        </ext>
      </extLst>
    </cfRule>
  </conditionalFormatting>
  <conditionalFormatting sqref="M17:M18">
    <cfRule type="dataBar" priority="12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{01E9971B-9552-4814-8E03-93C3DF3AEDF1}</x14:id>
        </ext>
      </extLst>
    </cfRule>
    <cfRule type="dataBar" priority="2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{6F52EC62-4C8E-40F7-97A5-E5184B9D939D}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{5FF1ABE5-0C44-4C85-9C9C-878390559993}</x14:id>
        </ext>
      </extLst>
    </cfRule>
    <cfRule type="dataBar" priority="2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{2BC77214-6979-4140-B9CF-DF0A09908899}</x14:id>
        </ext>
      </extLst>
    </cfRule>
    <cfRule type="dataBar" priority="2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{DD228BDA-2CC8-4F1F-B551-6FA525032EB5}</x14:id>
        </ext>
      </extLst>
    </cfRule>
    <cfRule type="dataBar" priority="3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{C0C7F70E-7881-4480-BED3-D548B3E3DF28}</x14:id>
        </ext>
      </extLst>
    </cfRule>
    <cfRule type="dataBar" priority="17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{3B5B8C01-8900-4F8B-ADBA-7A1B38362A76}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{EE42A8FA-872E-4405-BEC3-2369F55FF6DF}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{AC6B9AD1-9619-4912-84BB-B053181740DB}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{443030DB-9B70-4CA4-A32C-42D414236872}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{92F18A23-D3D6-4225-92AC-0D5C26D4D56F}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{67337762-6B65-40C8-AD4C-43C17E9CEF16}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{124DD4B9-5711-469C-911F-F437F8455B4D}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{0479C844-59D1-4455-9F3E-82D2C7D3DE7F}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{944DBCAE-B91D-4602-8355-BBA1B92B1B07}</x14:id>
        </ext>
      </extLst>
    </cfRule>
    <cfRule type="dataBar" priority="7">
      <dataBar>
        <cfvo type="num" val="0"/>
        <cfvo type="num" val="203"/>
        <color rgb="FF638EC6"/>
      </dataBar>
      <extLst>
        <ext xmlns:x14="http://schemas.microsoft.com/office/spreadsheetml/2009/9/main" uri="{B025F937-C7B1-47D3-B67F-A62EFF666E3E}">
          <x14:id>{D92111F9-91B5-4237-A49E-9E2E1AF00F1D}</x14:id>
        </ext>
      </extLst>
    </cfRule>
  </conditionalFormatting>
  <conditionalFormatting sqref="M21:M22">
    <cfRule type="dataBar" priority="1">
      <dataBar>
        <cfvo type="num" val="0"/>
        <cfvo type="num" val="156"/>
        <color rgb="FF638EC6"/>
      </dataBar>
      <extLst>
        <ext xmlns:x14="http://schemas.microsoft.com/office/spreadsheetml/2009/9/main" uri="{B025F937-C7B1-47D3-B67F-A62EFF666E3E}">
          <x14:id>{A6C8B24F-7B4A-4483-8A5D-FD6F6B77ABAC}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{E25263E5-FEDF-4785-BFEB-79A1A827F910}</x14:id>
        </ext>
      </extLst>
    </cfRule>
    <cfRule type="dataBar" priority="3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{AAF9FF4C-08FC-4FF6-B80F-7F582DCFEB1E}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{24CD3151-52B8-4E18-8C76-71E9D1D1DB10}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{97117991-112E-462B-A676-F6F75BA9167B}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{2BDA08D3-7BE1-430A-A5CA-FCE1E9F7CE19}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{4BE05419-5055-4C63-B3BE-4CBE83E18219}</x14:id>
        </ext>
      </extLst>
    </cfRule>
    <cfRule type="dataBar" priority="3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{9EEA0C62-B6D5-45EB-8221-AB6889E9CBA8}</x14:id>
        </ext>
      </extLst>
    </cfRule>
    <cfRule type="dataBar" priority="3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{D36D19C7-1EEB-4699-A0C7-410505930BA4}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F0E547-D248-4365-8A05-DADC0BF2F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F75FB6-43A0-43B3-91B3-10379EB87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D6886F5-0AAC-4608-87AC-B2A705D8C8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37A569-7B28-4012-BD20-0F0EA02D2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66EB57-5885-40E8-8782-5084E8369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AB4F624F-3059-4D97-BC12-B64DCE3AF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F45B41-A779-4A30-9286-6602D6AFE8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1128486D-AA3D-4D99-BEB3-ABE3BE9DE0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4ED177E-771D-4BC9-8BE1-EB19AD0A53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321015-D3FD-46DB-A686-5C89CB805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3295DE-019C-48DE-BA23-D78ACDADA6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5BE1F5-AEEC-4B68-AFA2-1D42A47AD3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EEA03DC6-B51B-44E0-B6A2-C22FCBFD7B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C0C3D6-F72D-49BA-B23B-6A40C62A60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663B0A-596D-41A3-9505-ECDA07BB4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8A244E-B36A-4023-939B-E09EA3AC26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BA7F683-A510-409E-923F-E4BFB55CE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20D8A9B0-BEBE-499C-910C-80E95964BB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D98AC6-8930-4AF3-95D5-1323945A4D8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D43A162-BDAB-49FC-8AE2-32D91DCEA0B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CF9AB33-8273-438E-9C09-73486329CA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6F5B520-F566-4D25-8E18-6581A68B4B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68B4C5-3F65-4890-A15E-39F326B3D0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79ACDC-42B5-4116-9196-DC3D9D9931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670B98-6F05-4057-A5F6-1BF5F96FF2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7CFA76C6-05E7-47C8-B96D-3256F67BA5BF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7AB816E4-9FEF-44F2-82D2-ABE486BDF66E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14:cfRule type="dataBar" id="{173DF58F-DEB3-464B-AB67-FF90F938B210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B30A91A4-A31F-444C-AB53-3E159F6DB908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5C537741-1DE0-4CE4-AC6C-F8BDA5F1AFF9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F89B4498-F731-4820-AF34-48D45F9BD4E8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E2D2F7CB-61D3-45F1-801F-B0934BCF0318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8A921E5A-E546-469D-B4AC-8A3E5EF609D2}">
            <x14:dataBar minLength="0" maxLength="100" gradient="0">
              <x14:cfvo type="num">
                <xm:f>0</xm:f>
              </x14:cfvo>
              <x14:cfvo type="num">
                <xm:f>166</xm:f>
              </x14:cfvo>
              <x14:negativeFillColor rgb="FFFF0000"/>
              <x14:axisColor rgb="FF000000"/>
            </x14:dataBar>
          </x14:cfRule>
          <x14:cfRule type="dataBar" id="{15E6258B-CC7F-4E80-A4FE-75708588927C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1DB43907-3752-42A6-8357-011F5319264B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D2115158-45AD-4F69-9A1E-1730B2A0703D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196EA2F1-E974-4E35-9607-8A7838C684D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3AA73A7B-90E6-42F3-A94E-F734F6B1202A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F07C8A02-56C3-4D25-8FAF-995813418C15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93824B7D-FB51-468F-B22D-FC0C95C444FC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71363089-3903-4E1C-9F7B-7DD1DB928191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5F7595BC-B124-4ACF-B3BD-CAC5667D26C8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14:cfRule type="dataBar" id="{B9024949-C49F-4733-BECA-48B7C01D7E8E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01E9971B-9552-4814-8E03-93C3DF3AEDF1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6F52EC62-4C8E-40F7-97A5-E5184B9D939D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FF1ABE5-0C44-4C85-9C9C-87839055999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BC77214-6979-4140-B9CF-DF0A0990889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D228BDA-2CC8-4F1F-B551-6FA525032EB5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0C7F70E-7881-4480-BED3-D548B3E3DF28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3B5B8C01-8900-4F8B-ADBA-7A1B38362A76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EE42A8FA-872E-4405-BEC3-2369F55FF6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C6B9AD1-9619-4912-84BB-B053181740D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43030DB-9B70-4CA4-A32C-42D41423687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2F18A23-D3D6-4225-92AC-0D5C26D4D5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337762-6B65-40C8-AD4C-43C17E9CEF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4DD4B9-5711-469C-911F-F437F8455B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79C844-59D1-4455-9F3E-82D2C7D3DE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4DBCAE-B91D-4602-8355-BBA1B92B1B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2111F9-91B5-4237-A49E-9E2E1AF00F1D}">
            <x14:dataBar minLength="0" maxLength="100" gradient="0">
              <x14:cfvo type="num">
                <xm:f>0</xm:f>
              </x14:cfvo>
              <x14:cfvo type="num">
                <xm:f>203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A6C8B24F-7B4A-4483-8A5D-FD6F6B77ABAC}">
            <x14:dataBar minLength="0" maxLength="100" gradient="0">
              <x14:cfvo type="num">
                <xm:f>0</xm:f>
              </x14:cfvo>
              <x14:cfvo type="num">
                <xm:f>156</xm:f>
              </x14:cfvo>
              <x14:negativeFillColor rgb="FFFF0000"/>
              <x14:axisColor rgb="FF000000"/>
            </x14:dataBar>
          </x14:cfRule>
          <x14:cfRule type="dataBar" id="{E25263E5-FEDF-4785-BFEB-79A1A827F9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F9FF4C-08FC-4FF6-B80F-7F582DCFE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CD3151-52B8-4E18-8C76-71E9D1D1DB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117991-112E-462B-A676-F6F75BA916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DA08D3-7BE1-430A-A5CA-FCE1E9F7CE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E05419-5055-4C63-B3BE-4CBE83E18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EA0C62-B6D5-45EB-8221-AB6889E9CBA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36D19C7-1EEB-4699-A0C7-410505930BA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D0D4-BC27-4006-973E-BC6EEA971CB3}">
  <sheetPr codeName="Hoja70"/>
  <dimension ref="B1:Y30"/>
  <sheetViews>
    <sheetView showGridLines="0" topLeftCell="F1" zoomScaleNormal="100" workbookViewId="0">
      <selection activeCell="K25" sqref="K25:K26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302</v>
      </c>
      <c r="I1" s="19"/>
      <c r="J1" s="19"/>
      <c r="K1" s="19"/>
      <c r="L1" s="19"/>
      <c r="M1" s="19"/>
      <c r="N1" s="22"/>
      <c r="X1" s="8">
        <f>AVERAGE(L7,L9,L11,L13,L15,L17,L21,L25)</f>
        <v>1.6512961853078543</v>
      </c>
      <c r="Y1" s="9">
        <f>1-X1</f>
        <v>-0.65129618530785427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303</v>
      </c>
      <c r="J7" s="27">
        <v>217</v>
      </c>
      <c r="K7" s="27">
        <v>218</v>
      </c>
      <c r="L7" s="23">
        <f>K7/J7</f>
        <v>1.0046082949308757</v>
      </c>
      <c r="M7" s="32">
        <f>J7-K7</f>
        <v>-1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30" t="s">
        <v>304</v>
      </c>
      <c r="J9" s="27">
        <v>43</v>
      </c>
      <c r="K9" s="27">
        <v>70</v>
      </c>
      <c r="L9" s="23">
        <f>K9/J9</f>
        <v>1.6279069767441861</v>
      </c>
      <c r="M9" s="32">
        <f>J9-K9</f>
        <v>-27</v>
      </c>
      <c r="N9" s="22"/>
    </row>
    <row r="10" spans="2:25" x14ac:dyDescent="0.25">
      <c r="H10" s="26"/>
      <c r="I10" s="31"/>
      <c r="J10" s="28"/>
      <c r="K10" s="28"/>
      <c r="L10" s="23"/>
      <c r="M10" s="33"/>
      <c r="N10" s="22"/>
    </row>
    <row r="11" spans="2:25" x14ac:dyDescent="0.25">
      <c r="H11" s="26"/>
      <c r="I11" s="27" t="s">
        <v>305</v>
      </c>
      <c r="J11" s="27">
        <v>61</v>
      </c>
      <c r="K11" s="27">
        <v>88</v>
      </c>
      <c r="L11" s="23">
        <f>K11/J11</f>
        <v>1.4426229508196722</v>
      </c>
      <c r="M11" s="32">
        <f>J11-K11</f>
        <v>-27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25</v>
      </c>
      <c r="J13" s="27">
        <v>19</v>
      </c>
      <c r="K13" s="27">
        <v>28</v>
      </c>
      <c r="L13" s="23">
        <f>K13/J13</f>
        <v>1.4736842105263157</v>
      </c>
      <c r="M13" s="32">
        <f>J13-K13</f>
        <v>-9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306</v>
      </c>
      <c r="J15" s="27">
        <v>30</v>
      </c>
      <c r="K15" s="27">
        <v>47</v>
      </c>
      <c r="L15" s="23">
        <f>K15/J15</f>
        <v>1.5666666666666667</v>
      </c>
      <c r="M15" s="32">
        <f>J15-K15</f>
        <v>-17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39</v>
      </c>
      <c r="J17" s="27">
        <v>11</v>
      </c>
      <c r="K17" s="27">
        <v>43</v>
      </c>
      <c r="L17" s="23">
        <f>K17/J17</f>
        <v>3.9090909090909092</v>
      </c>
      <c r="M17" s="32">
        <f>J17-K17</f>
        <v>-32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302</v>
      </c>
      <c r="J21" s="20">
        <v>76</v>
      </c>
      <c r="K21" s="20">
        <v>81</v>
      </c>
      <c r="L21" s="23">
        <f>K21/J21</f>
        <v>1.0657894736842106</v>
      </c>
      <c r="M21" s="18">
        <f>J21-K21</f>
        <v>-5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20" t="s">
        <v>302</v>
      </c>
      <c r="J25" s="20">
        <v>50</v>
      </c>
      <c r="K25" s="20">
        <v>56</v>
      </c>
      <c r="L25" s="23">
        <f>K25/J25</f>
        <v>1.1200000000000001</v>
      </c>
      <c r="M25" s="18">
        <f>J25-K25</f>
        <v>-6</v>
      </c>
      <c r="N25" s="22"/>
    </row>
    <row r="26" spans="8:14" x14ac:dyDescent="0.25">
      <c r="H26" s="26"/>
      <c r="I26" s="20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I28:L28"/>
    <mergeCell ref="J30:L30"/>
    <mergeCell ref="I11:I12"/>
    <mergeCell ref="J11:J12"/>
    <mergeCell ref="K11:K12"/>
    <mergeCell ref="L11:L12"/>
    <mergeCell ref="I13:I14"/>
    <mergeCell ref="J13:J14"/>
    <mergeCell ref="K13:K14"/>
    <mergeCell ref="L13:L14"/>
    <mergeCell ref="H23:H24"/>
    <mergeCell ref="I23:M24"/>
    <mergeCell ref="H25:H26"/>
    <mergeCell ref="I25:I26"/>
    <mergeCell ref="J25:J26"/>
    <mergeCell ref="K25:K26"/>
    <mergeCell ref="L25:L26"/>
    <mergeCell ref="M25:M26"/>
    <mergeCell ref="H21:H22"/>
    <mergeCell ref="I21:I22"/>
    <mergeCell ref="J21:J22"/>
    <mergeCell ref="K21:K22"/>
    <mergeCell ref="L21:L22"/>
    <mergeCell ref="M21:M22"/>
    <mergeCell ref="I17:I18"/>
    <mergeCell ref="J17:J18"/>
    <mergeCell ref="K17:K18"/>
    <mergeCell ref="L17:L18"/>
    <mergeCell ref="M17:M18"/>
    <mergeCell ref="M9:M10"/>
    <mergeCell ref="I15:I16"/>
    <mergeCell ref="J15:J16"/>
    <mergeCell ref="K15:K16"/>
    <mergeCell ref="L15:L16"/>
    <mergeCell ref="M15:M16"/>
    <mergeCell ref="M11:M12"/>
    <mergeCell ref="M13:M14"/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H19:H20"/>
    <mergeCell ref="I19:M20"/>
    <mergeCell ref="I9:I10"/>
    <mergeCell ref="J9:J10"/>
    <mergeCell ref="K9:K10"/>
    <mergeCell ref="L9:L10"/>
  </mergeCells>
  <conditionalFormatting sqref="L7:L1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{9237861A-97B3-4C0A-A7C2-27DA31D6A5EB}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{B8AAF806-35FA-4045-850B-50D1CCE4118F}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{77E52658-5060-4B6F-BB8E-D072512B22A4}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{C38D713E-43E4-42C7-B41D-D22EA45BB55C}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{87386CF7-496A-4AEB-9642-A9A892E532D6}</x14:id>
        </ext>
      </extLst>
    </cfRule>
  </conditionalFormatting>
  <conditionalFormatting sqref="L21:L22 L25:L26 L7:L18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{5375D392-89CA-4803-A393-830123F5A104}</x14:id>
        </ext>
      </extLst>
    </cfRule>
    <cfRule type="dataBar" priority="6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{BFE9E78D-C4BE-4B04-AD0E-7FA2D5551982}</x14:id>
        </ext>
      </extLst>
    </cfRule>
  </conditionalFormatting>
  <conditionalFormatting sqref="L21:L22">
    <cfRule type="dataBar" priority="5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{29F2679F-D6D5-4416-BB50-6D1A05302B2A}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{0099F3CC-40A5-41A4-BC10-712FC8C4A0AE}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{9C9114F2-781E-4431-9F1D-9E66A8453FF4}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{D789802C-ACAA-430B-981A-4F7D5A59FF60}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{666C53B7-3BF2-4C4B-A347-852DBA14D150}</x14:id>
        </ext>
      </extLst>
    </cfRule>
  </conditionalFormatting>
  <conditionalFormatting sqref="L25:L26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{1E9119AB-1C99-4D71-97E9-2A575412CDE2}</x14:id>
        </ext>
      </extLst>
    </cfRule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{68F6711D-342E-468E-930E-882CDAC9E1B3}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{55746FA8-04B0-40C7-919C-8F076EB68223}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{3DE44EFE-40B4-4538-9614-77FF10F448F6}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{83E21D59-30D8-4EC4-B5B9-F14ACAC29F1C}</x14:id>
        </ext>
      </extLst>
    </cfRule>
  </conditionalFormatting>
  <conditionalFormatting sqref="M7 M9 M15 M17 M11 M13">
    <cfRule type="dataBar" priority="6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{CF6C7BC1-EB56-428B-A508-5C942C9105CC}</x14:id>
        </ext>
      </extLst>
    </cfRule>
    <cfRule type="dataBar" priority="6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{6EBAC4CD-8542-49FA-AB76-C0AEAD8E9D54}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{A2EFE487-4DB9-4C64-9927-4B9842931448}</x14:id>
        </ext>
      </extLst>
    </cfRule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{222DB000-F410-4921-83B5-C4DE5AAEEA85}</x14:id>
        </ext>
      </extLst>
    </cfRule>
    <cfRule type="dataBar" priority="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{F52048AB-5419-41A6-B4EC-2332F066BB92}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{4EA36B34-C667-4243-8B96-87A9C8B1CEB3}</x14:id>
        </ext>
      </extLst>
    </cfRule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{A39F3CA3-44AB-46CE-80D3-95B23F3D7C79}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{E5740D6B-7987-4190-B4C3-EC905F3FBC73}</x14:id>
        </ext>
      </extLst>
    </cfRule>
  </conditionalFormatting>
  <conditionalFormatting sqref="M7:M8">
    <cfRule type="dataBar" priority="27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{640121E6-60BD-49A7-A764-38B8913C14F0}</x14:id>
        </ext>
      </extLst>
    </cfRule>
    <cfRule type="dataBar" priority="30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{9CE2D602-E92C-4D73-8001-C61E1A6E9831}</x14:id>
        </ext>
      </extLst>
    </cfRule>
    <cfRule type="dataBar" priority="18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{70C2AF27-C6B2-4FE3-9E58-002F149EAFDC}</x14:id>
        </ext>
      </extLst>
    </cfRule>
    <cfRule type="dataBar" priority="23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{4AB24A63-B8F0-4527-AAAD-3E238EC24E85}</x14:id>
        </ext>
      </extLst>
    </cfRule>
    <cfRule type="dataBar" priority="13">
      <dataBar>
        <cfvo type="num" val="0"/>
        <cfvo type="num" val="217"/>
        <color rgb="FF638EC6"/>
      </dataBar>
      <extLst>
        <ext xmlns:x14="http://schemas.microsoft.com/office/spreadsheetml/2009/9/main" uri="{B025F937-C7B1-47D3-B67F-A62EFF666E3E}">
          <x14:id>{F36F1EAE-17C2-41D0-8696-BA198CD66A7D}</x14:id>
        </ext>
      </extLst>
    </cfRule>
  </conditionalFormatting>
  <conditionalFormatting sqref="M7:M18">
    <cfRule type="dataBar" priority="32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{EE99F89D-CCB7-4DBA-9DAB-8184EE961BC3}</x14:id>
        </ext>
      </extLst>
    </cfRule>
    <cfRule type="dataBar" priority="3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{D73CE137-B72B-42E0-932F-2B8CEA8D9A43}</x14:id>
        </ext>
      </extLst>
    </cfRule>
  </conditionalFormatting>
  <conditionalFormatting sqref="M9:M10">
    <cfRule type="dataBar" priority="12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{4220A8C9-445B-4425-B3D3-CE93885C4850}</x14:id>
        </ext>
      </extLst>
    </cfRule>
  </conditionalFormatting>
  <conditionalFormatting sqref="M9:M14">
    <cfRule type="dataBar" priority="22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{5CDCE2EF-76A9-45FD-9428-3D8C7F404A12}</x14:id>
        </ext>
      </extLst>
    </cfRule>
    <cfRule type="dataBar" priority="17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{E1FF55B4-180D-4EC2-A728-5A696EAFBC67}</x14:id>
        </ext>
      </extLst>
    </cfRule>
  </conditionalFormatting>
  <conditionalFormatting sqref="M9:M18">
    <cfRule type="dataBar" priority="2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{98576294-F46C-439E-A673-546EEB8E055E}</x14:id>
        </ext>
      </extLst>
    </cfRule>
    <cfRule type="dataBar" priority="2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{92178F0C-F3A4-405D-ABC9-57A3E3780146}</x14:id>
        </ext>
      </extLst>
    </cfRule>
  </conditionalFormatting>
  <conditionalFormatting sqref="M11:M12">
    <cfRule type="dataBar" priority="11">
      <dataBar>
        <cfvo type="num" val="0"/>
        <cfvo type="num" val="61"/>
        <color rgb="FF638EC6"/>
      </dataBar>
      <extLst>
        <ext xmlns:x14="http://schemas.microsoft.com/office/spreadsheetml/2009/9/main" uri="{B025F937-C7B1-47D3-B67F-A62EFF666E3E}">
          <x14:id>{34D2616B-FCF5-47B6-8E2E-1807380E8EDA}</x14:id>
        </ext>
      </extLst>
    </cfRule>
  </conditionalFormatting>
  <conditionalFormatting sqref="M13:M14">
    <cfRule type="dataBar" priority="10">
      <dataBar>
        <cfvo type="num" val="0"/>
        <cfvo type="num" val="19"/>
        <color rgb="FF638EC6"/>
      </dataBar>
      <extLst>
        <ext xmlns:x14="http://schemas.microsoft.com/office/spreadsheetml/2009/9/main" uri="{B025F937-C7B1-47D3-B67F-A62EFF666E3E}">
          <x14:id>{C1926249-5B8D-4CB8-B7AC-463F00878E6F}</x14:id>
        </ext>
      </extLst>
    </cfRule>
  </conditionalFormatting>
  <conditionalFormatting sqref="M15:M16">
    <cfRule type="dataBar" priority="16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{38C8BC8B-9A05-4B25-8934-5A1E4784BD4E}</x14:id>
        </ext>
      </extLst>
    </cfRule>
    <cfRule type="dataBar" priority="21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{A2684362-3697-46AC-9842-470344A85140}</x14:id>
        </ext>
      </extLst>
    </cfRule>
    <cfRule type="dataBar" priority="9">
      <dataBar>
        <cfvo type="num" val="0"/>
        <cfvo type="num" val="30"/>
        <color rgb="FF638EC6"/>
      </dataBar>
      <extLst>
        <ext xmlns:x14="http://schemas.microsoft.com/office/spreadsheetml/2009/9/main" uri="{B025F937-C7B1-47D3-B67F-A62EFF666E3E}">
          <x14:id>{C0616672-1565-43F2-A2A2-7669D5CAE7C2}</x14:id>
        </ext>
      </extLst>
    </cfRule>
  </conditionalFormatting>
  <conditionalFormatting sqref="M17:M18">
    <cfRule type="dataBar" priority="20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{6DF80385-2DE0-459B-A902-1538B1BA4277}</x14:id>
        </ext>
      </extLst>
    </cfRule>
    <cfRule type="dataBar" priority="15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{5BB8555D-6F89-4AF1-ACA4-C5182D7E0F22}</x14:id>
        </ext>
      </extLst>
    </cfRule>
    <cfRule type="dataBar" priority="8">
      <dataBar>
        <cfvo type="num" val="0"/>
        <cfvo type="num" val="11"/>
        <color rgb="FF638EC6"/>
      </dataBar>
      <extLst>
        <ext xmlns:x14="http://schemas.microsoft.com/office/spreadsheetml/2009/9/main" uri="{B025F937-C7B1-47D3-B67F-A62EFF666E3E}">
          <x14:id>{8D3DB47E-EB31-4E3D-9232-86E299232FB6}</x14:id>
        </ext>
      </extLst>
    </cfRule>
  </conditionalFormatting>
  <conditionalFormatting sqref="M21:M22"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{2E8B726D-7020-4506-B93A-E9DD24055FD6}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{12B5E486-A7EC-49F0-BE84-FD2F137D62D4}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{971DD70A-262D-4D5C-ABA4-11F191B06316}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{CC1EA2E2-B678-4776-8593-3B7F8F2CE056}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{83164461-0B3B-4425-BB3E-1F264B4A0F7A}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{5795B68B-95DD-423C-8340-4FBADAB1CCA5}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{A3345BE1-FAD5-4C9F-8F5D-49621F7E2AD6}</x14:id>
        </ext>
      </extLst>
    </cfRule>
    <cfRule type="dataBar" priority="3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{7B55C610-C987-4A68-AFB3-F1D2662851B3}</x14:id>
        </ext>
      </extLst>
    </cfRule>
    <cfRule type="dataBar" priority="31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{076695D8-15D0-465A-B0E0-CBC6DE29E884}</x14:id>
        </ext>
      </extLst>
    </cfRule>
    <cfRule type="dataBar" priority="2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{17B0B5C6-32D7-44FE-A6D3-501BE3AEAD51}</x14:id>
        </ext>
      </extLst>
    </cfRule>
    <cfRule type="dataBar" priority="2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{18766CF4-1F72-4076-B12F-562504F73EBE}</x14:id>
        </ext>
      </extLst>
    </cfRule>
    <cfRule type="dataBar" priority="24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{3A214983-5AF3-4345-A525-ED80BF868071}</x14:id>
        </ext>
      </extLst>
    </cfRule>
    <cfRule type="dataBar" priority="19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{AA7097C3-D2F7-4F99-BA70-2CB123F23AA7}</x14:id>
        </ext>
      </extLst>
    </cfRule>
    <cfRule type="dataBar" priority="14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{D8E6FC64-D058-4B86-A06C-BB3FC898D34C}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{CD25B0DF-7DA1-4988-93BF-D105892F066B}</x14:id>
        </ext>
      </extLst>
    </cfRule>
    <cfRule type="dataBar" priority="7">
      <dataBar>
        <cfvo type="num" val="0"/>
        <cfvo type="num" val="76"/>
        <color rgb="FF638EC6"/>
      </dataBar>
      <extLst>
        <ext xmlns:x14="http://schemas.microsoft.com/office/spreadsheetml/2009/9/main" uri="{B025F937-C7B1-47D3-B67F-A62EFF666E3E}">
          <x14:id>{AAF73E54-DCEB-447E-8EC6-E3D4E4F0FC9D}</x14:id>
        </ext>
      </extLst>
    </cfRule>
  </conditionalFormatting>
  <conditionalFormatting sqref="M25:M26">
    <cfRule type="dataBar" priority="3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{1D50E964-6022-4A06-9ED4-2AAA60F1E929}</x14:id>
        </ext>
      </extLst>
    </cfRule>
    <cfRule type="dataBar" priority="3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{32974F94-F0C8-4B5F-BB54-0CE50FCE76B2}</x14:id>
        </ext>
      </extLst>
    </cfRule>
    <cfRule type="dataBar" priority="1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{840888DA-78D1-4856-8872-BC9B8587926C}</x14:id>
        </ext>
      </extLst>
    </cfRule>
    <cfRule type="dataBar" priority="3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{5D852F2F-8DB2-4C65-852E-F71751713C76}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{A0F8838A-1396-47AD-B693-DAB9E20A1000}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{8C4058B2-68C6-454F-90E5-B22546230769}</x14:id>
        </ext>
      </extLst>
    </cfRule>
    <cfRule type="dataBar" priority="4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{D14BE834-30DD-41C0-83B2-FB59026ACDFA}</x14:id>
        </ext>
      </extLst>
    </cfRule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{F6E4A4E3-E65C-48F6-8257-56CE372A7036}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{C7290696-241C-4B56-8AFA-FDE699390B7E}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37861A-97B3-4C0A-A7C2-27DA31D6A5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AAF806-35FA-4045-850B-50D1CCE411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E52658-5060-4B6F-BB8E-D072512B2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8D713E-43E4-42C7-B41D-D22EA45BB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386CF7-496A-4AEB-9642-A9A892E53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L7:L18</xm:sqref>
        </x14:conditionalFormatting>
        <x14:conditionalFormatting xmlns:xm="http://schemas.microsoft.com/office/excel/2006/main">
          <x14:cfRule type="dataBar" id="{5375D392-89CA-4803-A393-830123F5A1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E9E78D-C4BE-4B04-AD0E-7FA2D555198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 L25:L26 L7:L18</xm:sqref>
        </x14:conditionalFormatting>
        <x14:conditionalFormatting xmlns:xm="http://schemas.microsoft.com/office/excel/2006/main">
          <x14:cfRule type="dataBar" id="{29F2679F-D6D5-4416-BB50-6D1A05302B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99F3CC-40A5-41A4-BC10-712FC8C4A0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9114F2-781E-4431-9F1D-9E66A8453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89802C-ACAA-430B-981A-4F7D5A59F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6C53B7-3BF2-4C4B-A347-852DBA14D1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1E9119AB-1C99-4D71-97E9-2A575412C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F6711D-342E-468E-930E-882CDAC9E1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746FA8-04B0-40C7-919C-8F076EB68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E44EFE-40B4-4538-9614-77FF10F44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E21D59-30D8-4EC4-B5B9-F14ACAC29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CF6C7BC1-EB56-428B-A508-5C942C9105C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EBAC4CD-8542-49FA-AB76-C0AEAD8E9D5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2EFE487-4DB9-4C64-9927-4B98429314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2DB000-F410-4921-83B5-C4DE5AAEEA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52048AB-5419-41A6-B4EC-2332F066BB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A36B34-C667-4243-8B96-87A9C8B1CE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9F3CA3-44AB-46CE-80D3-95B23F3D7C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740D6B-7987-4190-B4C3-EC905F3FBC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M15 M17 M11 M13</xm:sqref>
        </x14:conditionalFormatting>
        <x14:conditionalFormatting xmlns:xm="http://schemas.microsoft.com/office/excel/2006/main">
          <x14:cfRule type="dataBar" id="{640121E6-60BD-49A7-A764-38B8913C14F0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9CE2D602-E92C-4D73-8001-C61E1A6E9831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70C2AF27-C6B2-4FE3-9E58-002F149EAFDC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4AB24A63-B8F0-4527-AAAD-3E238EC24E85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F36F1EAE-17C2-41D0-8696-BA198CD66A7D}">
            <x14:dataBar minLength="0" maxLength="100" gradient="0">
              <x14:cfvo type="num">
                <xm:f>0</xm:f>
              </x14:cfvo>
              <x14:cfvo type="num">
                <xm:f>217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E99F89D-CCB7-4DBA-9DAB-8184EE961BC3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73CE137-B72B-42E0-932F-2B8CEA8D9A4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4220A8C9-445B-4425-B3D3-CE93885C4850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5CDCE2EF-76A9-45FD-9428-3D8C7F404A12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E1FF55B4-180D-4EC2-A728-5A696EAFBC67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98576294-F46C-439E-A673-546EEB8E055E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92178F0C-F3A4-405D-ABC9-57A3E378014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M9:M18</xm:sqref>
        </x14:conditionalFormatting>
        <x14:conditionalFormatting xmlns:xm="http://schemas.microsoft.com/office/excel/2006/main">
          <x14:cfRule type="dataBar" id="{34D2616B-FCF5-47B6-8E2E-1807380E8EDA}">
            <x14:dataBar minLength="0" maxLength="100" gradient="0">
              <x14:cfvo type="num">
                <xm:f>0</xm:f>
              </x14:cfvo>
              <x14:cfvo type="num">
                <xm:f>61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C1926249-5B8D-4CB8-B7AC-463F00878E6F}">
            <x14:dataBar minLength="0" maxLength="100" gradient="0">
              <x14:cfvo type="num">
                <xm:f>0</xm:f>
              </x14:cfvo>
              <x14:cfvo type="num">
                <xm:f>19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38C8BC8B-9A05-4B25-8934-5A1E4784BD4E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A2684362-3697-46AC-9842-470344A85140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C0616672-1565-43F2-A2A2-7669D5CAE7C2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6DF80385-2DE0-459B-A902-1538B1BA4277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5BB8555D-6F89-4AF1-ACA4-C5182D7E0F22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8D3DB47E-EB31-4E3D-9232-86E299232FB6}">
            <x14:dataBar minLength="0" maxLength="100" gradient="0">
              <x14:cfvo type="num">
                <xm:f>0</xm:f>
              </x14:cfvo>
              <x14:cfvo type="num">
                <xm:f>11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2E8B726D-7020-4506-B93A-E9DD24055FD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2B5E486-A7EC-49F0-BE84-FD2F137D62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1DD70A-262D-4D5C-ABA4-11F191B063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1EA2E2-B678-4776-8593-3B7F8F2CE0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164461-0B3B-4425-BB3E-1F264B4A0F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95B68B-95DD-423C-8340-4FBADAB1CC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345BE1-FAD5-4C9F-8F5D-49621F7E2A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55C610-C987-4A68-AFB3-F1D2662851B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076695D8-15D0-465A-B0E0-CBC6DE29E884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7B0B5C6-32D7-44FE-A6D3-501BE3AEAD5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8766CF4-1F72-4076-B12F-562504F73EB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A214983-5AF3-4345-A525-ED80BF868071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A7097C3-D2F7-4F99-BA70-2CB123F23AA7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D8E6FC64-D058-4B86-A06C-BB3FC898D34C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CD25B0DF-7DA1-4988-93BF-D105892F066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AF73E54-DCEB-447E-8EC6-E3D4E4F0FC9D}">
            <x14:dataBar minLength="0" maxLength="100" gradient="0">
              <x14:cfvo type="num">
                <xm:f>0</xm:f>
              </x14:cfvo>
              <x14:cfvo type="num">
                <xm:f>76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D50E964-6022-4A06-9ED4-2AAA60F1E92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2974F94-F0C8-4B5F-BB54-0CE50FCE76B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40888DA-78D1-4856-8872-BC9B8587926C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5D852F2F-8DB2-4C65-852E-F71751713C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F8838A-1396-47AD-B693-DAB9E20A10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4058B2-68C6-454F-90E5-B22546230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4BE834-30DD-41C0-83B2-FB59026ACD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E4A4E3-E65C-48F6-8257-56CE372A70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290696-241C-4B56-8AFA-FDE699390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DADE-5E3B-485A-8968-FA16D3051086}">
  <sheetPr codeName="Hoja71"/>
  <dimension ref="B1:Y26"/>
  <sheetViews>
    <sheetView showGridLines="0" topLeftCell="F1" workbookViewId="0">
      <selection activeCell="R29" sqref="R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307</v>
      </c>
      <c r="I1" s="19"/>
      <c r="J1" s="19"/>
      <c r="K1" s="19"/>
      <c r="L1" s="19"/>
      <c r="M1" s="19"/>
      <c r="N1" s="22"/>
      <c r="X1" s="8">
        <f>AVERAGE(L7,L9,L11,L13,L17,L21)</f>
        <v>1.1223504818599543</v>
      </c>
      <c r="Y1" s="9">
        <f>1-X1</f>
        <v>-0.12235048185995434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308</v>
      </c>
      <c r="J7" s="27">
        <v>218</v>
      </c>
      <c r="K7" s="27">
        <v>249</v>
      </c>
      <c r="L7" s="23">
        <f>K7/J7</f>
        <v>1.1422018348623852</v>
      </c>
      <c r="M7" s="32">
        <f>J7-K7</f>
        <v>-31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309</v>
      </c>
      <c r="J9" s="27">
        <v>37</v>
      </c>
      <c r="K9" s="27">
        <v>52</v>
      </c>
      <c r="L9" s="23">
        <f>K9/J9</f>
        <v>1.4054054054054055</v>
      </c>
      <c r="M9" s="32">
        <f>J9-K9</f>
        <v>-15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50</v>
      </c>
      <c r="J11" s="27">
        <v>102</v>
      </c>
      <c r="K11" s="27">
        <v>103</v>
      </c>
      <c r="L11" s="23">
        <f>K11/J11</f>
        <v>1.0098039215686274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310</v>
      </c>
      <c r="J13" s="27">
        <v>19</v>
      </c>
      <c r="K13" s="27">
        <v>21</v>
      </c>
      <c r="L13" s="23">
        <f>K13/J13</f>
        <v>1.1052631578947369</v>
      </c>
      <c r="M13" s="32">
        <f>J13-K13</f>
        <v>-2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20" t="s">
        <v>307</v>
      </c>
      <c r="J17" s="20">
        <v>46</v>
      </c>
      <c r="K17" s="20">
        <v>46</v>
      </c>
      <c r="L17" s="23">
        <f>K17/J17</f>
        <v>1</v>
      </c>
      <c r="M17" s="18">
        <f>J17-K17</f>
        <v>0</v>
      </c>
      <c r="N17" s="22"/>
    </row>
    <row r="18" spans="8:14" x14ac:dyDescent="0.25">
      <c r="H18" s="26"/>
      <c r="I18" s="20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20" t="s">
        <v>307</v>
      </c>
      <c r="J21" s="20">
        <v>28</v>
      </c>
      <c r="K21" s="20">
        <v>30</v>
      </c>
      <c r="L21" s="23">
        <f>K21/J21</f>
        <v>1.0714285714285714</v>
      </c>
      <c r="M21" s="18">
        <f>J21-K21</f>
        <v>-2</v>
      </c>
      <c r="N21" s="22"/>
    </row>
    <row r="22" spans="8:14" x14ac:dyDescent="0.25">
      <c r="H22" s="26"/>
      <c r="I22" s="20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7:H18"/>
    <mergeCell ref="I17:I18"/>
    <mergeCell ref="J17:J18"/>
    <mergeCell ref="K17:K18"/>
    <mergeCell ref="L17:L18"/>
    <mergeCell ref="M17:M18"/>
    <mergeCell ref="I13:I14"/>
    <mergeCell ref="J13:J14"/>
    <mergeCell ref="K13:K14"/>
    <mergeCell ref="L13:L14"/>
    <mergeCell ref="M13:M14"/>
    <mergeCell ref="M9:M10"/>
    <mergeCell ref="I11:I12"/>
    <mergeCell ref="J11:J12"/>
    <mergeCell ref="K11:K12"/>
    <mergeCell ref="L11:L12"/>
    <mergeCell ref="M11:M12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H15:H16"/>
    <mergeCell ref="I15:M16"/>
    <mergeCell ref="I9:I10"/>
    <mergeCell ref="J9:J10"/>
    <mergeCell ref="K9:K10"/>
    <mergeCell ref="L9:L10"/>
  </mergeCells>
  <conditionalFormatting sqref="L7:L14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{4514E00F-B799-4DC9-9A8B-E218F0137B54}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{E86A1AE6-9DB3-48B9-BD82-F8EAB56DB8D5}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{6BE2C0B9-5371-41C2-B83A-BAEAE50C7A98}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{8A13849B-3F25-4795-AA8A-A05C970B0E9A}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{810FA4FA-775C-45B4-8FF4-94D6E3FF76B9}</x14:id>
        </ext>
      </extLst>
    </cfRule>
  </conditionalFormatting>
  <conditionalFormatting sqref="L17:L18 L21:L22 L7:L14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{E543CDE5-7E85-4DB6-AC45-F969BA75426B}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{991C63C6-F5D0-4829-A8B8-AE8BB6A9CBEC}</x14:id>
        </ext>
      </extLst>
    </cfRule>
  </conditionalFormatting>
  <conditionalFormatting sqref="L17:L18">
    <cfRule type="dataBar" priority="5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{ED2FB12E-0CBA-4425-B509-E3F43542AC46}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{32D06250-BFA1-4E15-AAB9-C0270263C512}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{03799DF2-7B71-4645-8E51-C1A57B96E9B6}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{DB332D40-77D7-4988-A484-45AAA2483919}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{B300FE5A-D9B1-4CF7-8523-D76D4B97D292}</x14:id>
        </ext>
      </extLst>
    </cfRule>
  </conditionalFormatting>
  <conditionalFormatting sqref="L21:L22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{ACE06267-65D3-4EE2-93CE-31D46D45CE4F}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{2285B5CC-085F-4357-A826-BCB46FDF9D53}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{EBF4E833-4217-4BC7-91B3-60B37058FFFF}</x14:id>
        </ext>
      </extLst>
    </cfRule>
    <cfRule type="dataBar" priority="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{A2DBB9A6-19A8-4758-A43C-8851905C3D96}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{D1C631B1-2CA1-40F7-B09C-C34C3A65E9D1}</x14:id>
        </ext>
      </extLst>
    </cfRule>
  </conditionalFormatting>
  <conditionalFormatting sqref="M7 M9 M11 M13"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{B0ACC24C-EC05-4538-A51B-D8C22AC17138}</x14:id>
        </ext>
      </extLst>
    </cfRule>
    <cfRule type="dataBar" priority="6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{46CC4ADA-D567-4A33-8976-4A278AFEABCA}</x14:id>
        </ext>
      </extLst>
    </cfRule>
    <cfRule type="dataBar" priority="6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{1171DE68-BAAD-4A3D-8A7A-C80357430164}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{8DD1994F-6D49-47B4-8397-EC449DAD6C73}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{6C42D110-B560-459D-BEE4-D521E46D07CF}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{F5C90096-EAD9-491C-8A5E-0C9029B26C1F}</x14:id>
        </ext>
      </extLst>
    </cfRule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{E8C25F11-B01B-4FBC-B642-8CB222E60017}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{3828E238-034C-402F-B17E-EF0E0857E69D}</x14:id>
        </ext>
      </extLst>
    </cfRule>
  </conditionalFormatting>
  <conditionalFormatting sqref="M7:M8">
    <cfRule type="dataBar" priority="2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{F6BA0282-5DFA-4462-BC74-27DE320DFE9E}</x14:id>
        </ext>
      </extLst>
    </cfRule>
    <cfRule type="dataBar" priority="11">
      <dataBar>
        <cfvo type="num" val="0"/>
        <cfvo type="num" val="218"/>
        <color rgb="FF638EC6"/>
      </dataBar>
      <extLst>
        <ext xmlns:x14="http://schemas.microsoft.com/office/spreadsheetml/2009/9/main" uri="{B025F937-C7B1-47D3-B67F-A62EFF666E3E}">
          <x14:id>{0C0FA084-7341-4357-8430-89D348D16A04}</x14:id>
        </ext>
      </extLst>
    </cfRule>
    <cfRule type="dataBar" priority="2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{B0AA27E7-BD1A-4450-A08E-9BD248DE5E89}</x14:id>
        </ext>
      </extLst>
    </cfRule>
    <cfRule type="dataBar" priority="2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{BC60C48A-A19E-4BE1-A04F-E94B75D224B4}</x14:id>
        </ext>
      </extLst>
    </cfRule>
    <cfRule type="dataBar" priority="16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{22DC982F-E7B5-42F9-96BE-82E0F902BFD5}</x14:id>
        </ext>
      </extLst>
    </cfRule>
  </conditionalFormatting>
  <conditionalFormatting sqref="M7:M14">
    <cfRule type="dataBar" priority="3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{971EB777-6126-4825-B227-1FAEE4A15454}</x14:id>
        </ext>
      </extLst>
    </cfRule>
    <cfRule type="dataBar" priority="3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{6E4C1B32-1550-4E00-84D5-12B31EEDB496}</x14:id>
        </ext>
      </extLst>
    </cfRule>
  </conditionalFormatting>
  <conditionalFormatting sqref="M9:M10">
    <cfRule type="dataBar" priority="10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{4975EAD3-209F-442E-A4FB-8FC5C7D6EE3A}</x14:id>
        </ext>
      </extLst>
    </cfRule>
    <cfRule type="dataBar" priority="2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{6D8158C9-077C-4D40-BC29-1518272A2304}</x14:id>
        </ext>
      </extLst>
    </cfRule>
    <cfRule type="dataBar" priority="15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{CAC9635E-0072-4BE7-B11F-AD9F7140565C}</x14:id>
        </ext>
      </extLst>
    </cfRule>
  </conditionalFormatting>
  <conditionalFormatting sqref="M9:M14">
    <cfRule type="dataBar" priority="2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{7041523C-2C2A-4395-9660-DA7256EE6F23}</x14:id>
        </ext>
      </extLst>
    </cfRule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{8A06703D-1EC9-461C-AC82-FB14ADF98723}</x14:id>
        </ext>
      </extLst>
    </cfRule>
  </conditionalFormatting>
  <conditionalFormatting sqref="M11:M12">
    <cfRule type="dataBar" priority="14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{8ED3AB3B-2084-46C3-94AD-7A5C1388102B}</x14:id>
        </ext>
      </extLst>
    </cfRule>
    <cfRule type="dataBar" priority="9">
      <dataBar>
        <cfvo type="num" val="0"/>
        <cfvo type="num" val="102"/>
        <color rgb="FF638EC6"/>
      </dataBar>
      <extLst>
        <ext xmlns:x14="http://schemas.microsoft.com/office/spreadsheetml/2009/9/main" uri="{B025F937-C7B1-47D3-B67F-A62EFF666E3E}">
          <x14:id>{ADDB0E11-F949-4606-8623-54D004B538A7}</x14:id>
        </ext>
      </extLst>
    </cfRule>
    <cfRule type="dataBar" priority="19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{8F48DE86-695A-4F02-8968-56152C0A9D30}</x14:id>
        </ext>
      </extLst>
    </cfRule>
  </conditionalFormatting>
  <conditionalFormatting sqref="M13:M14">
    <cfRule type="dataBar" priority="13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{46E62082-B662-4487-9AA9-EB9BD3F49AF5}</x14:id>
        </ext>
      </extLst>
    </cfRule>
    <cfRule type="dataBar" priority="8">
      <dataBar>
        <cfvo type="num" val="0"/>
        <cfvo type="num" val="19"/>
        <color rgb="FF638EC6"/>
      </dataBar>
      <extLst>
        <ext xmlns:x14="http://schemas.microsoft.com/office/spreadsheetml/2009/9/main" uri="{B025F937-C7B1-47D3-B67F-A62EFF666E3E}">
          <x14:id>{D78BB1E4-D717-4C78-A49E-6BA6FD48C556}</x14:id>
        </ext>
      </extLst>
    </cfRule>
    <cfRule type="dataBar" priority="1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{5E3C8693-6D33-43EE-826C-E59DC85CABA4}</x14:id>
        </ext>
      </extLst>
    </cfRule>
  </conditionalFormatting>
  <conditionalFormatting sqref="M17:M18">
    <cfRule type="dataBar" priority="12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{5823FAF6-0D90-4244-A738-FC84031DEBFB}</x14:id>
        </ext>
      </extLst>
    </cfRule>
    <cfRule type="dataBar" priority="2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{51039ED5-50C9-4771-AB83-525B61505C85}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{84BDB8C4-BC58-44CA-B9D6-100F68CBD6E9}</x14:id>
        </ext>
      </extLst>
    </cfRule>
    <cfRule type="dataBar" priority="2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{339DFED8-6DDB-498C-8EE7-1112B3E697D2}</x14:id>
        </ext>
      </extLst>
    </cfRule>
    <cfRule type="dataBar" priority="2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{0334BCF7-2BA6-4E0F-8297-9A87C114FFE3}</x14:id>
        </ext>
      </extLst>
    </cfRule>
    <cfRule type="dataBar" priority="3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{5111A348-5BB0-427E-9EED-8265D786A7DE}</x14:id>
        </ext>
      </extLst>
    </cfRule>
    <cfRule type="dataBar" priority="17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{85F95253-BA64-42B3-945D-F53D93CFE8F7}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{E3D59871-7302-4E3F-83DC-038D094CAA22}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{05E0576F-859B-4429-B146-5EC5C920F677}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{17B8FB09-FB10-4325-8B0F-0D82A006C6CD}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{19CA6B38-5FA4-43B8-87F8-3AB6C5BD8722}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{1717F057-155F-405D-8914-33F66C72D119}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{D17F1513-4438-496E-98A5-B738345B8233}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{A20E3E5D-437C-44E1-8727-DDAD8F7D4F76}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{CB7AD9ED-D4B6-4C22-A7F8-C3DFAEEDF760}</x14:id>
        </ext>
      </extLst>
    </cfRule>
    <cfRule type="dataBar" priority="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{70ED76AC-6F39-4045-834F-84FB287FF7E7}</x14:id>
        </ext>
      </extLst>
    </cfRule>
  </conditionalFormatting>
  <conditionalFormatting sqref="M21:M22">
    <cfRule type="dataBar" priority="1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{A3E06E15-FE66-4EB4-96A1-610FE1A1B8DB}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{DF97C57A-D797-4CC0-96A2-59FC4847AE41}</x14:id>
        </ext>
      </extLst>
    </cfRule>
    <cfRule type="dataBar" priority="3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{33B2D0FF-4324-4085-8F87-98F1BF2158E4}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{D9951E66-E9B4-4A20-86C2-C8A17F756362}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{EE19C9B6-F376-4AF1-9D94-91BFC781FF83}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{6B6BA84F-8CFE-4719-AF05-E5ED5A350546}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{9C466BDF-44D6-4358-A2BC-C50D66353C1B}</x14:id>
        </ext>
      </extLst>
    </cfRule>
    <cfRule type="dataBar" priority="3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{4CB63F7B-91A5-4931-B1D1-C403D2CBFB6B}</x14:id>
        </ext>
      </extLst>
    </cfRule>
    <cfRule type="dataBar" priority="3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{AD5887B5-C3ED-4C30-BA2E-C0E900565CFD}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14E00F-B799-4DC9-9A8B-E218F0137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6A1AE6-9DB3-48B9-BD82-F8EAB56DB8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E2C0B9-5371-41C2-B83A-BAEAE50C7A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13849B-3F25-4795-AA8A-A05C970B0E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0FA4FA-775C-45B4-8FF4-94D6E3FF76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E543CDE5-7E85-4DB6-AC45-F969BA754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1C63C6-F5D0-4829-A8B8-AE8BB6A9CB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ED2FB12E-0CBA-4425-B509-E3F43542AC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D06250-BFA1-4E15-AAB9-C0270263C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799DF2-7B71-4645-8E51-C1A57B96E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332D40-77D7-4988-A484-45AAA2483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00FE5A-D9B1-4CF7-8523-D76D4B97D2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ACE06267-65D3-4EE2-93CE-31D46D45CE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85B5CC-085F-4357-A826-BCB46FDF9D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F4E833-4217-4BC7-91B3-60B37058F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DBB9A6-19A8-4758-A43C-8851905C3D9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1C631B1-2CA1-40F7-B09C-C34C3A65E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B0ACC24C-EC05-4538-A51B-D8C22AC171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CC4ADA-D567-4A33-8976-4A278AFEABC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171DE68-BAAD-4A3D-8A7A-C8035743016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DD1994F-6D49-47B4-8397-EC449DAD6C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42D110-B560-459D-BEE4-D521E46D0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C90096-EAD9-491C-8A5E-0C9029B26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C25F11-B01B-4FBC-B642-8CB222E600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28E238-034C-402F-B17E-EF0E0857E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F6BA0282-5DFA-4462-BC74-27DE320DFE9E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0C0FA084-7341-4357-8430-89D348D16A04}">
            <x14:dataBar minLength="0" maxLength="100" gradient="0">
              <x14:cfvo type="num">
                <xm:f>0</xm:f>
              </x14:cfvo>
              <x14:cfvo type="num">
                <xm:f>218</xm:f>
              </x14:cfvo>
              <x14:negativeFillColor rgb="FFFF0000"/>
              <x14:axisColor rgb="FF000000"/>
            </x14:dataBar>
          </x14:cfRule>
          <x14:cfRule type="dataBar" id="{B0AA27E7-BD1A-4450-A08E-9BD248DE5E89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BC60C48A-A19E-4BE1-A04F-E94B75D224B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22DC982F-E7B5-42F9-96BE-82E0F902BFD5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71EB777-6126-4825-B227-1FAEE4A15454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6E4C1B32-1550-4E00-84D5-12B31EEDB496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4975EAD3-209F-442E-A4FB-8FC5C7D6EE3A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6D8158C9-077C-4D40-BC29-1518272A2304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CAC9635E-0072-4BE7-B11F-AD9F7140565C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041523C-2C2A-4395-9660-DA7256EE6F2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8A06703D-1EC9-461C-AC82-FB14ADF98723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8ED3AB3B-2084-46C3-94AD-7A5C1388102B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ADDB0E11-F949-4606-8623-54D004B538A7}">
            <x14:dataBar minLength="0" maxLength="100" gradient="0">
              <x14:cfvo type="num">
                <xm:f>0</xm:f>
              </x14:cfvo>
              <x14:cfvo type="num">
                <xm:f>102</xm:f>
              </x14:cfvo>
              <x14:negativeFillColor rgb="FFFF0000"/>
              <x14:axisColor rgb="FF000000"/>
            </x14:dataBar>
          </x14:cfRule>
          <x14:cfRule type="dataBar" id="{8F48DE86-695A-4F02-8968-56152C0A9D30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46E62082-B662-4487-9AA9-EB9BD3F49AF5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D78BB1E4-D717-4C78-A49E-6BA6FD48C556}">
            <x14:dataBar minLength="0" maxLength="100" gradient="0">
              <x14:cfvo type="num">
                <xm:f>0</xm:f>
              </x14:cfvo>
              <x14:cfvo type="num">
                <xm:f>19</xm:f>
              </x14:cfvo>
              <x14:negativeFillColor rgb="FFFF0000"/>
              <x14:axisColor rgb="FF000000"/>
            </x14:dataBar>
          </x14:cfRule>
          <x14:cfRule type="dataBar" id="{5E3C8693-6D33-43EE-826C-E59DC85CABA4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5823FAF6-0D90-4244-A738-FC84031DEBFB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51039ED5-50C9-4771-AB83-525B61505C85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4BDB8C4-BC58-44CA-B9D6-100F68CBD6E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39DFED8-6DDB-498C-8EE7-1112B3E697D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334BCF7-2BA6-4E0F-8297-9A87C114FFE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111A348-5BB0-427E-9EED-8265D786A7DE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85F95253-BA64-42B3-945D-F53D93CFE8F7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E3D59871-7302-4E3F-83DC-038D094CAA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5E0576F-859B-4429-B146-5EC5C920F67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7B8FB09-FB10-4325-8B0F-0D82A006C6C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9CA6B38-5FA4-43B8-87F8-3AB6C5BD872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717F057-155F-405D-8914-33F66C72D1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7F1513-4438-496E-98A5-B738345B82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0E3E5D-437C-44E1-8727-DDAD8F7D4F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7AD9ED-D4B6-4C22-A7F8-C3DFAEEDF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ED76AC-6F39-4045-834F-84FB287FF7E7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A3E06E15-FE66-4EB4-96A1-610FE1A1B8DB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DF97C57A-D797-4CC0-96A2-59FC4847AE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3B2D0FF-4324-4085-8F87-98F1BF215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951E66-E9B4-4A20-86C2-C8A17F75636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19C9B6-F376-4AF1-9D94-91BFC781F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6BA84F-8CFE-4719-AF05-E5ED5A3505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C466BDF-44D6-4358-A2BC-C50D66353C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B63F7B-91A5-4931-B1D1-C403D2CBFB6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D5887B5-C3ED-4C30-BA2E-C0E900565CF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E7BD-F554-485C-855E-78B70417E0DF}">
  <sheetPr codeName="Hoja72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311</v>
      </c>
      <c r="I1" s="19"/>
      <c r="J1" s="19"/>
      <c r="K1" s="19"/>
      <c r="L1" s="19"/>
      <c r="M1" s="19"/>
      <c r="N1" s="22"/>
      <c r="X1" s="8">
        <f>AVERAGE(L7,L9,L11,L15,L19)</f>
        <v>1.0998413844930359</v>
      </c>
      <c r="Y1" s="9">
        <f>1-X1</f>
        <v>-9.9841384493035923E-2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311</v>
      </c>
      <c r="J7" s="27">
        <v>291</v>
      </c>
      <c r="K7" s="27">
        <v>305</v>
      </c>
      <c r="L7" s="23">
        <f>K7/J7</f>
        <v>1.0481099656357389</v>
      </c>
      <c r="M7" s="32">
        <f>J7-K7</f>
        <v>-14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312</v>
      </c>
      <c r="J9" s="27">
        <v>45</v>
      </c>
      <c r="K9" s="27">
        <v>58</v>
      </c>
      <c r="L9" s="23">
        <f>K9/J9</f>
        <v>1.288888888888889</v>
      </c>
      <c r="M9" s="32">
        <f>J9-K9</f>
        <v>-13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313</v>
      </c>
      <c r="J11" s="27">
        <v>45</v>
      </c>
      <c r="K11" s="27">
        <v>48</v>
      </c>
      <c r="L11" s="23">
        <f>K11/J11</f>
        <v>1.0666666666666667</v>
      </c>
      <c r="M11" s="32">
        <f>J11-K11</f>
        <v>-3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311</v>
      </c>
      <c r="J15" s="20">
        <v>157</v>
      </c>
      <c r="K15" s="20">
        <v>172</v>
      </c>
      <c r="L15" s="23">
        <f>K15/J15</f>
        <v>1.0955414012738853</v>
      </c>
      <c r="M15" s="18">
        <f>J15-K15</f>
        <v>-15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311</v>
      </c>
      <c r="J19" s="20">
        <v>32</v>
      </c>
      <c r="K19" s="20">
        <v>32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L9:L10"/>
    <mergeCell ref="M9:M10"/>
    <mergeCell ref="I11:I12"/>
    <mergeCell ref="J11:J12"/>
    <mergeCell ref="K11:K12"/>
    <mergeCell ref="L11:L12"/>
    <mergeCell ref="M11:M12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M15:M16"/>
    <mergeCell ref="H13:H14"/>
    <mergeCell ref="I13:M14"/>
    <mergeCell ref="I9:I10"/>
    <mergeCell ref="J9:J10"/>
    <mergeCell ref="K9:K10"/>
  </mergeCells>
  <conditionalFormatting sqref="L7:L12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{26225ECC-F574-45F7-810C-0B7CC7C6E8AD}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{3F380C2A-5CE4-4A39-9C23-407E3529000E}</x14:id>
        </ext>
      </extLst>
    </cfRule>
    <cfRule type="dataBar" priority="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{448992FB-3953-4C4F-8D2B-18C9A03B7D6F}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{7341EC31-C357-4765-B21E-25FA8DCC27A7}</x14:id>
        </ext>
      </extLst>
    </cfRule>
    <cfRule type="dataBar" priority="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{B48E5731-50AA-488E-8AEF-4EE1FBBE4832}</x14:id>
        </ext>
      </extLst>
    </cfRule>
  </conditionalFormatting>
  <conditionalFormatting sqref="L15:L16 L19:L20 L7:L12"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{2947CF55-6BE8-4221-A273-7CCFCBF3469C}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{BC296614-DD3B-41FF-B113-2E3379D603BC}</x14:id>
        </ext>
      </extLst>
    </cfRule>
  </conditionalFormatting>
  <conditionalFormatting sqref="L15:L16">
    <cfRule type="dataBar" priority="5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{78006723-A71F-4BDD-881C-EE3289A678F2}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{CA4E09D3-29DB-4E7C-A0F9-85C42F907A8B}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{27D8DE52-ED81-484E-936C-BB3EF4972F6B}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{497D048D-64DF-4AA9-ABC9-730DC4998DFF}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{441554C2-650F-4D03-B367-CD81FDC0F96A}</x14:id>
        </ext>
      </extLst>
    </cfRule>
  </conditionalFormatting>
  <conditionalFormatting sqref="L19:L20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{2A48FE94-019D-4BB2-8761-777F74E26CB7}</x14:id>
        </ext>
      </extLst>
    </cfRule>
    <cfRule type="dataBar" priority="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{18F02418-C04F-42C3-8010-DF70095F3E0B}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{7F50BE55-B1E8-4588-A712-DC2D441E79B1}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{424772EF-F3EA-4902-B7DF-7C3765FC211C}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{B76EF74F-2B42-424B-9788-1DF6C3C097F4}</x14:id>
        </ext>
      </extLst>
    </cfRule>
  </conditionalFormatting>
  <conditionalFormatting sqref="M7 M9 M11">
    <cfRule type="dataBar" priority="5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{2EFB2DE6-FBAD-4DFA-A23A-184F372B611F}</x14:id>
        </ext>
      </extLst>
    </cfRule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{7C7FACC8-C97A-489D-85CE-4BC64CB9218D}</x14:id>
        </ext>
      </extLst>
    </cfRule>
    <cfRule type="dataBar" priority="5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{BB3B9DF1-16B5-4802-9F04-A1257E94E293}</x14:id>
        </ext>
      </extLst>
    </cfRule>
    <cfRule type="dataBar" priority="5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{5DA48875-E3B6-41D5-AE97-9F5C46EDC94C}</x14:id>
        </ext>
      </extLst>
    </cfRule>
    <cfRule type="dataBar" priority="56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{40939050-0366-473F-B7ED-F4967206A79A}</x14:id>
        </ext>
      </extLst>
    </cfRule>
    <cfRule type="dataBar" priority="56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{DB2B5A17-8F74-48F1-BB91-41E31EF6D0CF}</x14:id>
        </ext>
      </extLst>
    </cfRule>
    <cfRule type="dataBar" priority="5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{08C26E38-7A03-41D4-8683-F58B743CC36D}</x14:id>
        </ext>
      </extLst>
    </cfRule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{51AB2BEC-87E7-4139-A67A-0A80C7693B9D}</x14:id>
        </ext>
      </extLst>
    </cfRule>
  </conditionalFormatting>
  <conditionalFormatting sqref="M7:M8">
    <cfRule type="dataBar" priority="11">
      <dataBar>
        <cfvo type="num" val="0"/>
        <cfvo type="num" val="291"/>
        <color rgb="FF638EC6"/>
      </dataBar>
      <extLst>
        <ext xmlns:x14="http://schemas.microsoft.com/office/spreadsheetml/2009/9/main" uri="{B025F937-C7B1-47D3-B67F-A62EFF666E3E}">
          <x14:id>{F2C3FB34-66C5-4A0E-A1F6-2EF1D296C41D}</x14:id>
        </ext>
      </extLst>
    </cfRule>
    <cfRule type="dataBar" priority="16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{923A3899-DB72-4A02-885C-88E907E6CBC2}</x14:id>
        </ext>
      </extLst>
    </cfRule>
    <cfRule type="dataBar" priority="2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{EFE671D7-9011-415F-873F-FDCD0C3B4CC0}</x14:id>
        </ext>
      </extLst>
    </cfRule>
    <cfRule type="dataBar" priority="2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{3BC91BE3-05A5-42DD-AFC3-84AB014496B3}</x14:id>
        </ext>
      </extLst>
    </cfRule>
    <cfRule type="dataBar" priority="2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{605ADB26-49F2-42E0-9CD2-0232C0F9C92D}</x14:id>
        </ext>
      </extLst>
    </cfRule>
  </conditionalFormatting>
  <conditionalFormatting sqref="M7:M12">
    <cfRule type="dataBar" priority="3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{5697046C-AD77-494B-8F9C-29F80E8DA92E}</x14:id>
        </ext>
      </extLst>
    </cfRule>
    <cfRule type="dataBar" priority="3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{B79F7CF8-E814-482A-8667-ED05930932D5}</x14:id>
        </ext>
      </extLst>
    </cfRule>
  </conditionalFormatting>
  <conditionalFormatting sqref="M9:M10">
    <cfRule type="dataBar" priority="2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{0D3B0882-EA57-44B6-9511-CC8A7D32392B}</x14:id>
        </ext>
      </extLst>
    </cfRule>
    <cfRule type="dataBar" priority="1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{AF3E0083-B42E-4ABC-AD0C-D9FD20C21CB4}</x14:id>
        </ext>
      </extLst>
    </cfRule>
    <cfRule type="dataBar" priority="15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{B683C6CD-4DDC-41D4-8B07-163B7E32BF14}</x14:id>
        </ext>
      </extLst>
    </cfRule>
  </conditionalFormatting>
  <conditionalFormatting sqref="M9:M12">
    <cfRule type="dataBar" priority="2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{9244C7BC-5DBE-4C42-8DF9-5B4C9CE27092}</x14:id>
        </ext>
      </extLst>
    </cfRule>
    <cfRule type="dataBar" priority="2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{E4CAA170-CFCC-47EE-8026-60379DA5553E}</x14:id>
        </ext>
      </extLst>
    </cfRule>
  </conditionalFormatting>
  <conditionalFormatting sqref="M11:M12">
    <cfRule type="dataBar" priority="19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{464303D2-DE5B-47A3-BDAB-C69EC8525884}</x14:id>
        </ext>
      </extLst>
    </cfRule>
    <cfRule type="dataBar" priority="14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{BADC8D08-597E-4C66-B712-4D80B33D36D9}</x14:id>
        </ext>
      </extLst>
    </cfRule>
    <cfRule type="dataBar" priority="9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{9AA707FA-FE2D-4EED-A924-5E52C140AA09}</x14:id>
        </ext>
      </extLst>
    </cfRule>
  </conditionalFormatting>
  <conditionalFormatting sqref="M15:M16"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{B4355CC5-AFE2-46F4-84C1-72158DA7196C}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{CD7F4047-90CD-497B-964D-CF4B68A85B4F}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{6E078774-253E-4C77-BDDD-AC156A6FE37B}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{F20B2134-7C5B-445B-892D-B520AF997406}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{6A39BA27-402A-47FE-BF6F-DF154B06B517}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{2FF712D3-C2A0-4036-8C86-090EB6FDE625}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{6C805982-6C95-491D-8E22-11275F90E22D}</x14:id>
        </ext>
      </extLst>
    </cfRule>
    <cfRule type="dataBar" priority="3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{014C4BBF-4DF5-49D7-810B-7B5613065C10}</x14:id>
        </ext>
      </extLst>
    </cfRule>
    <cfRule type="dataBar" priority="2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{D09E78A6-432B-4C41-B991-DE8A32C24897}</x14:id>
        </ext>
      </extLst>
    </cfRule>
    <cfRule type="dataBar" priority="2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{02C7C261-5E43-4111-80DA-48FD607F4F54}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{537E1EAB-CA49-43A7-85ED-CE757021523A}</x14:id>
        </ext>
      </extLst>
    </cfRule>
    <cfRule type="dataBar" priority="2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{E7731902-A8C2-4B8F-9C43-A3ACDC5DEB1C}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{B2D90B3B-5363-4B3C-9E6D-05F4ED3532DD}</x14:id>
        </ext>
      </extLst>
    </cfRule>
    <cfRule type="dataBar" priority="17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{ED25628B-0592-4A56-8BAA-F42A74FEB134}</x14:id>
        </ext>
      </extLst>
    </cfRule>
    <cfRule type="dataBar" priority="12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{11777B41-97F7-4BB3-8B3F-BA1F9A98A824}</x14:id>
        </ext>
      </extLst>
    </cfRule>
    <cfRule type="dataBar" priority="8">
      <dataBar>
        <cfvo type="num" val="0"/>
        <cfvo type="num" val="157"/>
        <color rgb="FF638EC6"/>
      </dataBar>
      <extLst>
        <ext xmlns:x14="http://schemas.microsoft.com/office/spreadsheetml/2009/9/main" uri="{B025F937-C7B1-47D3-B67F-A62EFF666E3E}">
          <x14:id>{33C4CAC9-67B2-471E-B641-C32168066A5A}</x14:id>
        </ext>
      </extLst>
    </cfRule>
  </conditionalFormatting>
  <conditionalFormatting sqref="M19:M20"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{72036411-91EC-47CC-8F9A-D9E17B05557D}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{7024CB70-DF09-44F4-8981-A1D526DD8CB0}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{D3F824F8-4247-440B-9A5A-EB9FF17670DA}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{DAC5D917-5E0B-42F3-82F4-B3298F24A347}</x14:id>
        </ext>
      </extLst>
    </cfRule>
    <cfRule type="dataBar" priority="3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{0CF77543-ACFB-44D8-B6EE-198BD1B56196}</x14:id>
        </ext>
      </extLst>
    </cfRule>
    <cfRule type="dataBar" priority="3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{463222E1-F585-4350-B7F1-BFF7664593D8}</x14:id>
        </ext>
      </extLst>
    </cfRule>
    <cfRule type="dataBar" priority="1">
      <dataBar>
        <cfvo type="num" val="0"/>
        <cfvo type="num" val="32"/>
        <color rgb="FF638EC6"/>
      </dataBar>
      <extLst>
        <ext xmlns:x14="http://schemas.microsoft.com/office/spreadsheetml/2009/9/main" uri="{B025F937-C7B1-47D3-B67F-A62EFF666E3E}">
          <x14:id>{0FF7CE86-94B4-4AFE-995B-A0CD09C81CD4}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{CA5836B3-2366-4A38-AE91-6F2C138B9160}</x14:id>
        </ext>
      </extLst>
    </cfRule>
    <cfRule type="dataBar" priority="3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{1C3C3C94-6C9A-495B-9323-8EB5859DAA27}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225ECC-F574-45F7-810C-0B7CC7C6E8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F380C2A-5CE4-4A39-9C23-407E352900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8992FB-3953-4C4F-8D2B-18C9A03B7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41EC31-C357-4765-B21E-25FA8DCC27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8E5731-50AA-488E-8AEF-4EE1FBBE48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2947CF55-6BE8-4221-A273-7CCFCBF346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296614-DD3B-41FF-B113-2E3379D60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78006723-A71F-4BDD-881C-EE3289A678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4E09D3-29DB-4E7C-A0F9-85C42F907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D8DE52-ED81-484E-936C-BB3EF4972F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7D048D-64DF-4AA9-ABC9-730DC4998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1554C2-650F-4D03-B367-CD81FDC0F9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2A48FE94-019D-4BB2-8761-777F74E26C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F02418-C04F-42C3-8010-DF70095F3E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50BE55-B1E8-4588-A712-DC2D441E79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4772EF-F3EA-4902-B7DF-7C3765FC21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6EF74F-2B42-424B-9788-1DF6C3C09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2EFB2DE6-FBAD-4DFA-A23A-184F372B6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7FACC8-C97A-489D-85CE-4BC64CB921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3B9DF1-16B5-4802-9F04-A1257E94E2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A48875-E3B6-41D5-AE97-9F5C46EDC9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0939050-0366-473F-B7ED-F4967206A79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B2B5A17-8F74-48F1-BB91-41E31EF6D0C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8C26E38-7A03-41D4-8683-F58B743CC3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1AB2BEC-87E7-4139-A67A-0A80C7693B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F2C3FB34-66C5-4A0E-A1F6-2EF1D296C41D}">
            <x14:dataBar minLength="0" maxLength="100" gradient="0">
              <x14:cfvo type="num">
                <xm:f>0</xm:f>
              </x14:cfvo>
              <x14:cfvo type="num">
                <xm:f>291</xm:f>
              </x14:cfvo>
              <x14:negativeFillColor rgb="FFFF0000"/>
              <x14:axisColor rgb="FF000000"/>
            </x14:dataBar>
          </x14:cfRule>
          <x14:cfRule type="dataBar" id="{923A3899-DB72-4A02-885C-88E907E6CBC2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EFE671D7-9011-415F-873F-FDCD0C3B4CC0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3BC91BE3-05A5-42DD-AFC3-84AB014496B3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605ADB26-49F2-42E0-9CD2-0232C0F9C92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697046C-AD77-494B-8F9C-29F80E8DA92E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79F7CF8-E814-482A-8667-ED05930932D5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0D3B0882-EA57-44B6-9511-CC8A7D32392B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AF3E0083-B42E-4ABC-AD0C-D9FD20C21CB4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B683C6CD-4DDC-41D4-8B07-163B7E32BF14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244C7BC-5DBE-4C42-8DF9-5B4C9CE2709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4CAA170-CFCC-47EE-8026-60379DA5553E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M9:M12</xm:sqref>
        </x14:conditionalFormatting>
        <x14:conditionalFormatting xmlns:xm="http://schemas.microsoft.com/office/excel/2006/main">
          <x14:cfRule type="dataBar" id="{464303D2-DE5B-47A3-BDAB-C69EC8525884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BADC8D08-597E-4C66-B712-4D80B33D36D9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9AA707FA-FE2D-4EED-A924-5E52C140AA09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B4355CC5-AFE2-46F4-84C1-72158DA7196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D7F4047-90CD-497B-964D-CF4B68A85B4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E078774-253E-4C77-BDDD-AC156A6FE3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0B2134-7C5B-445B-892D-B520AF997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39BA27-402A-47FE-BF6F-DF154B06B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712D3-C2A0-4036-8C86-090EB6FDE6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805982-6C95-491D-8E22-11275F90E2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4C4BBF-4DF5-49D7-810B-7B5613065C1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D09E78A6-432B-4C41-B991-DE8A32C2489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2C7C261-5E43-4111-80DA-48FD607F4F5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37E1EAB-CA49-43A7-85ED-CE757021523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7731902-A8C2-4B8F-9C43-A3ACDC5DEB1C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2D90B3B-5363-4B3C-9E6D-05F4ED3532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25628B-0592-4A56-8BAA-F42A74FEB134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11777B41-97F7-4BB3-8B3F-BA1F9A98A824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33C4CAC9-67B2-471E-B641-C32168066A5A}">
            <x14:dataBar minLength="0" maxLength="100" gradient="0">
              <x14:cfvo type="num">
                <xm:f>0</xm:f>
              </x14:cfvo>
              <x14:cfvo type="num">
                <xm:f>157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72036411-91EC-47CC-8F9A-D9E17B0555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24CB70-DF09-44F4-8981-A1D526DD8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F824F8-4247-440B-9A5A-EB9FF17670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C5D917-5E0B-42F3-82F4-B3298F24A3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CF77543-ACFB-44D8-B6EE-198BD1B5619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63222E1-F585-4350-B7F1-BFF7664593D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FF7CE86-94B4-4AFE-995B-A0CD09C81CD4}">
            <x14:dataBar minLength="0" maxLength="100" gradient="0">
              <x14:cfvo type="num">
                <xm:f>0</xm:f>
              </x14:cfvo>
              <x14:cfvo type="num">
                <xm:f>32</xm:f>
              </x14:cfvo>
              <x14:negativeFillColor rgb="FFFF0000"/>
              <x14:axisColor rgb="FF000000"/>
            </x14:dataBar>
          </x14:cfRule>
          <x14:cfRule type="dataBar" id="{CA5836B3-2366-4A38-AE91-6F2C138B9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C3C94-6C9A-495B-9323-8EB5859DAA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10EED-975D-43C7-B0A6-8415FAD8CB54}">
  <sheetPr codeName="Hoja73"/>
  <dimension ref="B1:Y20"/>
  <sheetViews>
    <sheetView showGridLines="0" topLeftCell="F1" workbookViewId="0">
      <selection activeCell="K15" sqref="K15:K16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314</v>
      </c>
      <c r="I1" s="19"/>
      <c r="J1" s="19"/>
      <c r="K1" s="19"/>
      <c r="L1" s="19"/>
      <c r="M1" s="19"/>
      <c r="N1" s="22"/>
      <c r="X1" s="8">
        <f>AVERAGE(L7,L11,L15)</f>
        <v>1.0297619047619049</v>
      </c>
      <c r="Y1" s="9">
        <f>1-X1</f>
        <v>-2.9761904761904878E-2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314</v>
      </c>
      <c r="J7" s="27">
        <v>378</v>
      </c>
      <c r="K7" s="27">
        <v>378</v>
      </c>
      <c r="L7" s="23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1" t="s">
        <v>8</v>
      </c>
      <c r="I9" s="22"/>
      <c r="J9" s="22"/>
      <c r="K9" s="22"/>
      <c r="L9" s="22"/>
      <c r="M9" s="22"/>
      <c r="N9" s="22"/>
    </row>
    <row r="10" spans="2:25" x14ac:dyDescent="0.25">
      <c r="H10" s="21"/>
      <c r="I10" s="22"/>
      <c r="J10" s="22"/>
      <c r="K10" s="22"/>
      <c r="L10" s="22"/>
      <c r="M10" s="22"/>
      <c r="N10" s="22"/>
    </row>
    <row r="11" spans="2:25" x14ac:dyDescent="0.25">
      <c r="H11" s="26"/>
      <c r="I11" s="20" t="s">
        <v>314</v>
      </c>
      <c r="J11" s="20">
        <v>56</v>
      </c>
      <c r="K11" s="20">
        <v>61</v>
      </c>
      <c r="L11" s="23">
        <f>K11/J11</f>
        <v>1.0892857142857142</v>
      </c>
      <c r="M11" s="18">
        <f>J11-K11</f>
        <v>-5</v>
      </c>
      <c r="N11" s="22"/>
    </row>
    <row r="12" spans="2:25" x14ac:dyDescent="0.25">
      <c r="H12" s="26"/>
      <c r="I12" s="20"/>
      <c r="J12" s="20"/>
      <c r="K12" s="20"/>
      <c r="L12" s="23"/>
      <c r="M12" s="18"/>
      <c r="N12" s="22"/>
    </row>
    <row r="13" spans="2:25" x14ac:dyDescent="0.25">
      <c r="H13" s="21" t="s">
        <v>9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314</v>
      </c>
      <c r="J15" s="20">
        <v>41</v>
      </c>
      <c r="K15" s="20">
        <v>41</v>
      </c>
      <c r="L15" s="23">
        <f>K15/J15</f>
        <v>1</v>
      </c>
      <c r="M15" s="18">
        <f>J15-K15</f>
        <v>0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"/>
      <c r="I17" s="2"/>
      <c r="J17" s="5"/>
      <c r="K17" s="5"/>
      <c r="L17" s="5"/>
      <c r="M17" s="5"/>
      <c r="N17" s="22"/>
    </row>
    <row r="18" spans="8:14" x14ac:dyDescent="0.25">
      <c r="I18" s="24">
        <f ca="1">TODAY()</f>
        <v>46256</v>
      </c>
      <c r="J18" s="24"/>
      <c r="K18" s="24"/>
      <c r="L18" s="24"/>
    </row>
    <row r="20" spans="8:14" x14ac:dyDescent="0.25">
      <c r="J20" s="25"/>
      <c r="K20" s="25"/>
      <c r="L20" s="25"/>
    </row>
  </sheetData>
  <mergeCells count="28">
    <mergeCell ref="L11:L12"/>
    <mergeCell ref="I18:L18"/>
    <mergeCell ref="J20:L20"/>
    <mergeCell ref="H13:H14"/>
    <mergeCell ref="I13:M14"/>
    <mergeCell ref="H15:H16"/>
    <mergeCell ref="I15:I16"/>
    <mergeCell ref="J15:J16"/>
    <mergeCell ref="K15:K16"/>
    <mergeCell ref="L15:L16"/>
    <mergeCell ref="M15:M16"/>
    <mergeCell ref="M11:M12"/>
    <mergeCell ref="H9:H10"/>
    <mergeCell ref="I9:M10"/>
    <mergeCell ref="H1:M3"/>
    <mergeCell ref="N1:N17"/>
    <mergeCell ref="H5:H6"/>
    <mergeCell ref="I5:M6"/>
    <mergeCell ref="H7:H8"/>
    <mergeCell ref="I7:I8"/>
    <mergeCell ref="J7:J8"/>
    <mergeCell ref="K7:K8"/>
    <mergeCell ref="L7:L8"/>
    <mergeCell ref="M7:M8"/>
    <mergeCell ref="H11:H12"/>
    <mergeCell ref="I11:I12"/>
    <mergeCell ref="J11:J12"/>
    <mergeCell ref="K11:K12"/>
  </mergeCells>
  <conditionalFormatting sqref="L7:L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{0AB1AA81-E092-4BE1-96DB-9D9A7C174A43}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{3E2F8503-6B43-4D45-8F8D-8CF100166C59}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{9D9822AF-BD18-4BF4-8B3F-52C2C69B5419}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{1C2419F3-E976-4CCA-8B3B-A236CDA6D108}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{81F5FC9F-E921-40BC-A593-8E24153A2B9F}</x14:id>
        </ext>
      </extLst>
    </cfRule>
  </conditionalFormatting>
  <conditionalFormatting sqref="L11:L12 L15:L16 L7:L8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{7DFC8927-FAA5-4BC3-B0B9-F5BB353384A3}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{8315F245-9105-4183-9557-253A3F2846D6}</x14:id>
        </ext>
      </extLst>
    </cfRule>
  </conditionalFormatting>
  <conditionalFormatting sqref="L11:L12"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{DBA29B39-AB0F-4105-A644-CBD9E6F60BFD}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{3B3D51E2-A1D6-43BB-B66E-09BB3778A0A3}</x14:id>
        </ext>
      </extLst>
    </cfRule>
    <cfRule type="dataBar" priority="4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{A780B575-F4D5-4C81-A58B-721F183CCC4D}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{A1C74007-5933-448B-A96A-E54C85155190}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{826D7722-6A1B-4184-9582-D59F84FDE8A1}</x14:id>
        </ext>
      </extLst>
    </cfRule>
  </conditionalFormatting>
  <conditionalFormatting sqref="L15:L16"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{F7293E5A-AE1A-46D3-A68A-951979EA6006}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{BADB7ECE-DAA4-4E0C-9557-FA3112A71066}</x14:id>
        </ext>
      </extLst>
    </cfRule>
    <cfRule type="dataBar" priority="4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{0AF978C1-81C5-40EF-B372-B78727EEF2FB}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{B44C1873-D57E-49BE-BC30-AE259D78F237}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{D2E00368-5C6C-4804-8652-68087BF34FF9}</x14:id>
        </ext>
      </extLst>
    </cfRule>
  </conditionalFormatting>
  <conditionalFormatting sqref="M7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{3144F26C-7E19-415F-B865-755A7B60F017}</x14:id>
        </ext>
      </extLst>
    </cfRule>
    <cfRule type="dataBar" priority="58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{7718C0E2-DB27-409A-8DDF-AB43E69860DF}</x14:id>
        </ext>
      </extLst>
    </cfRule>
    <cfRule type="dataBar" priority="58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{757C19A1-531C-4772-8261-F088DB9BD7CC}</x14:id>
        </ext>
      </extLst>
    </cfRule>
    <cfRule type="dataBar" priority="58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{A2D40EC2-44D7-4230-B9E6-6A4CA17CC7BB}</x14:id>
        </ext>
      </extLst>
    </cfRule>
    <cfRule type="dataBar" priority="58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{2A8197A2-6428-47B3-8700-B5C85E22EF3B}</x14:id>
        </ext>
      </extLst>
    </cfRule>
    <cfRule type="dataBar" priority="58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{4BAE90C9-BDAF-449F-8A44-D2A8C3248755}</x14:id>
        </ext>
      </extLst>
    </cfRule>
    <cfRule type="dataBar" priority="58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{EA63FC08-65FD-4A54-A562-756949A73A25}</x14:id>
        </ext>
      </extLst>
    </cfRule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{1BC20149-4BB4-419D-A883-73BBBDA725DC}</x14:id>
        </ext>
      </extLst>
    </cfRule>
  </conditionalFormatting>
  <conditionalFormatting sqref="M7:M8">
    <cfRule type="dataBar" priority="25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{B4D1AFA0-1743-4862-9589-B1710A1D05BB}</x14:id>
        </ext>
      </extLst>
    </cfRule>
    <cfRule type="dataBar" priority="27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{694CDB09-A9ED-4270-81B4-3C8186741E14}</x14:id>
        </ext>
      </extLst>
    </cfRule>
    <cfRule type="dataBar" priority="28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{125CDF72-7DAD-4238-8941-44330BBE7C66}</x14:id>
        </ext>
      </extLst>
    </cfRule>
    <cfRule type="dataBar" priority="22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{CD14348E-306E-40D9-954F-D18E58F82B55}</x14:id>
        </ext>
      </extLst>
    </cfRule>
    <cfRule type="dataBar" priority="8">
      <dataBar>
        <cfvo type="num" val="0"/>
        <cfvo type="num" val="378"/>
        <color rgb="FF638EC6"/>
      </dataBar>
      <extLst>
        <ext xmlns:x14="http://schemas.microsoft.com/office/spreadsheetml/2009/9/main" uri="{B025F937-C7B1-47D3-B67F-A62EFF666E3E}">
          <x14:id>{B86A6F32-CE51-432C-AA0D-F292243B98EE}</x14:id>
        </ext>
      </extLst>
    </cfRule>
    <cfRule type="dataBar" priority="13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{9B2D855B-C75C-4A00-8A15-6581642C1AAA}</x14:id>
        </ext>
      </extLst>
    </cfRule>
    <cfRule type="dataBar" priority="18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{A7C761DC-B158-42CA-ADFB-7DEEBE4B3398}</x14:id>
        </ext>
      </extLst>
    </cfRule>
  </conditionalFormatting>
  <conditionalFormatting sqref="M11:M12">
    <cfRule type="dataBar" priority="4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{CE288675-74B5-444D-8F44-F6A7169734B4}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{A92ADFA6-55B8-4AF0-956E-772F7BE77468}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{6356EC1F-A078-4FC3-8F98-37F852648F94}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{ECA72FBC-08E1-4151-A2F7-2CE6F583F541}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{C269890E-EFA5-4E41-8A79-C48AA2EC5CFA}</x14:id>
        </ext>
      </extLst>
    </cfRule>
    <cfRule type="dataBar" priority="29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{829268C9-72CE-49F8-B431-6F73069358A2}</x14:id>
        </ext>
      </extLst>
    </cfRule>
    <cfRule type="dataBar" priority="26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{51ADC4A1-6EE2-4FB1-8E4A-B82E0B3F6F2F}</x14:id>
        </ext>
      </extLst>
    </cfRule>
    <cfRule type="dataBar" priority="2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{3F65D94C-D8BF-472E-83E8-BB04C65626A1}</x14:id>
        </ext>
      </extLst>
    </cfRule>
    <cfRule type="dataBar" priority="2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{32AEB400-F73A-4ED4-AE9A-B8B1F6AFB601}</x14:id>
        </ext>
      </extLst>
    </cfRule>
    <cfRule type="dataBar" priority="19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{97239CAC-DD70-4272-9DEF-215CC0B5F184}</x14:id>
        </ext>
      </extLst>
    </cfRule>
    <cfRule type="dataBar" priority="14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{F813D8C9-036D-400A-9573-19C01564F388}</x14:id>
        </ext>
      </extLst>
    </cfRule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{7F6D352D-B180-4019-A863-86468043251D}</x14:id>
        </ext>
      </extLst>
    </cfRule>
    <cfRule type="dataBar" priority="7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{7315D134-C8BC-4AF0-B0BF-041113064FC5}</x14:id>
        </ext>
      </extLst>
    </cfRule>
    <cfRule type="dataBar" priority="3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{3AA110A8-0264-4D6E-A972-DF4E43725C07}</x14:id>
        </ext>
      </extLst>
    </cfRule>
    <cfRule type="dataBar" priority="3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{637EAEDD-D342-4B2D-98BD-0D0146741007}</x14:id>
        </ext>
      </extLst>
    </cfRule>
    <cfRule type="dataBar" priority="4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{495FFBFD-E294-4DC5-937B-04240124EF32}</x14:id>
        </ext>
      </extLst>
    </cfRule>
  </conditionalFormatting>
  <conditionalFormatting sqref="M15:M16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{6AA69A06-C663-4F95-B8D7-2D91F4044AE8}</x14:id>
        </ext>
      </extLst>
    </cfRule>
    <cfRule type="dataBar" priority="3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{6D8D7055-27FA-4052-B3DE-60E9C347FC83}</x14:id>
        </ext>
      </extLst>
    </cfRule>
    <cfRule type="dataBar" priority="3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{F376A25C-D587-48F9-8DAB-5B8CE7BDC14E}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{DB1DB01A-4C61-4231-82FB-DDCE47FF77F1}</x14:id>
        </ext>
      </extLst>
    </cfRule>
    <cfRule type="dataBar" priority="3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{187054DB-697A-4D91-BB73-7A052E19A54D}</x14:id>
        </ext>
      </extLst>
    </cfRule>
    <cfRule type="dataBar" priority="3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{17C38E90-3F9C-4008-9EC0-3DD9F14C077B}</x14:id>
        </ext>
      </extLst>
    </cfRule>
    <cfRule type="dataBar" priority="3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{A687033C-70C8-44FF-85B1-737C5D409386}</x14:id>
        </ext>
      </extLst>
    </cfRule>
    <cfRule type="dataBar" priority="1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{DE031DE2-548E-4A86-90B1-FE575AA8BB81}</x14:id>
        </ext>
      </extLst>
    </cfRule>
    <cfRule type="dataBar" priority="3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{2A615303-F9CA-41B3-99CD-C21F16AF15EC}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B1AA81-E092-4BE1-96DB-9D9A7C174A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2F8503-6B43-4D45-8F8D-8CF100166C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9822AF-BD18-4BF4-8B3F-52C2C69B5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2419F3-E976-4CCA-8B3B-A236CDA6D1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F5FC9F-E921-40BC-A593-8E24153A2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L7:L8</xm:sqref>
        </x14:conditionalFormatting>
        <x14:conditionalFormatting xmlns:xm="http://schemas.microsoft.com/office/excel/2006/main">
          <x14:cfRule type="dataBar" id="{7DFC8927-FAA5-4BC3-B0B9-F5BB353384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15F245-9105-4183-9557-253A3F2846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L11:L12 L15:L16 L7:L8</xm:sqref>
        </x14:conditionalFormatting>
        <x14:conditionalFormatting xmlns:xm="http://schemas.microsoft.com/office/excel/2006/main">
          <x14:cfRule type="dataBar" id="{DBA29B39-AB0F-4105-A644-CBD9E6F60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3D51E2-A1D6-43BB-B66E-09BB3778A0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80B575-F4D5-4C81-A58B-721F183CCC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C74007-5933-448B-A96A-E54C851551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6D7722-6A1B-4184-9582-D59F84FDE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L11:L12</xm:sqref>
        </x14:conditionalFormatting>
        <x14:conditionalFormatting xmlns:xm="http://schemas.microsoft.com/office/excel/2006/main">
          <x14:cfRule type="dataBar" id="{F7293E5A-AE1A-46D3-A68A-951979EA6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DB7ECE-DAA4-4E0C-9557-FA3112A710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F978C1-81C5-40EF-B372-B78727EEF2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4C1873-D57E-49BE-BC30-AE259D78F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E00368-5C6C-4804-8652-68087BF34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144F26C-7E19-415F-B865-755A7B60F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18C0E2-DB27-409A-8DDF-AB43E69860D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57C19A1-531C-4772-8261-F088DB9BD7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D40EC2-44D7-4230-B9E6-6A4CA17CC7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8197A2-6428-47B3-8700-B5C85E22EF3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BAE90C9-BDAF-449F-8A44-D2A8C32487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63FC08-65FD-4A54-A562-756949A73A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C20149-4BB4-419D-A883-73BBBDA72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D1AFA0-1743-4862-9589-B1710A1D05B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694CDB09-A9ED-4270-81B4-3C8186741E14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25CDF72-7DAD-4238-8941-44330BBE7C6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CD14348E-306E-40D9-954F-D18E58F82B55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B86A6F32-CE51-432C-AA0D-F292243B98EE}">
            <x14:dataBar minLength="0" maxLength="100" gradient="0">
              <x14:cfvo type="num">
                <xm:f>0</xm:f>
              </x14:cfvo>
              <x14:cfvo type="num">
                <xm:f>378</xm:f>
              </x14:cfvo>
              <x14:negativeFillColor rgb="FFFF0000"/>
              <x14:axisColor rgb="FF000000"/>
            </x14:dataBar>
          </x14:cfRule>
          <x14:cfRule type="dataBar" id="{9B2D855B-C75C-4A00-8A15-6581642C1AAA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A7C761DC-B158-42CA-ADFB-7DEEBE4B3398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E288675-74B5-444D-8F44-F6A7169734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2ADFA6-55B8-4AF0-956E-772F7BE77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56EC1F-A078-4FC3-8F98-37F852648F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A72FBC-08E1-4151-A2F7-2CE6F583F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69890E-EFA5-4E41-8A79-C48AA2EC5C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9268C9-72CE-49F8-B431-6F73069358A2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1ADC4A1-6EE2-4FB1-8E4A-B82E0B3F6F2F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F65D94C-D8BF-472E-83E8-BB04C65626A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2AEB400-F73A-4ED4-AE9A-B8B1F6AFB60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7239CAC-DD70-4272-9DEF-215CC0B5F184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813D8C9-036D-400A-9573-19C01564F388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7F6D352D-B180-4019-A863-86468043251D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7315D134-C8BC-4AF0-B0BF-041113064FC5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14:cfRule type="dataBar" id="{3AA110A8-0264-4D6E-A972-DF4E43725C0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37EAEDD-D342-4B2D-98BD-0D014674100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95FFBFD-E294-4DC5-937B-04240124EF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6AA69A06-C663-4F95-B8D7-2D91F4044A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8D7055-27FA-4052-B3DE-60E9C347FC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376A25C-D587-48F9-8DAB-5B8CE7BDC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DB01A-4C61-4231-82FB-DDCE47FF77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7054DB-697A-4D91-BB73-7A052E19A5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7C38E90-3F9C-4008-9EC0-3DD9F14C07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87033C-70C8-44FF-85B1-737C5D40938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E031DE2-548E-4A86-90B1-FE575AA8BB81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14:cfRule type="dataBar" id="{2A615303-F9CA-41B3-99CD-C21F16AF15E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M15:M16</xm:sqref>
        </x14:conditionalFormatting>
      </x14:conditionalFormatting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FF82-C9AD-48A9-897F-5E5A8BAD4552}">
  <sheetPr codeName="Hoja74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315</v>
      </c>
      <c r="I1" s="19"/>
      <c r="J1" s="19"/>
      <c r="K1" s="19"/>
      <c r="L1" s="19"/>
      <c r="M1" s="19"/>
      <c r="N1" s="22"/>
      <c r="X1" s="8">
        <f>AVERAGE(L7,L9,L11,L15,L19)</f>
        <v>1.0385982681095935</v>
      </c>
      <c r="Y1" s="9">
        <f>1-X1</f>
        <v>-3.8598268109593548E-2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316</v>
      </c>
      <c r="J7" s="27">
        <v>256</v>
      </c>
      <c r="K7" s="27">
        <v>258</v>
      </c>
      <c r="L7" s="23">
        <f>K7/J7</f>
        <v>1.0078125</v>
      </c>
      <c r="M7" s="32">
        <f>J7-K7</f>
        <v>-2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317</v>
      </c>
      <c r="J9" s="27">
        <v>33</v>
      </c>
      <c r="K9" s="27">
        <v>34</v>
      </c>
      <c r="L9" s="23">
        <f>K9/J9</f>
        <v>1.0303030303030303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318</v>
      </c>
      <c r="J11" s="27">
        <v>90</v>
      </c>
      <c r="K11" s="27">
        <v>101</v>
      </c>
      <c r="L11" s="23">
        <f>K11/J11</f>
        <v>1.1222222222222222</v>
      </c>
      <c r="M11" s="32">
        <f>J11-K11</f>
        <v>-11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315</v>
      </c>
      <c r="J15" s="20">
        <v>149</v>
      </c>
      <c r="K15" s="20">
        <v>151</v>
      </c>
      <c r="L15" s="23">
        <f>K15/J15</f>
        <v>1.0134228187919463</v>
      </c>
      <c r="M15" s="18">
        <f>J15-K15</f>
        <v>-2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315</v>
      </c>
      <c r="J19" s="20">
        <v>52</v>
      </c>
      <c r="K19" s="20">
        <v>53</v>
      </c>
      <c r="L19" s="23">
        <f>K19/J19</f>
        <v>1.0192307692307692</v>
      </c>
      <c r="M19" s="18">
        <f>J19-K19</f>
        <v>-1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L9:L10"/>
    <mergeCell ref="M9:M10"/>
    <mergeCell ref="I11:I12"/>
    <mergeCell ref="J11:J12"/>
    <mergeCell ref="K11:K12"/>
    <mergeCell ref="L11:L12"/>
    <mergeCell ref="M11:M12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M15:M16"/>
    <mergeCell ref="H13:H14"/>
    <mergeCell ref="I13:M14"/>
    <mergeCell ref="I9:I10"/>
    <mergeCell ref="J9:J10"/>
    <mergeCell ref="K9:K10"/>
  </mergeCells>
  <conditionalFormatting sqref="L7:L12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{5EA94B2D-6D1B-44CB-A9F7-B13846642907}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{234C8458-EFB6-4D1F-8226-52F63EE88745}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{2CB6633F-2CD4-4C5D-A3C1-A9B201C27FD5}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{1B364725-4760-441B-B7BF-29EF2118703B}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{BCB918F3-88FD-4472-BB2D-12F15B06CE43}</x14:id>
        </ext>
      </extLst>
    </cfRule>
  </conditionalFormatting>
  <conditionalFormatting sqref="L15:L16 L19:L20 L7:L12"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{4353D459-C25F-4E9F-AA9F-3AB60074F1C0}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{09C2E433-88CB-4D03-A6EB-E0888F34F685}</x14:id>
        </ext>
      </extLst>
    </cfRule>
  </conditionalFormatting>
  <conditionalFormatting sqref="L15:L16"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{7B0859A8-D935-4838-9C3E-36AFC5B1F2C2}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{60B1D1F9-B8FD-4D31-B101-369BE80F444A}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{C01574CF-071C-4B37-8A38-D718BE8ACF39}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{22111972-4027-4137-8CCF-361AB0D44FA8}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{94D47330-607B-4FCB-866F-CB8A74AC1C4C}</x14:id>
        </ext>
      </extLst>
    </cfRule>
  </conditionalFormatting>
  <conditionalFormatting sqref="L19:L20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{1B884D8F-0A6F-450C-89B5-7E5A36059079}</x14:id>
        </ext>
      </extLst>
    </cfRule>
    <cfRule type="dataBar" priority="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{B7A9ADB8-B6D0-4C0E-9CB2-C0A847657160}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{A52CA0BB-C473-4522-8A28-DAE6FAF9B7E8}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{EB7614AA-76A2-4108-ABCC-F2EFDB044B5C}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{FE80C4B6-A919-4FE0-9FDA-EE217FB475C5}</x14:id>
        </ext>
      </extLst>
    </cfRule>
  </conditionalFormatting>
  <conditionalFormatting sqref="M7 M9 M11">
    <cfRule type="dataBar" priority="61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{C63F0918-EB10-4826-8085-A56316F2C019}</x14:id>
        </ext>
      </extLst>
    </cfRule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{99D6E8CA-19E3-422B-95A3-49E60A6700DA}</x14:id>
        </ext>
      </extLst>
    </cfRule>
    <cfRule type="dataBar" priority="6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{C74F6DD7-C686-4AFE-A13E-99D873D00C60}</x14:id>
        </ext>
      </extLst>
    </cfRule>
    <cfRule type="dataBar" priority="6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{7360D555-AA67-47C9-AD51-98C1E06962C8}</x14:id>
        </ext>
      </extLst>
    </cfRule>
    <cfRule type="dataBar" priority="61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{5FB215EC-9379-46EA-A689-E9BB1DF1AEE1}</x14:id>
        </ext>
      </extLst>
    </cfRule>
    <cfRule type="dataBar" priority="61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{15985180-86CD-47AB-BDAB-C6624D722911}</x14:id>
        </ext>
      </extLst>
    </cfRule>
    <cfRule type="dataBar" priority="61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{1612FB59-0C30-4418-9CA1-942260C56D9A}</x14:id>
        </ext>
      </extLst>
    </cfRule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{3AAEDEEF-2D92-4ADE-9777-EFDD7AFE50A8}</x14:id>
        </ext>
      </extLst>
    </cfRule>
  </conditionalFormatting>
  <conditionalFormatting sqref="M7:M8">
    <cfRule type="dataBar" priority="10">
      <dataBar>
        <cfvo type="num" val="0"/>
        <cfvo type="num" val="256"/>
        <color rgb="FF638EC6"/>
      </dataBar>
      <extLst>
        <ext xmlns:x14="http://schemas.microsoft.com/office/spreadsheetml/2009/9/main" uri="{B025F937-C7B1-47D3-B67F-A62EFF666E3E}">
          <x14:id>{3FD177AA-D69B-4BE3-ACBE-2AD92C01CA1A}</x14:id>
        </ext>
      </extLst>
    </cfRule>
    <cfRule type="dataBar" priority="15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{791A2161-A1AE-48AB-B6EE-C05AC92ADC1F}</x14:id>
        </ext>
      </extLst>
    </cfRule>
    <cfRule type="dataBar" priority="2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{36A6277D-65D5-4450-8FCD-05ACBE3F22F3}</x14:id>
        </ext>
      </extLst>
    </cfRule>
    <cfRule type="dataBar" priority="2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{77F28596-FA2A-40D9-A474-BB9833A446CF}</x14:id>
        </ext>
      </extLst>
    </cfRule>
    <cfRule type="dataBar" priority="2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{9EAC3690-E847-4B0C-AFDC-D8E100667379}</x14:id>
        </ext>
      </extLst>
    </cfRule>
  </conditionalFormatting>
  <conditionalFormatting sqref="M7:M12">
    <cfRule type="dataBar" priority="2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{7A758FD1-882C-42C9-8817-E19FA2B99577}</x14:id>
        </ext>
      </extLst>
    </cfRule>
    <cfRule type="dataBar" priority="3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{6B7B8533-4641-4E4E-A013-9CF13B42A296}</x14:id>
        </ext>
      </extLst>
    </cfRule>
  </conditionalFormatting>
  <conditionalFormatting sqref="M9:M10">
    <cfRule type="dataBar" priority="19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{83932053-2511-4741-BBA5-13A1F947EBBD}</x14:id>
        </ext>
      </extLst>
    </cfRule>
    <cfRule type="dataBar" priority="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{1AA24CBF-1B24-4FEB-9F78-765EA3924BB6}</x14:id>
        </ext>
      </extLst>
    </cfRule>
    <cfRule type="dataBar" priority="14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{FFF68EA3-E272-4392-8DA8-DDECB3CD66FB}</x14:id>
        </ext>
      </extLst>
    </cfRule>
  </conditionalFormatting>
  <conditionalFormatting sqref="M9:M12">
    <cfRule type="dataBar" priority="2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{A79F5972-8571-4B61-9097-16CCA70FF360}</x14:id>
        </ext>
      </extLst>
    </cfRule>
    <cfRule type="dataBar" priority="2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{B744AC05-86E6-484D-A5AF-044602B63F26}</x14:id>
        </ext>
      </extLst>
    </cfRule>
  </conditionalFormatting>
  <conditionalFormatting sqref="M11:M12">
    <cfRule type="dataBar" priority="18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{4494B243-A0F5-4534-A08B-8DA2B6CD2B23}</x14:id>
        </ext>
      </extLst>
    </cfRule>
    <cfRule type="dataBar" priority="13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{C52610D6-2358-40A5-BBE5-867E8D238A1E}</x14:id>
        </ext>
      </extLst>
    </cfRule>
    <cfRule type="dataBar" priority="8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{C474ED95-BAC8-4EA8-9F08-5FDAA5CE1786}</x14:id>
        </ext>
      </extLst>
    </cfRule>
  </conditionalFormatting>
  <conditionalFormatting sqref="M15:M16"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{3EE585D0-D4C9-46FA-A0B7-DF46B855E7A4}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{2FE0E3C4-FFDA-413B-A616-0F0CB6C3A773}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{F819E9CF-337B-4090-86FA-FB367F6CAD58}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{9D449FB7-0EDB-4558-90C3-D5ED2B1014C1}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{3F32C2AD-5901-459F-AFAD-0595E2447E77}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{BD98AD39-BF38-4773-B4F4-7DA093ED2720}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{C9A4E4BD-F91E-44B9-9D1B-7FC2527B250E}</x14:id>
        </ext>
      </extLst>
    </cfRule>
    <cfRule type="dataBar" priority="3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{EB4FD058-CC19-405C-B3D3-6CBDEAFE963C}</x14:id>
        </ext>
      </extLst>
    </cfRule>
    <cfRule type="dataBar" priority="2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{BB523BFF-85FE-4163-9418-D6DDF7BD0221}</x14:id>
        </ext>
      </extLst>
    </cfRule>
    <cfRule type="dataBar" priority="2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{05DF1531-4A93-4C0E-AB12-32F16E5EACA1}</x14:id>
        </ext>
      </extLst>
    </cfRule>
    <cfRule type="dataBar" priority="2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{87B400A4-DC24-4FC4-89FF-F0F9CD489889}</x14:id>
        </ext>
      </extLst>
    </cfRule>
    <cfRule type="dataBar" priority="21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{E428871A-8789-4979-90AC-46044286710F}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{71A43254-8569-4078-894C-FDEBC59DB1CE}</x14:id>
        </ext>
      </extLst>
    </cfRule>
    <cfRule type="dataBar" priority="16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{704C6D84-8198-4FE8-9F24-045E459699D6}</x14:id>
        </ext>
      </extLst>
    </cfRule>
    <cfRule type="dataBar" priority="11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{52D46136-BB86-4413-A018-3EDFD6560310}</x14:id>
        </ext>
      </extLst>
    </cfRule>
    <cfRule type="dataBar" priority="7">
      <dataBar>
        <cfvo type="num" val="0"/>
        <cfvo type="num" val="149"/>
        <color rgb="FF638EC6"/>
      </dataBar>
      <extLst>
        <ext xmlns:x14="http://schemas.microsoft.com/office/spreadsheetml/2009/9/main" uri="{B025F937-C7B1-47D3-B67F-A62EFF666E3E}">
          <x14:id>{08051395-1A9E-44BC-A022-7F529538F785}</x14:id>
        </ext>
      </extLst>
    </cfRule>
  </conditionalFormatting>
  <conditionalFormatting sqref="M19:M20"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{D3A4EC99-BF9C-4D62-8D4B-24B44830829C}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{A9D99350-B8A5-41D4-9354-E62507638FFC}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{72C3E2E4-6E60-4F46-AFDB-0A23A8FE549B}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{9A5A18DD-54BE-4C06-BC22-0329095C5534}</x14:id>
        </ext>
      </extLst>
    </cfRule>
    <cfRule type="dataBar" priority="3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{36067807-5AED-4886-A4B5-BE2AB1366E8D}</x14:id>
        </ext>
      </extLst>
    </cfRule>
    <cfRule type="dataBar" priority="3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{E0580743-FB04-4FC2-8697-F992ED04C3A7}</x14:id>
        </ext>
      </extLst>
    </cfRule>
    <cfRule type="dataBar" priority="1">
      <dataBar>
        <cfvo type="num" val="0"/>
        <cfvo type="num" val="52"/>
        <color rgb="FF638EC6"/>
      </dataBar>
      <extLst>
        <ext xmlns:x14="http://schemas.microsoft.com/office/spreadsheetml/2009/9/main" uri="{B025F937-C7B1-47D3-B67F-A62EFF666E3E}">
          <x14:id>{F97F3153-2717-4F31-8C34-251435C4027B}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{BDAF1850-E05E-43F9-8226-1FC972A1F759}</x14:id>
        </ext>
      </extLst>
    </cfRule>
    <cfRule type="dataBar" priority="3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{08522C96-2C5C-48A6-8BB8-195ACB0477A5}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A94B2D-6D1B-44CB-A9F7-B138466429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4C8458-EFB6-4D1F-8226-52F63EE88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6633F-2CD4-4C5D-A3C1-A9B201C27F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364725-4760-441B-B7BF-29EF21187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B918F3-88FD-4472-BB2D-12F15B06CE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4353D459-C25F-4E9F-AA9F-3AB60074F1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9C2E433-88CB-4D03-A6EB-E0888F34F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7B0859A8-D935-4838-9C3E-36AFC5B1F2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B1D1F9-B8FD-4D31-B101-369BE80F44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1574CF-071C-4B37-8A38-D718BE8AC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111972-4027-4137-8CCF-361AB0D44F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D47330-607B-4FCB-866F-CB8A74AC1C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1B884D8F-0A6F-450C-89B5-7E5A36059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9ADB8-B6D0-4C0E-9CB2-C0A8476571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2CA0BB-C473-4522-8A28-DAE6FAF9B7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7614AA-76A2-4108-ABCC-F2EFDB044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80C4B6-A919-4FE0-9FDA-EE217FB47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C63F0918-EB10-4826-8085-A56316F2C0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6E8CA-19E3-422B-95A3-49E60A670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4F6DD7-C686-4AFE-A13E-99D873D00C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360D555-AA67-47C9-AD51-98C1E06962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B215EC-9379-46EA-A689-E9BB1DF1AEE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5985180-86CD-47AB-BDAB-C6624D72291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612FB59-0C30-4418-9CA1-942260C56D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AEDEEF-2D92-4ADE-9777-EFDD7AFE50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3FD177AA-D69B-4BE3-ACBE-2AD92C01CA1A}">
            <x14:dataBar minLength="0" maxLength="100" gradient="0">
              <x14:cfvo type="num">
                <xm:f>0</xm:f>
              </x14:cfvo>
              <x14:cfvo type="num">
                <xm:f>256</xm:f>
              </x14:cfvo>
              <x14:negativeFillColor rgb="FFFF0000"/>
              <x14:axisColor rgb="FF000000"/>
            </x14:dataBar>
          </x14:cfRule>
          <x14:cfRule type="dataBar" id="{791A2161-A1AE-48AB-B6EE-C05AC92ADC1F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36A6277D-65D5-4450-8FCD-05ACBE3F22F3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77F28596-FA2A-40D9-A474-BB9833A446CF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9EAC3690-E847-4B0C-AFDC-D8E100667379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7A758FD1-882C-42C9-8817-E19FA2B99577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B7B8533-4641-4E4E-A013-9CF13B42A29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83932053-2511-4741-BBA5-13A1F947EBBD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1AA24CBF-1B24-4FEB-9F78-765EA3924BB6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FFF68EA3-E272-4392-8DA8-DDECB3CD66FB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79F5972-8571-4B61-9097-16CCA70FF360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744AC05-86E6-484D-A5AF-044602B63F26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M9:M12</xm:sqref>
        </x14:conditionalFormatting>
        <x14:conditionalFormatting xmlns:xm="http://schemas.microsoft.com/office/excel/2006/main">
          <x14:cfRule type="dataBar" id="{4494B243-A0F5-4534-A08B-8DA2B6CD2B23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C52610D6-2358-40A5-BBE5-867E8D238A1E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C474ED95-BAC8-4EA8-9F08-5FDAA5CE1786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EE585D0-D4C9-46FA-A0B7-DF46B855E7A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FE0E3C4-FFDA-413B-A616-0F0CB6C3A77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819E9CF-337B-4090-86FA-FB367F6CAD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449FB7-0EDB-4558-90C3-D5ED2B101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2C2AD-5901-459F-AFAD-0595E2447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98AD39-BF38-4773-B4F4-7DA093ED27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A4E4BD-F91E-44B9-9D1B-7FC2527B2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4FD058-CC19-405C-B3D3-6CBDEAFE963C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BB523BFF-85FE-4163-9418-D6DDF7BD0221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5DF1531-4A93-4C0E-AB12-32F16E5EACA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7B400A4-DC24-4FC4-89FF-F0F9CD48988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428871A-8789-4979-90AC-46044286710F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1A43254-8569-4078-894C-FDEBC59DB1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04C6D84-8198-4FE8-9F24-045E459699D6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52D46136-BB86-4413-A018-3EDFD6560310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08051395-1A9E-44BC-A022-7F529538F785}">
            <x14:dataBar minLength="0" maxLength="100" gradient="0">
              <x14:cfvo type="num">
                <xm:f>0</xm:f>
              </x14:cfvo>
              <x14:cfvo type="num">
                <xm:f>149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3A4EC99-BF9C-4D62-8D4B-24B4483082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D99350-B8A5-41D4-9354-E62507638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C3E2E4-6E60-4F46-AFDB-0A23A8FE54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5A18DD-54BE-4C06-BC22-0329095C55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067807-5AED-4886-A4B5-BE2AB1366E8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0580743-FB04-4FC2-8697-F992ED04C3A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F97F3153-2717-4F31-8C34-251435C4027B}">
            <x14:dataBar minLength="0" maxLength="100" gradient="0">
              <x14:cfvo type="num">
                <xm:f>0</xm:f>
              </x14:cfvo>
              <x14:cfvo type="num">
                <xm:f>52</xm:f>
              </x14:cfvo>
              <x14:negativeFillColor rgb="FFFF0000"/>
              <x14:axisColor rgb="FF000000"/>
            </x14:dataBar>
          </x14:cfRule>
          <x14:cfRule type="dataBar" id="{BDAF1850-E05E-43F9-8226-1FC972A1F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522C96-2C5C-48A6-8BB8-195ACB0477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8BF2-AFEC-4513-9CE1-BD11B4D98BEC}">
  <sheetPr codeName="Hoja75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319</v>
      </c>
      <c r="I1" s="19"/>
      <c r="J1" s="19"/>
      <c r="K1" s="19"/>
      <c r="L1" s="19"/>
      <c r="M1" s="19"/>
      <c r="N1" s="22"/>
      <c r="X1" s="8">
        <f>AVERAGE(L7,L9,L11,L15,L19)</f>
        <v>1.061222072772503</v>
      </c>
      <c r="Y1" s="9">
        <f>1-X1</f>
        <v>-6.1222072772503022E-2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320</v>
      </c>
      <c r="J7" s="27">
        <v>134</v>
      </c>
      <c r="K7" s="27">
        <v>141</v>
      </c>
      <c r="L7" s="23">
        <f>K7/J7</f>
        <v>1.0522388059701493</v>
      </c>
      <c r="M7" s="32">
        <f>J7-K7</f>
        <v>-7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321</v>
      </c>
      <c r="J9" s="27">
        <v>133</v>
      </c>
      <c r="K9" s="27">
        <v>136</v>
      </c>
      <c r="L9" s="23">
        <f>K9/J9</f>
        <v>1.0225563909774436</v>
      </c>
      <c r="M9" s="32">
        <f>J9-K9</f>
        <v>-3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319</v>
      </c>
      <c r="J11" s="27">
        <v>113</v>
      </c>
      <c r="K11" s="27">
        <v>119</v>
      </c>
      <c r="L11" s="23">
        <f>K11/J11</f>
        <v>1.0530973451327434</v>
      </c>
      <c r="M11" s="32">
        <f>J11-K11</f>
        <v>-6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20" t="s">
        <v>319</v>
      </c>
      <c r="J15" s="20">
        <v>101</v>
      </c>
      <c r="K15" s="20">
        <v>119</v>
      </c>
      <c r="L15" s="23">
        <f>K15/J15</f>
        <v>1.1782178217821782</v>
      </c>
      <c r="M15" s="18">
        <f>J15-K15</f>
        <v>-18</v>
      </c>
      <c r="N15" s="22"/>
    </row>
    <row r="16" spans="2:25" x14ac:dyDescent="0.25">
      <c r="H16" s="26"/>
      <c r="I16" s="20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20" t="s">
        <v>319</v>
      </c>
      <c r="J19" s="20">
        <v>54</v>
      </c>
      <c r="K19" s="20">
        <v>54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20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L9:L10"/>
    <mergeCell ref="M9:M10"/>
    <mergeCell ref="I11:I12"/>
    <mergeCell ref="J11:J12"/>
    <mergeCell ref="K11:K12"/>
    <mergeCell ref="L11:L12"/>
    <mergeCell ref="M11:M12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M15:M16"/>
    <mergeCell ref="H13:H14"/>
    <mergeCell ref="I13:M14"/>
    <mergeCell ref="I9:I10"/>
    <mergeCell ref="J9:J10"/>
    <mergeCell ref="K9:K10"/>
  </mergeCells>
  <conditionalFormatting sqref="L7:L12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{AA0D43B8-D55F-4281-B641-46B6B4B0721C}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{9D8A083F-C5B9-4D2A-BFFF-4D25843E442F}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{88A8BC77-8384-49F4-AEBB-5A27588193C2}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{41319B04-214B-45B8-AD75-11F067A8D82C}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{BFD0A6F2-1A03-4B2D-9DF1-4FB490D2CA92}</x14:id>
        </ext>
      </extLst>
    </cfRule>
  </conditionalFormatting>
  <conditionalFormatting sqref="L15:L16 L19:L20 L7:L12"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{90FED333-7FB9-4E8F-994B-E675F4BE3DD6}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{08CB80B3-C2C7-4447-8913-6164D696A6CC}</x14:id>
        </ext>
      </extLst>
    </cfRule>
  </conditionalFormatting>
  <conditionalFormatting sqref="L15:L16">
    <cfRule type="dataBar" priority="5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{021A78A7-0EE3-43CE-8E00-D473653E249E}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{D949CBAB-8457-4895-A5D3-7F583DA1D1FB}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{1613B981-263C-4944-83EC-8A93312AC4B0}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{94B5A5D9-9E28-4B93-BB3D-13BB62E39C49}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{BCFCBE7F-8EF9-40FA-8ACB-4F7D52DB938E}</x14:id>
        </ext>
      </extLst>
    </cfRule>
  </conditionalFormatting>
  <conditionalFormatting sqref="L19:L20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{2A1D6D92-A985-4683-B138-660A74F30BD8}</x14:id>
        </ext>
      </extLst>
    </cfRule>
    <cfRule type="dataBar" priority="4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{AAB6CFAD-AE18-4093-ABB8-8F9258196E1D}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{7F605A79-E736-4241-B8AA-E870035BA01E}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{E45B1C4B-E019-4C23-BC78-0998BB65E741}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{91EE5C34-E4AF-42C2-8B1B-8ED87C94BA2C}</x14:id>
        </ext>
      </extLst>
    </cfRule>
  </conditionalFormatting>
  <conditionalFormatting sqref="M7 M9 M11">
    <cfRule type="dataBar" priority="6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{A3B063BA-3614-4F19-B4CC-5AB58AB09CE6}</x14:id>
        </ext>
      </extLst>
    </cfRule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{018CB807-434D-45A0-BC51-BF6A1B276991}</x14:id>
        </ext>
      </extLst>
    </cfRule>
    <cfRule type="dataBar" priority="6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{5B142DD2-E732-4275-9C04-BAFBC7E72D3B}</x14:id>
        </ext>
      </extLst>
    </cfRule>
    <cfRule type="dataBar" priority="6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{FA671B68-DA47-44DD-90D6-BAED476A770A}</x14:id>
        </ext>
      </extLst>
    </cfRule>
    <cfRule type="dataBar" priority="6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{5A0AC63E-9808-47A8-AE1A-E619F0F574F7}</x14:id>
        </ext>
      </extLst>
    </cfRule>
    <cfRule type="dataBar" priority="6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{A46D6422-ACAC-4FA5-8AD0-BD7748EE0055}</x14:id>
        </ext>
      </extLst>
    </cfRule>
    <cfRule type="dataBar" priority="6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{59F38D19-CE16-4DC9-BD98-C4E6557ACC12}</x14:id>
        </ext>
      </extLst>
    </cfRule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{1C587A5F-B625-4D43-945A-838BC3C1D8B4}</x14:id>
        </ext>
      </extLst>
    </cfRule>
  </conditionalFormatting>
  <conditionalFormatting sqref="M7:M8">
    <cfRule type="dataBar" priority="10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{F5DE12C7-7E5E-42F0-9464-75AF9F73D318}</x14:id>
        </ext>
      </extLst>
    </cfRule>
    <cfRule type="dataBar" priority="15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{C713CB3B-7871-4DD8-BA76-3356C98ED08D}</x14:id>
        </ext>
      </extLst>
    </cfRule>
    <cfRule type="dataBar" priority="2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{5EAC2FDF-AE90-4DFB-8377-CBD7A1B8799C}</x14:id>
        </ext>
      </extLst>
    </cfRule>
    <cfRule type="dataBar" priority="2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{976A9BE2-F2FF-4484-BA71-EBB2BCCA9402}</x14:id>
        </ext>
      </extLst>
    </cfRule>
    <cfRule type="dataBar" priority="2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{26358C4E-27CD-4865-9722-D3368BB2B21D}</x14:id>
        </ext>
      </extLst>
    </cfRule>
  </conditionalFormatting>
  <conditionalFormatting sqref="M7:M12">
    <cfRule type="dataBar" priority="2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{BC37E0D9-5C06-4792-871C-49EF65456731}</x14:id>
        </ext>
      </extLst>
    </cfRule>
    <cfRule type="dataBar" priority="3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{9F3C1020-1BE1-4FED-B31F-93538A0F3797}</x14:id>
        </ext>
      </extLst>
    </cfRule>
  </conditionalFormatting>
  <conditionalFormatting sqref="M9:M10">
    <cfRule type="dataBar" priority="19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{5B3B65FE-B0D6-4F02-8D77-C1753671E37A}</x14:id>
        </ext>
      </extLst>
    </cfRule>
    <cfRule type="dataBar" priority="9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{3F8DC8CB-A42E-449A-B059-47FE066AB9AE}</x14:id>
        </ext>
      </extLst>
    </cfRule>
    <cfRule type="dataBar" priority="14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{6ECF3870-267F-4ECE-AEA8-456F6A8718D7}</x14:id>
        </ext>
      </extLst>
    </cfRule>
  </conditionalFormatting>
  <conditionalFormatting sqref="M9:M12">
    <cfRule type="dataBar" priority="2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{A7867BF9-34D8-4DC5-B722-3E60DA9D34F2}</x14:id>
        </ext>
      </extLst>
    </cfRule>
    <cfRule type="dataBar" priority="2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{9260D0C8-660A-4A9B-A9EA-27C6146C6AB4}</x14:id>
        </ext>
      </extLst>
    </cfRule>
  </conditionalFormatting>
  <conditionalFormatting sqref="M11:M12">
    <cfRule type="dataBar" priority="18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{84994896-C5BB-4593-BA36-383DD09BB5BF}</x14:id>
        </ext>
      </extLst>
    </cfRule>
    <cfRule type="dataBar" priority="13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{915C4F62-BD8D-458F-AD3F-9855472AFE3C}</x14:id>
        </ext>
      </extLst>
    </cfRule>
    <cfRule type="dataBar" priority="8">
      <dataBar>
        <cfvo type="num" val="0"/>
        <cfvo type="num" val="113"/>
        <color rgb="FF638EC6"/>
      </dataBar>
      <extLst>
        <ext xmlns:x14="http://schemas.microsoft.com/office/spreadsheetml/2009/9/main" uri="{B025F937-C7B1-47D3-B67F-A62EFF666E3E}">
          <x14:id>{46B66EFB-1EE3-444F-BBFC-448FB8E07E07}</x14:id>
        </ext>
      </extLst>
    </cfRule>
  </conditionalFormatting>
  <conditionalFormatting sqref="M15:M16">
    <cfRule type="dataBar" priority="4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{08751326-89F7-4F1D-9320-1042705D7AF9}</x14:id>
        </ext>
      </extLst>
    </cfRule>
    <cfRule type="dataBar" priority="4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{255784DB-209E-4715-8BE8-014DFC68BF9A}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{B0129667-EB3D-48E3-8B1A-007E5748FFD5}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{3E4C047E-843A-40C3-999B-79B9B9203C51}</x14:id>
        </ext>
      </extLst>
    </cfRule>
    <cfRule type="dataBar" priority="4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{97BF90B8-B5E6-4A10-9F35-408CF1B6347C}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{72D18E54-6BA3-4516-ADB0-CB00A63DD01E}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{D408DEFC-0481-4094-92E1-6CDA0EDC7E03}</x14:id>
        </ext>
      </extLst>
    </cfRule>
    <cfRule type="dataBar" priority="3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{85608350-488A-4F43-8695-6A0F64765687}</x14:id>
        </ext>
      </extLst>
    </cfRule>
    <cfRule type="dataBar" priority="2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{DB29B6FE-C0DF-498E-8923-E61DE3FE1BE8}</x14:id>
        </ext>
      </extLst>
    </cfRule>
    <cfRule type="dataBar" priority="2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{5F6C6583-D47E-4E1A-9543-E962C1A41E50}</x14:id>
        </ext>
      </extLst>
    </cfRule>
    <cfRule type="dataBar" priority="2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{8471A32A-20D4-4F79-81F4-2AE82E076454}</x14:id>
        </ext>
      </extLst>
    </cfRule>
    <cfRule type="dataBar" priority="21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{E0BEF91C-DE32-4937-9C15-B5A374406999}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{5D01B461-9B27-43FB-9052-E5181F8D8E0A}</x14:id>
        </ext>
      </extLst>
    </cfRule>
    <cfRule type="dataBar" priority="16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{3DD1F998-F17B-40F5-AF1E-A58B50DA3F49}</x14:id>
        </ext>
      </extLst>
    </cfRule>
    <cfRule type="dataBar" priority="11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{5C145751-9C27-48F0-95C6-749623D58AA3}</x14:id>
        </ext>
      </extLst>
    </cfRule>
    <cfRule type="dataBar" priority="7">
      <dataBar>
        <cfvo type="num" val="0"/>
        <cfvo type="num" val="101"/>
        <color rgb="FF638EC6"/>
      </dataBar>
      <extLst>
        <ext xmlns:x14="http://schemas.microsoft.com/office/spreadsheetml/2009/9/main" uri="{B025F937-C7B1-47D3-B67F-A62EFF666E3E}">
          <x14:id>{E49FAF45-ED69-4A4F-9331-71A3D9E89F31}</x14:id>
        </ext>
      </extLst>
    </cfRule>
  </conditionalFormatting>
  <conditionalFormatting sqref="M19:M20"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{EB201AD2-A744-4EFB-A845-03BE9E79BC01}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{CCBAB533-24B3-4404-B519-387091C335EC}</x14:id>
        </ext>
      </extLst>
    </cfRule>
    <cfRule type="dataBar" priority="3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{96003ECA-D2E5-4E6A-A655-F1180C845F44}</x14:id>
        </ext>
      </extLst>
    </cfRule>
    <cfRule type="dataBar" priority="3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{C500FF96-B9C8-4658-8B21-6C353B0769F3}</x14:id>
        </ext>
      </extLst>
    </cfRule>
    <cfRule type="dataBar" priority="3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{D4A9597B-ADB8-4987-AEEE-7142B6F9FDB6}</x14:id>
        </ext>
      </extLst>
    </cfRule>
    <cfRule type="dataBar" priority="3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{5C992B7F-64C9-4B48-8271-5977E9C37C16}</x14:id>
        </ext>
      </extLst>
    </cfRule>
    <cfRule type="dataBar" priority="1">
      <dataBar>
        <cfvo type="num" val="0"/>
        <cfvo type="num" val="54"/>
        <color rgb="FF638EC6"/>
      </dataBar>
      <extLst>
        <ext xmlns:x14="http://schemas.microsoft.com/office/spreadsheetml/2009/9/main" uri="{B025F937-C7B1-47D3-B67F-A62EFF666E3E}">
          <x14:id>{399E2C47-2BCD-4459-9FD4-47EBD3A4FD8E}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{D23B1EF7-AAD3-4910-A631-47EB037382F1}</x14:id>
        </ext>
      </extLst>
    </cfRule>
    <cfRule type="dataBar" priority="3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{AB1F7571-684B-4431-89C5-9FF63809E445}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0D43B8-D55F-4281-B641-46B6B4B072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8A083F-C5B9-4D2A-BFFF-4D25843E4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A8BC77-8384-49F4-AEBB-5A27588193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319B04-214B-45B8-AD75-11F067A8D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D0A6F2-1A03-4B2D-9DF1-4FB490D2CA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90FED333-7FB9-4E8F-994B-E675F4BE3D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CB80B3-C2C7-4447-8913-6164D696A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021A78A7-0EE3-43CE-8E00-D473653E24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49CBAB-8457-4895-A5D3-7F583DA1D1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13B981-263C-4944-83EC-8A93312AC4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B5A5D9-9E28-4B93-BB3D-13BB62E39C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FCBE7F-8EF9-40FA-8ACB-4F7D52DB93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2A1D6D92-A985-4683-B138-660A74F30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B6CFAD-AE18-4093-ABB8-8F9258196E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F605A79-E736-4241-B8AA-E870035BA0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5B1C4B-E019-4C23-BC78-0998BB65E7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E5C34-E4AF-42C2-8B1B-8ED87C94B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A3B063BA-3614-4F19-B4CC-5AB58AB09C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8CB807-434D-45A0-BC51-BF6A1B276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142DD2-E732-4275-9C04-BAFBC7E72D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671B68-DA47-44DD-90D6-BAED476A77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0AC63E-9808-47A8-AE1A-E619F0F574F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46D6422-ACAC-4FA5-8AD0-BD7748EE005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9F38D19-CE16-4DC9-BD98-C4E6557ACC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587A5F-B625-4D43-945A-838BC3C1D8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F5DE12C7-7E5E-42F0-9464-75AF9F73D318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C713CB3B-7871-4DD8-BA76-3356C98ED08D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5EAC2FDF-AE90-4DFB-8377-CBD7A1B8799C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976A9BE2-F2FF-4484-BA71-EBB2BCCA9402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26358C4E-27CD-4865-9722-D3368BB2B21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BC37E0D9-5C06-4792-871C-49EF6545673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F3C1020-1BE1-4FED-B31F-93538A0F3797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5B3B65FE-B0D6-4F02-8D77-C1753671E37A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3F8DC8CB-A42E-449A-B059-47FE066AB9AE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14:cfRule type="dataBar" id="{6ECF3870-267F-4ECE-AEA8-456F6A8718D7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7867BF9-34D8-4DC5-B722-3E60DA9D34F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9260D0C8-660A-4A9B-A9EA-27C6146C6AB4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M9:M12</xm:sqref>
        </x14:conditionalFormatting>
        <x14:conditionalFormatting xmlns:xm="http://schemas.microsoft.com/office/excel/2006/main">
          <x14:cfRule type="dataBar" id="{84994896-C5BB-4593-BA36-383DD09BB5BF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915C4F62-BD8D-458F-AD3F-9855472AFE3C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46B66EFB-1EE3-444F-BBFC-448FB8E07E07}">
            <x14:dataBar minLength="0" maxLength="100" gradient="0">
              <x14:cfvo type="num">
                <xm:f>0</xm:f>
              </x14:cfvo>
              <x14:cfvo type="num">
                <xm:f>113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08751326-89F7-4F1D-9320-1042705D7AF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55784DB-209E-4715-8BE8-014DFC68BF9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0129667-EB3D-48E3-8B1A-007E5748FF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E4C047E-843A-40C3-999B-79B9B9203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BF90B8-B5E6-4A10-9F35-408CF1B634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D18E54-6BA3-4516-ADB0-CB00A63DD0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08DEFC-0481-4094-92E1-6CDA0EDC7E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608350-488A-4F43-8695-6A0F64765687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DB29B6FE-C0DF-498E-8923-E61DE3FE1BE8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F6C6583-D47E-4E1A-9543-E962C1A41E5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471A32A-20D4-4F79-81F4-2AE82E076454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0BEF91C-DE32-4937-9C15-B5A374406999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D01B461-9B27-43FB-9052-E5181F8D8E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DD1F998-F17B-40F5-AF1E-A58B50DA3F49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5C145751-9C27-48F0-95C6-749623D58AA3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E49FAF45-ED69-4A4F-9331-71A3D9E89F31}">
            <x14:dataBar minLength="0" maxLength="100" gradient="0">
              <x14:cfvo type="num">
                <xm:f>0</xm:f>
              </x14:cfvo>
              <x14:cfvo type="num">
                <xm:f>101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EB201AD2-A744-4EFB-A845-03BE9E79BC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BAB533-24B3-4404-B519-387091C335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003ECA-D2E5-4E6A-A655-F1180C845F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00FF96-B9C8-4658-8B21-6C353B0769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4A9597B-ADB8-4987-AEEE-7142B6F9FDB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C992B7F-64C9-4B48-8271-5977E9C37C1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99E2C47-2BCD-4459-9FD4-47EBD3A4FD8E}">
            <x14:dataBar minLength="0" maxLength="100" gradient="0">
              <x14:cfvo type="num">
                <xm:f>0</xm:f>
              </x14:cfvo>
              <x14:cfvo type="num">
                <xm:f>54</xm:f>
              </x14:cfvo>
              <x14:negativeFillColor rgb="FFFF0000"/>
              <x14:axisColor rgb="FF000000"/>
            </x14:dataBar>
          </x14:cfRule>
          <x14:cfRule type="dataBar" id="{D23B1EF7-AAD3-4910-A631-47EB03738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1F7571-684B-4431-89C5-9FF63809E4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3833-56CF-46BA-89D3-CB75B0757FDF}">
  <sheetPr codeName="Hoja76"/>
  <dimension ref="B1:Y32"/>
  <sheetViews>
    <sheetView showGridLines="0" topLeftCell="F1" zoomScaleNormal="100" workbookViewId="0">
      <selection activeCell="S25" sqref="S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322</v>
      </c>
      <c r="I1" s="19"/>
      <c r="J1" s="19"/>
      <c r="K1" s="19"/>
      <c r="L1" s="19"/>
      <c r="M1" s="19"/>
      <c r="N1" s="22"/>
      <c r="X1" s="8">
        <f>AVERAGE(L7,L9,L11,L13,L15,L17,L19,L23,L27)</f>
        <v>0.33158688200547964</v>
      </c>
      <c r="Y1" s="9">
        <f>1-X1</f>
        <v>0.6684131179945203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323</v>
      </c>
      <c r="J7" s="27">
        <v>81</v>
      </c>
      <c r="K7" s="27">
        <v>12</v>
      </c>
      <c r="L7" s="23">
        <f>K7/J7</f>
        <v>0.14814814814814814</v>
      </c>
      <c r="M7" s="32">
        <f>J7-K7</f>
        <v>69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324</v>
      </c>
      <c r="J9" s="27">
        <v>116</v>
      </c>
      <c r="K9" s="27">
        <v>38</v>
      </c>
      <c r="L9" s="23">
        <f>K9/J9</f>
        <v>0.32758620689655171</v>
      </c>
      <c r="M9" s="32">
        <f>J9-K9</f>
        <v>78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325</v>
      </c>
      <c r="J11" s="27">
        <v>28</v>
      </c>
      <c r="K11" s="27">
        <v>2</v>
      </c>
      <c r="L11" s="23">
        <f>K11/J11</f>
        <v>7.1428571428571425E-2</v>
      </c>
      <c r="M11" s="32">
        <f>J11-K11</f>
        <v>26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326</v>
      </c>
      <c r="J13" s="27">
        <v>27</v>
      </c>
      <c r="K13" s="27">
        <v>17</v>
      </c>
      <c r="L13" s="23">
        <f>K13/J13</f>
        <v>0.62962962962962965</v>
      </c>
      <c r="M13" s="32">
        <f>J13-K13</f>
        <v>10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327</v>
      </c>
      <c r="J15" s="27">
        <v>47</v>
      </c>
      <c r="K15" s="27">
        <v>15</v>
      </c>
      <c r="L15" s="23">
        <f>K15/J15</f>
        <v>0.31914893617021278</v>
      </c>
      <c r="M15" s="32">
        <f>J15-K15</f>
        <v>32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328</v>
      </c>
      <c r="J17" s="27">
        <v>59</v>
      </c>
      <c r="K17" s="27">
        <v>9</v>
      </c>
      <c r="L17" s="23">
        <f>K17/J17</f>
        <v>0.15254237288135594</v>
      </c>
      <c r="M17" s="32">
        <f>J17-K17</f>
        <v>50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6"/>
      <c r="I19" s="27" t="s">
        <v>329</v>
      </c>
      <c r="J19" s="27">
        <v>20</v>
      </c>
      <c r="K19" s="27">
        <v>3</v>
      </c>
      <c r="L19" s="23">
        <f>K19/J19</f>
        <v>0.15</v>
      </c>
      <c r="M19" s="32">
        <f>J19-K19</f>
        <v>17</v>
      </c>
      <c r="N19" s="22"/>
    </row>
    <row r="20" spans="8:14" x14ac:dyDescent="0.25">
      <c r="H20" s="26"/>
      <c r="I20" s="28"/>
      <c r="J20" s="28"/>
      <c r="K20" s="28"/>
      <c r="L20" s="23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322</v>
      </c>
      <c r="J23" s="20">
        <v>77</v>
      </c>
      <c r="K23" s="20">
        <v>23</v>
      </c>
      <c r="L23" s="23">
        <f>K23/J23</f>
        <v>0.29870129870129869</v>
      </c>
      <c r="M23" s="18">
        <f>J23-K23</f>
        <v>54</v>
      </c>
      <c r="N23" s="22"/>
    </row>
    <row r="24" spans="8:14" x14ac:dyDescent="0.25">
      <c r="H24" s="26"/>
      <c r="I24" s="36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36" t="s">
        <v>322</v>
      </c>
      <c r="J27" s="20">
        <v>62</v>
      </c>
      <c r="K27" s="20">
        <v>55</v>
      </c>
      <c r="L27" s="23">
        <f>K27/J27</f>
        <v>0.88709677419354838</v>
      </c>
      <c r="M27" s="18">
        <f>J27-K27</f>
        <v>7</v>
      </c>
      <c r="N27" s="22"/>
    </row>
    <row r="28" spans="8:14" x14ac:dyDescent="0.25">
      <c r="H28" s="26"/>
      <c r="I28" s="36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I30:L30"/>
    <mergeCell ref="J32:L32"/>
    <mergeCell ref="I11:I12"/>
    <mergeCell ref="J11:J12"/>
    <mergeCell ref="K11:K12"/>
    <mergeCell ref="L11:L12"/>
    <mergeCell ref="I15:I16"/>
    <mergeCell ref="J15:J16"/>
    <mergeCell ref="K15:K16"/>
    <mergeCell ref="L15:L16"/>
    <mergeCell ref="I13:I14"/>
    <mergeCell ref="J13:J14"/>
    <mergeCell ref="K13:K14"/>
    <mergeCell ref="L13:L14"/>
    <mergeCell ref="H25:H26"/>
    <mergeCell ref="I25:M26"/>
    <mergeCell ref="H27:H28"/>
    <mergeCell ref="I27:I28"/>
    <mergeCell ref="J27:J28"/>
    <mergeCell ref="K27:K28"/>
    <mergeCell ref="L27:L28"/>
    <mergeCell ref="M27:M28"/>
    <mergeCell ref="H23:H24"/>
    <mergeCell ref="I23:I24"/>
    <mergeCell ref="J23:J24"/>
    <mergeCell ref="K23:K24"/>
    <mergeCell ref="L23:L24"/>
    <mergeCell ref="M23:M24"/>
    <mergeCell ref="I19:I20"/>
    <mergeCell ref="J19:J20"/>
    <mergeCell ref="K19:K20"/>
    <mergeCell ref="L19:L20"/>
    <mergeCell ref="M19:M20"/>
    <mergeCell ref="M9:M10"/>
    <mergeCell ref="I17:I18"/>
    <mergeCell ref="J17:J18"/>
    <mergeCell ref="K17:K18"/>
    <mergeCell ref="L17:L18"/>
    <mergeCell ref="M17:M18"/>
    <mergeCell ref="M15:M16"/>
    <mergeCell ref="M11:M12"/>
    <mergeCell ref="M13:M14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H21:H22"/>
    <mergeCell ref="I21:M22"/>
    <mergeCell ref="I9:I10"/>
    <mergeCell ref="J9:J10"/>
    <mergeCell ref="K9:K10"/>
    <mergeCell ref="L9:L10"/>
  </mergeCells>
  <conditionalFormatting sqref="L7:L20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{202B2372-D70A-46F0-A889-5F4798A8474B}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{36D21FA3-1778-41A2-B012-17A2EB48C0E0}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{27960A09-8B2C-4BAB-B780-39B1A260B675}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{8228CD1C-9076-4611-90D4-0A85C2D92369}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{A6F3F0E5-ED19-4879-9716-E5698F740C49}</x14:id>
        </ext>
      </extLst>
    </cfRule>
  </conditionalFormatting>
  <conditionalFormatting sqref="L23:L24 L27:L28 L7:L20"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{6E54FB39-5F02-4B33-BD54-9F5A6BFB862C}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{2F304DD7-BD22-427E-8D68-69859F265C79}</x14:id>
        </ext>
      </extLst>
    </cfRule>
  </conditionalFormatting>
  <conditionalFormatting sqref="L23:L24"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{5D8CB984-8447-4E27-B118-0AC1311DE70C}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{2811A53C-D590-4950-91F5-1BE2C7537812}</x14:id>
        </ext>
      </extLst>
    </cfRule>
    <cfRule type="dataBar" priority="5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{F7D0C7E2-DF31-45ED-AA70-D7B595C55133}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{5842EC4C-DDC6-4DB0-A409-BEA7199F5D80}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{53F66AB9-52BC-4622-A912-81D4D116B3C0}</x14:id>
        </ext>
      </extLst>
    </cfRule>
  </conditionalFormatting>
  <conditionalFormatting sqref="L27:L28">
    <cfRule type="dataBar" priority="5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{9C960E74-263D-4DE1-8D5D-F2CB70D5B15F}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{25543C01-EDC4-4E8B-872A-667195130DA3}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{9A9FCBB0-34F7-4E89-BDA5-BDBE1A982E73}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{14C1F3C5-0F82-4702-815B-1A48EA30D1E9}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{D7213570-F8DA-493E-9A6B-83766EA26856}</x14:id>
        </ext>
      </extLst>
    </cfRule>
  </conditionalFormatting>
  <conditionalFormatting sqref="M7 M9 M17 M19 M11 M13 M15">
    <cfRule type="dataBar" priority="6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{7177E294-5879-4820-B02C-220747F7ABD1}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{E32004D5-FA57-4B95-A775-A3A7677B194B}</x14:id>
        </ext>
      </extLst>
    </cfRule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{A50E5F87-F26E-4428-B9A3-7EFFC33F4763}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{648F0A24-7A0C-4DB0-9FE3-166F88F543F8}</x14:id>
        </ext>
      </extLst>
    </cfRule>
    <cfRule type="dataBar" priority="6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{0CE2A15B-6B18-4797-93D4-B1C589C4C5BF}</x14:id>
        </ext>
      </extLst>
    </cfRule>
    <cfRule type="dataBar" priority="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{31285C83-B2EF-4EBE-ADD9-2D833A8D62F2}</x14:id>
        </ext>
      </extLst>
    </cfRule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{DB16D8B1-9089-4E99-8C0D-03EFF1DDF8CE}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{56AD0FFF-AFBC-471C-A502-F57A241C19E3}</x14:id>
        </ext>
      </extLst>
    </cfRule>
  </conditionalFormatting>
  <conditionalFormatting sqref="M7:M8">
    <cfRule type="dataBar" priority="2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{C0128A18-B540-4CB7-8BDE-C161CF3EBD02}</x14:id>
        </ext>
      </extLst>
    </cfRule>
    <cfRule type="dataBar" priority="3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{3475A7DF-32AB-4CF3-A001-6FD729B5C67E}</x14:id>
        </ext>
      </extLst>
    </cfRule>
    <cfRule type="dataBar" priority="19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{56E1F6F3-6436-45F1-8BD4-613EC01AC2AC}</x14:id>
        </ext>
      </extLst>
    </cfRule>
    <cfRule type="dataBar" priority="24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{DF862FBE-9790-4B09-A7D1-C89972447C81}</x14:id>
        </ext>
      </extLst>
    </cfRule>
    <cfRule type="dataBar" priority="14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{1499FE37-7237-48B0-B4D0-E025B78F1638}</x14:id>
        </ext>
      </extLst>
    </cfRule>
  </conditionalFormatting>
  <conditionalFormatting sqref="M7:M20">
    <cfRule type="dataBar" priority="3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{D339188C-A7D7-4B80-BB30-3E0E1E954181}</x14:id>
        </ext>
      </extLst>
    </cfRule>
    <cfRule type="dataBar" priority="3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{B16BF38B-E9A6-40FA-871B-74242827F4ED}</x14:id>
        </ext>
      </extLst>
    </cfRule>
  </conditionalFormatting>
  <conditionalFormatting sqref="M9:M10">
    <cfRule type="dataBar" priority="13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{9AEF38D8-9F81-453B-B9A9-70E23AB35463}</x14:id>
        </ext>
      </extLst>
    </cfRule>
  </conditionalFormatting>
  <conditionalFormatting sqref="M9:M16">
    <cfRule type="dataBar" priority="23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{9DEE062B-8231-4B67-8530-8830DF4929E6}</x14:id>
        </ext>
      </extLst>
    </cfRule>
    <cfRule type="dataBar" priority="18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{E43325C4-337A-4F23-8C25-EA81193E9B1C}</x14:id>
        </ext>
      </extLst>
    </cfRule>
  </conditionalFormatting>
  <conditionalFormatting sqref="M9:M20">
    <cfRule type="dataBar" priority="3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{45926579-EB7C-46DF-BC26-989A95885B48}</x14:id>
        </ext>
      </extLst>
    </cfRule>
    <cfRule type="dataBar" priority="2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{2B88ED38-9BE7-40A0-B6F7-B7629BA1BC45}</x14:id>
        </ext>
      </extLst>
    </cfRule>
  </conditionalFormatting>
  <conditionalFormatting sqref="M11:M12">
    <cfRule type="dataBar" priority="12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{294878AD-7A5A-4B5A-ADD0-B6DE64C80486}</x14:id>
        </ext>
      </extLst>
    </cfRule>
  </conditionalFormatting>
  <conditionalFormatting sqref="M13:M14">
    <cfRule type="dataBar" priority="11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{FC5899DE-154C-47B4-A61F-490C87D1F580}</x14:id>
        </ext>
      </extLst>
    </cfRule>
  </conditionalFormatting>
  <conditionalFormatting sqref="M15:M16">
    <cfRule type="dataBar" priority="10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{4BDF817B-F8F3-4F25-B015-B8787A1B44EE}</x14:id>
        </ext>
      </extLst>
    </cfRule>
  </conditionalFormatting>
  <conditionalFormatting sqref="M17:M18">
    <cfRule type="dataBar" priority="22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{9774D7A3-8013-45B8-A2B0-5C199E727D6F}</x14:id>
        </ext>
      </extLst>
    </cfRule>
    <cfRule type="dataBar" priority="17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{2FA4B615-6D94-493F-8595-D1C65ACA2929}</x14:id>
        </ext>
      </extLst>
    </cfRule>
    <cfRule type="dataBar" priority="9">
      <dataBar>
        <cfvo type="num" val="0"/>
        <cfvo type="num" val="59"/>
        <color rgb="FF638EC6"/>
      </dataBar>
      <extLst>
        <ext xmlns:x14="http://schemas.microsoft.com/office/spreadsheetml/2009/9/main" uri="{B025F937-C7B1-47D3-B67F-A62EFF666E3E}">
          <x14:id>{A93FA043-7BE2-48FF-AC0F-E9D5BF8BA314}</x14:id>
        </ext>
      </extLst>
    </cfRule>
  </conditionalFormatting>
  <conditionalFormatting sqref="M19:M20">
    <cfRule type="dataBar" priority="21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{7A7DB806-0DB6-4B67-B7E0-0C50CF912A28}</x14:id>
        </ext>
      </extLst>
    </cfRule>
    <cfRule type="dataBar" priority="16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{2235D0A1-FFB6-481A-932A-349BFD236EA7}</x14:id>
        </ext>
      </extLst>
    </cfRule>
    <cfRule type="dataBar" priority="8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{A4DE3648-7E1F-4210-BD7C-FD90F7CF734D}</x14:id>
        </ext>
      </extLst>
    </cfRule>
  </conditionalFormatting>
  <conditionalFormatting sqref="M23:M24">
    <cfRule type="dataBar" priority="4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{2879F1CA-C84E-4708-9BDA-7186938812BB}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{C173C9A3-792B-487C-8875-D8CBF463885F}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{41BA05EF-F0CE-426C-9239-6783CFAD1D55}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{10890439-620F-4E7C-BF0C-43F98B3FFCFA}</x14:id>
        </ext>
      </extLst>
    </cfRule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{4198B177-56B6-4DC3-9568-6155ECE7222A}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{C04721CD-C057-4B41-B2F5-B8B902681D4F}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{D694F285-5FF5-4337-AFB1-E3E9D8C44C66}</x14:id>
        </ext>
      </extLst>
    </cfRule>
    <cfRule type="dataBar" priority="3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{91E5FAD3-C83F-4032-BCB4-3F7DEFBB0C19}</x14:id>
        </ext>
      </extLst>
    </cfRule>
    <cfRule type="dataBar" priority="3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{FBA3256D-CFDA-42B1-B298-E29FF7C8E6E3}</x14:id>
        </ext>
      </extLst>
    </cfRule>
    <cfRule type="dataBar" priority="2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{9B14C454-8359-48BC-9FA8-291564C78535}</x14:id>
        </ext>
      </extLst>
    </cfRule>
    <cfRule type="dataBar" priority="2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{81C5BBBC-2C73-42C9-BDD6-F4274AE688CE}</x14:id>
        </ext>
      </extLst>
    </cfRule>
    <cfRule type="dataBar" priority="2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{4A53D48B-C159-44FD-8779-DC2E0047C1D1}</x14:id>
        </ext>
      </extLst>
    </cfRule>
    <cfRule type="dataBar" priority="20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{BB8047CC-027F-40C6-B75F-B5B63BC5894E}</x14:id>
        </ext>
      </extLst>
    </cfRule>
    <cfRule type="dataBar" priority="1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{E39CBACD-9FE9-4119-B231-6D2B572DFE19}</x14:id>
        </ext>
      </extLst>
    </cfRule>
    <cfRule type="dataBar" priority="4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{613003BD-0862-4680-BBC6-0ABFE4269B44}</x14:id>
        </ext>
      </extLst>
    </cfRule>
    <cfRule type="dataBar" priority="7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{2DED82B5-8F06-4C39-9226-AE0A0180ADDB}</x14:id>
        </ext>
      </extLst>
    </cfRule>
  </conditionalFormatting>
  <conditionalFormatting sqref="M27:M28">
    <cfRule type="dataBar" priority="3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{141CFA79-4B01-4D7E-AC9C-7742D99004B2}</x14:id>
        </ext>
      </extLst>
    </cfRule>
    <cfRule type="dataBar" priority="1">
      <dataBar>
        <cfvo type="num" val="0"/>
        <cfvo type="num" val="62"/>
        <color rgb="FF638EC6"/>
      </dataBar>
      <extLst>
        <ext xmlns:x14="http://schemas.microsoft.com/office/spreadsheetml/2009/9/main" uri="{B025F937-C7B1-47D3-B67F-A62EFF666E3E}">
          <x14:id>{CC7AE42D-44C0-432D-838C-17B434ED8F36}</x14:id>
        </ext>
      </extLst>
    </cfRule>
    <cfRule type="dataBar" priority="3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{4E6EB72E-BC92-49C3-93F5-F52FAFF6A15C}</x14:id>
        </ext>
      </extLst>
    </cfRule>
    <cfRule type="dataBar" priority="3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{B306113B-2BD7-4418-8A4B-FF7C3331B789}</x14:id>
        </ext>
      </extLst>
    </cfRule>
    <cfRule type="dataBar" priority="3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{AA856D93-CEDD-41B4-90AD-B83A85A015E3}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{CB394BC3-B450-453F-8CDD-AE068C7CDBF2}</x14:id>
        </ext>
      </extLst>
    </cfRule>
    <cfRule type="dataBar" priority="4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{255AF8ED-2DA2-40C0-A54B-95DF82E7B153}</x14:id>
        </ext>
      </extLst>
    </cfRule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{FDDF7757-C775-4491-83CE-2171C906A8CD}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{61E96701-6B32-460C-8498-928B6877706A}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2B2372-D70A-46F0-A889-5F4798A847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D21FA3-1778-41A2-B012-17A2EB48C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960A09-8B2C-4BAB-B780-39B1A260B6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28CD1C-9076-4611-90D4-0A85C2D92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F3F0E5-ED19-4879-9716-E5698F740C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L7:L20</xm:sqref>
        </x14:conditionalFormatting>
        <x14:conditionalFormatting xmlns:xm="http://schemas.microsoft.com/office/excel/2006/main">
          <x14:cfRule type="dataBar" id="{6E54FB39-5F02-4B33-BD54-9F5A6BFB86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F304DD7-BD22-427E-8D68-69859F265C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 L27:L28 L7:L20</xm:sqref>
        </x14:conditionalFormatting>
        <x14:conditionalFormatting xmlns:xm="http://schemas.microsoft.com/office/excel/2006/main">
          <x14:cfRule type="dataBar" id="{5D8CB984-8447-4E27-B118-0AC1311DE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11A53C-D590-4950-91F5-1BE2C75378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D0C7E2-DF31-45ED-AA70-D7B595C551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842EC4C-DDC6-4DB0-A409-BEA7199F5D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F66AB9-52BC-4622-A912-81D4D116B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9C960E74-263D-4DE1-8D5D-F2CB70D5B1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543C01-EDC4-4E8B-872A-667195130D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9FCBB0-34F7-4E89-BDA5-BDBE1A982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C1F3C5-0F82-4702-815B-1A48EA30D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213570-F8DA-493E-9A6B-83766EA26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7177E294-5879-4820-B02C-220747F7ABD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32004D5-FA57-4B95-A775-A3A7677B1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0E5F87-F26E-4428-B9A3-7EFFC33F47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48F0A24-7A0C-4DB0-9FE3-166F88F54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E2A15B-6B18-4797-93D4-B1C589C4C5B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1285C83-B2EF-4EBE-ADD9-2D833A8D62F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16D8B1-9089-4E99-8C0D-03EFF1DDF8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AD0FFF-AFBC-471C-A502-F57A241C1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M17 M19 M11 M13 M15</xm:sqref>
        </x14:conditionalFormatting>
        <x14:conditionalFormatting xmlns:xm="http://schemas.microsoft.com/office/excel/2006/main">
          <x14:cfRule type="dataBar" id="{C0128A18-B540-4CB7-8BDE-C161CF3EBD02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3475A7DF-32AB-4CF3-A001-6FD729B5C67E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56E1F6F3-6436-45F1-8BD4-613EC01AC2AC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DF862FBE-9790-4B09-A7D1-C89972447C81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1499FE37-7237-48B0-B4D0-E025B78F1638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D339188C-A7D7-4B80-BB30-3E0E1E95418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16BF38B-E9A6-40FA-871B-74242827F4ED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9AEF38D8-9F81-453B-B9A9-70E23AB35463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DEE062B-8231-4B67-8530-8830DF4929E6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E43325C4-337A-4F23-8C25-EA81193E9B1C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M9:M16</xm:sqref>
        </x14:conditionalFormatting>
        <x14:conditionalFormatting xmlns:xm="http://schemas.microsoft.com/office/excel/2006/main">
          <x14:cfRule type="dataBar" id="{45926579-EB7C-46DF-BC26-989A95885B48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2B88ED38-9BE7-40A0-B6F7-B7629BA1BC45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M9:M20</xm:sqref>
        </x14:conditionalFormatting>
        <x14:conditionalFormatting xmlns:xm="http://schemas.microsoft.com/office/excel/2006/main">
          <x14:cfRule type="dataBar" id="{294878AD-7A5A-4B5A-ADD0-B6DE64C80486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FC5899DE-154C-47B4-A61F-490C87D1F580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BDF817B-F8F3-4F25-B015-B8787A1B44EE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9774D7A3-8013-45B8-A2B0-5C199E727D6F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2FA4B615-6D94-493F-8595-D1C65ACA2929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A93FA043-7BE2-48FF-AC0F-E9D5BF8BA314}">
            <x14:dataBar minLength="0" maxLength="100" gradient="0">
              <x14:cfvo type="num">
                <xm:f>0</xm:f>
              </x14:cfvo>
              <x14:cfvo type="num">
                <xm:f>59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7A7DB806-0DB6-4B67-B7E0-0C50CF912A28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2235D0A1-FFB6-481A-932A-349BFD236EA7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A4DE3648-7E1F-4210-BD7C-FD90F7CF734D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2879F1CA-C84E-4708-9BDA-7186938812B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173C9A3-792B-487C-8875-D8CBF46388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BA05EF-F0CE-426C-9239-6783CFAD1D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890439-620F-4E7C-BF0C-43F98B3FFC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98B177-56B6-4DC3-9568-6155ECE72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4721CD-C057-4B41-B2F5-B8B902681D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94F285-5FF5-4337-AFB1-E3E9D8C44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5FAD3-C83F-4032-BCB4-3F7DEFBB0C1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FBA3256D-CFDA-42B1-B298-E29FF7C8E6E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B14C454-8359-48BC-9FA8-291564C7853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1C5BBBC-2C73-42C9-BDD6-F4274AE688C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A53D48B-C159-44FD-8779-DC2E0047C1D1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B8047CC-027F-40C6-B75F-B5B63BC5894E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E39CBACD-9FE9-4119-B231-6D2B572DFE19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613003BD-0862-4680-BBC6-0ABFE4269B4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DED82B5-8F06-4C39-9226-AE0A0180ADDB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141CFA79-4B01-4D7E-AC9C-7742D99004B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C7AE42D-44C0-432D-838C-17B434ED8F36}">
            <x14:dataBar minLength="0" maxLength="100" gradient="0">
              <x14:cfvo type="num">
                <xm:f>0</xm:f>
              </x14:cfvo>
              <x14:cfvo type="num">
                <xm:f>62</xm:f>
              </x14:cfvo>
              <x14:negativeFillColor rgb="FFFF0000"/>
              <x14:axisColor rgb="FF000000"/>
            </x14:dataBar>
          </x14:cfRule>
          <x14:cfRule type="dataBar" id="{4E6EB72E-BC92-49C3-93F5-F52FAFF6A15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306113B-2BD7-4418-8A4B-FF7C3331B7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856D93-CEDD-41B4-90AD-B83A85A015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B394BC3-B450-453F-8CDD-AE068C7CDB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5AF8ED-2DA2-40C0-A54B-95DF82E7B1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DF7757-C775-4491-83CE-2171C906A8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1E96701-6B32-460C-8498-928B687770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F6A6A-8D08-4316-B761-9A746A1DA27E}">
  <dimension ref="A1:Y5"/>
  <sheetViews>
    <sheetView showGridLines="0" zoomScaleNormal="100" workbookViewId="0">
      <selection activeCell="P1" sqref="P1"/>
    </sheetView>
  </sheetViews>
  <sheetFormatPr baseColWidth="10" defaultRowHeight="15" x14ac:dyDescent="0.25"/>
  <sheetData>
    <row r="1" spans="1:25" x14ac:dyDescent="0.25">
      <c r="A1" s="40" t="s">
        <v>440</v>
      </c>
      <c r="B1" s="40"/>
      <c r="X1" s="9">
        <f>AVERAGE(C3:C5)</f>
        <v>1.1464405646674869</v>
      </c>
      <c r="Y1" s="9">
        <f>1-X1</f>
        <v>-0.14644056466748689</v>
      </c>
    </row>
    <row r="2" spans="1:25" x14ac:dyDescent="0.25">
      <c r="A2" s="40"/>
      <c r="B2" s="40"/>
    </row>
    <row r="3" spans="1:25" x14ac:dyDescent="0.25">
      <c r="A3" s="37" t="s">
        <v>517</v>
      </c>
      <c r="B3" s="38"/>
      <c r="C3" s="14">
        <f>'D79 Perez Zeledon'!X1</f>
        <v>1.2610432821406954</v>
      </c>
    </row>
    <row r="4" spans="1:25" x14ac:dyDescent="0.25">
      <c r="A4" s="37" t="s">
        <v>518</v>
      </c>
      <c r="B4" s="38"/>
      <c r="C4" s="14">
        <f>'D80 Buenos Aires'!X1</f>
        <v>1.2170374327376683</v>
      </c>
    </row>
    <row r="5" spans="1:25" x14ac:dyDescent="0.25">
      <c r="A5" s="37" t="s">
        <v>519</v>
      </c>
      <c r="B5" s="38"/>
      <c r="C5" s="14">
        <f>'D81 Osa'!X1</f>
        <v>0.96124097912409689</v>
      </c>
    </row>
  </sheetData>
  <sheetProtection algorithmName="SHA-512" hashValue="tf1bK4Hd23/tPF+39rk1XltlVY5p7uM4S3mW4Xn/dh+0rd3BQC4n8FeYUOz9Sv+7DeYadlDQAJey4KTZXhiw2Q==" saltValue="BXVqzH1zSNud4182uMzOKA==" spinCount="100000" sheet="1" objects="1" scenarios="1"/>
  <mergeCells count="4">
    <mergeCell ref="A1:B2"/>
    <mergeCell ref="A3:B3"/>
    <mergeCell ref="A4:B4"/>
    <mergeCell ref="A5:B5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D158-63B9-4B18-AFB5-B441D7E0A4CD}">
  <sheetPr codeName="Hoja77"/>
  <dimension ref="B1:Y42"/>
  <sheetViews>
    <sheetView showGridLines="0" topLeftCell="E4" zoomScaleNormal="100" workbookViewId="0">
      <selection activeCell="N1" sqref="N1:N3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330</v>
      </c>
      <c r="I1" s="19"/>
      <c r="J1" s="19"/>
      <c r="K1" s="19"/>
      <c r="L1" s="19"/>
      <c r="M1" s="19"/>
      <c r="N1" s="22"/>
      <c r="X1" s="8">
        <f>AVERAGE(L7,L9,L11,L13,L15,L17,L19,L21,L23,L25,L27,L29,L33,L37)</f>
        <v>1.2610432821406954</v>
      </c>
      <c r="Y1" s="9">
        <f>1-X1</f>
        <v>-0.26104328214069539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30" t="s">
        <v>331</v>
      </c>
      <c r="J7" s="27">
        <v>134</v>
      </c>
      <c r="K7" s="27">
        <v>135</v>
      </c>
      <c r="L7" s="23">
        <f>K7/J7</f>
        <v>1.0074626865671641</v>
      </c>
      <c r="M7" s="32">
        <f>J7-K7</f>
        <v>-1</v>
      </c>
      <c r="N7" s="22"/>
    </row>
    <row r="8" spans="2:25" x14ac:dyDescent="0.25">
      <c r="H8" s="26"/>
      <c r="I8" s="31"/>
      <c r="J8" s="28"/>
      <c r="K8" s="28"/>
      <c r="L8" s="23"/>
      <c r="M8" s="33"/>
      <c r="N8" s="22"/>
    </row>
    <row r="9" spans="2:25" x14ac:dyDescent="0.25">
      <c r="H9" s="26"/>
      <c r="I9" s="27" t="s">
        <v>332</v>
      </c>
      <c r="J9" s="27">
        <v>19</v>
      </c>
      <c r="K9" s="27">
        <v>20</v>
      </c>
      <c r="L9" s="23">
        <f>K9/J9</f>
        <v>1.0526315789473684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333</v>
      </c>
      <c r="J11" s="27">
        <v>98</v>
      </c>
      <c r="K11" s="27">
        <v>99</v>
      </c>
      <c r="L11" s="23">
        <f>K11/J11</f>
        <v>1.010204081632653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334</v>
      </c>
      <c r="J13" s="27">
        <v>20</v>
      </c>
      <c r="K13" s="27">
        <v>22</v>
      </c>
      <c r="L13" s="23">
        <f>K13/J13</f>
        <v>1.1000000000000001</v>
      </c>
      <c r="M13" s="32">
        <f>J13-K13</f>
        <v>-2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22</v>
      </c>
      <c r="J15" s="27">
        <v>24</v>
      </c>
      <c r="K15" s="27">
        <v>26</v>
      </c>
      <c r="L15" s="23">
        <f>K15/J15</f>
        <v>1.0833333333333333</v>
      </c>
      <c r="M15" s="32">
        <f>J15-K15</f>
        <v>-2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335</v>
      </c>
      <c r="J17" s="27">
        <v>17</v>
      </c>
      <c r="K17" s="27">
        <v>22</v>
      </c>
      <c r="L17" s="23">
        <f>K17/J17</f>
        <v>1.2941176470588236</v>
      </c>
      <c r="M17" s="32">
        <f>J17-K17</f>
        <v>-5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6"/>
      <c r="I19" s="27" t="s">
        <v>187</v>
      </c>
      <c r="J19" s="27">
        <v>10</v>
      </c>
      <c r="K19" s="27">
        <v>11</v>
      </c>
      <c r="L19" s="23">
        <f>K19/J19</f>
        <v>1.1000000000000001</v>
      </c>
      <c r="M19" s="32">
        <f>J19-K19</f>
        <v>-1</v>
      </c>
      <c r="N19" s="22"/>
    </row>
    <row r="20" spans="8:14" x14ac:dyDescent="0.25">
      <c r="H20" s="26"/>
      <c r="I20" s="28"/>
      <c r="J20" s="28"/>
      <c r="K20" s="28"/>
      <c r="L20" s="23"/>
      <c r="M20" s="33"/>
      <c r="N20" s="22"/>
    </row>
    <row r="21" spans="8:14" x14ac:dyDescent="0.25">
      <c r="H21" s="26"/>
      <c r="I21" s="27" t="s">
        <v>336</v>
      </c>
      <c r="J21" s="27">
        <v>24</v>
      </c>
      <c r="K21" s="27">
        <v>35</v>
      </c>
      <c r="L21" s="23">
        <f>K21/J21</f>
        <v>1.4583333333333333</v>
      </c>
      <c r="M21" s="32">
        <f>J21-K21</f>
        <v>-11</v>
      </c>
      <c r="N21" s="22"/>
    </row>
    <row r="22" spans="8:14" x14ac:dyDescent="0.25">
      <c r="H22" s="26"/>
      <c r="I22" s="28"/>
      <c r="J22" s="28"/>
      <c r="K22" s="28"/>
      <c r="L22" s="23"/>
      <c r="M22" s="33"/>
      <c r="N22" s="22"/>
    </row>
    <row r="23" spans="8:14" x14ac:dyDescent="0.25">
      <c r="H23" s="26"/>
      <c r="I23" s="27" t="s">
        <v>337</v>
      </c>
      <c r="J23" s="27">
        <v>8</v>
      </c>
      <c r="K23" s="27">
        <v>21</v>
      </c>
      <c r="L23" s="23">
        <f>K23/J23</f>
        <v>2.625</v>
      </c>
      <c r="M23" s="32">
        <f>J23-K23</f>
        <v>-13</v>
      </c>
      <c r="N23" s="22"/>
    </row>
    <row r="24" spans="8:14" x14ac:dyDescent="0.25">
      <c r="H24" s="26"/>
      <c r="I24" s="28"/>
      <c r="J24" s="28"/>
      <c r="K24" s="28"/>
      <c r="L24" s="23"/>
      <c r="M24" s="33"/>
      <c r="N24" s="22"/>
    </row>
    <row r="25" spans="8:14" x14ac:dyDescent="0.25">
      <c r="H25" s="26"/>
      <c r="I25" s="27" t="s">
        <v>338</v>
      </c>
      <c r="J25" s="27">
        <v>10</v>
      </c>
      <c r="K25" s="27">
        <v>12</v>
      </c>
      <c r="L25" s="23">
        <f>K25/J25</f>
        <v>1.2</v>
      </c>
      <c r="M25" s="32">
        <f>J25-K25</f>
        <v>-2</v>
      </c>
      <c r="N25" s="22"/>
    </row>
    <row r="26" spans="8:14" x14ac:dyDescent="0.25">
      <c r="H26" s="26"/>
      <c r="I26" s="28"/>
      <c r="J26" s="28"/>
      <c r="K26" s="28"/>
      <c r="L26" s="23"/>
      <c r="M26" s="33"/>
      <c r="N26" s="22"/>
    </row>
    <row r="27" spans="8:14" x14ac:dyDescent="0.25">
      <c r="H27" s="26"/>
      <c r="I27" s="27" t="s">
        <v>339</v>
      </c>
      <c r="J27" s="27">
        <v>14</v>
      </c>
      <c r="K27" s="27">
        <v>14</v>
      </c>
      <c r="L27" s="23">
        <f>K27/J27</f>
        <v>1</v>
      </c>
      <c r="M27" s="32">
        <f>J27-K27</f>
        <v>0</v>
      </c>
      <c r="N27" s="22"/>
    </row>
    <row r="28" spans="8:14" x14ac:dyDescent="0.25">
      <c r="H28" s="26"/>
      <c r="I28" s="28"/>
      <c r="J28" s="28"/>
      <c r="K28" s="28"/>
      <c r="L28" s="23"/>
      <c r="M28" s="33"/>
      <c r="N28" s="22"/>
    </row>
    <row r="29" spans="8:14" x14ac:dyDescent="0.25">
      <c r="H29" s="26"/>
      <c r="I29" s="27" t="s">
        <v>340</v>
      </c>
      <c r="J29" s="27">
        <v>6</v>
      </c>
      <c r="K29" s="27">
        <v>10</v>
      </c>
      <c r="L29" s="23">
        <f>K29/J29</f>
        <v>1.6666666666666667</v>
      </c>
      <c r="M29" s="32">
        <f>J29-K29</f>
        <v>-4</v>
      </c>
      <c r="N29" s="22"/>
    </row>
    <row r="30" spans="8:14" x14ac:dyDescent="0.25">
      <c r="H30" s="26"/>
      <c r="I30" s="28"/>
      <c r="J30" s="28"/>
      <c r="K30" s="28"/>
      <c r="L30" s="23"/>
      <c r="M30" s="33"/>
      <c r="N30" s="22"/>
    </row>
    <row r="31" spans="8:14" x14ac:dyDescent="0.25">
      <c r="H31" s="21" t="s">
        <v>8</v>
      </c>
      <c r="I31" s="22"/>
      <c r="J31" s="22"/>
      <c r="K31" s="22"/>
      <c r="L31" s="22"/>
      <c r="M31" s="22"/>
      <c r="N31" s="22"/>
    </row>
    <row r="32" spans="8:14" x14ac:dyDescent="0.25">
      <c r="H32" s="21"/>
      <c r="I32" s="22"/>
      <c r="J32" s="22"/>
      <c r="K32" s="22"/>
      <c r="L32" s="22"/>
      <c r="M32" s="22"/>
      <c r="N32" s="22"/>
    </row>
    <row r="33" spans="8:14" x14ac:dyDescent="0.25">
      <c r="H33" s="26"/>
      <c r="I33" s="36" t="s">
        <v>330</v>
      </c>
      <c r="J33" s="20">
        <v>244</v>
      </c>
      <c r="K33" s="20">
        <v>254</v>
      </c>
      <c r="L33" s="23">
        <f>K33/J33</f>
        <v>1.040983606557377</v>
      </c>
      <c r="M33" s="18">
        <f>J33-K33</f>
        <v>-10</v>
      </c>
      <c r="N33" s="22"/>
    </row>
    <row r="34" spans="8:14" x14ac:dyDescent="0.25">
      <c r="H34" s="26"/>
      <c r="I34" s="36"/>
      <c r="J34" s="20"/>
      <c r="K34" s="20"/>
      <c r="L34" s="23"/>
      <c r="M34" s="18"/>
      <c r="N34" s="22"/>
    </row>
    <row r="35" spans="8:14" x14ac:dyDescent="0.25">
      <c r="H35" s="21" t="s">
        <v>9</v>
      </c>
      <c r="I35" s="22"/>
      <c r="J35" s="22"/>
      <c r="K35" s="22"/>
      <c r="L35" s="22"/>
      <c r="M35" s="22"/>
      <c r="N35" s="22"/>
    </row>
    <row r="36" spans="8:14" x14ac:dyDescent="0.25">
      <c r="H36" s="21"/>
      <c r="I36" s="22"/>
      <c r="J36" s="22"/>
      <c r="K36" s="22"/>
      <c r="L36" s="22"/>
      <c r="M36" s="22"/>
      <c r="N36" s="22"/>
    </row>
    <row r="37" spans="8:14" x14ac:dyDescent="0.25">
      <c r="H37" s="26"/>
      <c r="I37" s="36" t="s">
        <v>330</v>
      </c>
      <c r="J37" s="20">
        <v>189</v>
      </c>
      <c r="K37" s="20">
        <v>192</v>
      </c>
      <c r="L37" s="23">
        <f>K37/J37</f>
        <v>1.0158730158730158</v>
      </c>
      <c r="M37" s="18">
        <f>J37-K37</f>
        <v>-3</v>
      </c>
      <c r="N37" s="22"/>
    </row>
    <row r="38" spans="8:14" x14ac:dyDescent="0.25">
      <c r="H38" s="26"/>
      <c r="I38" s="36"/>
      <c r="J38" s="20"/>
      <c r="K38" s="20"/>
      <c r="L38" s="23"/>
      <c r="M38" s="18"/>
      <c r="N38" s="22"/>
    </row>
    <row r="39" spans="8:14" x14ac:dyDescent="0.25">
      <c r="H39" s="2"/>
      <c r="I39" s="2"/>
      <c r="J39" s="5"/>
      <c r="K39" s="5"/>
      <c r="L39" s="5"/>
      <c r="M39" s="5"/>
      <c r="N39" s="22"/>
    </row>
    <row r="40" spans="8:14" x14ac:dyDescent="0.25">
      <c r="I40" s="24">
        <f ca="1">TODAY()</f>
        <v>46256</v>
      </c>
      <c r="J40" s="24"/>
      <c r="K40" s="24"/>
      <c r="L40" s="24"/>
    </row>
    <row r="42" spans="8:14" x14ac:dyDescent="0.25">
      <c r="J42" s="25"/>
      <c r="K42" s="25"/>
      <c r="L42" s="25"/>
    </row>
  </sheetData>
  <mergeCells count="83">
    <mergeCell ref="I23:I24"/>
    <mergeCell ref="J23:J24"/>
    <mergeCell ref="K23:K24"/>
    <mergeCell ref="L23:L24"/>
    <mergeCell ref="M23:M24"/>
    <mergeCell ref="M19:M20"/>
    <mergeCell ref="I21:I22"/>
    <mergeCell ref="J21:J22"/>
    <mergeCell ref="K21:K22"/>
    <mergeCell ref="L21:L22"/>
    <mergeCell ref="M21:M22"/>
    <mergeCell ref="M15:M16"/>
    <mergeCell ref="I17:I18"/>
    <mergeCell ref="J17:J18"/>
    <mergeCell ref="K17:K18"/>
    <mergeCell ref="L17:L18"/>
    <mergeCell ref="M17:M18"/>
    <mergeCell ref="I40:L40"/>
    <mergeCell ref="J42:L42"/>
    <mergeCell ref="I15:I16"/>
    <mergeCell ref="J15:J16"/>
    <mergeCell ref="K15:K16"/>
    <mergeCell ref="L15:L16"/>
    <mergeCell ref="I19:I20"/>
    <mergeCell ref="J19:J20"/>
    <mergeCell ref="K19:K20"/>
    <mergeCell ref="L19:L20"/>
    <mergeCell ref="I27:I28"/>
    <mergeCell ref="J27:J28"/>
    <mergeCell ref="K27:K28"/>
    <mergeCell ref="L27:L28"/>
    <mergeCell ref="I25:I26"/>
    <mergeCell ref="J25:J26"/>
    <mergeCell ref="H35:H36"/>
    <mergeCell ref="I35:M36"/>
    <mergeCell ref="H37:H38"/>
    <mergeCell ref="I37:I38"/>
    <mergeCell ref="J37:J38"/>
    <mergeCell ref="K37:K38"/>
    <mergeCell ref="L37:L38"/>
    <mergeCell ref="M37:M38"/>
    <mergeCell ref="H31:H32"/>
    <mergeCell ref="I31:M32"/>
    <mergeCell ref="H33:H34"/>
    <mergeCell ref="I33:I34"/>
    <mergeCell ref="J33:J34"/>
    <mergeCell ref="K33:K34"/>
    <mergeCell ref="L33:L34"/>
    <mergeCell ref="M33:M34"/>
    <mergeCell ref="M27:M28"/>
    <mergeCell ref="I29:I30"/>
    <mergeCell ref="J29:J30"/>
    <mergeCell ref="K29:K30"/>
    <mergeCell ref="L29:L30"/>
    <mergeCell ref="M29:M30"/>
    <mergeCell ref="I13:I14"/>
    <mergeCell ref="J13:J14"/>
    <mergeCell ref="K13:K14"/>
    <mergeCell ref="L13:L14"/>
    <mergeCell ref="M13:M14"/>
    <mergeCell ref="L9:L10"/>
    <mergeCell ref="M9:M10"/>
    <mergeCell ref="I11:I12"/>
    <mergeCell ref="J11:J12"/>
    <mergeCell ref="K11:K12"/>
    <mergeCell ref="L11:L12"/>
    <mergeCell ref="M11:M12"/>
    <mergeCell ref="H1:M3"/>
    <mergeCell ref="N1:N39"/>
    <mergeCell ref="H5:H6"/>
    <mergeCell ref="I5:M6"/>
    <mergeCell ref="H7:H30"/>
    <mergeCell ref="I7:I8"/>
    <mergeCell ref="J7:J8"/>
    <mergeCell ref="K7:K8"/>
    <mergeCell ref="L7:L8"/>
    <mergeCell ref="M7:M8"/>
    <mergeCell ref="K25:K26"/>
    <mergeCell ref="L25:L26"/>
    <mergeCell ref="M25:M26"/>
    <mergeCell ref="I9:I10"/>
    <mergeCell ref="J9:J10"/>
    <mergeCell ref="K9:K10"/>
  </mergeCells>
  <conditionalFormatting sqref="L7:L30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{DBC6AB84-B17C-47B8-8437-BD27EB18ECFF}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{342C3154-2BE5-4F56-BDF3-A383E882DC30}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{CFA28087-2E32-4FDD-9748-34C56A822C2D}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{F3399D43-6FF1-4A3D-9010-388BADEDC7C1}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{C9CDCD9B-FB30-432A-A83D-0E4E4D5A9E3D}</x14:id>
        </ext>
      </extLst>
    </cfRule>
  </conditionalFormatting>
  <conditionalFormatting sqref="L33:L34 L37:L38 L7:L30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{24259E81-2314-4614-BC4B-DBF228F4EDE2}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{29046429-0BC3-4171-B931-6DD9BB240A04}</x14:id>
        </ext>
      </extLst>
    </cfRule>
  </conditionalFormatting>
  <conditionalFormatting sqref="L33:L3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{21A71EF7-89E6-46A7-8279-8358F290B6C6}</x14:id>
        </ext>
      </extLst>
    </cfRule>
    <cfRule type="dataBar" priority="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{05612BA5-474C-4247-A95A-C405988A5B0F}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{C335DBE7-606B-4121-9072-54798B574CA6}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{3A20DE18-55E8-4F4C-A9E2-85E85DBC6344}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{3B429EA0-164A-4A19-A18B-56E4E8B6CBBE}</x14:id>
        </ext>
      </extLst>
    </cfRule>
  </conditionalFormatting>
  <conditionalFormatting sqref="L37:L38"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{334041A0-B112-4FB7-BBE5-AF08122B6F4F}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{3250F5E9-2B19-409A-8C59-D005BE49A602}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{7CC4EBA0-A1DC-4490-8C0D-34581B12CB38}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{8DA1C1FC-ADE7-44E2-83DA-26C921E2C458}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{9A37CC9C-14FF-43D5-B665-84024BBDC32F}</x14:id>
        </ext>
      </extLst>
    </cfRule>
  </conditionalFormatting>
  <conditionalFormatting sqref="M7 M9 M27 M29 M11 M13 M25 M15 M17 M19 M21 M23">
    <cfRule type="dataBar" priority="8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{DCA69F9A-4EBF-472F-8233-1AF9A2C9F11E}</x14:id>
        </ext>
      </extLst>
    </cfRule>
    <cfRule type="dataBar" priority="8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{6EB3A4E2-565E-451A-9867-70A5AFFE36EA}</x14:id>
        </ext>
      </extLst>
    </cfRule>
    <cfRule type="dataBar" priority="8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{CEAED2DA-FDDA-4661-96AE-A939D8597BDE}</x14:id>
        </ext>
      </extLst>
    </cfRule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{04D7DCB4-D4D2-45E1-8C4A-0230C40F4B17}</x14:id>
        </ext>
      </extLst>
    </cfRule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{0AEFAA78-DC9E-428E-B8D4-46107C2236BD}</x14:id>
        </ext>
      </extLst>
    </cfRule>
    <cfRule type="dataBar" priority="8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{8ECC4B04-EEEA-4558-BD5C-B018C08EF57E}</x14:id>
        </ext>
      </extLst>
    </cfRule>
    <cfRule type="dataBar" priority="8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{452FE33C-7584-44A5-9013-725E4E0203EA}</x14:id>
        </ext>
      </extLst>
    </cfRule>
    <cfRule type="dataBar" priority="8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{29ABA3AE-CD82-4AFE-99B1-082670DDA046}</x14:id>
        </ext>
      </extLst>
    </cfRule>
  </conditionalFormatting>
  <conditionalFormatting sqref="M7:M8">
    <cfRule type="dataBar" priority="19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{96C21668-0F87-479E-B52D-37AB1FB8DA6C}</x14:id>
        </ext>
      </extLst>
    </cfRule>
    <cfRule type="dataBar" priority="27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{BCFE4E71-01E3-46F3-BE61-B8EB941E4902}</x14:id>
        </ext>
      </extLst>
    </cfRule>
    <cfRule type="dataBar" priority="4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{4CC28EBA-E6B1-4F25-ACF1-E0313A5CEC40}</x14:id>
        </ext>
      </extLst>
    </cfRule>
    <cfRule type="dataBar" priority="41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{A8CE75A0-0C4C-4443-9A1C-E31B43A2B1BB}</x14:id>
        </ext>
      </extLst>
    </cfRule>
    <cfRule type="dataBar" priority="32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{14D77DCB-4093-41D3-8EC8-CC90617DDE70}</x14:id>
        </ext>
      </extLst>
    </cfRule>
    <cfRule type="dataBar" priority="37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{05C06174-8D4F-47F2-9F68-C68CF4A27A29}</x14:id>
        </ext>
      </extLst>
    </cfRule>
  </conditionalFormatting>
  <conditionalFormatting sqref="M7:M30">
    <cfRule type="dataBar" priority="47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{1CEFAB9F-C680-43E0-87A0-ED084C55D62D}</x14:id>
        </ext>
      </extLst>
    </cfRule>
    <cfRule type="dataBar" priority="4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{4DFEE3AA-9990-47AD-AB26-84F5D159469C}</x14:id>
        </ext>
      </extLst>
    </cfRule>
  </conditionalFormatting>
  <conditionalFormatting sqref="M9:M10">
    <cfRule type="dataBar" priority="26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{ED22758C-E05F-4A09-9474-3F43C3247F2D}</x14:id>
        </ext>
      </extLst>
    </cfRule>
    <cfRule type="dataBar" priority="18">
      <dataBar>
        <cfvo type="num" val="0"/>
        <cfvo type="num" val="19"/>
        <color rgb="FF638EC6"/>
      </dataBar>
      <extLst>
        <ext xmlns:x14="http://schemas.microsoft.com/office/spreadsheetml/2009/9/main" uri="{B025F937-C7B1-47D3-B67F-A62EFF666E3E}">
          <x14:id>{14EF9C56-005E-4D0B-BAD4-3E7EB932967B}</x14:id>
        </ext>
      </extLst>
    </cfRule>
  </conditionalFormatting>
  <conditionalFormatting sqref="M9:M26">
    <cfRule type="dataBar" priority="36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{74DFE701-0BDC-4B80-BD30-89AC9ABBBEC8}</x14:id>
        </ext>
      </extLst>
    </cfRule>
    <cfRule type="dataBar" priority="31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{995057E6-915D-4EB0-A4F9-8F22BC3D83CB}</x14:id>
        </ext>
      </extLst>
    </cfRule>
  </conditionalFormatting>
  <conditionalFormatting sqref="M9:M30">
    <cfRule type="dataBar" priority="4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{A5C3AF08-0A75-499B-8315-9BBEFF719525}</x14:id>
        </ext>
      </extLst>
    </cfRule>
    <cfRule type="dataBar" priority="4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{6A11CE6D-9F3C-4658-BBFE-591F01306909}</x14:id>
        </ext>
      </extLst>
    </cfRule>
  </conditionalFormatting>
  <conditionalFormatting sqref="M11:M12">
    <cfRule type="dataBar" priority="25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{0C040037-F36A-4FF1-800F-3B9D83AC174E}</x14:id>
        </ext>
      </extLst>
    </cfRule>
    <cfRule type="dataBar" priority="17">
      <dataBar>
        <cfvo type="num" val="0"/>
        <cfvo type="num" val="98"/>
        <color rgb="FF638EC6"/>
      </dataBar>
      <extLst>
        <ext xmlns:x14="http://schemas.microsoft.com/office/spreadsheetml/2009/9/main" uri="{B025F937-C7B1-47D3-B67F-A62EFF666E3E}">
          <x14:id>{D09CB340-9E18-482D-8C81-3468D7258251}</x14:id>
        </ext>
      </extLst>
    </cfRule>
  </conditionalFormatting>
  <conditionalFormatting sqref="M13:M14">
    <cfRule type="dataBar" priority="16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{1A3EFE9D-ABC5-45A1-8327-5307EE59462D}</x14:id>
        </ext>
      </extLst>
    </cfRule>
  </conditionalFormatting>
  <conditionalFormatting sqref="M13:M24">
    <cfRule type="dataBar" priority="24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{40B49FAA-C845-4772-A63E-012502EE5258}</x14:id>
        </ext>
      </extLst>
    </cfRule>
  </conditionalFormatting>
  <conditionalFormatting sqref="M15:M16">
    <cfRule type="dataBar" priority="15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{69B2B481-2F72-4B1F-AA54-F2E3D814D307}</x14:id>
        </ext>
      </extLst>
    </cfRule>
  </conditionalFormatting>
  <conditionalFormatting sqref="M17:M18">
    <cfRule type="dataBar" priority="14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{65F384DD-399C-4B8B-ADA9-B73B1773878C}</x14:id>
        </ext>
      </extLst>
    </cfRule>
  </conditionalFormatting>
  <conditionalFormatting sqref="M19:M20">
    <cfRule type="dataBar" priority="13">
      <dataBar>
        <cfvo type="num" val="0"/>
        <cfvo type="num" val="10"/>
        <color rgb="FF638EC6"/>
      </dataBar>
      <extLst>
        <ext xmlns:x14="http://schemas.microsoft.com/office/spreadsheetml/2009/9/main" uri="{B025F937-C7B1-47D3-B67F-A62EFF666E3E}">
          <x14:id>{80CCAE11-54DF-4F44-B8C0-900912F9B51E}</x14:id>
        </ext>
      </extLst>
    </cfRule>
  </conditionalFormatting>
  <conditionalFormatting sqref="M21:M22">
    <cfRule type="dataBar" priority="12">
      <dataBar>
        <cfvo type="num" val="0"/>
        <cfvo type="num" val="24"/>
        <color rgb="FF638EC6"/>
      </dataBar>
      <extLst>
        <ext xmlns:x14="http://schemas.microsoft.com/office/spreadsheetml/2009/9/main" uri="{B025F937-C7B1-47D3-B67F-A62EFF666E3E}">
          <x14:id>{15C0C764-44E9-4D9A-BFA6-784C5EBE0171}</x14:id>
        </ext>
      </extLst>
    </cfRule>
  </conditionalFormatting>
  <conditionalFormatting sqref="M23:M24">
    <cfRule type="dataBar" priority="11">
      <dataBar>
        <cfvo type="num" val="0"/>
        <cfvo type="num" val="8"/>
        <color rgb="FF638EC6"/>
      </dataBar>
      <extLst>
        <ext xmlns:x14="http://schemas.microsoft.com/office/spreadsheetml/2009/9/main" uri="{B025F937-C7B1-47D3-B67F-A62EFF666E3E}">
          <x14:id>{5931D988-7014-4E1B-A5F2-90C1560571BF}</x14:id>
        </ext>
      </extLst>
    </cfRule>
  </conditionalFormatting>
  <conditionalFormatting sqref="M25:M26">
    <cfRule type="dataBar" priority="23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{CADC5DA8-373A-44D5-8405-363356857646}</x14:id>
        </ext>
      </extLst>
    </cfRule>
    <cfRule type="dataBar" priority="10">
      <dataBar>
        <cfvo type="num" val="0"/>
        <cfvo type="num" val="10"/>
        <color rgb="FF638EC6"/>
      </dataBar>
      <extLst>
        <ext xmlns:x14="http://schemas.microsoft.com/office/spreadsheetml/2009/9/main" uri="{B025F937-C7B1-47D3-B67F-A62EFF666E3E}">
          <x14:id>{CC9FD50E-3D09-4876-868D-94E98815A574}</x14:id>
        </ext>
      </extLst>
    </cfRule>
  </conditionalFormatting>
  <conditionalFormatting sqref="M27:M28">
    <cfRule type="dataBar" priority="30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{47ACF129-804C-4908-8814-F740142F47DC}</x14:id>
        </ext>
      </extLst>
    </cfRule>
    <cfRule type="dataBar" priority="22">
      <dataBar>
        <cfvo type="num" val="0"/>
        <cfvo type="num" val="59"/>
        <color rgb="FF638EC6"/>
      </dataBar>
      <extLst>
        <ext xmlns:x14="http://schemas.microsoft.com/office/spreadsheetml/2009/9/main" uri="{B025F937-C7B1-47D3-B67F-A62EFF666E3E}">
          <x14:id>{6CB49491-21CE-48BC-99D3-E83E88D44F68}</x14:id>
        </ext>
      </extLst>
    </cfRule>
    <cfRule type="dataBar" priority="35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{3819098F-7757-4788-8532-FBDAA3F941DE}</x14:id>
        </ext>
      </extLst>
    </cfRule>
    <cfRule type="dataBar" priority="9">
      <dataBar>
        <cfvo type="num" val="0"/>
        <cfvo type="num" val="14"/>
        <color rgb="FF638EC6"/>
      </dataBar>
      <extLst>
        <ext xmlns:x14="http://schemas.microsoft.com/office/spreadsheetml/2009/9/main" uri="{B025F937-C7B1-47D3-B67F-A62EFF666E3E}">
          <x14:id>{673FC177-16CF-4F53-8162-4178833CBAE4}</x14:id>
        </ext>
      </extLst>
    </cfRule>
  </conditionalFormatting>
  <conditionalFormatting sqref="M29:M30">
    <cfRule type="dataBar" priority="21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{E644C95F-5C73-4682-B91E-1FCEC78D2EE2}</x14:id>
        </ext>
      </extLst>
    </cfRule>
    <cfRule type="dataBar" priority="8">
      <dataBar>
        <cfvo type="num" val="0"/>
        <cfvo type="num" val="6"/>
        <color rgb="FF638EC6"/>
      </dataBar>
      <extLst>
        <ext xmlns:x14="http://schemas.microsoft.com/office/spreadsheetml/2009/9/main" uri="{B025F937-C7B1-47D3-B67F-A62EFF666E3E}">
          <x14:id>{7D4CC552-41F3-411C-A1B0-57075B3BBA5C}</x14:id>
        </ext>
      </extLst>
    </cfRule>
    <cfRule type="dataBar" priority="29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{3AB81B9E-AA4B-424E-BA09-5449CF950278}</x14:id>
        </ext>
      </extLst>
    </cfRule>
    <cfRule type="dataBar" priority="34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{D4C9F6F9-71EA-4257-B78A-A32267559F1F}</x14:id>
        </ext>
      </extLst>
    </cfRule>
  </conditionalFormatting>
  <conditionalFormatting sqref="M33:M34"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{FE3CB9F4-F882-401C-A21B-91D2BD6CC60C}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{9DF24234-27D2-4E15-ADFB-188B672F4D3A}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{46DA4C8A-84B5-4E5B-A2D7-3EF88EA6E845}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{DABBA6FE-5C18-48B2-B6CB-DE34366F3988}</x14:id>
        </ext>
      </extLst>
    </cfRule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{BA60B612-40A5-4B84-A58E-C11FB2D38EF0}</x14:id>
        </ext>
      </extLst>
    </cfRule>
    <cfRule type="dataBar" priority="28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{A09CBA0C-3EBE-4AFC-A9D0-00A529B7A517}</x14:id>
        </ext>
      </extLst>
    </cfRule>
    <cfRule type="dataBar" priority="20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{683A385C-92EA-4D7E-B569-118BEA8A7E1D}</x14:id>
        </ext>
      </extLst>
    </cfRule>
    <cfRule type="dataBar" priority="7">
      <dataBar>
        <cfvo type="num" val="0"/>
        <cfvo type="num" val="244"/>
        <color rgb="FF638EC6"/>
      </dataBar>
      <extLst>
        <ext xmlns:x14="http://schemas.microsoft.com/office/spreadsheetml/2009/9/main" uri="{B025F937-C7B1-47D3-B67F-A62EFF666E3E}">
          <x14:id>{255FB6D2-F019-4CCC-96C5-4C7C6C9B6F58}</x14:id>
        </ext>
      </extLst>
    </cfRule>
    <cfRule type="dataBar" priority="4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{252C9E8D-AA6A-4D3D-AF53-A3EE998BF4AF}</x14:id>
        </ext>
      </extLst>
    </cfRule>
    <cfRule type="dataBar" priority="4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{2C59E944-4FC0-43AB-B994-BE0CFB8005C9}</x14:id>
        </ext>
      </extLst>
    </cfRule>
    <cfRule type="dataBar" priority="3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{3A5F0D8B-B922-4400-A1EC-B5DDA3DD6152}</x14:id>
        </ext>
      </extLst>
    </cfRule>
    <cfRule type="dataBar" priority="38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{C69B3536-761B-4EC3-86E6-16234D77FB3F}</x14:id>
        </ext>
      </extLst>
    </cfRule>
    <cfRule type="dataBar" priority="4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{05610D52-7474-4E85-AB1B-922F94DE9D15}</x14:id>
        </ext>
      </extLst>
    </cfRule>
    <cfRule type="dataBar" priority="33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{91C7F07A-868F-40B5-BD75-0EE1701AC595}</x14:id>
        </ext>
      </extLst>
    </cfRule>
    <cfRule type="dataBar" priority="5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{5BDD98A8-FE60-49AA-B4BC-96D544B3FA57}</x14:id>
        </ext>
      </extLst>
    </cfRule>
    <cfRule type="dataBar" priority="5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{B07CB1F5-66AF-4FF6-8F33-823EAC07AC42}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{3EFDDF8A-A928-4C93-9B1A-2FB81DCF8813}</x14:id>
        </ext>
      </extLst>
    </cfRule>
  </conditionalFormatting>
  <conditionalFormatting sqref="M37:M38">
    <cfRule type="dataBar" priority="1">
      <dataBar>
        <cfvo type="num" val="0"/>
        <cfvo type="num" val="189"/>
        <color rgb="FF638EC6"/>
      </dataBar>
      <extLst>
        <ext xmlns:x14="http://schemas.microsoft.com/office/spreadsheetml/2009/9/main" uri="{B025F937-C7B1-47D3-B67F-A62EFF666E3E}">
          <x14:id>{C03C0F95-1D87-4FC6-A92C-D9B655B6C3B8}</x14:id>
        </ext>
      </extLst>
    </cfRule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{653E4961-E22B-4D7C-8AF1-EB46F8B61DF1}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{E5DB698C-090B-4736-8757-EC4731C94DF7}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{1B0FB47D-B19D-46B5-9F84-9BC8E4EFDE7A}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{8362B0B1-C21E-45B4-8DA9-78546B73C8FE}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{3BF5D73D-47A9-4EDD-8072-894B0FFA3F3A}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{91B4C807-8568-4D7D-8556-9BBA1A8A89C8}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{16EBD756-9B42-4549-8FE7-22865E18B9D2}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{F1028837-A863-417A-9BF0-589EB4BECE47}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C6AB84-B17C-47B8-8437-BD27EB18EC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42C3154-2BE5-4F56-BDF3-A383E882D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A28087-2E32-4FDD-9748-34C56A822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399D43-6FF1-4A3D-9010-388BADEDC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CDCD9B-FB30-432A-A83D-0E4E4D5A9E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L7:L30</xm:sqref>
        </x14:conditionalFormatting>
        <x14:conditionalFormatting xmlns:xm="http://schemas.microsoft.com/office/excel/2006/main">
          <x14:cfRule type="dataBar" id="{24259E81-2314-4614-BC4B-DBF228F4E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046429-0BC3-4171-B931-6DD9BB240A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L33:L34 L37:L38 L7:L30</xm:sqref>
        </x14:conditionalFormatting>
        <x14:conditionalFormatting xmlns:xm="http://schemas.microsoft.com/office/excel/2006/main">
          <x14:cfRule type="dataBar" id="{21A71EF7-89E6-46A7-8279-8358F290B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612BA5-474C-4247-A95A-C405988A5B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335DBE7-606B-4121-9072-54798B574C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20DE18-55E8-4F4C-A9E2-85E85DBC6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429EA0-164A-4A19-A18B-56E4E8B6CB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L33:L34</xm:sqref>
        </x14:conditionalFormatting>
        <x14:conditionalFormatting xmlns:xm="http://schemas.microsoft.com/office/excel/2006/main">
          <x14:cfRule type="dataBar" id="{334041A0-B112-4FB7-BBE5-AF08122B6F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50F5E9-2B19-409A-8C59-D005BE49A6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C4EBA0-A1DC-4490-8C0D-34581B12CB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A1C1FC-ADE7-44E2-83DA-26C921E2C4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A37CC9C-14FF-43D5-B665-84024BBDC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L37:L38</xm:sqref>
        </x14:conditionalFormatting>
        <x14:conditionalFormatting xmlns:xm="http://schemas.microsoft.com/office/excel/2006/main">
          <x14:cfRule type="dataBar" id="{DCA69F9A-4EBF-472F-8233-1AF9A2C9F11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EB3A4E2-565E-451A-9867-70A5AFFE36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AED2DA-FDDA-4661-96AE-A939D8597B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D7DCB4-D4D2-45E1-8C4A-0230C40F4B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EFAA78-DC9E-428E-B8D4-46107C2236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C4B04-EEEA-4558-BD5C-B018C08EF5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2FE33C-7584-44A5-9013-725E4E0203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ABA3AE-CD82-4AFE-99B1-082670DDA04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M7 M9 M27 M29 M11 M13 M25 M15 M17 M19 M21 M23</xm:sqref>
        </x14:conditionalFormatting>
        <x14:conditionalFormatting xmlns:xm="http://schemas.microsoft.com/office/excel/2006/main">
          <x14:cfRule type="dataBar" id="{96C21668-0F87-479E-B52D-37AB1FB8DA6C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BCFE4E71-01E3-46F3-BE61-B8EB941E4902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4CC28EBA-E6B1-4F25-ACF1-E0313A5CEC40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A8CE75A0-0C4C-4443-9A1C-E31B43A2B1B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14D77DCB-4093-41D3-8EC8-CC90617DDE70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05C06174-8D4F-47F2-9F68-C68CF4A27A29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1CEFAB9F-C680-43E0-87A0-ED084C55D62D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4DFEE3AA-9990-47AD-AB26-84F5D159469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M7:M30</xm:sqref>
        </x14:conditionalFormatting>
        <x14:conditionalFormatting xmlns:xm="http://schemas.microsoft.com/office/excel/2006/main">
          <x14:cfRule type="dataBar" id="{ED22758C-E05F-4A09-9474-3F43C3247F2D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14EF9C56-005E-4D0B-BAD4-3E7EB932967B}">
            <x14:dataBar minLength="0" maxLength="100" gradient="0">
              <x14:cfvo type="num">
                <xm:f>0</xm:f>
              </x14:cfvo>
              <x14:cfvo type="num">
                <xm:f>19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4DFE701-0BDC-4B80-BD30-89AC9ABBBEC8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995057E6-915D-4EB0-A4F9-8F22BC3D83CB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M9:M26</xm:sqref>
        </x14:conditionalFormatting>
        <x14:conditionalFormatting xmlns:xm="http://schemas.microsoft.com/office/excel/2006/main">
          <x14:cfRule type="dataBar" id="{A5C3AF08-0A75-499B-8315-9BBEFF71952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6A11CE6D-9F3C-4658-BBFE-591F01306909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M9:M30</xm:sqref>
        </x14:conditionalFormatting>
        <x14:conditionalFormatting xmlns:xm="http://schemas.microsoft.com/office/excel/2006/main">
          <x14:cfRule type="dataBar" id="{0C040037-F36A-4FF1-800F-3B9D83AC174E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D09CB340-9E18-482D-8C81-3468D7258251}">
            <x14:dataBar minLength="0" maxLength="100" gradient="0">
              <x14:cfvo type="num">
                <xm:f>0</xm:f>
              </x14:cfvo>
              <x14:cfvo type="num">
                <xm:f>98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1A3EFE9D-ABC5-45A1-8327-5307EE59462D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40B49FAA-C845-4772-A63E-012502EE5258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M13:M24</xm:sqref>
        </x14:conditionalFormatting>
        <x14:conditionalFormatting xmlns:xm="http://schemas.microsoft.com/office/excel/2006/main">
          <x14:cfRule type="dataBar" id="{69B2B481-2F72-4B1F-AA54-F2E3D814D307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65F384DD-399C-4B8B-ADA9-B73B1773878C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80CCAE11-54DF-4F44-B8C0-900912F9B51E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15C0C764-44E9-4D9A-BFA6-784C5EBE0171}">
            <x14:dataBar minLength="0" maxLength="100" gradient="0">
              <x14:cfvo type="num">
                <xm:f>0</xm:f>
              </x14:cfvo>
              <x14:cfvo type="num">
                <xm:f>24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5931D988-7014-4E1B-A5F2-90C1560571BF}">
            <x14:dataBar minLength="0" maxLength="100" gradient="0">
              <x14:cfvo type="num">
                <xm:f>0</xm:f>
              </x14:cfvo>
              <x14:cfvo type="num">
                <xm:f>8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CADC5DA8-373A-44D5-8405-363356857646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CC9FD50E-3D09-4876-868D-94E98815A574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47ACF129-804C-4908-8814-F740142F47DC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6CB49491-21CE-48BC-99D3-E83E88D44F68}">
            <x14:dataBar minLength="0" maxLength="100" gradient="0">
              <x14:cfvo type="num">
                <xm:f>0</xm:f>
              </x14:cfvo>
              <x14:cfvo type="num">
                <xm:f>59</xm:f>
              </x14:cfvo>
              <x14:negativeFillColor rgb="FFFF0000"/>
              <x14:axisColor rgb="FF000000"/>
            </x14:dataBar>
          </x14:cfRule>
          <x14:cfRule type="dataBar" id="{3819098F-7757-4788-8532-FBDAA3F941DE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673FC177-16CF-4F53-8162-4178833CBAE4}">
            <x14:dataBar minLength="0" maxLength="100" gradient="0">
              <x14:cfvo type="num">
                <xm:f>0</xm:f>
              </x14:cfvo>
              <x14:cfvo type="num">
                <xm:f>14</xm:f>
              </x14:cfvo>
              <x14:negativeFillColor rgb="FFFF0000"/>
              <x14:axisColor rgb="FF000000"/>
            </x14:dataBar>
          </x14:cfRule>
          <xm:sqref>M27:M28</xm:sqref>
        </x14:conditionalFormatting>
        <x14:conditionalFormatting xmlns:xm="http://schemas.microsoft.com/office/excel/2006/main">
          <x14:cfRule type="dataBar" id="{E644C95F-5C73-4682-B91E-1FCEC78D2EE2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14:cfRule type="dataBar" id="{7D4CC552-41F3-411C-A1B0-57075B3BBA5C}">
            <x14:dataBar minLength="0" maxLength="100" gradient="0">
              <x14:cfvo type="num">
                <xm:f>0</xm:f>
              </x14:cfvo>
              <x14:cfvo type="num">
                <xm:f>6</xm:f>
              </x14:cfvo>
              <x14:negativeFillColor rgb="FFFF0000"/>
              <x14:axisColor rgb="FF000000"/>
            </x14:dataBar>
          </x14:cfRule>
          <x14:cfRule type="dataBar" id="{3AB81B9E-AA4B-424E-BA09-5449CF950278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D4C9F6F9-71EA-4257-B78A-A32267559F1F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M29:M30</xm:sqref>
        </x14:conditionalFormatting>
        <x14:conditionalFormatting xmlns:xm="http://schemas.microsoft.com/office/excel/2006/main">
          <x14:cfRule type="dataBar" id="{FE3CB9F4-F882-401C-A21B-91D2BD6CC6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DF24234-27D2-4E15-ADFB-188B672F4D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DA4C8A-84B5-4E5B-A2D7-3EF88EA6E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BBA6FE-5C18-48B2-B6CB-DE34366F39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60B612-40A5-4B84-A58E-C11FB2D38E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9CBA0C-3EBE-4AFC-A9D0-00A529B7A517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683A385C-92EA-4D7E-B569-118BEA8A7E1D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255FB6D2-F019-4CCC-96C5-4C7C6C9B6F58}">
            <x14:dataBar minLength="0" maxLength="100" gradient="0">
              <x14:cfvo type="num">
                <xm:f>0</xm:f>
              </x14:cfvo>
              <x14:cfvo type="num">
                <xm:f>244</xm:f>
              </x14:cfvo>
              <x14:negativeFillColor rgb="FFFF0000"/>
              <x14:axisColor rgb="FF000000"/>
            </x14:dataBar>
          </x14:cfRule>
          <x14:cfRule type="dataBar" id="{252C9E8D-AA6A-4D3D-AF53-A3EE998BF4A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C59E944-4FC0-43AB-B994-BE0CFB8005C9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A5F0D8B-B922-4400-A1EC-B5DDA3DD615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69B3536-761B-4EC3-86E6-16234D77FB3F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5610D52-7474-4E85-AB1B-922F94DE9D15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91C7F07A-868F-40B5-BD75-0EE1701AC595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5BDD98A8-FE60-49AA-B4BC-96D544B3FA5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07CB1F5-66AF-4FF6-8F33-823EAC07AC4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EFDDF8A-A928-4C93-9B1A-2FB81DCF8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M33:M34</xm:sqref>
        </x14:conditionalFormatting>
        <x14:conditionalFormatting xmlns:xm="http://schemas.microsoft.com/office/excel/2006/main">
          <x14:cfRule type="dataBar" id="{C03C0F95-1D87-4FC6-A92C-D9B655B6C3B8}">
            <x14:dataBar minLength="0" maxLength="100" gradient="0">
              <x14:cfvo type="num">
                <xm:f>0</xm:f>
              </x14:cfvo>
              <x14:cfvo type="num">
                <xm:f>189</xm:f>
              </x14:cfvo>
              <x14:negativeFillColor rgb="FFFF0000"/>
              <x14:axisColor rgb="FF000000"/>
            </x14:dataBar>
          </x14:cfRule>
          <x14:cfRule type="dataBar" id="{653E4961-E22B-4D7C-8AF1-EB46F8B61DF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5DB698C-090B-4736-8757-EC4731C94DF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B0FB47D-B19D-46B5-9F84-9BC8E4EFDE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62B0B1-C21E-45B4-8DA9-78546B73C8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BF5D73D-47A9-4EDD-8072-894B0FFA3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B4C807-8568-4D7D-8556-9BBA1A8A89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EBD756-9B42-4549-8FE7-22865E18B9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028837-A863-417A-9BF0-589EB4BEC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M37:M38</xm:sqref>
        </x14:conditionalFormatting>
      </x14:conditionalFormatting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EC64-CF43-4506-ADA2-41BBAC84CD7C}">
  <sheetPr codeName="Hoja78"/>
  <dimension ref="B1:Y36"/>
  <sheetViews>
    <sheetView showGridLines="0" topLeftCell="F1" zoomScaleNormal="100" workbookViewId="0">
      <selection activeCell="K31" sqref="K31:K32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152</v>
      </c>
      <c r="I1" s="19"/>
      <c r="J1" s="19"/>
      <c r="K1" s="19"/>
      <c r="L1" s="19"/>
      <c r="M1" s="19"/>
      <c r="N1" s="22"/>
      <c r="X1" s="8">
        <f>AVERAGE(L7,L9,L11,L13,L15,L17,L19,L21,L23,L27,L31)</f>
        <v>1.2170374327376683</v>
      </c>
      <c r="Y1" s="9">
        <f>1-X1</f>
        <v>-0.21703743273766829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152</v>
      </c>
      <c r="J7" s="27">
        <v>227</v>
      </c>
      <c r="K7" s="27">
        <v>196</v>
      </c>
      <c r="L7" s="23">
        <f>K7/J7</f>
        <v>0.86343612334801767</v>
      </c>
      <c r="M7" s="32">
        <f>J7-K7</f>
        <v>31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341</v>
      </c>
      <c r="J9" s="27">
        <v>22</v>
      </c>
      <c r="K9" s="27">
        <v>22</v>
      </c>
      <c r="L9" s="23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30" t="s">
        <v>342</v>
      </c>
      <c r="J11" s="27">
        <v>40</v>
      </c>
      <c r="K11" s="27">
        <v>47</v>
      </c>
      <c r="L11" s="23">
        <f>K11/J11</f>
        <v>1.175</v>
      </c>
      <c r="M11" s="32">
        <f>J11-K11</f>
        <v>-7</v>
      </c>
      <c r="N11" s="22"/>
    </row>
    <row r="12" spans="2:25" x14ac:dyDescent="0.25">
      <c r="H12" s="26"/>
      <c r="I12" s="31"/>
      <c r="J12" s="28"/>
      <c r="K12" s="28"/>
      <c r="L12" s="23"/>
      <c r="M12" s="33"/>
      <c r="N12" s="22"/>
    </row>
    <row r="13" spans="2:25" x14ac:dyDescent="0.25">
      <c r="H13" s="26"/>
      <c r="I13" s="27" t="s">
        <v>343</v>
      </c>
      <c r="J13" s="27">
        <v>21</v>
      </c>
      <c r="K13" s="27">
        <v>22</v>
      </c>
      <c r="L13" s="23">
        <f>K13/J13</f>
        <v>1.0476190476190477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344</v>
      </c>
      <c r="J15" s="27">
        <v>11</v>
      </c>
      <c r="K15" s="27">
        <v>11</v>
      </c>
      <c r="L15" s="23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345</v>
      </c>
      <c r="J17" s="27">
        <v>8</v>
      </c>
      <c r="K17" s="27">
        <v>8</v>
      </c>
      <c r="L17" s="23">
        <f>K17/J17</f>
        <v>1</v>
      </c>
      <c r="M17" s="32">
        <f>J17-K17</f>
        <v>0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6"/>
      <c r="I19" s="27" t="s">
        <v>346</v>
      </c>
      <c r="J19" s="27">
        <v>18</v>
      </c>
      <c r="K19" s="27">
        <v>51</v>
      </c>
      <c r="L19" s="23">
        <f>K19/J19</f>
        <v>2.8333333333333335</v>
      </c>
      <c r="M19" s="32">
        <f>J19-K19</f>
        <v>-33</v>
      </c>
      <c r="N19" s="22"/>
    </row>
    <row r="20" spans="8:14" x14ac:dyDescent="0.25">
      <c r="H20" s="26"/>
      <c r="I20" s="28"/>
      <c r="J20" s="28"/>
      <c r="K20" s="28"/>
      <c r="L20" s="23"/>
      <c r="M20" s="33"/>
      <c r="N20" s="22"/>
    </row>
    <row r="21" spans="8:14" x14ac:dyDescent="0.25">
      <c r="H21" s="26"/>
      <c r="I21" s="27" t="s">
        <v>347</v>
      </c>
      <c r="J21" s="27">
        <v>16</v>
      </c>
      <c r="K21" s="27">
        <v>22</v>
      </c>
      <c r="L21" s="23">
        <f>K21/J21</f>
        <v>1.375</v>
      </c>
      <c r="M21" s="32">
        <f>J21-K21</f>
        <v>-6</v>
      </c>
      <c r="N21" s="22"/>
    </row>
    <row r="22" spans="8:14" x14ac:dyDescent="0.25">
      <c r="H22" s="26"/>
      <c r="I22" s="28"/>
      <c r="J22" s="28"/>
      <c r="K22" s="28"/>
      <c r="L22" s="23"/>
      <c r="M22" s="33"/>
      <c r="N22" s="22"/>
    </row>
    <row r="23" spans="8:14" x14ac:dyDescent="0.25">
      <c r="H23" s="26"/>
      <c r="I23" s="27" t="s">
        <v>348</v>
      </c>
      <c r="J23" s="27">
        <v>19</v>
      </c>
      <c r="K23" s="27">
        <v>19</v>
      </c>
      <c r="L23" s="23">
        <f>K23/J23</f>
        <v>1</v>
      </c>
      <c r="M23" s="32">
        <f>J23-K23</f>
        <v>0</v>
      </c>
      <c r="N23" s="22"/>
    </row>
    <row r="24" spans="8:14" x14ac:dyDescent="0.25">
      <c r="H24" s="26"/>
      <c r="I24" s="28"/>
      <c r="J24" s="28"/>
      <c r="K24" s="28"/>
      <c r="L24" s="23"/>
      <c r="M24" s="33"/>
      <c r="N24" s="22"/>
    </row>
    <row r="25" spans="8:14" x14ac:dyDescent="0.25">
      <c r="H25" s="21" t="s">
        <v>8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36" t="s">
        <v>152</v>
      </c>
      <c r="J27" s="20">
        <v>43</v>
      </c>
      <c r="K27" s="20">
        <v>47</v>
      </c>
      <c r="L27" s="23">
        <f>K27/J27</f>
        <v>1.0930232558139534</v>
      </c>
      <c r="M27" s="18">
        <f>J27-K27</f>
        <v>-4</v>
      </c>
      <c r="N27" s="22"/>
    </row>
    <row r="28" spans="8:14" x14ac:dyDescent="0.25">
      <c r="H28" s="26"/>
      <c r="I28" s="36"/>
      <c r="J28" s="20"/>
      <c r="K28" s="20"/>
      <c r="L28" s="23"/>
      <c r="M28" s="18"/>
      <c r="N28" s="22"/>
    </row>
    <row r="29" spans="8:14" x14ac:dyDescent="0.25">
      <c r="H29" s="21" t="s">
        <v>9</v>
      </c>
      <c r="I29" s="22"/>
      <c r="J29" s="22"/>
      <c r="K29" s="22"/>
      <c r="L29" s="22"/>
      <c r="M29" s="22"/>
      <c r="N29" s="22"/>
    </row>
    <row r="30" spans="8:14" x14ac:dyDescent="0.25">
      <c r="H30" s="21"/>
      <c r="I30" s="22"/>
      <c r="J30" s="22"/>
      <c r="K30" s="22"/>
      <c r="L30" s="22"/>
      <c r="M30" s="22"/>
      <c r="N30" s="22"/>
    </row>
    <row r="31" spans="8:14" x14ac:dyDescent="0.25">
      <c r="H31" s="26"/>
      <c r="I31" s="36" t="s">
        <v>152</v>
      </c>
      <c r="J31" s="20">
        <v>97</v>
      </c>
      <c r="K31" s="20">
        <v>97</v>
      </c>
      <c r="L31" s="23">
        <f>K31/J31</f>
        <v>1</v>
      </c>
      <c r="M31" s="18">
        <f>J31-K31</f>
        <v>0</v>
      </c>
      <c r="N31" s="22"/>
    </row>
    <row r="32" spans="8:14" x14ac:dyDescent="0.25">
      <c r="H32" s="26"/>
      <c r="I32" s="36"/>
      <c r="J32" s="20"/>
      <c r="K32" s="20"/>
      <c r="L32" s="23"/>
      <c r="M32" s="18"/>
      <c r="N32" s="22"/>
    </row>
    <row r="33" spans="8:14" x14ac:dyDescent="0.25">
      <c r="H33" s="2"/>
      <c r="I33" s="2"/>
      <c r="J33" s="5"/>
      <c r="K33" s="5"/>
      <c r="L33" s="5"/>
      <c r="M33" s="5"/>
      <c r="N33" s="22"/>
    </row>
    <row r="34" spans="8:14" x14ac:dyDescent="0.25">
      <c r="I34" s="24">
        <f ca="1">TODAY()</f>
        <v>46256</v>
      </c>
      <c r="J34" s="24"/>
      <c r="K34" s="24"/>
      <c r="L34" s="24"/>
    </row>
    <row r="36" spans="8:14" x14ac:dyDescent="0.25">
      <c r="J36" s="25"/>
      <c r="K36" s="25"/>
      <c r="L36" s="25"/>
    </row>
  </sheetData>
  <mergeCells count="68">
    <mergeCell ref="M15:M16"/>
    <mergeCell ref="I17:I18"/>
    <mergeCell ref="J17:J18"/>
    <mergeCell ref="K17:K18"/>
    <mergeCell ref="L17:L18"/>
    <mergeCell ref="M17:M18"/>
    <mergeCell ref="I34:L34"/>
    <mergeCell ref="J36:L36"/>
    <mergeCell ref="I15:I16"/>
    <mergeCell ref="J15:J16"/>
    <mergeCell ref="K15:K16"/>
    <mergeCell ref="L15:L16"/>
    <mergeCell ref="I21:I22"/>
    <mergeCell ref="J21:J22"/>
    <mergeCell ref="K21:K22"/>
    <mergeCell ref="L21:L22"/>
    <mergeCell ref="I19:I20"/>
    <mergeCell ref="J19:J20"/>
    <mergeCell ref="K19:K20"/>
    <mergeCell ref="L19:L20"/>
    <mergeCell ref="H29:H30"/>
    <mergeCell ref="I29:M30"/>
    <mergeCell ref="H31:H32"/>
    <mergeCell ref="I31:I32"/>
    <mergeCell ref="J31:J32"/>
    <mergeCell ref="K31:K32"/>
    <mergeCell ref="L31:L32"/>
    <mergeCell ref="M31:M32"/>
    <mergeCell ref="H25:H26"/>
    <mergeCell ref="I25:M26"/>
    <mergeCell ref="H27:H28"/>
    <mergeCell ref="I27:I28"/>
    <mergeCell ref="J27:J28"/>
    <mergeCell ref="K27:K28"/>
    <mergeCell ref="L27:L28"/>
    <mergeCell ref="M27:M28"/>
    <mergeCell ref="M21:M22"/>
    <mergeCell ref="I23:I24"/>
    <mergeCell ref="J23:J24"/>
    <mergeCell ref="K23:K24"/>
    <mergeCell ref="L23:L24"/>
    <mergeCell ref="M23:M24"/>
    <mergeCell ref="I13:I14"/>
    <mergeCell ref="J13:J14"/>
    <mergeCell ref="K13:K14"/>
    <mergeCell ref="L13:L14"/>
    <mergeCell ref="M13:M14"/>
    <mergeCell ref="I11:I12"/>
    <mergeCell ref="J11:J12"/>
    <mergeCell ref="K11:K12"/>
    <mergeCell ref="L11:L12"/>
    <mergeCell ref="M11:M12"/>
    <mergeCell ref="H1:M3"/>
    <mergeCell ref="N1:N33"/>
    <mergeCell ref="H5:H6"/>
    <mergeCell ref="I5:M6"/>
    <mergeCell ref="H7:H24"/>
    <mergeCell ref="I7:I8"/>
    <mergeCell ref="J7:J8"/>
    <mergeCell ref="K7:K8"/>
    <mergeCell ref="L7:L8"/>
    <mergeCell ref="M7:M8"/>
    <mergeCell ref="M19:M20"/>
    <mergeCell ref="I9:I10"/>
    <mergeCell ref="J9:J10"/>
    <mergeCell ref="K9:K10"/>
    <mergeCell ref="L9:L10"/>
    <mergeCell ref="M9:M10"/>
  </mergeCells>
  <conditionalFormatting sqref="L7:L24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{E2F66B17-7F8F-4CBA-AF0D-A38A62B8CA61}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{09323306-3B84-4747-9B3A-AAE9B7ED9334}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{F7FFE1BD-A95B-4E1B-AA62-8021CCCD95CB}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{B95614A5-162A-409F-AF3F-EB9958203DF8}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{14B33C38-B0AE-4730-B33D-CA84C948CF02}</x14:id>
        </ext>
      </extLst>
    </cfRule>
  </conditionalFormatting>
  <conditionalFormatting sqref="L27:L28 L31:L32 L7:L2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{85506A70-880F-44C6-975F-A2B59954BE8F}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{787FF9D4-2FCD-4124-AACA-E28CA7EE41F4}</x14:id>
        </ext>
      </extLst>
    </cfRule>
  </conditionalFormatting>
  <conditionalFormatting sqref="L27:L28"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{4DA787F5-8CDF-4871-BC8C-F37508F26C5E}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{B73B0B91-DC1F-459B-998D-5EA1E2DE0CB6}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{AA2AA4B5-645B-4E75-98B5-EDFC474B9F74}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{7B58C3F0-0727-4BBE-B28E-7938C0FB4685}</x14:id>
        </ext>
      </extLst>
    </cfRule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{9521DA28-18EC-4F9B-A073-727865998729}</x14:id>
        </ext>
      </extLst>
    </cfRule>
  </conditionalFormatting>
  <conditionalFormatting sqref="L31:L32"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{4CEDDDAB-0AF1-4386-AA3C-F1E3CD615D69}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{B95EA91A-2F42-4388-92A5-CAC29780D6B2}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{BEE4F858-C79D-4C46-861A-24E97DF97105}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{60B3FDFF-45A2-452E-909A-AB1EA27790A4}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{247A9DCE-BBC4-4C6D-88F4-D98A07668F7A}</x14:id>
        </ext>
      </extLst>
    </cfRule>
  </conditionalFormatting>
  <conditionalFormatting sqref="M7 M9 M21 M23 M11 M13 M19 M15 M17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{54C6C1C3-016F-4FB1-A58D-BCAE0EAC5A5C}</x14:id>
        </ext>
      </extLst>
    </cfRule>
    <cfRule type="dataBar" priority="7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{6ABA36B9-0D36-4E07-B22B-6389AF17EAE8}</x14:id>
        </ext>
      </extLst>
    </cfRule>
    <cfRule type="dataBar" priority="7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{5A6CE785-ABC6-463E-8F40-DE53F009D518}</x14:id>
        </ext>
      </extLst>
    </cfRule>
    <cfRule type="dataBar" priority="7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{F3F34D78-C75E-406A-AF83-9F45A0DD8E22}</x14:id>
        </ext>
      </extLst>
    </cfRule>
    <cfRule type="dataBar" priority="8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{E40551DD-162E-4EBA-A2FB-9451D3CDA877}</x14:id>
        </ext>
      </extLst>
    </cfRule>
    <cfRule type="dataBar" priority="8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{BE019569-45A5-46C1-88F0-5724CBC52F21}</x14:id>
        </ext>
      </extLst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{5D29AAEF-56DF-4C6F-862D-0DDC42CEA2B6}</x14:id>
        </ext>
      </extLst>
    </cfRule>
    <cfRule type="dataBar" priority="8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{0E971AC7-3A93-4D0E-AE32-65593B27DBEE}</x14:id>
        </ext>
      </extLst>
    </cfRule>
  </conditionalFormatting>
  <conditionalFormatting sqref="M7:M8">
    <cfRule type="dataBar" priority="4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{09193075-6A03-471B-9E8B-7C344D5680A3}</x14:id>
        </ext>
      </extLst>
    </cfRule>
    <cfRule type="dataBar" priority="16">
      <dataBar>
        <cfvo type="num" val="0"/>
        <cfvo type="num" val="227"/>
        <color rgb="FF638EC6"/>
      </dataBar>
      <extLst>
        <ext xmlns:x14="http://schemas.microsoft.com/office/spreadsheetml/2009/9/main" uri="{B025F937-C7B1-47D3-B67F-A62EFF666E3E}">
          <x14:id>{54A423D6-E6C5-4AB2-87E0-4F63EC10E492}</x14:id>
        </ext>
      </extLst>
    </cfRule>
    <cfRule type="dataBar" priority="3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{19C1FB40-FD60-4F58-973D-2FFCBD96F66F}</x14:id>
        </ext>
      </extLst>
    </cfRule>
    <cfRule type="dataBar" priority="34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{83A75ABB-4335-4DCE-9375-7EE56AD6816B}</x14:id>
        </ext>
      </extLst>
    </cfRule>
    <cfRule type="dataBar" priority="24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{757670E5-AD80-4717-9C11-757BF3082572}</x14:id>
        </ext>
      </extLst>
    </cfRule>
    <cfRule type="dataBar" priority="29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{ABF6A94E-362B-458E-B4F6-79E0800148CC}</x14:id>
        </ext>
      </extLst>
    </cfRule>
  </conditionalFormatting>
  <conditionalFormatting sqref="M7:M24">
    <cfRule type="dataBar" priority="4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{C6AF9E8A-A27B-4E67-A4DD-A2D5461194C2}</x14:id>
        </ext>
      </extLst>
    </cfRule>
    <cfRule type="dataBar" priority="4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{79A3A903-FCFD-4821-8523-DD6C8F1ADD6D}</x14:id>
        </ext>
      </extLst>
    </cfRule>
  </conditionalFormatting>
  <conditionalFormatting sqref="M9:M10">
    <cfRule type="dataBar" priority="23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{68C7C55B-9809-4E19-B8B8-79A6E03F832C}</x14:id>
        </ext>
      </extLst>
    </cfRule>
    <cfRule type="dataBar" priority="15">
      <dataBar>
        <cfvo type="num" val="0"/>
        <cfvo type="num" val="22"/>
        <color rgb="FF638EC6"/>
      </dataBar>
      <extLst>
        <ext xmlns:x14="http://schemas.microsoft.com/office/spreadsheetml/2009/9/main" uri="{B025F937-C7B1-47D3-B67F-A62EFF666E3E}">
          <x14:id>{5B0B24C2-961A-4198-8282-79C0E43858D7}</x14:id>
        </ext>
      </extLst>
    </cfRule>
  </conditionalFormatting>
  <conditionalFormatting sqref="M9:M20">
    <cfRule type="dataBar" priority="33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{CC0946B9-E3F3-4105-9365-01AF8A71EE43}</x14:id>
        </ext>
      </extLst>
    </cfRule>
    <cfRule type="dataBar" priority="28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{C454B43B-4F26-4341-91FF-08488C3DE104}</x14:id>
        </ext>
      </extLst>
    </cfRule>
  </conditionalFormatting>
  <conditionalFormatting sqref="M9:M24">
    <cfRule type="dataBar" priority="3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{55E8FB18-C5F6-4BC3-B384-EFDF4C4DBBA2}</x14:id>
        </ext>
      </extLst>
    </cfRule>
    <cfRule type="dataBar" priority="4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{295A7521-B43C-4ADA-9F6F-DF484CE9CAD8}</x14:id>
        </ext>
      </extLst>
    </cfRule>
  </conditionalFormatting>
  <conditionalFormatting sqref="M11:M12">
    <cfRule type="dataBar" priority="14">
      <dataBar>
        <cfvo type="num" val="0"/>
        <cfvo type="num" val="40"/>
        <color rgb="FF638EC6"/>
      </dataBar>
      <extLst>
        <ext xmlns:x14="http://schemas.microsoft.com/office/spreadsheetml/2009/9/main" uri="{B025F937-C7B1-47D3-B67F-A62EFF666E3E}">
          <x14:id>{0C6B5A84-67E0-4DD1-B9C1-8C046C7FDFD2}</x14:id>
        </ext>
      </extLst>
    </cfRule>
    <cfRule type="dataBar" priority="22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{A6A100D0-355B-4B70-9A8A-386325C54337}</x14:id>
        </ext>
      </extLst>
    </cfRule>
  </conditionalFormatting>
  <conditionalFormatting sqref="M13:M14">
    <cfRule type="dataBar" priority="13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{BAC604AF-E0C7-416D-9CC2-0933BE750EDB}</x14:id>
        </ext>
      </extLst>
    </cfRule>
  </conditionalFormatting>
  <conditionalFormatting sqref="M13:M18">
    <cfRule type="dataBar" priority="21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{F72F09D2-E40E-4CFC-AFA8-FC7E2EBA02E4}</x14:id>
        </ext>
      </extLst>
    </cfRule>
  </conditionalFormatting>
  <conditionalFormatting sqref="M15:M16">
    <cfRule type="dataBar" priority="12">
      <dataBar>
        <cfvo type="num" val="0"/>
        <cfvo type="num" val="11"/>
        <color rgb="FF638EC6"/>
      </dataBar>
      <extLst>
        <ext xmlns:x14="http://schemas.microsoft.com/office/spreadsheetml/2009/9/main" uri="{B025F937-C7B1-47D3-B67F-A62EFF666E3E}">
          <x14:id>{43DCA21F-B80E-41D5-B8FC-9BEF270B774E}</x14:id>
        </ext>
      </extLst>
    </cfRule>
  </conditionalFormatting>
  <conditionalFormatting sqref="M17:M18">
    <cfRule type="dataBar" priority="11">
      <dataBar>
        <cfvo type="num" val="0"/>
        <cfvo type="num" val="8"/>
        <color rgb="FF638EC6"/>
      </dataBar>
      <extLst>
        <ext xmlns:x14="http://schemas.microsoft.com/office/spreadsheetml/2009/9/main" uri="{B025F937-C7B1-47D3-B67F-A62EFF666E3E}">
          <x14:id>{FA2DED65-12B0-47E5-B747-7BBF6B0ED650}</x14:id>
        </ext>
      </extLst>
    </cfRule>
  </conditionalFormatting>
  <conditionalFormatting sqref="M19:M20">
    <cfRule type="dataBar" priority="10">
      <dataBar>
        <cfvo type="num" val="0"/>
        <cfvo type="num" val="18"/>
        <color rgb="FF638EC6"/>
      </dataBar>
      <extLst>
        <ext xmlns:x14="http://schemas.microsoft.com/office/spreadsheetml/2009/9/main" uri="{B025F937-C7B1-47D3-B67F-A62EFF666E3E}">
          <x14:id>{28CD5C4B-9D08-4D1A-B3F9-A56EF0A15D41}</x14:id>
        </ext>
      </extLst>
    </cfRule>
    <cfRule type="dataBar" priority="20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{467C7496-D5F8-4C3C-BE2B-FBD3F084E3B8}</x14:id>
        </ext>
      </extLst>
    </cfRule>
  </conditionalFormatting>
  <conditionalFormatting sqref="M21:M22">
    <cfRule type="dataBar" priority="27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{264FA893-2E9F-44CF-923F-236A5D82CA61}</x14:id>
        </ext>
      </extLst>
    </cfRule>
    <cfRule type="dataBar" priority="9">
      <dataBar>
        <cfvo type="num" val="0"/>
        <cfvo type="num" val="16"/>
        <color rgb="FF638EC6"/>
      </dataBar>
      <extLst>
        <ext xmlns:x14="http://schemas.microsoft.com/office/spreadsheetml/2009/9/main" uri="{B025F937-C7B1-47D3-B67F-A62EFF666E3E}">
          <x14:id>{8217DDF2-044F-4C3F-A9DB-21481E4BE4A6}</x14:id>
        </ext>
      </extLst>
    </cfRule>
    <cfRule type="dataBar" priority="19">
      <dataBar>
        <cfvo type="num" val="0"/>
        <cfvo type="num" val="59"/>
        <color rgb="FF638EC6"/>
      </dataBar>
      <extLst>
        <ext xmlns:x14="http://schemas.microsoft.com/office/spreadsheetml/2009/9/main" uri="{B025F937-C7B1-47D3-B67F-A62EFF666E3E}">
          <x14:id>{3A82E17D-DE0E-46B5-BC7A-7BEF358EE764}</x14:id>
        </ext>
      </extLst>
    </cfRule>
    <cfRule type="dataBar" priority="32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{DA7FC1F2-5789-452D-A357-C8637CE9C17F}</x14:id>
        </ext>
      </extLst>
    </cfRule>
  </conditionalFormatting>
  <conditionalFormatting sqref="M23:M24">
    <cfRule type="dataBar" priority="31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{71959E11-B8AE-4344-90D9-CD3A9D895785}</x14:id>
        </ext>
      </extLst>
    </cfRule>
    <cfRule type="dataBar" priority="18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{FC8A1A4E-3BDD-4012-AD1E-46C37068B425}</x14:id>
        </ext>
      </extLst>
    </cfRule>
    <cfRule type="dataBar" priority="26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{47CF910C-9CB6-4D87-BEB9-C84D5C8ED95B}</x14:id>
        </ext>
      </extLst>
    </cfRule>
    <cfRule type="dataBar" priority="8">
      <dataBar>
        <cfvo type="num" val="0"/>
        <cfvo type="num" val="19"/>
        <color rgb="FF638EC6"/>
      </dataBar>
      <extLst>
        <ext xmlns:x14="http://schemas.microsoft.com/office/spreadsheetml/2009/9/main" uri="{B025F937-C7B1-47D3-B67F-A62EFF666E3E}">
          <x14:id>{FE849E14-E719-43AA-9AE2-BA329D50B845}</x14:id>
        </ext>
      </extLst>
    </cfRule>
  </conditionalFormatting>
  <conditionalFormatting sqref="M27:M28"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{651D72E5-86F9-41E2-879B-EA920E2BC750}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{156D7400-FFE1-486F-9644-79C1C19A1CD0}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{62129CD4-182F-4134-BE77-BA90FCCEC2A3}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{5F2DF60A-F4CB-4A99-906D-1F00712B23A8}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{4AD5E67C-D932-4D74-A3C9-4538398E6B26}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{25313AF9-4746-4DC5-8E59-2B9E0BF80873}</x14:id>
        </ext>
      </extLst>
    </cfRule>
    <cfRule type="dataBar" priority="3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{819A1CAE-BC0F-48F9-B99E-D758A2155B73}</x14:id>
        </ext>
      </extLst>
    </cfRule>
    <cfRule type="dataBar" priority="30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{1B7D3D80-6B87-45F0-B03E-AECEB2943DFE}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{2771B411-CF55-4F4E-BAE8-4A092D45237B}</x14:id>
        </ext>
      </extLst>
    </cfRule>
    <cfRule type="dataBar" priority="2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{FC32E2EA-0170-472B-A1DE-E3E158A80E3A}</x14:id>
        </ext>
      </extLst>
    </cfRule>
    <cfRule type="dataBar" priority="17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{0E846F1F-7128-4715-8970-B0CD47D4F3C4}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{089AC527-069B-42B6-8799-C71F0EADDB4E}</x14:id>
        </ext>
      </extLst>
    </cfRule>
    <cfRule type="dataBar" priority="7">
      <dataBar>
        <cfvo type="num" val="0"/>
        <cfvo type="num" val="43"/>
        <color rgb="FF638EC6"/>
      </dataBar>
      <extLst>
        <ext xmlns:x14="http://schemas.microsoft.com/office/spreadsheetml/2009/9/main" uri="{B025F937-C7B1-47D3-B67F-A62EFF666E3E}">
          <x14:id>{88D2278D-15B7-45AB-8AFA-76B26E4B2570}</x14:id>
        </ext>
      </extLst>
    </cfRule>
    <cfRule type="dataBar" priority="4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{190962D4-021D-4252-A4EB-0ECC28DF889C}</x14:id>
        </ext>
      </extLst>
    </cfRule>
    <cfRule type="dataBar" priority="3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{24359746-8289-415B-8AA4-74B9F43D70AF}</x14:id>
        </ext>
      </extLst>
    </cfRule>
    <cfRule type="dataBar" priority="3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{3C7EDE5D-D4DE-4859-B3CA-F8B45AF4FB7B}</x14:id>
        </ext>
      </extLst>
    </cfRule>
    <cfRule type="dataBar" priority="4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{C8FA8494-F119-4254-B559-20BCB8E16C6D}</x14:id>
        </ext>
      </extLst>
    </cfRule>
  </conditionalFormatting>
  <conditionalFormatting sqref="M31:M32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{18498656-48E8-492D-B691-BEFB48BDE70E}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{88D84968-EA88-49A8-911F-FAF970329118}</x14:id>
        </ext>
      </extLst>
    </cfRule>
    <cfRule type="dataBar" priority="1">
      <dataBar>
        <cfvo type="num" val="0"/>
        <cfvo type="num" val="97"/>
        <color rgb="FF638EC6"/>
      </dataBar>
      <extLst>
        <ext xmlns:x14="http://schemas.microsoft.com/office/spreadsheetml/2009/9/main" uri="{B025F937-C7B1-47D3-B67F-A62EFF666E3E}">
          <x14:id>{53D6A086-68A3-4FB4-9DE2-A4848F71BB11}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{4DA8E7D1-C988-40E5-A594-7EFBE570C18C}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{2E08A2CC-09FC-41F5-BFF7-286DE0F2C699}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{D96D2627-61F4-4D80-8378-EC9965F8A6BE}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{62692A49-6620-4F23-AE67-F7F7A7B1330B}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{4D9F657E-8994-4259-B6EC-29295899B4F2}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{54132AD4-A3FB-4DC6-9F15-63416C3FA587}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F66B17-7F8F-4CBA-AF0D-A38A62B8CA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323306-3B84-4747-9B3A-AAE9B7ED933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FFE1BD-A95B-4E1B-AA62-8021CCCD95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5614A5-162A-409F-AF3F-EB9958203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B33C38-B0AE-4730-B33D-CA84C948CF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L7:L24</xm:sqref>
        </x14:conditionalFormatting>
        <x14:conditionalFormatting xmlns:xm="http://schemas.microsoft.com/office/excel/2006/main">
          <x14:cfRule type="dataBar" id="{85506A70-880F-44C6-975F-A2B59954BE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7FF9D4-2FCD-4124-AACA-E28CA7EE41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 L31:L32 L7:L24</xm:sqref>
        </x14:conditionalFormatting>
        <x14:conditionalFormatting xmlns:xm="http://schemas.microsoft.com/office/excel/2006/main">
          <x14:cfRule type="dataBar" id="{4DA787F5-8CDF-4871-BC8C-F37508F26C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3B0B91-DC1F-459B-998D-5EA1E2DE0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2AA4B5-645B-4E75-98B5-EDFC474B9F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58C3F0-0727-4BBE-B28E-7938C0FB4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21DA28-18EC-4F9B-A073-7278659987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4CEDDDAB-0AF1-4386-AA3C-F1E3CD615D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5EA91A-2F42-4388-92A5-CAC29780D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E4F858-C79D-4C46-861A-24E97DF97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3FDFF-45A2-452E-909A-AB1EA27790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7A9DCE-BBC4-4C6D-88F4-D98A07668F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L31:L32</xm:sqref>
        </x14:conditionalFormatting>
        <x14:conditionalFormatting xmlns:xm="http://schemas.microsoft.com/office/excel/2006/main">
          <x14:cfRule type="dataBar" id="{54C6C1C3-016F-4FB1-A58D-BCAE0EAC5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BA36B9-0D36-4E07-B22B-6389AF17EA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6CE785-ABC6-463E-8F40-DE53F009D51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3F34D78-C75E-406A-AF83-9F45A0DD8E2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40551DD-162E-4EBA-A2FB-9451D3CDA8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019569-45A5-46C1-88F0-5724CBC52F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D29AAEF-56DF-4C6F-862D-0DDC42CEA2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971AC7-3A93-4D0E-AE32-65593B27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M21 M23 M11 M13 M19 M15 M17</xm:sqref>
        </x14:conditionalFormatting>
        <x14:conditionalFormatting xmlns:xm="http://schemas.microsoft.com/office/excel/2006/main">
          <x14:cfRule type="dataBar" id="{09193075-6A03-471B-9E8B-7C344D5680A3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54A423D6-E6C5-4AB2-87E0-4F63EC10E492}">
            <x14:dataBar minLength="0" maxLength="100" gradient="0">
              <x14:cfvo type="num">
                <xm:f>0</xm:f>
              </x14:cfvo>
              <x14:cfvo type="num">
                <xm:f>227</xm:f>
              </x14:cfvo>
              <x14:negativeFillColor rgb="FFFF0000"/>
              <x14:axisColor rgb="FF000000"/>
            </x14:dataBar>
          </x14:cfRule>
          <x14:cfRule type="dataBar" id="{19C1FB40-FD60-4F58-973D-2FFCBD96F66F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83A75ABB-4335-4DCE-9375-7EE56AD6816B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757670E5-AD80-4717-9C11-757BF3082572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ABF6A94E-362B-458E-B4F6-79E0800148CC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6AF9E8A-A27B-4E67-A4DD-A2D5461194C2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79A3A903-FCFD-4821-8523-DD6C8F1ADD6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M7:M24</xm:sqref>
        </x14:conditionalFormatting>
        <x14:conditionalFormatting xmlns:xm="http://schemas.microsoft.com/office/excel/2006/main">
          <x14:cfRule type="dataBar" id="{68C7C55B-9809-4E19-B8B8-79A6E03F832C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5B0B24C2-961A-4198-8282-79C0E43858D7}">
            <x14:dataBar minLength="0" maxLength="100" gradient="0">
              <x14:cfvo type="num">
                <xm:f>0</xm:f>
              </x14:cfvo>
              <x14:cfvo type="num">
                <xm:f>22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CC0946B9-E3F3-4105-9365-01AF8A71EE43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C454B43B-4F26-4341-91FF-08488C3DE104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M9:M20</xm:sqref>
        </x14:conditionalFormatting>
        <x14:conditionalFormatting xmlns:xm="http://schemas.microsoft.com/office/excel/2006/main">
          <x14:cfRule type="dataBar" id="{55E8FB18-C5F6-4BC3-B384-EFDF4C4DBBA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295A7521-B43C-4ADA-9F6F-DF484CE9CAD8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M9:M24</xm:sqref>
        </x14:conditionalFormatting>
        <x14:conditionalFormatting xmlns:xm="http://schemas.microsoft.com/office/excel/2006/main">
          <x14:cfRule type="dataBar" id="{0C6B5A84-67E0-4DD1-B9C1-8C046C7FDFD2}">
            <x14:dataBar minLength="0" maxLength="100" gradient="0">
              <x14:cfvo type="num">
                <xm:f>0</xm:f>
              </x14:cfvo>
              <x14:cfvo type="num">
                <xm:f>40</xm:f>
              </x14:cfvo>
              <x14:negativeFillColor rgb="FFFF0000"/>
              <x14:axisColor rgb="FF000000"/>
            </x14:dataBar>
          </x14:cfRule>
          <x14:cfRule type="dataBar" id="{A6A100D0-355B-4B70-9A8A-386325C54337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BAC604AF-E0C7-416D-9CC2-0933BE750EDB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F72F09D2-E40E-4CFC-AFA8-FC7E2EBA02E4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M13:M18</xm:sqref>
        </x14:conditionalFormatting>
        <x14:conditionalFormatting xmlns:xm="http://schemas.microsoft.com/office/excel/2006/main">
          <x14:cfRule type="dataBar" id="{43DCA21F-B80E-41D5-B8FC-9BEF270B774E}">
            <x14:dataBar minLength="0" maxLength="100" gradient="0">
              <x14:cfvo type="num">
                <xm:f>0</xm:f>
              </x14:cfvo>
              <x14:cfvo type="num">
                <xm:f>11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FA2DED65-12B0-47E5-B747-7BBF6B0ED650}">
            <x14:dataBar minLength="0" maxLength="100" gradient="0">
              <x14:cfvo type="num">
                <xm:f>0</xm:f>
              </x14:cfvo>
              <x14:cfvo type="num">
                <xm:f>8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28CD5C4B-9D08-4D1A-B3F9-A56EF0A15D41}">
            <x14:dataBar minLength="0" maxLength="100" gradient="0">
              <x14:cfvo type="num">
                <xm:f>0</xm:f>
              </x14:cfvo>
              <x14:cfvo type="num">
                <xm:f>18</xm:f>
              </x14:cfvo>
              <x14:negativeFillColor rgb="FFFF0000"/>
              <x14:axisColor rgb="FF000000"/>
            </x14:dataBar>
          </x14:cfRule>
          <x14:cfRule type="dataBar" id="{467C7496-D5F8-4C3C-BE2B-FBD3F084E3B8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264FA893-2E9F-44CF-923F-236A5D82CA61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14:cfRule type="dataBar" id="{8217DDF2-044F-4C3F-A9DB-21481E4BE4A6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14:cfRule type="dataBar" id="{3A82E17D-DE0E-46B5-BC7A-7BEF358EE764}">
            <x14:dataBar minLength="0" maxLength="100" gradient="0">
              <x14:cfvo type="num">
                <xm:f>0</xm:f>
              </x14:cfvo>
              <x14:cfvo type="num">
                <xm:f>59</xm:f>
              </x14:cfvo>
              <x14:negativeFillColor rgb="FFFF0000"/>
              <x14:axisColor rgb="FF000000"/>
            </x14:dataBar>
          </x14:cfRule>
          <x14:cfRule type="dataBar" id="{DA7FC1F2-5789-452D-A357-C8637CE9C17F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71959E11-B8AE-4344-90D9-CD3A9D895785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14:cfRule type="dataBar" id="{FC8A1A4E-3BDD-4012-AD1E-46C37068B425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14:cfRule type="dataBar" id="{47CF910C-9CB6-4D87-BEB9-C84D5C8ED95B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FE849E14-E719-43AA-9AE2-BA329D50B845}">
            <x14:dataBar minLength="0" maxLength="100" gradient="0">
              <x14:cfvo type="num">
                <xm:f>0</xm:f>
              </x14:cfvo>
              <x14:cfvo type="num">
                <xm:f>19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651D72E5-86F9-41E2-879B-EA920E2BC75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56D7400-FFE1-486F-9644-79C1C19A1C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129CD4-182F-4134-BE77-BA90FCCEC2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2DF60A-F4CB-4A99-906D-1F00712B23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D5E67C-D932-4D74-A3C9-4538398E6B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313AF9-4746-4DC5-8E59-2B9E0BF808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9A1CAE-BC0F-48F9-B99E-D758A2155B73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B7D3D80-6B87-45F0-B03E-AECEB2943DFE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2771B411-CF55-4F4E-BAE8-4A092D452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32E2EA-0170-472B-A1DE-E3E158A80E3A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0E846F1F-7128-4715-8970-B0CD47D4F3C4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089AC527-069B-42B6-8799-C71F0EADDB4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8D2278D-15B7-45AB-8AFA-76B26E4B2570}">
            <x14:dataBar minLength="0" maxLength="100" gradient="0">
              <x14:cfvo type="num">
                <xm:f>0</xm:f>
              </x14:cfvo>
              <x14:cfvo type="num">
                <xm:f>43</xm:f>
              </x14:cfvo>
              <x14:negativeFillColor rgb="FFFF0000"/>
              <x14:axisColor rgb="FF000000"/>
            </x14:dataBar>
          </x14:cfRule>
          <x14:cfRule type="dataBar" id="{190962D4-021D-4252-A4EB-0ECC28DF889C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4359746-8289-415B-8AA4-74B9F43D70A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C7EDE5D-D4DE-4859-B3CA-F8B45AF4FB7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8FA8494-F119-4254-B559-20BCB8E16C6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M27:M28</xm:sqref>
        </x14:conditionalFormatting>
        <x14:conditionalFormatting xmlns:xm="http://schemas.microsoft.com/office/excel/2006/main">
          <x14:cfRule type="dataBar" id="{18498656-48E8-492D-B691-BEFB48BDE7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8D84968-EA88-49A8-911F-FAF97032911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3D6A086-68A3-4FB4-9DE2-A4848F71BB11}">
            <x14:dataBar minLength="0" maxLength="100" gradient="0">
              <x14:cfvo type="num">
                <xm:f>0</xm:f>
              </x14:cfvo>
              <x14:cfvo type="num">
                <xm:f>97</xm:f>
              </x14:cfvo>
              <x14:negativeFillColor rgb="FFFF0000"/>
              <x14:axisColor rgb="FF000000"/>
            </x14:dataBar>
          </x14:cfRule>
          <x14:cfRule type="dataBar" id="{4DA8E7D1-C988-40E5-A594-7EFBE570C1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E08A2CC-09FC-41F5-BFF7-286DE0F2C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6D2627-61F4-4D80-8378-EC9965F8A6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692A49-6620-4F23-AE67-F7F7A7B133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D9F657E-8994-4259-B6EC-29295899B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132AD4-A3FB-4DC6-9F15-63416C3FA58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M31:M32</xm:sqref>
        </x14:conditionalFormatting>
      </x14:conditionalFormatting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C627-050A-4096-A662-E55B2ED277AC}">
  <sheetPr codeName="Hoja79"/>
  <dimension ref="B1:Y28"/>
  <sheetViews>
    <sheetView showGridLines="0" topLeftCell="F1" workbookViewId="0">
      <selection activeCell="K25" sqref="K2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349</v>
      </c>
      <c r="I1" s="19"/>
      <c r="J1" s="19"/>
      <c r="K1" s="19"/>
      <c r="L1" s="19"/>
      <c r="M1" s="19"/>
      <c r="N1" s="22"/>
      <c r="X1" s="8">
        <f>AVERAGE(L7,L9,L11,L13,L15,L19,L23)</f>
        <v>0.96124097912409689</v>
      </c>
      <c r="Y1" s="9">
        <f>1-X1</f>
        <v>3.8759020875903105E-2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350</v>
      </c>
      <c r="J7" s="27">
        <v>115</v>
      </c>
      <c r="K7" s="27">
        <v>101</v>
      </c>
      <c r="L7" s="23">
        <f>K7/J7</f>
        <v>0.87826086956521743</v>
      </c>
      <c r="M7" s="32">
        <f>J7-K7</f>
        <v>14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351</v>
      </c>
      <c r="J9" s="27">
        <v>117</v>
      </c>
      <c r="K9" s="27">
        <v>128</v>
      </c>
      <c r="L9" s="23">
        <f>K9/J9</f>
        <v>1.0940170940170941</v>
      </c>
      <c r="M9" s="32">
        <f>J9-K9</f>
        <v>-11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542</v>
      </c>
      <c r="J11" s="27">
        <v>47</v>
      </c>
      <c r="K11" s="27">
        <v>53</v>
      </c>
      <c r="L11" s="23">
        <f>K11/J11</f>
        <v>1.1276595744680851</v>
      </c>
      <c r="M11" s="32">
        <f>J11-K11</f>
        <v>-6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352</v>
      </c>
      <c r="J13" s="27">
        <v>45</v>
      </c>
      <c r="K13" s="27">
        <v>46</v>
      </c>
      <c r="L13" s="23">
        <f>K13/J13</f>
        <v>1.0222222222222221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30" t="s">
        <v>353</v>
      </c>
      <c r="J15" s="27">
        <v>56</v>
      </c>
      <c r="K15" s="27">
        <v>61</v>
      </c>
      <c r="L15" s="23">
        <f>K15/J15</f>
        <v>1.0892857142857142</v>
      </c>
      <c r="M15" s="32">
        <f>J15-K15</f>
        <v>-5</v>
      </c>
      <c r="N15" s="22"/>
    </row>
    <row r="16" spans="2:25" x14ac:dyDescent="0.25">
      <c r="H16" s="26"/>
      <c r="I16" s="31"/>
      <c r="J16" s="28"/>
      <c r="K16" s="28"/>
      <c r="L16" s="23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36" t="s">
        <v>349</v>
      </c>
      <c r="J19" s="20">
        <v>87</v>
      </c>
      <c r="K19" s="20">
        <v>45</v>
      </c>
      <c r="L19" s="23">
        <f>K19/J19</f>
        <v>0.51724137931034486</v>
      </c>
      <c r="M19" s="18">
        <f>J19-K19</f>
        <v>42</v>
      </c>
      <c r="N19" s="22"/>
    </row>
    <row r="20" spans="8:14" x14ac:dyDescent="0.25">
      <c r="H20" s="26"/>
      <c r="I20" s="36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349</v>
      </c>
      <c r="J23" s="20">
        <v>111</v>
      </c>
      <c r="K23" s="20">
        <v>111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36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7:H18"/>
    <mergeCell ref="I17:M18"/>
    <mergeCell ref="H19:H20"/>
    <mergeCell ref="I19:I20"/>
    <mergeCell ref="J19:J20"/>
    <mergeCell ref="K19:K20"/>
    <mergeCell ref="L19:L20"/>
    <mergeCell ref="M19:M20"/>
    <mergeCell ref="J9:J10"/>
    <mergeCell ref="K9:K10"/>
    <mergeCell ref="L9:L10"/>
    <mergeCell ref="M9:M10"/>
    <mergeCell ref="I15:I16"/>
    <mergeCell ref="J15:J16"/>
    <mergeCell ref="K15:K16"/>
    <mergeCell ref="L15:L16"/>
    <mergeCell ref="M15:M16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{F8EE37EE-0382-4A3C-8667-8BE997516FFF}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{7D6C8139-0FB1-44E2-B38E-3B45AEB7277E}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{AC9A7664-8123-4A20-B299-00D72A5F695B}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{2324BBDB-7B40-41FE-BEA3-CEAFC9A8981F}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{FF50D769-1CD5-479A-9DE6-033BE48CC6C9}</x14:id>
        </ext>
      </extLst>
    </cfRule>
  </conditionalFormatting>
  <conditionalFormatting sqref="L19:L20 L23:L24 L7:L16"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{A3BB1F91-CDAA-45C6-B652-1E1C621C5ACD}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{1B33CDAB-EAEF-4313-A028-0B1D00BCBEB0}</x14:id>
        </ext>
      </extLst>
    </cfRule>
  </conditionalFormatting>
  <conditionalFormatting sqref="L19:L20">
    <cfRule type="dataBar" priority="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{479FECF1-91A4-45B2-9B86-024ADBB0176F}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{80A92A78-A0B8-488B-B06D-6E94A4005FFB}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{86FED147-598F-4C92-A168-8233FB21C73A}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{366B2411-A9D3-432B-B642-733BA62F65E9}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{4AA06C60-6A13-45AC-A8FC-10C10ADC360D}</x14:id>
        </ext>
      </extLst>
    </cfRule>
  </conditionalFormatting>
  <conditionalFormatting sqref="L23:L24"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{64914650-346D-40C8-8079-9859F51F43AC}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{B9F9C39E-BACF-42A1-9C0B-D9ECBF932491}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{9A00B084-11FE-4E63-9C3D-FB81A285E56F}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{43C0E45C-FF74-406D-AA50-4E0CC03A0239}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{48B19131-D2C4-4541-AD2D-7B9D7B2486D1}</x14:id>
        </ext>
      </extLst>
    </cfRule>
  </conditionalFormatting>
  <conditionalFormatting sqref="M7 M9 M11 M13 M15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{1D6360ED-1F70-484F-B2B2-D05570D97C97}</x14:id>
        </ext>
      </extLst>
    </cfRule>
    <cfRule type="dataBar" priority="68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{0FF693F2-167A-46A7-BC57-7E5236E77AFA}</x14:id>
        </ext>
      </extLst>
    </cfRule>
    <cfRule type="dataBar" priority="68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{9378617B-E8FE-485A-9A54-EBC098620E91}</x14:id>
        </ext>
      </extLst>
    </cfRule>
    <cfRule type="dataBar" priority="68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{F477B82B-D784-4F9C-AB91-3A2811B467DF}</x14:id>
        </ext>
      </extLst>
    </cfRule>
    <cfRule type="dataBar" priority="68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{5F06D98F-78C6-4E49-81B4-5F87D70F66FE}</x14:id>
        </ext>
      </extLst>
    </cfRule>
    <cfRule type="dataBar" priority="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{E674B841-E3E5-415C-8212-DEE17145BA9D}</x14:id>
        </ext>
      </extLst>
    </cfRule>
    <cfRule type="dataBar" priority="68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{CE890C50-94F5-45A3-BD8D-F94209033447}</x14:id>
        </ext>
      </extLst>
    </cfRule>
    <cfRule type="dataBar" priority="68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{E796713C-0F72-4B95-8038-EAD3AD9F6B8D}</x14:id>
        </ext>
      </extLst>
    </cfRule>
  </conditionalFormatting>
  <conditionalFormatting sqref="M7:M8">
    <cfRule type="dataBar" priority="20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{ED152BB2-3D52-4055-B250-B029155CA2A3}</x14:id>
        </ext>
      </extLst>
    </cfRule>
    <cfRule type="dataBar" priority="25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{E581628D-4971-48DA-AAAA-67FF15B6E5B1}</x14:id>
        </ext>
      </extLst>
    </cfRule>
    <cfRule type="dataBar" priority="3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{16472357-B027-4DE3-B7ED-8768DB08C835}</x14:id>
        </ext>
      </extLst>
    </cfRule>
    <cfRule type="dataBar" priority="3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{B0250883-6787-4D1D-81E4-D8970B81944D}</x14:id>
        </ext>
      </extLst>
    </cfRule>
    <cfRule type="dataBar" priority="3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{77C3FFF7-AF3F-4930-9347-9908D2026F85}</x14:id>
        </ext>
      </extLst>
    </cfRule>
    <cfRule type="dataBar" priority="12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{DAA3D4CF-68EE-4DAF-9BDB-6BBAB768B20E}</x14:id>
        </ext>
      </extLst>
    </cfRule>
  </conditionalFormatting>
  <conditionalFormatting sqref="M7:M16">
    <cfRule type="dataBar" priority="3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{557D0DA8-B848-4B17-A524-6B8B8272CBFF}</x14:id>
        </ext>
      </extLst>
    </cfRule>
    <cfRule type="dataBar" priority="4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{D67B9771-7B77-452A-B6B1-BACC3C89A409}</x14:id>
        </ext>
      </extLst>
    </cfRule>
  </conditionalFormatting>
  <conditionalFormatting sqref="M9:M10">
    <cfRule type="dataBar" priority="11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{0B4D0B17-66DC-4100-80D6-C4A487F5A317}</x14:id>
        </ext>
      </extLst>
    </cfRule>
    <cfRule type="dataBar" priority="19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{FED9D458-6095-4650-8B4C-06E156918547}</x14:id>
        </ext>
      </extLst>
    </cfRule>
  </conditionalFormatting>
  <conditionalFormatting sqref="M9:M16">
    <cfRule type="dataBar" priority="3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{F07C1FDA-DF83-4A50-9C46-1913A62012F6}</x14:id>
        </ext>
      </extLst>
    </cfRule>
    <cfRule type="dataBar" priority="29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{9522C356-FAE0-42FE-945A-EF120BE5782E}</x14:id>
        </ext>
      </extLst>
    </cfRule>
    <cfRule type="dataBar" priority="3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{9D26F488-917E-4D57-888D-C6E317EF07AB}</x14:id>
        </ext>
      </extLst>
    </cfRule>
    <cfRule type="dataBar" priority="24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{AE10D859-3DAD-44D1-AD45-BAE0DD7F0BD9}</x14:id>
        </ext>
      </extLst>
    </cfRule>
  </conditionalFormatting>
  <conditionalFormatting sqref="M11:M12">
    <cfRule type="dataBar" priority="18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{74CC4D93-37F2-4C6D-8C20-FB7632D4B259}</x14:id>
        </ext>
      </extLst>
    </cfRule>
    <cfRule type="dataBar" priority="10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{761F6685-E45D-4B19-9B6A-B95572E7D1A4}</x14:id>
        </ext>
      </extLst>
    </cfRule>
  </conditionalFormatting>
  <conditionalFormatting sqref="M13:M14">
    <cfRule type="dataBar" priority="9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{A0518F7A-FE09-4436-8A88-F90D8B94E1EF}</x14:id>
        </ext>
      </extLst>
    </cfRule>
    <cfRule type="dataBar" priority="17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{F05F3E23-650A-40CE-9BEE-ACAAB0D088FD}</x14:id>
        </ext>
      </extLst>
    </cfRule>
  </conditionalFormatting>
  <conditionalFormatting sqref="M15:M16">
    <cfRule type="dataBar" priority="16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{C5CA3C8C-EC90-40C0-8811-1F5EF4FFC136}</x14:id>
        </ext>
      </extLst>
    </cfRule>
    <cfRule type="dataBar" priority="8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{990AB5AA-62F5-4CFF-908B-F68DE8EB5A90}</x14:id>
        </ext>
      </extLst>
    </cfRule>
  </conditionalFormatting>
  <conditionalFormatting sqref="M19:M20">
    <cfRule type="dataBar" priority="5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{D2DD6629-DEC6-47DE-B892-6B2CC24DFCFE}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{0B96320F-4484-41AF-83B4-A80D0BF61A8C}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{D7911F84-D1CF-4BD4-B076-F6C3C4A6324F}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{0D713622-EA86-4D71-B82B-DEA00F3B25B6}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{C9DA84D6-DF71-429E-BF85-55F6C4372075}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{7FC7B899-A15C-4451-B146-E193677E45C3}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{56062B8D-9214-4C58-A823-641550C44FE0}</x14:id>
        </ext>
      </extLst>
    </cfRule>
    <cfRule type="dataBar" priority="4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{A699B0F5-C50C-4142-B034-140D65673499}</x14:id>
        </ext>
      </extLst>
    </cfRule>
    <cfRule type="dataBar" priority="3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{1DF9EE4F-6214-4291-BDFC-787416935F3D}</x14:id>
        </ext>
      </extLst>
    </cfRule>
    <cfRule type="dataBar" priority="3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{AAE4C7FC-D258-4F36-A6EC-07E98498C665}</x14:id>
        </ext>
      </extLst>
    </cfRule>
    <cfRule type="dataBar" priority="3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{99F83B11-52FA-4FE0-AA4B-1E7FA7F0AEE6}</x14:id>
        </ext>
      </extLst>
    </cfRule>
    <cfRule type="dataBar" priority="31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{E1800D93-AB2A-4B7E-88F7-FE84CA6E9A4E}</x14:id>
        </ext>
      </extLst>
    </cfRule>
    <cfRule type="dataBar" priority="26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{83ECB0C4-1BDE-402B-8E2F-87166C6CD49B}</x14:id>
        </ext>
      </extLst>
    </cfRule>
    <cfRule type="dataBar" priority="21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{466B7B03-6F75-43EE-9249-777AC9B28FA6}</x14:id>
        </ext>
      </extLst>
    </cfRule>
    <cfRule type="dataBar" priority="13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{4057CC65-D662-4F6D-AE7B-1886A7F3F5B2}</x14:id>
        </ext>
      </extLst>
    </cfRule>
    <cfRule type="dataBar" priority="5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{215E2C67-09AF-4CAB-86C2-B222509B83D6}</x14:id>
        </ext>
      </extLst>
    </cfRule>
    <cfRule type="dataBar" priority="7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{B5CB0F52-4D53-41F4-96EC-341C7ABEF99B}</x14:id>
        </ext>
      </extLst>
    </cfRule>
  </conditionalFormatting>
  <conditionalFormatting sqref="M23:M24">
    <cfRule type="dataBar" priority="4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{8B67EDE2-CCE8-49DA-9C8C-F547BD85D22A}</x14:id>
        </ext>
      </extLst>
    </cfRule>
    <cfRule type="dataBar" priority="1">
      <dataBar>
        <cfvo type="num" val="0"/>
        <cfvo type="num" val="111"/>
        <color rgb="FF638EC6"/>
      </dataBar>
      <extLst>
        <ext xmlns:x14="http://schemas.microsoft.com/office/spreadsheetml/2009/9/main" uri="{B025F937-C7B1-47D3-B67F-A62EFF666E3E}">
          <x14:id>{0423C0D9-10E4-42D0-AC27-8A2EDDD2F0D4}</x14:id>
        </ext>
      </extLst>
    </cfRule>
    <cfRule type="dataBar" priority="4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{F9ECD265-34AC-442E-8B50-DF8573D09ADA}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{75F0E6AC-AE20-4B8D-B8E8-07F1FD983F1B}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{B9FEBAD7-CE80-4EE3-B368-329BA5301ACD}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{9BC857D6-2A5A-406F-9384-EA7D6BDA70E8}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{92CAA014-7F9F-4426-B56F-803793118099}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{5B845FC8-E613-4BDC-B0D4-909A1C9A6707}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{AD1A2F40-A155-4FD7-AEA6-E16A3D48F700}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EE37EE-0382-4A3C-8667-8BE997516F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6C8139-0FB1-44E2-B38E-3B45AEB72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9A7664-8123-4A20-B299-00D72A5F6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24BBDB-7B40-41FE-BEA3-CEAFC9A898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0D769-1CD5-479A-9DE6-033BE48CC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L7:L16</xm:sqref>
        </x14:conditionalFormatting>
        <x14:conditionalFormatting xmlns:xm="http://schemas.microsoft.com/office/excel/2006/main">
          <x14:cfRule type="dataBar" id="{A3BB1F91-CDAA-45C6-B652-1E1C621C5A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B33CDAB-EAEF-4313-A028-0B1D00BCBE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 L23:L24 L7:L16</xm:sqref>
        </x14:conditionalFormatting>
        <x14:conditionalFormatting xmlns:xm="http://schemas.microsoft.com/office/excel/2006/main">
          <x14:cfRule type="dataBar" id="{479FECF1-91A4-45B2-9B86-024ADBB017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0A92A78-A0B8-488B-B06D-6E94A4005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FED147-598F-4C92-A168-8233FB21C7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6B2411-A9D3-432B-B642-733BA62F65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A06C60-6A13-45AC-A8FC-10C10ADC3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64914650-346D-40C8-8079-9859F51F43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F9C39E-BACF-42A1-9C0B-D9ECBF9324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00B084-11FE-4E63-9C3D-FB81A285E5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C0E45C-FF74-406D-AA50-4E0CC03A0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B19131-D2C4-4541-AD2D-7B9D7B248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1D6360ED-1F70-484F-B2B2-D05570D97C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F693F2-167A-46A7-BC57-7E5236E77AF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378617B-E8FE-485A-9A54-EBC098620E9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477B82B-D784-4F9C-AB91-3A2811B467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06D98F-78C6-4E49-81B4-5F87D70F66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674B841-E3E5-415C-8212-DEE17145BA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890C50-94F5-45A3-BD8D-F94209033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6713C-0F72-4B95-8038-EAD3AD9F6B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M13 M15</xm:sqref>
        </x14:conditionalFormatting>
        <x14:conditionalFormatting xmlns:xm="http://schemas.microsoft.com/office/excel/2006/main">
          <x14:cfRule type="dataBar" id="{ED152BB2-3D52-4055-B250-B029155CA2A3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E581628D-4971-48DA-AAAA-67FF15B6E5B1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16472357-B027-4DE3-B7ED-8768DB08C835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B0250883-6787-4D1D-81E4-D8970B81944D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77C3FFF7-AF3F-4930-9347-9908D2026F85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DAA3D4CF-68EE-4DAF-9BDB-6BBAB768B20E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57D0DA8-B848-4B17-A524-6B8B8272CBFF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67B9771-7B77-452A-B6B1-BACC3C89A409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0B4D0B17-66DC-4100-80D6-C4A487F5A317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FED9D458-6095-4650-8B4C-06E156918547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F07C1FDA-DF83-4A50-9C46-1913A62012F6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9522C356-FAE0-42FE-945A-EF120BE5782E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9D26F488-917E-4D57-888D-C6E317EF07AB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AE10D859-3DAD-44D1-AD45-BAE0DD7F0BD9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M9:M16</xm:sqref>
        </x14:conditionalFormatting>
        <x14:conditionalFormatting xmlns:xm="http://schemas.microsoft.com/office/excel/2006/main">
          <x14:cfRule type="dataBar" id="{74CC4D93-37F2-4C6D-8C20-FB7632D4B259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761F6685-E45D-4B19-9B6A-B95572E7D1A4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A0518F7A-FE09-4436-8A88-F90D8B94E1EF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F05F3E23-650A-40CE-9BEE-ACAAB0D088FD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C5CA3C8C-EC90-40C0-8811-1F5EF4FFC136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990AB5AA-62F5-4CFF-908B-F68DE8EB5A90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D2DD6629-DEC6-47DE-B892-6B2CC24DFCF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B96320F-4484-41AF-83B4-A80D0BF61A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911F84-D1CF-4BD4-B076-F6C3C4A6324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D713622-EA86-4D71-B82B-DEA00F3B2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DA84D6-DF71-429E-BF85-55F6C4372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C7B899-A15C-4451-B146-E193677E45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062B8D-9214-4C58-A823-641550C44F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99B0F5-C50C-4142-B034-140D6567349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1DF9EE4F-6214-4291-BDFC-787416935F3D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AE4C7FC-D258-4F36-A6EC-07E98498C66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9F83B11-52FA-4FE0-AA4B-1E7FA7F0AEE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1800D93-AB2A-4B7E-88F7-FE84CA6E9A4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3ECB0C4-1BDE-402B-8E2F-87166C6CD49B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466B7B03-6F75-43EE-9249-777AC9B28FA6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4057CC65-D662-4F6D-AE7B-1886A7F3F5B2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215E2C67-09AF-4CAB-86C2-B222509B83D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5CB0F52-4D53-41F4-96EC-341C7ABEF99B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8B67EDE2-CCE8-49DA-9C8C-F547BD85D22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423C0D9-10E4-42D0-AC27-8A2EDDD2F0D4}">
            <x14:dataBar minLength="0" maxLength="100" gradient="0">
              <x14:cfvo type="num">
                <xm:f>0</xm:f>
              </x14:cfvo>
              <x14:cfvo type="num">
                <xm:f>111</xm:f>
              </x14:cfvo>
              <x14:negativeFillColor rgb="FFFF0000"/>
              <x14:axisColor rgb="FF000000"/>
            </x14:dataBar>
          </x14:cfRule>
          <x14:cfRule type="dataBar" id="{F9ECD265-34AC-442E-8B50-DF8573D09AD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75F0E6AC-AE20-4B8D-B8E8-07F1FD983F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FEBAD7-CE80-4EE3-B368-329BA5301A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C857D6-2A5A-406F-9384-EA7D6BDA70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CAA014-7F9F-4426-B56F-8037931180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845FC8-E613-4BDC-B0D4-909A1C9A67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1A2F40-A155-4FD7-AEA6-E16A3D48F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43C6-D11C-4CE3-862C-DAD4AB90F203}">
  <dimension ref="A1:Y7"/>
  <sheetViews>
    <sheetView showGridLines="0" zoomScaleNormal="100" workbookViewId="0">
      <selection activeCell="X1" sqref="X1:Y1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AVERAGE(C3:C7)</f>
        <v>1.1527554763805916</v>
      </c>
      <c r="Y1" s="9">
        <f>1-X1</f>
        <v>-0.15275547638059161</v>
      </c>
    </row>
    <row r="2" spans="1:25" x14ac:dyDescent="0.25">
      <c r="A2" s="15"/>
      <c r="B2" s="15"/>
    </row>
    <row r="3" spans="1:25" x14ac:dyDescent="0.25">
      <c r="A3" s="17" t="s">
        <v>520</v>
      </c>
      <c r="B3" s="16"/>
      <c r="C3" s="14">
        <f>'D82 San Carlos O'!X1</f>
        <v>1.2000706765516465</v>
      </c>
    </row>
    <row r="4" spans="1:25" x14ac:dyDescent="0.25">
      <c r="A4" s="17" t="s">
        <v>521</v>
      </c>
      <c r="B4" s="16"/>
      <c r="C4" s="14">
        <f>'D82 San Carlos E '!X1</f>
        <v>1.4417751352576789</v>
      </c>
    </row>
    <row r="5" spans="1:25" x14ac:dyDescent="0.25">
      <c r="A5" s="17" t="s">
        <v>522</v>
      </c>
      <c r="B5" s="16"/>
      <c r="C5" s="14">
        <f>'D83 Zarcero'!X1</f>
        <v>1.0116827616827617</v>
      </c>
    </row>
    <row r="6" spans="1:25" x14ac:dyDescent="0.25">
      <c r="A6" s="17" t="s">
        <v>523</v>
      </c>
      <c r="B6" s="16"/>
      <c r="C6" s="14">
        <f>'D86 Guatuso'!X1</f>
        <v>1.0688885178847196</v>
      </c>
    </row>
    <row r="7" spans="1:25" x14ac:dyDescent="0.25">
      <c r="A7" s="17" t="s">
        <v>524</v>
      </c>
      <c r="B7" s="16"/>
      <c r="C7" s="14">
        <f>'D87 Rio Cuarto'!X1</f>
        <v>1.0413602905261512</v>
      </c>
    </row>
  </sheetData>
  <mergeCells count="6">
    <mergeCell ref="A7:B7"/>
    <mergeCell ref="A1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008DA-A116-4198-A6C4-C94EF9ECC035}">
  <sheetPr codeName="Hoja80"/>
  <dimension ref="B1:Y30"/>
  <sheetViews>
    <sheetView showGridLines="0" topLeftCell="F1" workbookViewId="0">
      <selection activeCell="K27" sqref="K27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358</v>
      </c>
      <c r="I1" s="19"/>
      <c r="J1" s="19"/>
      <c r="K1" s="19"/>
      <c r="L1" s="19"/>
      <c r="M1" s="19"/>
      <c r="N1" s="22"/>
      <c r="X1" s="8">
        <f>AVERAGE(L7,L9,L11,L13,L15,L17,L21,L25)</f>
        <v>1.2000706765516465</v>
      </c>
      <c r="Y1" s="9">
        <f>1-X1</f>
        <v>-0.20007067655164645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264</v>
      </c>
      <c r="J7" s="27">
        <v>155</v>
      </c>
      <c r="K7" s="27">
        <v>159</v>
      </c>
      <c r="L7" s="23">
        <f>K7/J7</f>
        <v>1.0258064516129033</v>
      </c>
      <c r="M7" s="32">
        <f>J7-K7</f>
        <v>-4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355</v>
      </c>
      <c r="J9" s="27">
        <v>62</v>
      </c>
      <c r="K9" s="27">
        <v>65</v>
      </c>
      <c r="L9" s="23">
        <f>K9/J9</f>
        <v>1.0483870967741935</v>
      </c>
      <c r="M9" s="32">
        <f>J9-K9</f>
        <v>-3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76</v>
      </c>
      <c r="J11" s="27">
        <v>34</v>
      </c>
      <c r="K11" s="27">
        <v>52</v>
      </c>
      <c r="L11" s="23">
        <f>K11/J11</f>
        <v>1.5294117647058822</v>
      </c>
      <c r="M11" s="32">
        <f>J11-K11</f>
        <v>-18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356</v>
      </c>
      <c r="J13" s="27">
        <v>17</v>
      </c>
      <c r="K13" s="27">
        <v>31</v>
      </c>
      <c r="L13" s="23">
        <f>K13/J13</f>
        <v>1.8235294117647058</v>
      </c>
      <c r="M13" s="32">
        <f>J13-K13</f>
        <v>-14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357</v>
      </c>
      <c r="J15" s="27">
        <v>98</v>
      </c>
      <c r="K15" s="27">
        <v>102</v>
      </c>
      <c r="L15" s="23">
        <f>K15/J15</f>
        <v>1.0408163265306123</v>
      </c>
      <c r="M15" s="32">
        <f>J15-K15</f>
        <v>-4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30" t="s">
        <v>213</v>
      </c>
      <c r="J17" s="27">
        <v>17</v>
      </c>
      <c r="K17" s="27">
        <v>19</v>
      </c>
      <c r="L17" s="23">
        <f>K17/J17</f>
        <v>1.1176470588235294</v>
      </c>
      <c r="M17" s="32">
        <f>J17-K17</f>
        <v>-2</v>
      </c>
      <c r="N17" s="22"/>
    </row>
    <row r="18" spans="8:14" x14ac:dyDescent="0.25">
      <c r="H18" s="26"/>
      <c r="I18" s="31"/>
      <c r="J18" s="28"/>
      <c r="K18" s="28"/>
      <c r="L18" s="23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358</v>
      </c>
      <c r="J21" s="20">
        <v>231</v>
      </c>
      <c r="K21" s="20">
        <v>232</v>
      </c>
      <c r="L21" s="23">
        <f>K21/J21</f>
        <v>1.0043290043290043</v>
      </c>
      <c r="M21" s="18">
        <f>J21-K21</f>
        <v>-1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36" t="s">
        <v>358</v>
      </c>
      <c r="J25" s="20">
        <v>94</v>
      </c>
      <c r="K25" s="20">
        <v>95</v>
      </c>
      <c r="L25" s="23">
        <f>K25/J25</f>
        <v>1.0106382978723405</v>
      </c>
      <c r="M25" s="18">
        <f>J25-K25</f>
        <v>-1</v>
      </c>
      <c r="N25" s="22"/>
    </row>
    <row r="26" spans="8:14" x14ac:dyDescent="0.25">
      <c r="H26" s="26"/>
      <c r="I26" s="36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M15:M16"/>
    <mergeCell ref="I28:L28"/>
    <mergeCell ref="J30:L30"/>
    <mergeCell ref="I15:I16"/>
    <mergeCell ref="J15:J16"/>
    <mergeCell ref="K15:K16"/>
    <mergeCell ref="L15:L16"/>
    <mergeCell ref="I17:I18"/>
    <mergeCell ref="J17:J18"/>
    <mergeCell ref="K17:K18"/>
    <mergeCell ref="L17:L18"/>
    <mergeCell ref="M17:M18"/>
    <mergeCell ref="H23:H24"/>
    <mergeCell ref="I23:M24"/>
    <mergeCell ref="H25:H26"/>
    <mergeCell ref="I25:I26"/>
    <mergeCell ref="J25:J26"/>
    <mergeCell ref="K25:K26"/>
    <mergeCell ref="L25:L26"/>
    <mergeCell ref="M25:M26"/>
    <mergeCell ref="H19:H20"/>
    <mergeCell ref="I19:M20"/>
    <mergeCell ref="H21:H22"/>
    <mergeCell ref="I21:I22"/>
    <mergeCell ref="J21:J22"/>
    <mergeCell ref="K21:K22"/>
    <mergeCell ref="L21:L22"/>
    <mergeCell ref="M21:M22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{32F414A9-8603-449C-99E7-DBE3A0CEA32D}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{DEC9411B-2F72-491C-9982-692C1BF90216}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{392008EF-C61B-4B52-A0F0-57B7A11BACF7}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{6E85B7E9-B07F-4B61-A767-7CCAE80CB01A}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{DD527EA2-AFF9-44BE-8B5C-931EEC5B66F0}</x14:id>
        </ext>
      </extLst>
    </cfRule>
  </conditionalFormatting>
  <conditionalFormatting sqref="L21:L22 L25:L26 L7:L18">
    <cfRule type="dataBar" priority="6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{B1F67033-D521-4D30-B5D6-DD7B86E94C39}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{D7C8602C-EB21-4895-A62B-4A9F33462008}</x14:id>
        </ext>
      </extLst>
    </cfRule>
  </conditionalFormatting>
  <conditionalFormatting sqref="L21:L22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{869AADE8-8A0C-408B-BC38-BCB1D5C3D374}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{DFE425EB-4805-4F62-9D51-EEEC22052B6C}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{2D0B9136-C186-4BB0-AF1B-9FCD1F2690C8}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{9741172B-73EC-4AF5-94B3-A4C386B20C29}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{6CE88568-CA0C-4C45-B98C-16452C20D6F8}</x14:id>
        </ext>
      </extLst>
    </cfRule>
  </conditionalFormatting>
  <conditionalFormatting sqref="L25:L26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{51B8F00B-5B87-402A-85FD-CB2181BD2D25}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{ACAFA5A7-25A0-4018-8D6F-7E4C2C4F58C9}</x14:id>
        </ext>
      </extLst>
    </cfRule>
    <cfRule type="dataBar" priority="5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{127E1528-DAF5-4A87-87E6-58A8C837A46E}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{60026839-DCF3-4C15-8F21-6DFA3EA8965F}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{6DD0DA04-B64C-4B8E-BE0C-04038A73C6FC}</x14:id>
        </ext>
      </extLst>
    </cfRule>
  </conditionalFormatting>
  <conditionalFormatting sqref="M7 M9 M11 M13 M17 M15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{0D2ADC87-E0B7-4494-9357-67EBB0A72348}</x14:id>
        </ext>
      </extLst>
    </cfRule>
    <cfRule type="dataBar" priority="8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{40430449-85B4-4C17-8BA8-A8125C439146}</x14:id>
        </ext>
      </extLst>
    </cfRule>
    <cfRule type="dataBar" priority="7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{2077AA55-A6BF-4A72-B0A0-F48C8A862C14}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{C12D4776-54A9-4005-95E0-F786AF3FB679}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{10DC2C32-97B5-4FB2-9ED6-AA3C006FEDF1}</x14:id>
        </ext>
      </extLst>
    </cfRule>
    <cfRule type="dataBar" priority="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{DBDD45CB-89B2-477C-AF01-FCFB9965F376}</x14:id>
        </ext>
      </extLst>
    </cfRule>
    <cfRule type="dataBar" priority="7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{9F7A5667-57F5-4CA8-A75F-F48B0950AA80}</x14:id>
        </ext>
      </extLst>
    </cfRule>
    <cfRule type="dataBar" priority="7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{8862A9E6-C0AE-4837-A745-2FEAE3F076AB}</x14:id>
        </ext>
      </extLst>
    </cfRule>
  </conditionalFormatting>
  <conditionalFormatting sqref="M7:M8">
    <cfRule type="dataBar" priority="19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{D2D1B3C1-C483-47FA-9B4C-0C1DBE88B34D}</x14:id>
        </ext>
      </extLst>
    </cfRule>
    <cfRule type="dataBar" priority="3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{EA3A337F-E468-4D46-B320-0F9E751B81FB}</x14:id>
        </ext>
      </extLst>
    </cfRule>
    <cfRule type="dataBar" priority="13">
      <dataBar>
        <cfvo type="num" val="0"/>
        <cfvo type="num" val="155"/>
        <color rgb="FF638EC6"/>
      </dataBar>
      <extLst>
        <ext xmlns:x14="http://schemas.microsoft.com/office/spreadsheetml/2009/9/main" uri="{B025F937-C7B1-47D3-B67F-A62EFF666E3E}">
          <x14:id>{4A3E2AD5-E99E-47D8-9B27-367B0D037B66}</x14:id>
        </ext>
      </extLst>
    </cfRule>
    <cfRule type="dataBar" priority="3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{5ED0B7F5-57BB-4327-B936-F751FC5A29B6}</x14:id>
        </ext>
      </extLst>
    </cfRule>
    <cfRule type="dataBar" priority="25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{AE043579-659E-4CC3-8D3A-313C23E71FB7}</x14:id>
        </ext>
      </extLst>
    </cfRule>
    <cfRule type="dataBar" priority="28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{750CD67A-E9D8-4832-90CB-B77206B0E2CD}</x14:id>
        </ext>
      </extLst>
    </cfRule>
    <cfRule type="dataBar" priority="3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{D3286DE3-3339-478F-9D9B-F496040356D9}</x14:id>
        </ext>
      </extLst>
    </cfRule>
  </conditionalFormatting>
  <conditionalFormatting sqref="M7:M18">
    <cfRule type="dataBar" priority="4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{9CA6A90A-AF00-4D9F-A0B5-0E6073480CC3}</x14:id>
        </ext>
      </extLst>
    </cfRule>
    <cfRule type="dataBar" priority="4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{F9F3A3C7-F37D-4B66-A652-D36777C765D5}</x14:id>
        </ext>
      </extLst>
    </cfRule>
  </conditionalFormatting>
  <conditionalFormatting sqref="M9:M10">
    <cfRule type="dataBar" priority="12">
      <dataBar>
        <cfvo type="num" val="0"/>
        <cfvo type="num" val="62"/>
        <color rgb="FF638EC6"/>
      </dataBar>
      <extLst>
        <ext xmlns:x14="http://schemas.microsoft.com/office/spreadsheetml/2009/9/main" uri="{B025F937-C7B1-47D3-B67F-A62EFF666E3E}">
          <x14:id>{134D313B-7623-456D-92F0-9729A973CF62}</x14:id>
        </ext>
      </extLst>
    </cfRule>
    <cfRule type="dataBar" priority="24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{28127F9B-308D-49DF-8CB8-E4416B89CF08}</x14:id>
        </ext>
      </extLst>
    </cfRule>
    <cfRule type="dataBar" priority="18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{3FD2DFE1-7BA1-4571-91C2-E8CF101D3560}</x14:id>
        </ext>
      </extLst>
    </cfRule>
  </conditionalFormatting>
  <conditionalFormatting sqref="M9:M18">
    <cfRule type="dataBar" priority="3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{3EB03046-516E-4F0E-A54A-187E8E2DB764}</x14:id>
        </ext>
      </extLst>
    </cfRule>
    <cfRule type="dataBar" priority="3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{F2E0331E-6A7B-43C0-800C-9FA30D111CA2}</x14:id>
        </ext>
      </extLst>
    </cfRule>
    <cfRule type="dataBar" priority="27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{045DC308-6946-4121-B549-A3022985783F}</x14:id>
        </ext>
      </extLst>
    </cfRule>
    <cfRule type="dataBar" priority="3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{2BA05934-C3A3-408E-BE84-414AFB3A64AC}</x14:id>
        </ext>
      </extLst>
    </cfRule>
  </conditionalFormatting>
  <conditionalFormatting sqref="M11:M12">
    <cfRule type="dataBar" priority="11">
      <dataBar>
        <cfvo type="num" val="0"/>
        <cfvo type="num" val="34"/>
        <color rgb="FF638EC6"/>
      </dataBar>
      <extLst>
        <ext xmlns:x14="http://schemas.microsoft.com/office/spreadsheetml/2009/9/main" uri="{B025F937-C7B1-47D3-B67F-A62EFF666E3E}">
          <x14:id>{8C13474D-8858-4E9E-AED0-7977C0A49274}</x14:id>
        </ext>
      </extLst>
    </cfRule>
    <cfRule type="dataBar" priority="23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{EA86CAE8-F961-4EC2-AF5F-34397F21A8C8}</x14:id>
        </ext>
      </extLst>
    </cfRule>
    <cfRule type="dataBar" priority="17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{FE5BEC60-DAA8-4FED-8731-3DC61B2FAB6E}</x14:id>
        </ext>
      </extLst>
    </cfRule>
  </conditionalFormatting>
  <conditionalFormatting sqref="M13:M14">
    <cfRule type="dataBar" priority="10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{A7E2C0DC-EF60-47D5-A3FB-BD5BB9128B19}</x14:id>
        </ext>
      </extLst>
    </cfRule>
  </conditionalFormatting>
  <conditionalFormatting sqref="M13:M16">
    <cfRule type="dataBar" priority="22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{B50169E4-9ACE-4C82-A4E4-6B9B46B8513C}</x14:id>
        </ext>
      </extLst>
    </cfRule>
    <cfRule type="dataBar" priority="1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{FEB9EEDC-7640-4E7E-8B39-C29A3BAE64CB}</x14:id>
        </ext>
      </extLst>
    </cfRule>
  </conditionalFormatting>
  <conditionalFormatting sqref="M15:M16">
    <cfRule type="dataBar" priority="9">
      <dataBar>
        <cfvo type="num" val="0"/>
        <cfvo type="num" val="98"/>
        <color rgb="FF638EC6"/>
      </dataBar>
      <extLst>
        <ext xmlns:x14="http://schemas.microsoft.com/office/spreadsheetml/2009/9/main" uri="{B025F937-C7B1-47D3-B67F-A62EFF666E3E}">
          <x14:id>{242FC10C-274B-4956-A3E0-BADBE4633CA1}</x14:id>
        </ext>
      </extLst>
    </cfRule>
  </conditionalFormatting>
  <conditionalFormatting sqref="M17:M18">
    <cfRule type="dataBar" priority="8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{653CC259-192D-4719-8573-E158019BD10F}</x14:id>
        </ext>
      </extLst>
    </cfRule>
    <cfRule type="dataBar" priority="2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{6872FAD2-8AD3-46CF-B767-397EA71BDB58}</x14:id>
        </ext>
      </extLst>
    </cfRule>
    <cfRule type="dataBar" priority="15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{5AD9CF3F-6343-456D-8EB0-86D89DE9B95C}</x14:id>
        </ext>
      </extLst>
    </cfRule>
  </conditionalFormatting>
  <conditionalFormatting sqref="M21:M22">
    <cfRule type="dataBar" priority="5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{E6777D5A-DA4D-4BF0-AD7C-BA57E3A24A5A}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{9BB176A7-DB8E-4C60-B2DA-A3B1A52EF62E}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{FB31CF3F-F31E-44B2-AC88-A46E88EF64A0}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{1504FADC-5442-4B36-980B-0F1A801E4038}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{15515BA6-4C2D-4956-BE49-87FE482EEFEF}</x14:id>
        </ext>
      </extLst>
    </cfRule>
    <cfRule type="dataBar" priority="14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{E578B7C8-22CC-4BB5-86E5-ABF1267C77C2}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{11843BFF-0819-4FE2-B5C9-4E9BA3D79327}</x14:id>
        </ext>
      </extLst>
    </cfRule>
    <cfRule type="dataBar" priority="3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{6225D507-C950-4673-84C5-9D77E46509A0}</x14:id>
        </ext>
      </extLst>
    </cfRule>
    <cfRule type="dataBar" priority="3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{54D24ED6-1C9A-43F0-A47B-2A6E8B1A1F9C}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{83A6222C-81C9-4C05-BBDE-3D467C74C329}</x14:id>
        </ext>
      </extLst>
    </cfRule>
    <cfRule type="dataBar" priority="3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{E28D8AF0-59E8-42E1-9448-9C371DF4176B}</x14:id>
        </ext>
      </extLst>
    </cfRule>
    <cfRule type="dataBar" priority="3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{5A738F6A-7011-4939-B406-1DBFC242E367}</x14:id>
        </ext>
      </extLst>
    </cfRule>
    <cfRule type="dataBar" priority="29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{81C8CCD3-4618-4EDF-B2D3-F215D97D7BE5}</x14:id>
        </ext>
      </extLst>
    </cfRule>
    <cfRule type="dataBar" priority="5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{826CB9A3-C496-46FB-8308-3931906FDB28}</x14:id>
        </ext>
      </extLst>
    </cfRule>
    <cfRule type="dataBar" priority="20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{1CA22CF4-81D3-4170-B766-C52736CB7180}</x14:id>
        </ext>
      </extLst>
    </cfRule>
    <cfRule type="dataBar" priority="7">
      <dataBar>
        <cfvo type="num" val="0"/>
        <cfvo type="num" val="231"/>
        <color rgb="FF638EC6"/>
      </dataBar>
      <extLst>
        <ext xmlns:x14="http://schemas.microsoft.com/office/spreadsheetml/2009/9/main" uri="{B025F937-C7B1-47D3-B67F-A62EFF666E3E}">
          <x14:id>{35015E77-BEF9-4F40-B543-30B8D1564C4C}</x14:id>
        </ext>
      </extLst>
    </cfRule>
    <cfRule type="dataBar" priority="4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{E0944179-8985-428C-9308-8E4D2353F32D}</x14:id>
        </ext>
      </extLst>
    </cfRule>
    <cfRule type="dataBar" priority="26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{43E8F91D-84FB-4741-8174-7ED2FFE53442}</x14:id>
        </ext>
      </extLst>
    </cfRule>
  </conditionalFormatting>
  <conditionalFormatting sqref="M25:M26"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{D42BFF10-94CC-4B3B-98F6-12C30C98C10A}</x14:id>
        </ext>
      </extLst>
    </cfRule>
    <cfRule type="dataBar" priority="4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{B5E37184-22F0-4B8A-AADE-D0FFE3B18694}</x14:id>
        </ext>
      </extLst>
    </cfRule>
    <cfRule type="dataBar" priority="4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{97B3843A-2A66-4F26-AA80-16C6688C9D59}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{78B2F741-0C32-45D7-8C7B-4E7C9C8128E9}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{9E84EF2F-6861-424A-B462-3856B3781E4B}</x14:id>
        </ext>
      </extLst>
    </cfRule>
    <cfRule type="dataBar" priority="1">
      <dataBar>
        <cfvo type="num" val="0"/>
        <cfvo type="num" val="94"/>
        <color rgb="FF638EC6"/>
      </dataBar>
      <extLst>
        <ext xmlns:x14="http://schemas.microsoft.com/office/spreadsheetml/2009/9/main" uri="{B025F937-C7B1-47D3-B67F-A62EFF666E3E}">
          <x14:id>{297C7D4A-3F9C-4CB9-8E07-71E68E53F4A4}</x14:id>
        </ext>
      </extLst>
    </cfRule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{0C6E00BD-6A9A-44C9-A388-96E7F8084C24}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{66956B2D-7009-4A1A-AA74-BC0F618E3EBA}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{656B275C-5430-494B-9C5B-FA4E3DED00DE}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F414A9-8603-449C-99E7-DBE3A0CEA3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EC9411B-2F72-491C-9982-692C1BF90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2008EF-C61B-4B52-A0F0-57B7A11BA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85B7E9-B07F-4B61-A767-7CCAE80CB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527EA2-AFF9-44BE-8B5C-931EEC5B6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L7:L18</xm:sqref>
        </x14:conditionalFormatting>
        <x14:conditionalFormatting xmlns:xm="http://schemas.microsoft.com/office/excel/2006/main">
          <x14:cfRule type="dataBar" id="{B1F67033-D521-4D30-B5D6-DD7B86E94C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C8602C-EB21-4895-A62B-4A9F334620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 L25:L26 L7:L18</xm:sqref>
        </x14:conditionalFormatting>
        <x14:conditionalFormatting xmlns:xm="http://schemas.microsoft.com/office/excel/2006/main">
          <x14:cfRule type="dataBar" id="{869AADE8-8A0C-408B-BC38-BCB1D5C3D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E425EB-4805-4F62-9D51-EEEC22052B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0B9136-C186-4BB0-AF1B-9FCD1F269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41172B-73EC-4AF5-94B3-A4C386B20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E88568-CA0C-4C45-B98C-16452C20D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51B8F00B-5B87-402A-85FD-CB2181BD2D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AFA5A7-25A0-4018-8D6F-7E4C2C4F58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7E1528-DAF5-4A87-87E6-58A8C837A4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026839-DCF3-4C15-8F21-6DFA3EA89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D0DA04-B64C-4B8E-BE0C-04038A73C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0D2ADC87-E0B7-4494-9357-67EBB0A72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430449-85B4-4C17-8BA8-A8125C4391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77AA55-A6BF-4A72-B0A0-F48C8A862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2D4776-54A9-4005-95E0-F786AF3FB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DC2C32-97B5-4FB2-9ED6-AA3C006FED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BDD45CB-89B2-477C-AF01-FCFB9965F3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7A5667-57F5-4CA8-A75F-F48B0950AA8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862A9E6-C0AE-4837-A745-2FEAE3F076A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M9 M11 M13 M17 M15</xm:sqref>
        </x14:conditionalFormatting>
        <x14:conditionalFormatting xmlns:xm="http://schemas.microsoft.com/office/excel/2006/main">
          <x14:cfRule type="dataBar" id="{D2D1B3C1-C483-47FA-9B4C-0C1DBE88B34D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EA3A337F-E468-4D46-B320-0F9E751B81F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4A3E2AD5-E99E-47D8-9B27-367B0D037B66}">
            <x14:dataBar minLength="0" maxLength="100" gradient="0">
              <x14:cfvo type="num">
                <xm:f>0</xm:f>
              </x14:cfvo>
              <x14:cfvo type="num">
                <xm:f>155</xm:f>
              </x14:cfvo>
              <x14:negativeFillColor rgb="FFFF0000"/>
              <x14:axisColor rgb="FF000000"/>
            </x14:dataBar>
          </x14:cfRule>
          <x14:cfRule type="dataBar" id="{5ED0B7F5-57BB-4327-B936-F751FC5A29B6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AE043579-659E-4CC3-8D3A-313C23E71FB7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750CD67A-E9D8-4832-90CB-B77206B0E2CD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D3286DE3-3339-478F-9D9B-F496040356D9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CA6A90A-AF00-4D9F-A0B5-0E6073480CC3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F9F3A3C7-F37D-4B66-A652-D36777C765D5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134D313B-7623-456D-92F0-9729A973CF62}">
            <x14:dataBar minLength="0" maxLength="100" gradient="0">
              <x14:cfvo type="num">
                <xm:f>0</xm:f>
              </x14:cfvo>
              <x14:cfvo type="num">
                <xm:f>62</xm:f>
              </x14:cfvo>
              <x14:negativeFillColor rgb="FFFF0000"/>
              <x14:axisColor rgb="FF000000"/>
            </x14:dataBar>
          </x14:cfRule>
          <x14:cfRule type="dataBar" id="{28127F9B-308D-49DF-8CB8-E4416B89CF08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3FD2DFE1-7BA1-4571-91C2-E8CF101D3560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EB03046-516E-4F0E-A54A-187E8E2DB764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2E0331E-6A7B-43C0-800C-9FA30D111CA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045DC308-6946-4121-B549-A3022985783F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2BA05934-C3A3-408E-BE84-414AFB3A64AC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M9:M18</xm:sqref>
        </x14:conditionalFormatting>
        <x14:conditionalFormatting xmlns:xm="http://schemas.microsoft.com/office/excel/2006/main">
          <x14:cfRule type="dataBar" id="{8C13474D-8858-4E9E-AED0-7977C0A49274}">
            <x14:dataBar minLength="0" maxLength="100" gradient="0">
              <x14:cfvo type="num">
                <xm:f>0</xm:f>
              </x14:cfvo>
              <x14:cfvo type="num">
                <xm:f>34</xm:f>
              </x14:cfvo>
              <x14:negativeFillColor rgb="FFFF0000"/>
              <x14:axisColor rgb="FF000000"/>
            </x14:dataBar>
          </x14:cfRule>
          <x14:cfRule type="dataBar" id="{EA86CAE8-F961-4EC2-AF5F-34397F21A8C8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FE5BEC60-DAA8-4FED-8731-3DC61B2FAB6E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A7E2C0DC-EF60-47D5-A3FB-BD5BB9128B19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B50169E4-9ACE-4C82-A4E4-6B9B46B8513C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14:cfRule type="dataBar" id="{FEB9EEDC-7640-4E7E-8B39-C29A3BAE64CB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M13:M16</xm:sqref>
        </x14:conditionalFormatting>
        <x14:conditionalFormatting xmlns:xm="http://schemas.microsoft.com/office/excel/2006/main">
          <x14:cfRule type="dataBar" id="{242FC10C-274B-4956-A3E0-BADBE4633CA1}">
            <x14:dataBar minLength="0" maxLength="100" gradient="0">
              <x14:cfvo type="num">
                <xm:f>0</xm:f>
              </x14:cfvo>
              <x14:cfvo type="num">
                <xm:f>98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653CC259-192D-4719-8573-E158019BD10F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14:cfRule type="dataBar" id="{6872FAD2-8AD3-46CF-B767-397EA71BDB58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5AD9CF3F-6343-456D-8EB0-86D89DE9B95C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E6777D5A-DA4D-4BF0-AD7C-BA57E3A24A5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BB176A7-DB8E-4C60-B2DA-A3B1A52EF6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B31CF3F-F31E-44B2-AC88-A46E88EF64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04FADC-5442-4B36-980B-0F1A801E40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515BA6-4C2D-4956-BE49-87FE482EE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78B7C8-22CC-4BB5-86E5-ABF1267C77C2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11843BFF-0819-4FE2-B5C9-4E9BA3D79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5D507-C950-4673-84C5-9D77E46509A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4D24ED6-1C9A-43F0-A47B-2A6E8B1A1F9C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3A6222C-81C9-4C05-BBDE-3D467C74C3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8D8AF0-59E8-42E1-9448-9C371DF4176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A738F6A-7011-4939-B406-1DBFC242E367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1C8CCD3-4618-4EDF-B2D3-F215D97D7BE5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826CB9A3-C496-46FB-8308-3931906FDB2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CA22CF4-81D3-4170-B766-C52736CB7180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35015E77-BEF9-4F40-B543-30B8D1564C4C}">
            <x14:dataBar minLength="0" maxLength="100" gradient="0">
              <x14:cfvo type="num">
                <xm:f>0</xm:f>
              </x14:cfvo>
              <x14:cfvo type="num">
                <xm:f>231</xm:f>
              </x14:cfvo>
              <x14:negativeFillColor rgb="FFFF0000"/>
              <x14:axisColor rgb="FF000000"/>
            </x14:dataBar>
          </x14:cfRule>
          <x14:cfRule type="dataBar" id="{E0944179-8985-428C-9308-8E4D2353F32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43E8F91D-84FB-4741-8174-7ED2FFE53442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D42BFF10-94CC-4B3B-98F6-12C30C98C1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5E37184-22F0-4B8A-AADE-D0FFE3B1869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7B3843A-2A66-4F26-AA80-16C6688C9D5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8B2F741-0C32-45D7-8C7B-4E7C9C8128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84EF2F-6861-424A-B462-3856B3781E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7C7D4A-3F9C-4CB9-8E07-71E68E53F4A4}">
            <x14:dataBar minLength="0" maxLength="100" gradient="0">
              <x14:cfvo type="num">
                <xm:f>0</xm:f>
              </x14:cfvo>
              <x14:cfvo type="num">
                <xm:f>94</xm:f>
              </x14:cfvo>
              <x14:negativeFillColor rgb="FFFF0000"/>
              <x14:axisColor rgb="FF000000"/>
            </x14:dataBar>
          </x14:cfRule>
          <x14:cfRule type="dataBar" id="{0C6E00BD-6A9A-44C9-A388-96E7F8084C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956B2D-7009-4A1A-AA74-BC0F618E3E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6B275C-5430-494B-9C5B-FA4E3DED00D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EBD9-A8BD-4C4A-9323-36AB97304314}">
  <sheetPr codeName="Hoja81"/>
  <dimension ref="B1:Y32"/>
  <sheetViews>
    <sheetView showGridLines="0" topLeftCell="F1" zoomScaleNormal="100" workbookViewId="0">
      <selection activeCell="K27" sqref="K27:K28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354</v>
      </c>
      <c r="I1" s="19"/>
      <c r="J1" s="19"/>
      <c r="K1" s="19"/>
      <c r="L1" s="19"/>
      <c r="M1" s="19"/>
      <c r="N1" s="22"/>
      <c r="X1" s="8">
        <f>AVERAGE(L7,L9,L11,L13,L15,L17,L19,L23,L27)</f>
        <v>1.4417751352576789</v>
      </c>
      <c r="Y1" s="9">
        <f>1-X1</f>
        <v>-0.44177513525767886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359</v>
      </c>
      <c r="J7" s="27">
        <v>121</v>
      </c>
      <c r="K7" s="27">
        <v>133</v>
      </c>
      <c r="L7" s="23">
        <f>K7/J7</f>
        <v>1.0991735537190082</v>
      </c>
      <c r="M7" s="32">
        <f>J7-K7</f>
        <v>-12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360</v>
      </c>
      <c r="J9" s="27">
        <v>52</v>
      </c>
      <c r="K9" s="27">
        <v>62</v>
      </c>
      <c r="L9" s="23">
        <f>K9/J9</f>
        <v>1.1923076923076923</v>
      </c>
      <c r="M9" s="32">
        <f>J9-K9</f>
        <v>-10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361</v>
      </c>
      <c r="J11" s="27">
        <v>75</v>
      </c>
      <c r="K11" s="27">
        <v>77</v>
      </c>
      <c r="L11" s="23">
        <f>K11/J11</f>
        <v>1.0266666666666666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362</v>
      </c>
      <c r="J13" s="27">
        <v>35</v>
      </c>
      <c r="K13" s="27">
        <v>49</v>
      </c>
      <c r="L13" s="23">
        <f>K13/J13</f>
        <v>1.4</v>
      </c>
      <c r="M13" s="32">
        <f>J13-K13</f>
        <v>-14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363</v>
      </c>
      <c r="J15" s="27">
        <v>78</v>
      </c>
      <c r="K15" s="27">
        <v>87</v>
      </c>
      <c r="L15" s="23">
        <f>K15/J15</f>
        <v>1.1153846153846154</v>
      </c>
      <c r="M15" s="32">
        <f>J15-K15</f>
        <v>-9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364</v>
      </c>
      <c r="J17" s="27">
        <v>23</v>
      </c>
      <c r="K17" s="27">
        <v>24</v>
      </c>
      <c r="L17" s="23">
        <f>K17/J17</f>
        <v>1.0434782608695652</v>
      </c>
      <c r="M17" s="32">
        <f>J17-K17</f>
        <v>-1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6"/>
      <c r="I19" s="30" t="s">
        <v>365</v>
      </c>
      <c r="J19" s="27">
        <v>1</v>
      </c>
      <c r="K19" s="27">
        <v>4</v>
      </c>
      <c r="L19" s="23">
        <f>K19/J19</f>
        <v>4</v>
      </c>
      <c r="M19" s="32">
        <f>J19-K19</f>
        <v>-3</v>
      </c>
      <c r="N19" s="22"/>
    </row>
    <row r="20" spans="8:14" x14ac:dyDescent="0.25">
      <c r="H20" s="26"/>
      <c r="I20" s="31"/>
      <c r="J20" s="28"/>
      <c r="K20" s="28"/>
      <c r="L20" s="23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366</v>
      </c>
      <c r="J23" s="20">
        <v>314</v>
      </c>
      <c r="K23" s="20">
        <v>336</v>
      </c>
      <c r="L23" s="23">
        <f>K23/J23</f>
        <v>1.0700636942675159</v>
      </c>
      <c r="M23" s="18">
        <f>J23-K23</f>
        <v>-22</v>
      </c>
      <c r="N23" s="22"/>
    </row>
    <row r="24" spans="8:14" x14ac:dyDescent="0.25">
      <c r="H24" s="26"/>
      <c r="I24" s="36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36" t="s">
        <v>366</v>
      </c>
      <c r="J27" s="20">
        <v>173</v>
      </c>
      <c r="K27" s="20">
        <v>178</v>
      </c>
      <c r="L27" s="23">
        <f>K27/J27</f>
        <v>1.0289017341040463</v>
      </c>
      <c r="M27" s="18">
        <f>J27-K27</f>
        <v>-5</v>
      </c>
      <c r="N27" s="22"/>
    </row>
    <row r="28" spans="8:14" x14ac:dyDescent="0.25">
      <c r="H28" s="26"/>
      <c r="I28" s="36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I30:L30"/>
    <mergeCell ref="J32:L32"/>
    <mergeCell ref="I13:I14"/>
    <mergeCell ref="J13:J14"/>
    <mergeCell ref="K13:K14"/>
    <mergeCell ref="L13:L14"/>
    <mergeCell ref="I17:I18"/>
    <mergeCell ref="J17:J18"/>
    <mergeCell ref="K17:K18"/>
    <mergeCell ref="L17:L18"/>
    <mergeCell ref="I15:I16"/>
    <mergeCell ref="J15:J16"/>
    <mergeCell ref="K15:K16"/>
    <mergeCell ref="L15:L16"/>
    <mergeCell ref="I19:I20"/>
    <mergeCell ref="J19:J20"/>
    <mergeCell ref="H25:H26"/>
    <mergeCell ref="I25:M26"/>
    <mergeCell ref="H27:H28"/>
    <mergeCell ref="I27:I28"/>
    <mergeCell ref="J27:J28"/>
    <mergeCell ref="K27:K28"/>
    <mergeCell ref="L27:L28"/>
    <mergeCell ref="M27:M28"/>
    <mergeCell ref="H21:H22"/>
    <mergeCell ref="I21:M22"/>
    <mergeCell ref="H23:H24"/>
    <mergeCell ref="I23:I24"/>
    <mergeCell ref="J23:J24"/>
    <mergeCell ref="K23:K24"/>
    <mergeCell ref="L23:L24"/>
    <mergeCell ref="M23:M24"/>
    <mergeCell ref="K19:K20"/>
    <mergeCell ref="L19:L20"/>
    <mergeCell ref="M19:M20"/>
    <mergeCell ref="J9:J10"/>
    <mergeCell ref="K9:K10"/>
    <mergeCell ref="L9:L10"/>
    <mergeCell ref="M9:M10"/>
    <mergeCell ref="M17:M18"/>
    <mergeCell ref="M13:M14"/>
    <mergeCell ref="M15:M16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20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{25B423C3-D878-4BBF-873C-947079916FC3}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{B4A30C56-F30F-4FBD-A050-A160D9BFC9E5}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{EEE22F43-7F7B-4C62-A898-7542730172B0}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{169C1132-E94A-4181-9A5E-82767F62C370}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{E2F347B2-3BBB-4315-A968-E21E1C29B8C6}</x14:id>
        </ext>
      </extLst>
    </cfRule>
  </conditionalFormatting>
  <conditionalFormatting sqref="L23:L24 L27:L28 L7:L20"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{C0B8BB50-0D68-4FE0-AF34-4C783CDD5939}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{A9F7D46B-1EF2-481E-9D01-18CE97B2750C}</x14:id>
        </ext>
      </extLst>
    </cfRule>
  </conditionalFormatting>
  <conditionalFormatting sqref="L23:L24">
    <cfRule type="dataBar" priority="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{69787BA6-24E2-48EB-B7AD-E98986E2B4D2}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{79D365B3-BCF6-4C0F-AC4E-7E142B91AC14}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{77B27ADD-F9B8-4625-B771-C6BC71A1C00C}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{426D6693-D805-4BC6-BCA4-5584B36BB024}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{CD8B0332-FA52-4221-A4F5-9BC7A2101BEA}</x14:id>
        </ext>
      </extLst>
    </cfRule>
  </conditionalFormatting>
  <conditionalFormatting sqref="L27:L2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{93D0F449-281C-44DE-8C1A-D3A80C820F35}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{77FF066E-A293-4A0F-B425-5BC1F0337109}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{19501D5A-43B8-45A9-BB15-F4D540FC79EC}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{48EC031D-4914-4639-BDBE-9A70D719FD07}</x14:id>
        </ext>
      </extLst>
    </cfRule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{151B474B-BD7D-4EF9-A8E8-5DAE7E993B52}</x14:id>
        </ext>
      </extLst>
    </cfRule>
  </conditionalFormatting>
  <conditionalFormatting sqref="M7 M9 M11 M17 M19 M13 M15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{AEF27450-203F-43CC-BE64-A042091BD5DE}</x14:id>
        </ext>
      </extLst>
    </cfRule>
    <cfRule type="dataBar" priority="7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{5090983A-A70B-48CB-A88F-CA03F4309094}</x14:id>
        </ext>
      </extLst>
    </cfRule>
    <cfRule type="dataBar" priority="7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{6FC9E015-C504-4873-9877-12A2803051AF}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{BBCA2A27-1D0A-4E5F-9C38-A5281BF8D521}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{C746944A-3B89-438F-8295-32C5DDD5EEF8}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{69A6F388-AAAA-4873-9717-869A26124079}</x14:id>
        </ext>
      </extLst>
    </cfRule>
    <cfRule type="dataBar" priority="8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{4A5AF0D9-9BA1-498F-9D33-A01E688A0570}</x14:id>
        </ext>
      </extLst>
    </cfRule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{8345DD98-4B2E-4FEF-BC33-5F6276BECDCA}</x14:id>
        </ext>
      </extLst>
    </cfRule>
  </conditionalFormatting>
  <conditionalFormatting sqref="M7:M8">
    <cfRule type="dataBar" priority="26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{38AB8B9D-CF08-4DB7-B42F-0E61CF2531EA}</x14:id>
        </ext>
      </extLst>
    </cfRule>
    <cfRule type="dataBar" priority="14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{2942FBCB-C084-41B3-A57A-4034F9BEE4B4}</x14:id>
        </ext>
      </extLst>
    </cfRule>
    <cfRule type="dataBar" priority="20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{850C4456-7204-47ED-A5F4-ECF50E669313}</x14:id>
        </ext>
      </extLst>
    </cfRule>
    <cfRule type="dataBar" priority="29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{C17276C0-D376-4C5C-9A88-FAD7CD38587C}</x14:id>
        </ext>
      </extLst>
    </cfRule>
    <cfRule type="dataBar" priority="32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{D98F5946-6D6B-4EB5-8094-FA116371A4A1}</x14:id>
        </ext>
      </extLst>
    </cfRule>
    <cfRule type="dataBar" priority="3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{588396AB-F38F-4816-8A30-6FFDFCCC6DD6}</x14:id>
        </ext>
      </extLst>
    </cfRule>
    <cfRule type="dataBar" priority="3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{139958E1-0711-4DE2-BA3B-2CDE85715242}</x14:id>
        </ext>
      </extLst>
    </cfRule>
  </conditionalFormatting>
  <conditionalFormatting sqref="M7:M20">
    <cfRule type="dataBar" priority="4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{C9914D96-7E4B-43C1-A749-44AF9F2537DA}</x14:id>
        </ext>
      </extLst>
    </cfRule>
    <cfRule type="dataBar" priority="4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{AE06F931-162F-4067-B663-244FA5CD0301}</x14:id>
        </ext>
      </extLst>
    </cfRule>
  </conditionalFormatting>
  <conditionalFormatting sqref="M9:M10">
    <cfRule type="dataBar" priority="19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{AFB49552-5AEB-43FA-B3C3-B98FB4E79E4A}</x14:id>
        </ext>
      </extLst>
    </cfRule>
    <cfRule type="dataBar" priority="25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{775E8701-6495-483B-9355-E15C28DDBD72}</x14:id>
        </ext>
      </extLst>
    </cfRule>
    <cfRule type="dataBar" priority="13">
      <dataBar>
        <cfvo type="num" val="0"/>
        <cfvo type="num" val="52"/>
        <color rgb="FF638EC6"/>
      </dataBar>
      <extLst>
        <ext xmlns:x14="http://schemas.microsoft.com/office/spreadsheetml/2009/9/main" uri="{B025F937-C7B1-47D3-B67F-A62EFF666E3E}">
          <x14:id>{B98A5F29-D2AE-44FC-81CD-5D5B8D051358}</x14:id>
        </ext>
      </extLst>
    </cfRule>
  </conditionalFormatting>
  <conditionalFormatting sqref="M9:M20">
    <cfRule type="dataBar" priority="3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{A4801AAE-5EA4-427D-B274-8A5F5FFBA839}</x14:id>
        </ext>
      </extLst>
    </cfRule>
    <cfRule type="dataBar" priority="28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{CC45E31D-D4C1-41A8-9FB6-B674316A2A91}</x14:id>
        </ext>
      </extLst>
    </cfRule>
    <cfRule type="dataBar" priority="31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{7B384F50-14AD-4F8D-B2FC-F6CC37B23FD0}</x14:id>
        </ext>
      </extLst>
    </cfRule>
    <cfRule type="dataBar" priority="3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{DCC8A497-BC6C-42F5-8B99-78B796C93977}</x14:id>
        </ext>
      </extLst>
    </cfRule>
  </conditionalFormatting>
  <conditionalFormatting sqref="M11:M12">
    <cfRule type="dataBar" priority="12">
      <dataBar>
        <cfvo type="num" val="0"/>
        <cfvo type="num" val="75"/>
        <color rgb="FF638EC6"/>
      </dataBar>
      <extLst>
        <ext xmlns:x14="http://schemas.microsoft.com/office/spreadsheetml/2009/9/main" uri="{B025F937-C7B1-47D3-B67F-A62EFF666E3E}">
          <x14:id>{8B9D9F84-D5EC-47CE-84EE-7DA98F60546E}</x14:id>
        </ext>
      </extLst>
    </cfRule>
  </conditionalFormatting>
  <conditionalFormatting sqref="M11:M16">
    <cfRule type="dataBar" priority="18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{BD5869F8-99E5-4693-A336-AE48C76C1C0D}</x14:id>
        </ext>
      </extLst>
    </cfRule>
    <cfRule type="dataBar" priority="24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{F075669B-9481-40B4-BD10-C4B3D438B52A}</x14:id>
        </ext>
      </extLst>
    </cfRule>
  </conditionalFormatting>
  <conditionalFormatting sqref="M13:M14">
    <cfRule type="dataBar" priority="11">
      <dataBar>
        <cfvo type="num" val="0"/>
        <cfvo type="num" val="35"/>
        <color rgb="FF638EC6"/>
      </dataBar>
      <extLst>
        <ext xmlns:x14="http://schemas.microsoft.com/office/spreadsheetml/2009/9/main" uri="{B025F937-C7B1-47D3-B67F-A62EFF666E3E}">
          <x14:id>{FE746AB6-01D4-4BDF-8039-CB1B2EF9546F}</x14:id>
        </ext>
      </extLst>
    </cfRule>
  </conditionalFormatting>
  <conditionalFormatting sqref="M15:M16">
    <cfRule type="dataBar" priority="10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{6B6635BC-F8F9-4AB6-A857-F1C385143ED7}</x14:id>
        </ext>
      </extLst>
    </cfRule>
  </conditionalFormatting>
  <conditionalFormatting sqref="M17:M18">
    <cfRule type="dataBar" priority="23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{1A69C00E-C63B-487A-8429-F328A0908E97}</x14:id>
        </ext>
      </extLst>
    </cfRule>
    <cfRule type="dataBar" priority="1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{45D37F0F-0FEB-4C54-9904-35F55A84B663}</x14:id>
        </ext>
      </extLst>
    </cfRule>
    <cfRule type="dataBar" priority="9">
      <dataBar>
        <cfvo type="num" val="0"/>
        <cfvo type="num" val="23"/>
        <color rgb="FF638EC6"/>
      </dataBar>
      <extLst>
        <ext xmlns:x14="http://schemas.microsoft.com/office/spreadsheetml/2009/9/main" uri="{B025F937-C7B1-47D3-B67F-A62EFF666E3E}">
          <x14:id>{207C2CC7-5347-4C98-8014-97A69E4EED78}</x14:id>
        </ext>
      </extLst>
    </cfRule>
  </conditionalFormatting>
  <conditionalFormatting sqref="M19:M20">
    <cfRule type="dataBar" priority="22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{CD22EF22-14CE-40A2-9F21-4DBE55CD1E02}</x14:id>
        </ext>
      </extLst>
    </cfRule>
    <cfRule type="dataBar" priority="16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{A490F03F-9710-4DF1-AFF4-C4AEAE16664D}</x14:id>
        </ext>
      </extLst>
    </cfRule>
    <cfRule type="dataBar" priority="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{76F25DFB-BEA3-4827-9A60-7D6295A66353}</x14:id>
        </ext>
      </extLst>
    </cfRule>
  </conditionalFormatting>
  <conditionalFormatting sqref="M23:M2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{0FDEBCAF-A095-4DA4-9239-9E49681896CD}</x14:id>
        </ext>
      </extLst>
    </cfRule>
    <cfRule type="dataBar" priority="3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{D075F3CE-0714-41E0-84FE-048A5816D329}</x14:id>
        </ext>
      </extLst>
    </cfRule>
    <cfRule type="dataBar" priority="30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{6A257FA6-1C25-403E-A869-C439EE57E4EF}</x14:id>
        </ext>
      </extLst>
    </cfRule>
    <cfRule type="dataBar" priority="27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{8E2B2F15-ADA5-4D4E-A288-9FDCF7849C3F}</x14:id>
        </ext>
      </extLst>
    </cfRule>
    <cfRule type="dataBar" priority="5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{CFB7C3DE-96BD-4DD6-BED1-449D6F432C5D}</x14:id>
        </ext>
      </extLst>
    </cfRule>
    <cfRule type="dataBar" priority="5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{B723AC90-0EC4-4BED-A2CE-1A3968216FA9}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{1762FDAB-AF45-446A-B499-E6A5409A286B}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{F86FD1F4-C448-4ADD-8F82-485AC1A028D4}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{F8C0E824-7209-4B08-867F-F4C6C51D1CEC}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{C8256BC8-45D4-4799-8B28-E75F84F32889}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{5DEDA3A1-8418-4916-AFD6-F92DCBD33C70}</x14:id>
        </ext>
      </extLst>
    </cfRule>
    <cfRule type="dataBar" priority="21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{94A9725E-FA2A-4A2E-923C-074E65DD8974}</x14:id>
        </ext>
      </extLst>
    </cfRule>
    <cfRule type="dataBar" priority="15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{81AB77DA-639B-4F82-89EB-D23E13B6D7AA}</x14:id>
        </ext>
      </extLst>
    </cfRule>
    <cfRule type="dataBar" priority="4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{BED80B11-6E55-40C2-B774-D8F8FCE7F487}</x14:id>
        </ext>
      </extLst>
    </cfRule>
    <cfRule type="dataBar" priority="7">
      <dataBar>
        <cfvo type="num" val="0"/>
        <cfvo type="num" val="314"/>
        <color rgb="FF638EC6"/>
      </dataBar>
      <extLst>
        <ext xmlns:x14="http://schemas.microsoft.com/office/spreadsheetml/2009/9/main" uri="{B025F937-C7B1-47D3-B67F-A62EFF666E3E}">
          <x14:id>{83CF7340-83FE-491D-9525-882F7C8100D3}</x14:id>
        </ext>
      </extLst>
    </cfRule>
    <cfRule type="dataBar" priority="3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{95F32D1B-D284-4437-875F-AC9465AA8735}</x14:id>
        </ext>
      </extLst>
    </cfRule>
    <cfRule type="dataBar" priority="3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{1938018C-3C65-4726-95D0-1C9B2BD2549B}</x14:id>
        </ext>
      </extLst>
    </cfRule>
    <cfRule type="dataBar" priority="43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{0E8CE086-D039-4A51-8AAF-5713B59CE47B}</x14:id>
        </ext>
      </extLst>
    </cfRule>
  </conditionalFormatting>
  <conditionalFormatting sqref="M27:M28"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{295C691B-B11F-47BA-817E-40B3556E7694}</x14:id>
        </ext>
      </extLst>
    </cfRule>
    <cfRule type="dataBar" priority="1">
      <dataBar>
        <cfvo type="num" val="0"/>
        <cfvo type="num" val="173"/>
        <color rgb="FF638EC6"/>
      </dataBar>
      <extLst>
        <ext xmlns:x14="http://schemas.microsoft.com/office/spreadsheetml/2009/9/main" uri="{B025F937-C7B1-47D3-B67F-A62EFF666E3E}">
          <x14:id>{B9E30C7D-85CE-4FCD-9796-C6A6A8D0DBA5}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{82D81AE7-A755-4D83-B91B-F16532D3833C}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{E2A4F682-1309-496F-88ED-E87718730EA1}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{7D6FC895-607F-4505-A0DE-2A2A08E83C75}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{43668F1E-C248-4C74-A1D5-F6488CBB72B4}</x14:id>
        </ext>
      </extLst>
    </cfRule>
    <cfRule type="dataBar" priority="4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{907DE16F-F009-4C5A-AA2B-96349D3D6F74}</x14:id>
        </ext>
      </extLst>
    </cfRule>
    <cfRule type="dataBar" priority="4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{7C93FA44-0F77-4E04-84CC-4E2327E30970}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{30EFA53D-B833-4E83-9FDC-16C35E2DF9F1}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B423C3-D878-4BBF-873C-947079916F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A30C56-F30F-4FBD-A050-A160D9BFC9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E22F43-7F7B-4C62-A898-7542730172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9C1132-E94A-4181-9A5E-82767F62C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F347B2-3BBB-4315-A968-E21E1C29B8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L7:L20</xm:sqref>
        </x14:conditionalFormatting>
        <x14:conditionalFormatting xmlns:xm="http://schemas.microsoft.com/office/excel/2006/main">
          <x14:cfRule type="dataBar" id="{C0B8BB50-0D68-4FE0-AF34-4C783CDD59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9F7D46B-1EF2-481E-9D01-18CE97B27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 L27:L28 L7:L20</xm:sqref>
        </x14:conditionalFormatting>
        <x14:conditionalFormatting xmlns:xm="http://schemas.microsoft.com/office/excel/2006/main">
          <x14:cfRule type="dataBar" id="{69787BA6-24E2-48EB-B7AD-E98986E2B4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D365B3-BCF6-4C0F-AC4E-7E142B91A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B27ADD-F9B8-4625-B771-C6BC71A1C0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6D6693-D805-4BC6-BCA4-5584B36BB0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8B0332-FA52-4221-A4F5-9BC7A2101B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93D0F449-281C-44DE-8C1A-D3A80C820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FF066E-A293-4A0F-B425-5BC1F03371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501D5A-43B8-45A9-BB15-F4D540FC79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EC031D-4914-4639-BDBE-9A70D719F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B474B-BD7D-4EF9-A8E8-5DAE7E993B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AEF27450-203F-43CC-BE64-A042091BD5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90983A-A70B-48CB-A88F-CA03F430909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FC9E015-C504-4873-9877-12A2803051A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BCA2A27-1D0A-4E5F-9C38-A5281BF8D5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46944A-3B89-438F-8295-32C5DDD5EE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A6F388-AAAA-4873-9717-869A26124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5AF0D9-9BA1-498F-9D33-A01E688A0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45DD98-4B2E-4FEF-BC33-5F6276BECD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M17 M19 M13 M15</xm:sqref>
        </x14:conditionalFormatting>
        <x14:conditionalFormatting xmlns:xm="http://schemas.microsoft.com/office/excel/2006/main">
          <x14:cfRule type="dataBar" id="{38AB8B9D-CF08-4DB7-B42F-0E61CF2531EA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2942FBCB-C084-41B3-A57A-4034F9BEE4B4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850C4456-7204-47ED-A5F4-ECF50E669313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C17276C0-D376-4C5C-9A88-FAD7CD38587C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D98F5946-6D6B-4EB5-8094-FA116371A4A1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588396AB-F38F-4816-8A30-6FFDFCCC6DD6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139958E1-0711-4DE2-BA3B-2CDE85715242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9914D96-7E4B-43C1-A749-44AF9F2537DA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AE06F931-162F-4067-B663-244FA5CD030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AFB49552-5AEB-43FA-B3C3-B98FB4E79E4A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775E8701-6495-483B-9355-E15C28DDBD72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B98A5F29-D2AE-44FC-81CD-5D5B8D051358}">
            <x14:dataBar minLength="0" maxLength="100" gradient="0">
              <x14:cfvo type="num">
                <xm:f>0</xm:f>
              </x14:cfvo>
              <x14:cfvo type="num">
                <xm:f>52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4801AAE-5EA4-427D-B274-8A5F5FFBA83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CC45E31D-D4C1-41A8-9FB6-B674316A2A91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7B384F50-14AD-4F8D-B2FC-F6CC37B23FD0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DCC8A497-BC6C-42F5-8B99-78B796C9397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M9:M20</xm:sqref>
        </x14:conditionalFormatting>
        <x14:conditionalFormatting xmlns:xm="http://schemas.microsoft.com/office/excel/2006/main">
          <x14:cfRule type="dataBar" id="{8B9D9F84-D5EC-47CE-84EE-7DA98F60546E}">
            <x14:dataBar minLength="0" maxLength="100" gradient="0">
              <x14:cfvo type="num">
                <xm:f>0</xm:f>
              </x14:cfvo>
              <x14:cfvo type="num">
                <xm:f>75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BD5869F8-99E5-4693-A336-AE48C76C1C0D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F075669B-9481-40B4-BD10-C4B3D438B52A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M11:M16</xm:sqref>
        </x14:conditionalFormatting>
        <x14:conditionalFormatting xmlns:xm="http://schemas.microsoft.com/office/excel/2006/main">
          <x14:cfRule type="dataBar" id="{FE746AB6-01D4-4BDF-8039-CB1B2EF9546F}">
            <x14:dataBar minLength="0" maxLength="100" gradient="0">
              <x14:cfvo type="num">
                <xm:f>0</xm:f>
              </x14:cfvo>
              <x14:cfvo type="num">
                <xm:f>35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6B6635BC-F8F9-4AB6-A857-F1C385143ED7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1A69C00E-C63B-487A-8429-F328A0908E97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14:cfRule type="dataBar" id="{45D37F0F-0FEB-4C54-9904-35F55A84B66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207C2CC7-5347-4C98-8014-97A69E4EED78}">
            <x14:dataBar minLength="0" maxLength="100" gradient="0">
              <x14:cfvo type="num">
                <xm:f>0</xm:f>
              </x14:cfvo>
              <x14:cfvo type="num">
                <xm:f>23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CD22EF22-14CE-40A2-9F21-4DBE55CD1E02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A490F03F-9710-4DF1-AFF4-C4AEAE16664D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14:cfRule type="dataBar" id="{76F25DFB-BEA3-4827-9A60-7D6295A663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0FDEBCAF-A095-4DA4-9239-9E49681896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75F3CE-0714-41E0-84FE-048A5816D329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A257FA6-1C25-403E-A869-C439EE57E4EF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8E2B2F15-ADA5-4D4E-A288-9FDCF7849C3F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CFB7C3DE-96BD-4DD6-BED1-449D6F432C5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723AC90-0EC4-4BED-A2CE-1A3968216FA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762FDAB-AF45-446A-B499-E6A5409A28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6FD1F4-C448-4ADD-8F82-485AC1A028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C0E824-7209-4B08-867F-F4C6C51D1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256BC8-45D4-4799-8B28-E75F84F328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EDA3A1-8418-4916-AFD6-F92DCBD33C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A9725E-FA2A-4A2E-923C-074E65DD8974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81AB77DA-639B-4F82-89EB-D23E13B6D7AA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BED80B11-6E55-40C2-B774-D8F8FCE7F487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3CF7340-83FE-491D-9525-882F7C8100D3}">
            <x14:dataBar minLength="0" maxLength="100" gradient="0">
              <x14:cfvo type="num">
                <xm:f>0</xm:f>
              </x14:cfvo>
              <x14:cfvo type="num">
                <xm:f>314</xm:f>
              </x14:cfvo>
              <x14:negativeFillColor rgb="FFFF0000"/>
              <x14:axisColor rgb="FF000000"/>
            </x14:dataBar>
          </x14:cfRule>
          <x14:cfRule type="dataBar" id="{95F32D1B-D284-4437-875F-AC9465AA873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938018C-3C65-4726-95D0-1C9B2BD2549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E8CE086-D039-4A51-8AAF-5713B59CE47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295C691B-B11F-47BA-817E-40B3556E76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E30C7D-85CE-4FCD-9796-C6A6A8D0DBA5}">
            <x14:dataBar minLength="0" maxLength="100" gradient="0">
              <x14:cfvo type="num">
                <xm:f>0</xm:f>
              </x14:cfvo>
              <x14:cfvo type="num">
                <xm:f>173</xm:f>
              </x14:cfvo>
              <x14:negativeFillColor rgb="FFFF0000"/>
              <x14:axisColor rgb="FF000000"/>
            </x14:dataBar>
          </x14:cfRule>
          <x14:cfRule type="dataBar" id="{82D81AE7-A755-4D83-B91B-F16532D383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A4F682-1309-496F-88ED-E87718730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6FC895-607F-4505-A0DE-2A2A08E83C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3668F1E-C248-4C74-A1D5-F6488CBB7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7DE16F-F009-4C5A-AA2B-96349D3D6F7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C93FA44-0F77-4E04-84CC-4E2327E3097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0EFA53D-B833-4E83-9FDC-16C35E2D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57AF-7056-4313-BDF8-8FEAD1F93F46}">
  <sheetPr codeName="Hoja82"/>
  <dimension ref="B1:Y32"/>
  <sheetViews>
    <sheetView showGridLines="0" topLeftCell="F1" zoomScaleNormal="100" workbookViewId="0">
      <selection activeCell="R30" sqref="R30:R3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367</v>
      </c>
      <c r="I1" s="19"/>
      <c r="J1" s="19"/>
      <c r="K1" s="19"/>
      <c r="L1" s="19"/>
      <c r="M1" s="19"/>
      <c r="N1" s="22"/>
      <c r="X1" s="8">
        <f>AVERAGE(L7,L9,L11,L13,L15,L17,L19,L23,L27)</f>
        <v>1.0116827616827617</v>
      </c>
      <c r="Y1" s="9">
        <f>1-X1</f>
        <v>-1.1682761682761722E-2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367</v>
      </c>
      <c r="J7" s="27">
        <v>108</v>
      </c>
      <c r="K7" s="27">
        <v>108</v>
      </c>
      <c r="L7" s="23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368</v>
      </c>
      <c r="J9" s="27">
        <v>53</v>
      </c>
      <c r="K9" s="27">
        <v>53</v>
      </c>
      <c r="L9" s="23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369</v>
      </c>
      <c r="J11" s="27">
        <v>41</v>
      </c>
      <c r="K11" s="27">
        <v>41</v>
      </c>
      <c r="L11" s="23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30</v>
      </c>
      <c r="J13" s="27">
        <v>38</v>
      </c>
      <c r="K13" s="27">
        <v>38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269</v>
      </c>
      <c r="J15" s="27">
        <v>44</v>
      </c>
      <c r="K15" s="27">
        <v>45</v>
      </c>
      <c r="L15" s="23">
        <f>K15/J15</f>
        <v>1.0227272727272727</v>
      </c>
      <c r="M15" s="32">
        <f>J15-K15</f>
        <v>-1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15</v>
      </c>
      <c r="J17" s="27">
        <v>25</v>
      </c>
      <c r="K17" s="27">
        <v>25</v>
      </c>
      <c r="L17" s="23">
        <f>K17/J17</f>
        <v>1</v>
      </c>
      <c r="M17" s="32">
        <f>J17-K17</f>
        <v>0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6"/>
      <c r="I19" s="30" t="s">
        <v>370</v>
      </c>
      <c r="J19" s="27">
        <v>66</v>
      </c>
      <c r="K19" s="27">
        <v>66</v>
      </c>
      <c r="L19" s="23">
        <f>K19/J19</f>
        <v>1</v>
      </c>
      <c r="M19" s="32">
        <f>J19-K19</f>
        <v>0</v>
      </c>
      <c r="N19" s="22"/>
    </row>
    <row r="20" spans="8:14" x14ac:dyDescent="0.25">
      <c r="H20" s="26"/>
      <c r="I20" s="31"/>
      <c r="J20" s="28"/>
      <c r="K20" s="28"/>
      <c r="L20" s="23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367</v>
      </c>
      <c r="J23" s="20">
        <v>91</v>
      </c>
      <c r="K23" s="20">
        <v>92</v>
      </c>
      <c r="L23" s="23">
        <f>K23/J23</f>
        <v>1.0109890109890109</v>
      </c>
      <c r="M23" s="18">
        <f>J23-K23</f>
        <v>-1</v>
      </c>
      <c r="N23" s="22"/>
    </row>
    <row r="24" spans="8:14" x14ac:dyDescent="0.25">
      <c r="H24" s="26"/>
      <c r="I24" s="36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36" t="s">
        <v>367</v>
      </c>
      <c r="J27" s="20">
        <v>28</v>
      </c>
      <c r="K27" s="20">
        <v>30</v>
      </c>
      <c r="L27" s="23">
        <f>K27/J27</f>
        <v>1.0714285714285714</v>
      </c>
      <c r="M27" s="18">
        <f>J27-K27</f>
        <v>-2</v>
      </c>
      <c r="N27" s="22"/>
    </row>
    <row r="28" spans="8:14" x14ac:dyDescent="0.25">
      <c r="H28" s="26"/>
      <c r="I28" s="36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I30:L30"/>
    <mergeCell ref="J32:L32"/>
    <mergeCell ref="I13:I14"/>
    <mergeCell ref="J13:J14"/>
    <mergeCell ref="K13:K14"/>
    <mergeCell ref="L13:L14"/>
    <mergeCell ref="I17:I18"/>
    <mergeCell ref="J17:J18"/>
    <mergeCell ref="K17:K18"/>
    <mergeCell ref="L17:L18"/>
    <mergeCell ref="I15:I16"/>
    <mergeCell ref="J15:J16"/>
    <mergeCell ref="K15:K16"/>
    <mergeCell ref="L15:L16"/>
    <mergeCell ref="I19:I20"/>
    <mergeCell ref="J19:J20"/>
    <mergeCell ref="H25:H26"/>
    <mergeCell ref="I25:M26"/>
    <mergeCell ref="H27:H28"/>
    <mergeCell ref="I27:I28"/>
    <mergeCell ref="J27:J28"/>
    <mergeCell ref="K27:K28"/>
    <mergeCell ref="L27:L28"/>
    <mergeCell ref="M27:M28"/>
    <mergeCell ref="H21:H22"/>
    <mergeCell ref="I21:M22"/>
    <mergeCell ref="H23:H24"/>
    <mergeCell ref="I23:I24"/>
    <mergeCell ref="J23:J24"/>
    <mergeCell ref="K23:K24"/>
    <mergeCell ref="L23:L24"/>
    <mergeCell ref="M23:M24"/>
    <mergeCell ref="K19:K20"/>
    <mergeCell ref="L19:L20"/>
    <mergeCell ref="M19:M20"/>
    <mergeCell ref="J9:J10"/>
    <mergeCell ref="K9:K10"/>
    <mergeCell ref="L9:L10"/>
    <mergeCell ref="M9:M10"/>
    <mergeCell ref="M17:M18"/>
    <mergeCell ref="M13:M14"/>
    <mergeCell ref="M15:M16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20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{0A461412-D7F5-467E-A2E3-01519C70982C}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{A6A9DD9F-C161-4BB7-A702-3FB836767143}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{C2301C5A-A430-4B6D-A070-E5ED2B331DF7}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{E517B83E-940E-4E55-B438-8675BC1AB0AB}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{79CAC558-EC41-46CD-8545-18B078F948F2}</x14:id>
        </ext>
      </extLst>
    </cfRule>
  </conditionalFormatting>
  <conditionalFormatting sqref="L23:L24 L27:L28 L7:L20"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{904F5753-DBCA-4996-A90A-08DF41E3F9D1}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{2C4FC964-6611-4A9D-BC39-7F3FB62DC48F}</x14:id>
        </ext>
      </extLst>
    </cfRule>
  </conditionalFormatting>
  <conditionalFormatting sqref="L23:L24">
    <cfRule type="dataBar" priority="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{C94C6CBC-C377-41E8-9F9A-9408FF54A179}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{33F5DA49-ACBD-4DB6-B5F3-EFECC5086700}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{DA061B3B-F08E-45B5-9F1E-65434033A621}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{01653284-5495-4931-90EC-91FA9F8B48D8}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{49BB5F20-E708-4A52-8335-F857500D22B4}</x14:id>
        </ext>
      </extLst>
    </cfRule>
  </conditionalFormatting>
  <conditionalFormatting sqref="L27:L2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{EE47AA41-73C0-461E-AEC8-BAE1A82D1E5B}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{C838131A-5951-4900-83A5-E9D740A4692F}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{23B33E22-4139-4BD7-B810-A9C0C87B99E2}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{61C36730-F2D2-4DF4-AA48-8146917986BB}</x14:id>
        </ext>
      </extLst>
    </cfRule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{0041B34D-5335-4DED-84EF-6DBAC43FE8CB}</x14:id>
        </ext>
      </extLst>
    </cfRule>
  </conditionalFormatting>
  <conditionalFormatting sqref="M7 M9 M11 M17 M19 M13 M15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{1F66BBBB-323F-4195-93EE-CA2548E7E21F}</x14:id>
        </ext>
      </extLst>
    </cfRule>
    <cfRule type="dataBar" priority="7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{0AE67A48-1045-47CE-A10A-5AD8339B0E44}</x14:id>
        </ext>
      </extLst>
    </cfRule>
    <cfRule type="dataBar" priority="7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{EEEB6128-9C44-4706-9233-C1F8C6A9299D}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{CCFC8462-1769-485C-8ECD-9EF4E294D7AB}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{7A260CF7-ADF5-43FA-AED8-0F6FD3E09F11}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{A3694434-6506-4380-B66F-2C6E15C7C1B0}</x14:id>
        </ext>
      </extLst>
    </cfRule>
    <cfRule type="dataBar" priority="8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{99FD01D0-0C6B-47B3-8468-E65D6CB9828C}</x14:id>
        </ext>
      </extLst>
    </cfRule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{D5744193-9886-4E1D-89B2-948E56D686D4}</x14:id>
        </ext>
      </extLst>
    </cfRule>
  </conditionalFormatting>
  <conditionalFormatting sqref="M7:M8">
    <cfRule type="dataBar" priority="26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{0C310274-943A-4BAC-BE43-9E0AB02A206E}</x14:id>
        </ext>
      </extLst>
    </cfRule>
    <cfRule type="dataBar" priority="14">
      <dataBar>
        <cfvo type="num" val="0"/>
        <cfvo type="num" val="108"/>
        <color rgb="FF638EC6"/>
      </dataBar>
      <extLst>
        <ext xmlns:x14="http://schemas.microsoft.com/office/spreadsheetml/2009/9/main" uri="{B025F937-C7B1-47D3-B67F-A62EFF666E3E}">
          <x14:id>{0A891187-788D-48C2-A27D-9A4040AF39AA}</x14:id>
        </ext>
      </extLst>
    </cfRule>
    <cfRule type="dataBar" priority="20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{3000788F-D331-46E3-95B3-A7C1FB6CE2DB}</x14:id>
        </ext>
      </extLst>
    </cfRule>
    <cfRule type="dataBar" priority="29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{2FA7EEDD-04E7-41F2-826F-8DA4F805A341}</x14:id>
        </ext>
      </extLst>
    </cfRule>
    <cfRule type="dataBar" priority="32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{98ACFD07-3499-46CF-AB06-6D8015AA356D}</x14:id>
        </ext>
      </extLst>
    </cfRule>
    <cfRule type="dataBar" priority="3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{BCCC6BC2-E02D-4208-B33C-A746E7F2DEE7}</x14:id>
        </ext>
      </extLst>
    </cfRule>
    <cfRule type="dataBar" priority="3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{739F7D56-9FDD-4096-A8D4-9CA32BC31E1A}</x14:id>
        </ext>
      </extLst>
    </cfRule>
  </conditionalFormatting>
  <conditionalFormatting sqref="M7:M20">
    <cfRule type="dataBar" priority="4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{418CF2F7-0B3E-4928-B2B0-F06E1887F955}</x14:id>
        </ext>
      </extLst>
    </cfRule>
    <cfRule type="dataBar" priority="4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{31A780FE-D66D-4EEE-9400-5B081F9AAB41}</x14:id>
        </ext>
      </extLst>
    </cfRule>
  </conditionalFormatting>
  <conditionalFormatting sqref="M9:M10">
    <cfRule type="dataBar" priority="19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{C17AFA14-DBA0-472C-B00C-56B09577A371}</x14:id>
        </ext>
      </extLst>
    </cfRule>
    <cfRule type="dataBar" priority="25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{73C03D02-673D-4D21-A19C-A635D416F668}</x14:id>
        </ext>
      </extLst>
    </cfRule>
    <cfRule type="dataBar" priority="13">
      <dataBar>
        <cfvo type="num" val="0"/>
        <cfvo type="num" val="53"/>
        <color rgb="FF638EC6"/>
      </dataBar>
      <extLst>
        <ext xmlns:x14="http://schemas.microsoft.com/office/spreadsheetml/2009/9/main" uri="{B025F937-C7B1-47D3-B67F-A62EFF666E3E}">
          <x14:id>{E77C7985-A263-4E3F-9784-4FFB2BEE3C56}</x14:id>
        </ext>
      </extLst>
    </cfRule>
  </conditionalFormatting>
  <conditionalFormatting sqref="M9:M20">
    <cfRule type="dataBar" priority="3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{FF7B9D59-254F-4138-8F5A-1592A30C612E}</x14:id>
        </ext>
      </extLst>
    </cfRule>
    <cfRule type="dataBar" priority="28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{479D6C35-DA4F-48FA-8AD7-8F5E9933D823}</x14:id>
        </ext>
      </extLst>
    </cfRule>
    <cfRule type="dataBar" priority="31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{10F48A78-53F7-48A9-99BE-5339D177128F}</x14:id>
        </ext>
      </extLst>
    </cfRule>
    <cfRule type="dataBar" priority="3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{35EEF931-CEC5-4F04-8430-6B52F6B5A083}</x14:id>
        </ext>
      </extLst>
    </cfRule>
  </conditionalFormatting>
  <conditionalFormatting sqref="M11:M12">
    <cfRule type="dataBar" priority="12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{A8EB0C2D-2B74-4EA9-BEFB-1CFD70A5331A}</x14:id>
        </ext>
      </extLst>
    </cfRule>
  </conditionalFormatting>
  <conditionalFormatting sqref="M11:M16">
    <cfRule type="dataBar" priority="18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{E1CB8A74-4362-4FE0-9F2C-0D0B933D72C5}</x14:id>
        </ext>
      </extLst>
    </cfRule>
    <cfRule type="dataBar" priority="24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{41E52FA2-1446-4E13-ACFA-0A7CC10C7CE1}</x14:id>
        </ext>
      </extLst>
    </cfRule>
  </conditionalFormatting>
  <conditionalFormatting sqref="M13:M14">
    <cfRule type="dataBar" priority="11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{6EDB0194-1FFE-4FC3-A787-164E18ECBEEB}</x14:id>
        </ext>
      </extLst>
    </cfRule>
  </conditionalFormatting>
  <conditionalFormatting sqref="M15:M16">
    <cfRule type="dataBar" priority="10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{1C8444E3-57DE-410D-B95F-1E4953F853B9}</x14:id>
        </ext>
      </extLst>
    </cfRule>
  </conditionalFormatting>
  <conditionalFormatting sqref="M17:M18">
    <cfRule type="dataBar" priority="23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{781FD0A7-B40F-4423-9E8D-75A8BD16BAA5}</x14:id>
        </ext>
      </extLst>
    </cfRule>
    <cfRule type="dataBar" priority="1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{ABC77DA6-B882-47EE-ACBF-F7A60EC1C845}</x14:id>
        </ext>
      </extLst>
    </cfRule>
    <cfRule type="dataBar" priority="9">
      <dataBar>
        <cfvo type="num" val="0"/>
        <cfvo type="num" val="25"/>
        <color rgb="FF638EC6"/>
      </dataBar>
      <extLst>
        <ext xmlns:x14="http://schemas.microsoft.com/office/spreadsheetml/2009/9/main" uri="{B025F937-C7B1-47D3-B67F-A62EFF666E3E}">
          <x14:id>{4BB0FDCE-EC44-412A-9CF7-C775E5259A88}</x14:id>
        </ext>
      </extLst>
    </cfRule>
  </conditionalFormatting>
  <conditionalFormatting sqref="M19:M20">
    <cfRule type="dataBar" priority="22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{4303C669-6C74-4576-BB88-447D6C711D2D}</x14:id>
        </ext>
      </extLst>
    </cfRule>
    <cfRule type="dataBar" priority="16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{DA3977E4-2531-464A-AD90-89BEB1F3E1B3}</x14:id>
        </ext>
      </extLst>
    </cfRule>
    <cfRule type="dataBar" priority="8">
      <dataBar>
        <cfvo type="num" val="0"/>
        <cfvo type="num" val="66"/>
        <color rgb="FF638EC6"/>
      </dataBar>
      <extLst>
        <ext xmlns:x14="http://schemas.microsoft.com/office/spreadsheetml/2009/9/main" uri="{B025F937-C7B1-47D3-B67F-A62EFF666E3E}">
          <x14:id>{F64B5E57-1C7C-4C17-BE4B-D28BB8BE2165}</x14:id>
        </ext>
      </extLst>
    </cfRule>
  </conditionalFormatting>
  <conditionalFormatting sqref="M23:M24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{6A22E5DE-D734-417C-93FA-754818B44A5E}</x14:id>
        </ext>
      </extLst>
    </cfRule>
    <cfRule type="dataBar" priority="3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{5B018130-1EED-4F76-82BB-2DF77CA3C638}</x14:id>
        </ext>
      </extLst>
    </cfRule>
    <cfRule type="dataBar" priority="30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{968FED00-EA17-42AC-910F-9F36D838996F}</x14:id>
        </ext>
      </extLst>
    </cfRule>
    <cfRule type="dataBar" priority="27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{0E44D034-9546-476A-A4CF-D4D22CEBB58C}</x14:id>
        </ext>
      </extLst>
    </cfRule>
    <cfRule type="dataBar" priority="5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{E2730DB3-F4CA-4499-B86E-89F750D35131}</x14:id>
        </ext>
      </extLst>
    </cfRule>
    <cfRule type="dataBar" priority="5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{7360EE96-300B-4232-B080-0BF464152470}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{3709924B-74BD-40D6-9424-096E893FCD84}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{387F3C1F-D38A-4F12-A910-05BB483DE98F}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{FD4A6FD4-C632-4C8E-ABD8-831064EDD89D}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{0EE6AD1B-07C9-45C3-96AB-83475BB49E93}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{0A950133-E725-492D-A806-672BF555288C}</x14:id>
        </ext>
      </extLst>
    </cfRule>
    <cfRule type="dataBar" priority="21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{3159454C-CCC9-40BA-9FD6-D4EAB38B8D58}</x14:id>
        </ext>
      </extLst>
    </cfRule>
    <cfRule type="dataBar" priority="15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{E18FFF49-BAC8-439D-BCA8-0CEEAF4E4C87}</x14:id>
        </ext>
      </extLst>
    </cfRule>
    <cfRule type="dataBar" priority="4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{A277E959-18BC-4EEC-B929-BE22A06637CD}</x14:id>
        </ext>
      </extLst>
    </cfRule>
    <cfRule type="dataBar" priority="7">
      <dataBar>
        <cfvo type="num" val="0"/>
        <cfvo type="num" val="91"/>
        <color rgb="FF638EC6"/>
      </dataBar>
      <extLst>
        <ext xmlns:x14="http://schemas.microsoft.com/office/spreadsheetml/2009/9/main" uri="{B025F937-C7B1-47D3-B67F-A62EFF666E3E}">
          <x14:id>{4CBDB11E-6614-4831-91A9-C444C7529571}</x14:id>
        </ext>
      </extLst>
    </cfRule>
    <cfRule type="dataBar" priority="3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{DAD11B34-8735-463F-82B3-032DE2F57A02}</x14:id>
        </ext>
      </extLst>
    </cfRule>
    <cfRule type="dataBar" priority="3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{A2EEFB27-3D6C-402B-8274-728D2AAFA523}</x14:id>
        </ext>
      </extLst>
    </cfRule>
    <cfRule type="dataBar" priority="43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{1B35F394-C711-4416-89C9-21F6B71D7EC4}</x14:id>
        </ext>
      </extLst>
    </cfRule>
  </conditionalFormatting>
  <conditionalFormatting sqref="M27:M28"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{A209E0F5-96BC-4223-9C2D-DD86F75BF7A7}</x14:id>
        </ext>
      </extLst>
    </cfRule>
    <cfRule type="dataBar" priority="1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{17E5E7EE-18D6-4C65-8178-BE7A2DFE25EC}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{20C77A81-52A6-445C-BE7B-C9DEF6A02B4E}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{A158853D-40A3-4265-B0F8-2944937027CD}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{986ADDA8-4214-4839-81B5-4405F79E5A28}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{B39FDC6C-A787-4F15-A11D-E6415B80552C}</x14:id>
        </ext>
      </extLst>
    </cfRule>
    <cfRule type="dataBar" priority="4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{1204839D-FE0E-4FD9-9E5D-C049FA8D60F1}</x14:id>
        </ext>
      </extLst>
    </cfRule>
    <cfRule type="dataBar" priority="4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{B6D4963D-A8EB-444E-A96C-C1DF98D786C6}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{320C0FCF-70A5-493A-AF46-08AA78BB000B}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461412-D7F5-467E-A2E3-01519C709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A9DD9F-C161-4BB7-A702-3FB8367671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2301C5A-A430-4B6D-A070-E5ED2B331D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17B83E-940E-4E55-B438-8675BC1AB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CAC558-EC41-46CD-8545-18B078F948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L7:L20</xm:sqref>
        </x14:conditionalFormatting>
        <x14:conditionalFormatting xmlns:xm="http://schemas.microsoft.com/office/excel/2006/main">
          <x14:cfRule type="dataBar" id="{904F5753-DBCA-4996-A90A-08DF41E3F9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C4FC964-6611-4A9D-BC39-7F3FB62DC4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 L27:L28 L7:L20</xm:sqref>
        </x14:conditionalFormatting>
        <x14:conditionalFormatting xmlns:xm="http://schemas.microsoft.com/office/excel/2006/main">
          <x14:cfRule type="dataBar" id="{C94C6CBC-C377-41E8-9F9A-9408FF54A1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3F5DA49-ACBD-4DB6-B5F3-EFECC5086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061B3B-F08E-45B5-9F1E-65434033A6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653284-5495-4931-90EC-91FA9F8B4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BB5F20-E708-4A52-8335-F857500D2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EE47AA41-73C0-461E-AEC8-BAE1A82D1E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38131A-5951-4900-83A5-E9D740A46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B33E22-4139-4BD7-B810-A9C0C87B9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C36730-F2D2-4DF4-AA48-8146917986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41B34D-5335-4DED-84EF-6DBAC43FE8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1F66BBBB-323F-4195-93EE-CA2548E7E2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E67A48-1045-47CE-A10A-5AD8339B0E4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EEB6128-9C44-4706-9233-C1F8C6A9299D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CFC8462-1769-485C-8ECD-9EF4E294D7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260CF7-ADF5-43FA-AED8-0F6FD3E09F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3694434-6506-4380-B66F-2C6E15C7C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FD01D0-0C6B-47B3-8468-E65D6CB98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744193-9886-4E1D-89B2-948E56D686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M17 M19 M13 M15</xm:sqref>
        </x14:conditionalFormatting>
        <x14:conditionalFormatting xmlns:xm="http://schemas.microsoft.com/office/excel/2006/main">
          <x14:cfRule type="dataBar" id="{0C310274-943A-4BAC-BE43-9E0AB02A206E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0A891187-788D-48C2-A27D-9A4040AF39AA}">
            <x14:dataBar minLength="0" maxLength="100" gradient="0">
              <x14:cfvo type="num">
                <xm:f>0</xm:f>
              </x14:cfvo>
              <x14:cfvo type="num">
                <xm:f>108</xm:f>
              </x14:cfvo>
              <x14:negativeFillColor rgb="FFFF0000"/>
              <x14:axisColor rgb="FF000000"/>
            </x14:dataBar>
          </x14:cfRule>
          <x14:cfRule type="dataBar" id="{3000788F-D331-46E3-95B3-A7C1FB6CE2DB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2FA7EEDD-04E7-41F2-826F-8DA4F805A341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98ACFD07-3499-46CF-AB06-6D8015AA356D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BCCC6BC2-E02D-4208-B33C-A746E7F2DEE7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739F7D56-9FDD-4096-A8D4-9CA32BC31E1A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418CF2F7-0B3E-4928-B2B0-F06E1887F955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31A780FE-D66D-4EEE-9400-5B081F9AAB41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C17AFA14-DBA0-472C-B00C-56B09577A371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73C03D02-673D-4D21-A19C-A635D416F668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E77C7985-A263-4E3F-9784-4FFB2BEE3C56}">
            <x14:dataBar minLength="0" maxLength="100" gradient="0">
              <x14:cfvo type="num">
                <xm:f>0</xm:f>
              </x14:cfvo>
              <x14:cfvo type="num">
                <xm:f>53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FF7B9D59-254F-4138-8F5A-1592A30C612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479D6C35-DA4F-48FA-8AD7-8F5E9933D823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10F48A78-53F7-48A9-99BE-5339D177128F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35EEF931-CEC5-4F04-8430-6B52F6B5A08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M9:M20</xm:sqref>
        </x14:conditionalFormatting>
        <x14:conditionalFormatting xmlns:xm="http://schemas.microsoft.com/office/excel/2006/main">
          <x14:cfRule type="dataBar" id="{A8EB0C2D-2B74-4EA9-BEFB-1CFD70A5331A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E1CB8A74-4362-4FE0-9F2C-0D0B933D72C5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41E52FA2-1446-4E13-ACFA-0A7CC10C7CE1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M11:M16</xm:sqref>
        </x14:conditionalFormatting>
        <x14:conditionalFormatting xmlns:xm="http://schemas.microsoft.com/office/excel/2006/main">
          <x14:cfRule type="dataBar" id="{6EDB0194-1FFE-4FC3-A787-164E18ECBEEB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1C8444E3-57DE-410D-B95F-1E4953F853B9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781FD0A7-B40F-4423-9E8D-75A8BD16BAA5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14:cfRule type="dataBar" id="{ABC77DA6-B882-47EE-ACBF-F7A60EC1C845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4BB0FDCE-EC44-412A-9CF7-C775E5259A88}">
            <x14:dataBar minLength="0" maxLength="100" gradient="0">
              <x14:cfvo type="num">
                <xm:f>0</xm:f>
              </x14:cfvo>
              <x14:cfvo type="num">
                <xm:f>25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4303C669-6C74-4576-BB88-447D6C711D2D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DA3977E4-2531-464A-AD90-89BEB1F3E1B3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14:cfRule type="dataBar" id="{F64B5E57-1C7C-4C17-BE4B-D28BB8BE2165}">
            <x14:dataBar minLength="0" maxLength="100" gradient="0">
              <x14:cfvo type="num">
                <xm:f>0</xm:f>
              </x14:cfvo>
              <x14:cfvo type="num">
                <xm:f>66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6A22E5DE-D734-417C-93FA-754818B44A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018130-1EED-4F76-82BB-2DF77CA3C638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68FED00-EA17-42AC-910F-9F36D838996F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0E44D034-9546-476A-A4CF-D4D22CEBB58C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E2730DB3-F4CA-4499-B86E-89F750D3513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360EE96-300B-4232-B080-0BF46415247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709924B-74BD-40D6-9424-096E893FCD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7F3C1F-D38A-4F12-A910-05BB483DE9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D4A6FD4-C632-4C8E-ABD8-831064EDD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E6AD1B-07C9-45C3-96AB-83475BB49E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950133-E725-492D-A806-672BF55528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59454C-CCC9-40BA-9FD6-D4EAB38B8D58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E18FFF49-BAC8-439D-BCA8-0CEEAF4E4C87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A277E959-18BC-4EEC-B929-BE22A06637CD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CBDB11E-6614-4831-91A9-C444C7529571}">
            <x14:dataBar minLength="0" maxLength="100" gradient="0">
              <x14:cfvo type="num">
                <xm:f>0</xm:f>
              </x14:cfvo>
              <x14:cfvo type="num">
                <xm:f>91</xm:f>
              </x14:cfvo>
              <x14:negativeFillColor rgb="FFFF0000"/>
              <x14:axisColor rgb="FF000000"/>
            </x14:dataBar>
          </x14:cfRule>
          <x14:cfRule type="dataBar" id="{DAD11B34-8735-463F-82B3-032DE2F57A0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2EEFB27-3D6C-402B-8274-728D2AAFA52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B35F394-C711-4416-89C9-21F6B71D7EC4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A209E0F5-96BC-4223-9C2D-DD86F75BF7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E5E7EE-18D6-4C65-8178-BE7A2DFE25EC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20C77A81-52A6-445C-BE7B-C9DEF6A02B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158853D-40A3-4265-B0F8-294493702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6ADDA8-4214-4839-81B5-4405F79E5A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9FDC6C-A787-4F15-A11D-E6415B8055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04839D-FE0E-4FD9-9E5D-C049FA8D60F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6D4963D-A8EB-444E-A96C-C1DF98D786C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20C0FCF-70A5-493A-AF46-08AA78BB00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72A9-73C8-4B59-9845-C9A27F7AA1EE}">
  <sheetPr codeName="Hoja83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371</v>
      </c>
      <c r="I1" s="19"/>
      <c r="J1" s="19"/>
      <c r="K1" s="19"/>
      <c r="L1" s="19"/>
      <c r="M1" s="19"/>
      <c r="N1" s="22"/>
      <c r="X1" s="8">
        <f>AVERAGE(L7,L9,L11,L13,L17,L21)</f>
        <v>1.0688885178847196</v>
      </c>
      <c r="Y1" s="9">
        <f>1-X1</f>
        <v>-6.8888517884719613E-2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25</v>
      </c>
      <c r="J7" s="27">
        <v>194</v>
      </c>
      <c r="K7" s="27">
        <v>198</v>
      </c>
      <c r="L7" s="23">
        <f>K7/J7</f>
        <v>1.0206185567010309</v>
      </c>
      <c r="M7" s="32">
        <f>J7-K7</f>
        <v>-4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365</v>
      </c>
      <c r="J9" s="27">
        <v>38</v>
      </c>
      <c r="K9" s="27">
        <v>50</v>
      </c>
      <c r="L9" s="23">
        <f>K9/J9</f>
        <v>1.3157894736842106</v>
      </c>
      <c r="M9" s="32">
        <f>J9-K9</f>
        <v>-12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372</v>
      </c>
      <c r="J11" s="27">
        <v>21</v>
      </c>
      <c r="K11" s="27">
        <v>21</v>
      </c>
      <c r="L11" s="23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373</v>
      </c>
      <c r="J13" s="27">
        <v>124</v>
      </c>
      <c r="K13" s="27">
        <v>124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6" t="s">
        <v>371</v>
      </c>
      <c r="J17" s="20">
        <v>39</v>
      </c>
      <c r="K17" s="20">
        <v>42</v>
      </c>
      <c r="L17" s="23">
        <f>K17/J17</f>
        <v>1.0769230769230769</v>
      </c>
      <c r="M17" s="18">
        <f>J17-K17</f>
        <v>-3</v>
      </c>
      <c r="N17" s="22"/>
    </row>
    <row r="18" spans="8:14" x14ac:dyDescent="0.25">
      <c r="H18" s="26"/>
      <c r="I18" s="36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371</v>
      </c>
      <c r="J21" s="20">
        <v>54</v>
      </c>
      <c r="K21" s="20">
        <v>54</v>
      </c>
      <c r="L21" s="23">
        <f>K21/J21</f>
        <v>1</v>
      </c>
      <c r="M21" s="18">
        <f>J21-K21</f>
        <v>0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{2541D059-7B63-4FCF-B61B-F3CA74025DD6}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{91078F9B-E143-4384-83B8-70233E612F54}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{3D98D369-002B-4464-9B5D-6CAD1A2FA08C}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{BE4BD58A-FAA4-4AB6-9FE8-0B8DE232ACDE}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{4547FF3A-8061-46C0-AC95-08F477F1F4F1}</x14:id>
        </ext>
      </extLst>
    </cfRule>
  </conditionalFormatting>
  <conditionalFormatting sqref="L17:L18 L21:L22 L7:L14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{2B88AA9B-EA68-410F-AF2B-84F8463BE6F4}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{C41F3A33-7927-4109-967E-ABA65D4CC793}</x14:id>
        </ext>
      </extLst>
    </cfRule>
  </conditionalFormatting>
  <conditionalFormatting sqref="L17:L18"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{AC7242FB-ED3A-472C-82D8-3405AAD69CE4}</x14:id>
        </ext>
      </extLst>
    </cfRule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{CD8A624A-23CD-4425-A403-BD823B144327}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{923B535C-1397-40A5-B926-12E0E4FCC844}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{8684583C-6618-4C45-A527-4E8930767959}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{DBCEB48C-600B-4315-953C-7C231C9AC73E}</x14:id>
        </ext>
      </extLst>
    </cfRule>
  </conditionalFormatting>
  <conditionalFormatting sqref="L21:L22"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{E856A7BE-6DFE-41DB-98C7-55854610F241}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{D8B6B359-457B-4D45-9FC4-374CCC94D25D}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{2FE2130F-38AA-43E8-A3D5-8946AA42B5D1}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{F8FF0F1E-FEC4-4E2E-8D1B-2C23EB824507}</x14:id>
        </ext>
      </extLst>
    </cfRule>
    <cfRule type="dataBar" priority="5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{25313F10-08EF-4481-82F7-6E33007A27F6}</x14:id>
        </ext>
      </extLst>
    </cfRule>
  </conditionalFormatting>
  <conditionalFormatting sqref="M7 M9 M11 M13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{909796A5-041D-4EC4-83FE-95D21974A4F6}</x14:id>
        </ext>
      </extLst>
    </cfRule>
    <cfRule type="dataBar" priority="71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{A11620C3-71B1-4FBF-8ED6-7118C1EC643B}</x14:id>
        </ext>
      </extLst>
    </cfRule>
    <cfRule type="dataBar" priority="71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{0CFE9A47-0933-4138-9E83-189A88D2E6AB}</x14:id>
        </ext>
      </extLst>
    </cfRule>
    <cfRule type="dataBar" priority="7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{C7208C06-1885-4773-B211-C833BD35AB44}</x14:id>
        </ext>
      </extLst>
    </cfRule>
    <cfRule type="dataBar" priority="7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{ADB68944-E005-46FF-9527-6B659EFA8620}</x14:id>
        </ext>
      </extLst>
    </cfRule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{6681E6AA-CFBA-438E-B390-02791B6A5DD2}</x14:id>
        </ext>
      </extLst>
    </cfRule>
    <cfRule type="dataBar" priority="72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{C7109A36-A6BC-4BF0-BACD-9C03B38458F6}</x14:id>
        </ext>
      </extLst>
    </cfRule>
    <cfRule type="dataBar" priority="72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{CBEFB566-DE04-43EB-BE98-CCAD320A4A3A}</x14:id>
        </ext>
      </extLst>
    </cfRule>
  </conditionalFormatting>
  <conditionalFormatting sqref="M7:M8">
    <cfRule type="dataBar" priority="36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{322D9BC1-886E-4896-8E8D-D6CE3686698F}</x14:id>
        </ext>
      </extLst>
    </cfRule>
    <cfRule type="dataBar" priority="17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{0901C3BB-39CC-451A-81F1-958B067F008A}</x14:id>
        </ext>
      </extLst>
    </cfRule>
    <cfRule type="dataBar" priority="23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{CF4EE1CB-F479-4DE1-B32D-94D22FF9742C}</x14:id>
        </ext>
      </extLst>
    </cfRule>
    <cfRule type="dataBar" priority="26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{79F1A8F9-DDEE-4F51-89C3-2CC8F3321677}</x14:id>
        </ext>
      </extLst>
    </cfRule>
    <cfRule type="dataBar" priority="29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{24E1851A-8961-4296-BFCE-D46A073F7A34}</x14:id>
        </ext>
      </extLst>
    </cfRule>
    <cfRule type="dataBar" priority="3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{B63D2E05-3F1F-47A2-BE6E-5BD7F0E71234}</x14:id>
        </ext>
      </extLst>
    </cfRule>
    <cfRule type="dataBar" priority="11">
      <dataBar>
        <cfvo type="num" val="0"/>
        <cfvo type="num" val="194"/>
        <color rgb="FF638EC6"/>
      </dataBar>
      <extLst>
        <ext xmlns:x14="http://schemas.microsoft.com/office/spreadsheetml/2009/9/main" uri="{B025F937-C7B1-47D3-B67F-A62EFF666E3E}">
          <x14:id>{B38D85A0-F7A9-4F84-995B-351083661DBE}</x14:id>
        </ext>
      </extLst>
    </cfRule>
  </conditionalFormatting>
  <conditionalFormatting sqref="M7:M14">
    <cfRule type="dataBar" priority="3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{1BC08179-B778-473C-8137-67058E232FFC}</x14:id>
        </ext>
      </extLst>
    </cfRule>
    <cfRule type="dataBar" priority="38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{9DFB1222-8EB3-40EF-B6E8-63BEDCC8C339}</x14:id>
        </ext>
      </extLst>
    </cfRule>
  </conditionalFormatting>
  <conditionalFormatting sqref="M9:M10">
    <cfRule type="dataBar" priority="22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{940FCE2F-014F-41B2-9442-FBEA5CA1D49F}</x14:id>
        </ext>
      </extLst>
    </cfRule>
    <cfRule type="dataBar" priority="16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{BE52E448-A803-4433-96C7-89B2C455BF2B}</x14:id>
        </ext>
      </extLst>
    </cfRule>
    <cfRule type="dataBar" priority="10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{1C025CE2-4EBE-4CBE-9A26-F41D13806814}</x14:id>
        </ext>
      </extLst>
    </cfRule>
  </conditionalFormatting>
  <conditionalFormatting sqref="M9:M14">
    <cfRule type="dataBar" priority="35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{74F27B92-7CB0-47A4-BFA5-A03B92C53595}</x14:id>
        </ext>
      </extLst>
    </cfRule>
    <cfRule type="dataBar" priority="28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{C48F152E-DAFC-4C78-B309-13541FDFADEB}</x14:id>
        </ext>
      </extLst>
    </cfRule>
    <cfRule type="dataBar" priority="25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{3552C590-33B5-4895-86C8-C75FD4521DF2}</x14:id>
        </ext>
      </extLst>
    </cfRule>
    <cfRule type="dataBar" priority="3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{29654088-DB82-4E2D-B8E7-E01402D0D940}</x14:id>
        </ext>
      </extLst>
    </cfRule>
  </conditionalFormatting>
  <conditionalFormatting sqref="M11:M12">
    <cfRule type="dataBar" priority="9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{6DD698E6-2E11-42D4-83B2-65C606D668BC}</x14:id>
        </ext>
      </extLst>
    </cfRule>
    <cfRule type="dataBar" priority="15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{A8CBEE48-83DF-4F93-8279-4482129E719D}</x14:id>
        </ext>
      </extLst>
    </cfRule>
    <cfRule type="dataBar" priority="21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{750094C3-818C-4DAF-A0B9-C49E54F1D8B8}</x14:id>
        </ext>
      </extLst>
    </cfRule>
  </conditionalFormatting>
  <conditionalFormatting sqref="M13:M14">
    <cfRule type="dataBar" priority="20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{61FD9405-9A7D-42E8-BFD7-6CDE70FFB24E}</x14:id>
        </ext>
      </extLst>
    </cfRule>
    <cfRule type="dataBar" priority="1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{7A0C5E54-92C6-4CAE-9CA6-40F22E25932C}</x14:id>
        </ext>
      </extLst>
    </cfRule>
    <cfRule type="dataBar" priority="8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{9585DA2D-3BAB-4969-BCF3-97BD88C32A84}</x14:id>
        </ext>
      </extLst>
    </cfRule>
  </conditionalFormatting>
  <conditionalFormatting sqref="M17:M18"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{2A66B9F7-3954-4EBD-86C2-46A7D15391AC}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{9E916808-E4F2-46CC-899E-415C810184BB}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{F5429CD5-2837-4739-A186-0169E6D87A15}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{53B34A7E-139B-42C3-87BF-BB81530D8ECC}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{91BD2D57-89C9-4BEA-B157-A95CBCF34D30}</x14:id>
        </ext>
      </extLst>
    </cfRule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{A06DB692-D3AA-4305-889C-A7D5314F791A}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{D4ED9C6B-5CC4-4750-AC73-798A7E29F012}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{69C1D6FE-E9C6-48EE-9969-2BAEC32F8A3B}</x14:id>
        </ext>
      </extLst>
    </cfRule>
    <cfRule type="dataBar" priority="37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{F292010E-F196-4874-8D1D-102C2A65384A}</x14:id>
        </ext>
      </extLst>
    </cfRule>
    <cfRule type="dataBar" priority="3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{1E3F58B6-4264-4234-9019-CD4E5C984FEA}</x14:id>
        </ext>
      </extLst>
    </cfRule>
    <cfRule type="dataBar" priority="3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{19E31336-293D-4E76-A9FC-2FBD9A64FD16}</x14:id>
        </ext>
      </extLst>
    </cfRule>
    <cfRule type="dataBar" priority="3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{72B736E7-1CF0-4B4E-87BE-30B4B4F462F0}</x14:id>
        </ext>
      </extLst>
    </cfRule>
    <cfRule type="dataBar" priority="27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{F039D53C-69FE-412E-8CDD-4ED5962F589B}</x14:id>
        </ext>
      </extLst>
    </cfRule>
    <cfRule type="dataBar" priority="24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{1BD55394-EB1C-4E83-B9FD-D5F634CC26C0}</x14:id>
        </ext>
      </extLst>
    </cfRule>
    <cfRule type="dataBar" priority="18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{ADB10D1B-0445-41D6-89A0-7FCF4D66A12E}</x14:id>
        </ext>
      </extLst>
    </cfRule>
    <cfRule type="dataBar" priority="4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{52DD7AED-63E3-4F20-97E8-C91FF3EBB373}</x14:id>
        </ext>
      </extLst>
    </cfRule>
    <cfRule type="dataBar" priority="12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{362F3961-1B22-4645-BAC2-0CB8F5188C3A}</x14:id>
        </ext>
      </extLst>
    </cfRule>
    <cfRule type="dataBar" priority="7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{4D344F81-516A-4451-80E9-D05D376A6A64}</x14:id>
        </ext>
      </extLst>
    </cfRule>
  </conditionalFormatting>
  <conditionalFormatting sqref="M21:M22"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{BDAAC452-BAC1-4045-8A4C-BC974E23B2E6}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{A5697A19-AED1-4290-915C-C597252C6106}</x14:id>
        </ext>
      </extLst>
    </cfRule>
    <cfRule type="dataBar" priority="1">
      <dataBar>
        <cfvo type="num" val="0"/>
        <cfvo type="num" val="54"/>
        <color rgb="FF638EC6"/>
      </dataBar>
      <extLst>
        <ext xmlns:x14="http://schemas.microsoft.com/office/spreadsheetml/2009/9/main" uri="{B025F937-C7B1-47D3-B67F-A62EFF666E3E}">
          <x14:id>{1466A0EC-43AE-480F-851E-F81260E1FF6E}</x14:id>
        </ext>
      </extLst>
    </cfRule>
    <cfRule type="dataBar" priority="4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{1D85F4D6-1F7C-48A3-88CF-16421AF627E4}</x14:id>
        </ext>
      </extLst>
    </cfRule>
    <cfRule type="dataBar" priority="4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{1CBDB913-6FF1-4D98-A448-DAB6DF30EA7B}</x14:id>
        </ext>
      </extLst>
    </cfRule>
    <cfRule type="dataBar" priority="4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{3746F5FA-68BF-4C41-884F-8DB5686AEB4B}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{7D340C15-9E9F-4CC4-8207-8714386833EE}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{8688564E-E87F-474E-AADF-65D3B553A9BB}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{D42DB13A-5A8C-491A-B01F-E040365657A3}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41D059-7B63-4FCF-B61B-F3CA74025D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078F9B-E143-4384-83B8-70233E612F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98D369-002B-4464-9B5D-6CAD1A2FA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4BD58A-FAA4-4AB6-9FE8-0B8DE232AC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47FF3A-8061-46C0-AC95-08F477F1F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2B88AA9B-EA68-410F-AF2B-84F8463BE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1F3A33-7927-4109-967E-ABA65D4CC7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AC7242FB-ED3A-472C-82D8-3405AAD69C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8A624A-23CD-4425-A403-BD823B1443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23B535C-1397-40A5-B926-12E0E4FCC8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84583C-6618-4C45-A527-4E89307679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CEB48C-600B-4315-953C-7C231C9AC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E856A7BE-6DFE-41DB-98C7-55854610F2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B6B359-457B-4D45-9FC4-374CCC94D2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E2130F-38AA-43E8-A3D5-8946AA42B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FF0F1E-FEC4-4E2E-8D1B-2C23EB8245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313F10-08EF-4481-82F7-6E33007A27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909796A5-041D-4EC4-83FE-95D21974A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1620C3-71B1-4FBF-8ED6-7118C1EC643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CFE9A47-0933-4138-9E83-189A88D2E6A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7208C06-1885-4773-B211-C833BD35AB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B68944-E005-46FF-9527-6B659EFA86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81E6AA-CFBA-438E-B390-02791B6A5D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109A36-A6BC-4BF0-BACD-9C03B3845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EFB566-DE04-43EB-BE98-CCAD320A4A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322D9BC1-886E-4896-8E8D-D6CE3686698F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0901C3BB-39CC-451A-81F1-958B067F008A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CF4EE1CB-F479-4DE1-B32D-94D22FF9742C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79F1A8F9-DDEE-4F51-89C3-2CC8F3321677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24E1851A-8961-4296-BFCE-D46A073F7A34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B63D2E05-3F1F-47A2-BE6E-5BD7F0E71234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B38D85A0-F7A9-4F84-995B-351083661DBE}">
            <x14:dataBar minLength="0" maxLength="100" gradient="0">
              <x14:cfvo type="num">
                <xm:f>0</xm:f>
              </x14:cfvo>
              <x14:cfvo type="num">
                <xm:f>194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1BC08179-B778-473C-8137-67058E232FFC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9DFB1222-8EB3-40EF-B6E8-63BEDCC8C339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940FCE2F-014F-41B2-9442-FBEA5CA1D49F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BE52E448-A803-4433-96C7-89B2C455BF2B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1C025CE2-4EBE-4CBE-9A26-F41D13806814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4F27B92-7CB0-47A4-BFA5-A03B92C53595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C48F152E-DAFC-4C78-B309-13541FDFADEB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3552C590-33B5-4895-86C8-C75FD4521DF2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29654088-DB82-4E2D-B8E7-E01402D0D940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6DD698E6-2E11-42D4-83B2-65C606D668BC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14:cfRule type="dataBar" id="{A8CBEE48-83DF-4F93-8279-4482129E719D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750094C3-818C-4DAF-A0B9-C49E54F1D8B8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61FD9405-9A7D-42E8-BFD7-6CDE70FFB24E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14:cfRule type="dataBar" id="{7A0C5E54-92C6-4CAE-9CA6-40F22E25932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9585DA2D-3BAB-4969-BCF3-97BD88C32A84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2A66B9F7-3954-4EBD-86C2-46A7D15391A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E916808-E4F2-46CC-899E-415C810184B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5429CD5-2837-4739-A186-0169E6D87A1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B34A7E-139B-42C3-87BF-BB81530D8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1BD2D57-89C9-4BEA-B157-A95CBCF34D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6DB692-D3AA-4305-889C-A7D5314F7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ED9C6B-5CC4-4750-AC73-798A7E29F0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C1D6FE-E9C6-48EE-9969-2BAEC32F8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92010E-F196-4874-8D1D-102C2A65384A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E3F58B6-4264-4234-9019-CD4E5C984FE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9E31336-293D-4E76-A9FC-2FBD9A64FD1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2B736E7-1CF0-4B4E-87BE-30B4B4F462F0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039D53C-69FE-412E-8CDD-4ED5962F589B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1BD55394-EB1C-4E83-B9FD-D5F634CC26C0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ADB10D1B-0445-41D6-89A0-7FCF4D66A12E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52DD7AED-63E3-4F20-97E8-C91FF3EBB37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362F3961-1B22-4645-BAC2-0CB8F5188C3A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4D344F81-516A-4451-80E9-D05D376A6A64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BDAAC452-BAC1-4045-8A4C-BC974E23B2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697A19-AED1-4290-915C-C597252C6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66A0EC-43AE-480F-851E-F81260E1FF6E}">
            <x14:dataBar minLength="0" maxLength="100" gradient="0">
              <x14:cfvo type="num">
                <xm:f>0</xm:f>
              </x14:cfvo>
              <x14:cfvo type="num">
                <xm:f>54</xm:f>
              </x14:cfvo>
              <x14:negativeFillColor rgb="FFFF0000"/>
              <x14:axisColor rgb="FF000000"/>
            </x14:dataBar>
          </x14:cfRule>
          <x14:cfRule type="dataBar" id="{1D85F4D6-1F7C-48A3-88CF-16421AF627E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1CBDB913-6FF1-4D98-A448-DAB6DF30EA7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746F5FA-68BF-4C41-884F-8DB5686AEB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D340C15-9E9F-4CC4-8207-8714386833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88564E-E87F-474E-AADF-65D3B553A9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2DB13A-5A8C-491A-B01F-E040365657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AB21-EC25-47A6-893F-4CFEEC2F68BB}">
  <sheetPr codeName="Hoja84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374</v>
      </c>
      <c r="I1" s="19"/>
      <c r="J1" s="19"/>
      <c r="K1" s="19"/>
      <c r="L1" s="19"/>
      <c r="M1" s="19"/>
      <c r="N1" s="22"/>
      <c r="X1" s="8">
        <f>AVERAGE(L7,L9,L11,L13,L17,L21)</f>
        <v>1.0413602905261512</v>
      </c>
      <c r="Y1" s="9">
        <f>1-X1</f>
        <v>-4.13602905261512E-2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374</v>
      </c>
      <c r="J7" s="27">
        <v>96</v>
      </c>
      <c r="K7" s="27">
        <v>106</v>
      </c>
      <c r="L7" s="23">
        <f>K7/J7</f>
        <v>1.1041666666666667</v>
      </c>
      <c r="M7" s="32">
        <f>J7-K7</f>
        <v>-10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287</v>
      </c>
      <c r="J9" s="27">
        <v>121</v>
      </c>
      <c r="K9" s="27">
        <v>123</v>
      </c>
      <c r="L9" s="23">
        <f>K9/J9</f>
        <v>1.0165289256198347</v>
      </c>
      <c r="M9" s="32">
        <f>J9-K9</f>
        <v>-2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375</v>
      </c>
      <c r="J11" s="27">
        <v>90</v>
      </c>
      <c r="K11" s="27">
        <v>93</v>
      </c>
      <c r="L11" s="23">
        <f>K11/J11</f>
        <v>1.0333333333333334</v>
      </c>
      <c r="M11" s="32">
        <f>J11-K11</f>
        <v>-3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376</v>
      </c>
      <c r="J13" s="27">
        <v>71</v>
      </c>
      <c r="K13" s="27">
        <v>71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6" t="s">
        <v>374</v>
      </c>
      <c r="J17" s="20">
        <v>47</v>
      </c>
      <c r="K17" s="20">
        <v>50</v>
      </c>
      <c r="L17" s="23">
        <f>K17/J17</f>
        <v>1.0638297872340425</v>
      </c>
      <c r="M17" s="18">
        <f>J17-K17</f>
        <v>-3</v>
      </c>
      <c r="N17" s="22"/>
    </row>
    <row r="18" spans="8:14" x14ac:dyDescent="0.25">
      <c r="H18" s="26"/>
      <c r="I18" s="36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374</v>
      </c>
      <c r="J21" s="20">
        <v>33</v>
      </c>
      <c r="K21" s="20">
        <v>34</v>
      </c>
      <c r="L21" s="23">
        <f>K21/J21</f>
        <v>1.0303030303030303</v>
      </c>
      <c r="M21" s="32">
        <f>J21-K21</f>
        <v>-1</v>
      </c>
      <c r="N21" s="22"/>
    </row>
    <row r="22" spans="8:14" x14ac:dyDescent="0.25">
      <c r="H22" s="26"/>
      <c r="I22" s="36"/>
      <c r="J22" s="20"/>
      <c r="K22" s="20"/>
      <c r="L22" s="23"/>
      <c r="M22" s="33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5:H16"/>
    <mergeCell ref="I15:M16"/>
    <mergeCell ref="H17:H18"/>
    <mergeCell ref="I17:I18"/>
    <mergeCell ref="J17:J18"/>
    <mergeCell ref="K17:K18"/>
    <mergeCell ref="L17:L18"/>
    <mergeCell ref="M17:M18"/>
    <mergeCell ref="J9:J10"/>
    <mergeCell ref="K9:K10"/>
    <mergeCell ref="L9:L10"/>
    <mergeCell ref="M9:M10"/>
    <mergeCell ref="I13:I14"/>
    <mergeCell ref="J13:J14"/>
    <mergeCell ref="K13:K14"/>
    <mergeCell ref="L13:L14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{47443346-D52E-407B-8FA0-471B11119228}</x14:id>
        </ext>
      </extLst>
    </cfRule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{567C290E-93AD-4D84-BBE1-9F46F256C81F}</x14:id>
        </ext>
      </extLs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{440307B0-D38D-41BE-8F96-8117B158DD92}</x14:id>
        </ext>
      </extLst>
    </cfRule>
    <cfRule type="dataBar" priority="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{D17F3B59-8351-4665-BFA1-6CD86FC72453}</x14:id>
        </ext>
      </extLst>
    </cfRule>
    <cfRule type="dataBar" priority="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{AA2A5CBE-7CA0-4899-93FD-4913959130DF}</x14:id>
        </ext>
      </extLst>
    </cfRule>
  </conditionalFormatting>
  <conditionalFormatting sqref="L17:L18 L21:L22 L7:L14">
    <cfRule type="dataBar" priority="6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{6B404BB8-2A14-4C1B-9A36-37C532F93FB9}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{60D9244A-C2A6-4407-A471-0B87F3117C94}</x14:id>
        </ext>
      </extLst>
    </cfRule>
  </conditionalFormatting>
  <conditionalFormatting sqref="L17:L18"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{6B8B8F2F-92E2-4FB2-9D41-3F09196BDFB7}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{E380B04C-C623-4931-BFE7-CAA73E8B0527}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{1C752F3A-2C01-467B-AA47-CCF91641A421}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{F3EB5339-E45F-4EB4-AE69-12A79B190A6D}</x14:id>
        </ext>
      </extLst>
    </cfRule>
    <cfRule type="dataBar" priority="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{0B41801B-9931-4B61-A91F-BA026FF023B4}</x14:id>
        </ext>
      </extLst>
    </cfRule>
  </conditionalFormatting>
  <conditionalFormatting sqref="L21:L22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{DBA9C53C-795B-4794-A89D-63EDC7D33244}</x14:id>
        </ext>
      </extLst>
    </cfRule>
    <cfRule type="dataBar" priority="5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{8185DC47-7F4D-4FD8-B039-FBACB920C9DC}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{E517FD49-F408-48A8-A42A-BD6DF8780B7D}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{79BC1AF5-37A8-40A2-9C3B-8836EABD6D1A}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{963C169A-A235-485C-BFA6-E1931F7ABA6C}</x14:id>
        </ext>
      </extLst>
    </cfRule>
  </conditionalFormatting>
  <conditionalFormatting sqref="M7 M9 M11 M13">
    <cfRule type="dataBar" priority="75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{C54F03BB-53A5-4015-B69B-0F7AB82E1604}</x14:id>
        </ext>
      </extLst>
    </cfRule>
    <cfRule type="dataBar" priority="7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{ECF9774C-ADAB-4048-9FEA-E41B181D33A0}</x14:id>
        </ext>
      </extLst>
    </cfRule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{F9D4CF62-0971-49AD-878A-585870358AB9}</x14:id>
        </ext>
      </extLst>
    </cfRule>
    <cfRule type="dataBar" priority="7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{82E86D8D-1AC8-4EAA-B3E5-7021FC2F4EA9}</x14:id>
        </ext>
      </extLst>
    </cfRule>
    <cfRule type="dataBar" priority="7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{3C8A6F04-1AF7-4AE2-8CC3-38EE914DA68B}</x14:id>
        </ext>
      </extLst>
    </cfRule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{27674CCF-9612-48C4-9134-62CB3F466989}</x14:id>
        </ext>
      </extLst>
    </cfRule>
    <cfRule type="dataBar" priority="7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{934CBB30-CB15-44CB-B3EA-6C1BF47997A8}</x14:id>
        </ext>
      </extLst>
    </cfRule>
    <cfRule type="dataBar" priority="75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{B9E802F5-4478-4EF5-8FF3-D51BDD4E4A33}</x14:id>
        </ext>
      </extLst>
    </cfRule>
  </conditionalFormatting>
  <conditionalFormatting sqref="M7:M8">
    <cfRule type="dataBar" priority="12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{8C988DA7-7511-46FD-BC63-D84C5EA533F1}</x14:id>
        </ext>
      </extLst>
    </cfRule>
    <cfRule type="dataBar" priority="3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{3F859243-CE4A-4C44-87D0-9054E964AB9C}</x14:id>
        </ext>
      </extLst>
    </cfRule>
    <cfRule type="dataBar" priority="3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{65CA108E-CC5C-4376-A7E3-043369C86C1E}</x14:id>
        </ext>
      </extLst>
    </cfRule>
    <cfRule type="dataBar" priority="18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{DA3421FE-EE4F-4527-9593-D801C07AF95E}</x14:id>
        </ext>
      </extLst>
    </cfRule>
    <cfRule type="dataBar" priority="27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{35DD266B-F452-47FD-AAA3-184C29EFEC34}</x14:id>
        </ext>
      </extLst>
    </cfRule>
    <cfRule type="dataBar" priority="24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{68E92BA3-1D9A-43CF-88CB-E32443F5D675}</x14:id>
        </ext>
      </extLst>
    </cfRule>
    <cfRule type="dataBar" priority="3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{B4FBC454-48D0-45B9-8853-7C1D0C6A0353}</x14:id>
        </ext>
      </extLst>
    </cfRule>
  </conditionalFormatting>
  <conditionalFormatting sqref="M7:M14">
    <cfRule type="dataBar" priority="3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{8F708410-271F-437F-9559-B58CB85D5C43}</x14:id>
        </ext>
      </extLst>
    </cfRule>
    <cfRule type="dataBar" priority="4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{8FB1FFAA-4387-4943-87FE-5BAA5E815286}</x14:id>
        </ext>
      </extLst>
    </cfRule>
  </conditionalFormatting>
  <conditionalFormatting sqref="M9:M10">
    <cfRule type="dataBar" priority="17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{31C1A922-7A15-4665-8E3A-C0B0B96B6241}</x14:id>
        </ext>
      </extLst>
    </cfRule>
    <cfRule type="dataBar" priority="11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{D427641E-6EFC-4E34-88E0-BE8EFF19E203}</x14:id>
        </ext>
      </extLst>
    </cfRule>
    <cfRule type="dataBar" priority="23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{EC4AA772-9629-40D9-8F99-B642F838CA40}</x14:id>
        </ext>
      </extLst>
    </cfRule>
  </conditionalFormatting>
  <conditionalFormatting sqref="M9:M14">
    <cfRule type="dataBar" priority="3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{DEDC0D9F-132D-4F37-B57A-71C24A46DC02}</x14:id>
        </ext>
      </extLst>
    </cfRule>
    <cfRule type="dataBar" priority="26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{C3119E42-994A-4413-9AB7-148EF1BD754D}</x14:id>
        </ext>
      </extLst>
    </cfRule>
    <cfRule type="dataBar" priority="29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{20D55277-A610-471A-866B-A6D6619AAF92}</x14:id>
        </ext>
      </extLst>
    </cfRule>
    <cfRule type="dataBar" priority="3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{9CF0AD7B-8BDF-4F0C-A8F1-44BF2904A1CB}</x14:id>
        </ext>
      </extLst>
    </cfRule>
  </conditionalFormatting>
  <conditionalFormatting sqref="M11:M12">
    <cfRule type="dataBar" priority="10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{FE6C4DBB-0B19-4DBE-8EE5-F1695D0A642F}</x14:id>
        </ext>
      </extLst>
    </cfRule>
    <cfRule type="dataBar" priority="16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{3FCA73D7-5EC0-4651-891A-1538CF7CB0D7}</x14:id>
        </ext>
      </extLst>
    </cfRule>
    <cfRule type="dataBar" priority="22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{AAB51F0B-3F69-4011-828B-B46CCA89FAA4}</x14:id>
        </ext>
      </extLst>
    </cfRule>
  </conditionalFormatting>
  <conditionalFormatting sqref="M13:M14">
    <cfRule type="dataBar" priority="9">
      <dataBar>
        <cfvo type="num" val="0"/>
        <cfvo type="num" val="71"/>
        <color rgb="FF638EC6"/>
      </dataBar>
      <extLst>
        <ext xmlns:x14="http://schemas.microsoft.com/office/spreadsheetml/2009/9/main" uri="{B025F937-C7B1-47D3-B67F-A62EFF666E3E}">
          <x14:id>{967D56E6-77B2-4CAB-A956-191C536CA95E}</x14:id>
        </ext>
      </extLst>
    </cfRule>
    <cfRule type="dataBar" priority="1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{75C93DC2-0CFF-4C4B-81FD-E21B539FE86A}</x14:id>
        </ext>
      </extLst>
    </cfRule>
    <cfRule type="dataBar" priority="21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{ECF0953C-96FB-4099-AC2B-6DD049F08CFF}</x14:id>
        </ext>
      </extLst>
    </cfRule>
  </conditionalFormatting>
  <conditionalFormatting sqref="M17:M18">
    <cfRule type="dataBar" priority="5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{A728CF2A-5CED-4894-878D-808B98ADC9F1}</x14:id>
        </ext>
      </extLst>
    </cfRule>
    <cfRule type="dataBar" priority="5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{E2040D67-61E0-43F6-869E-D08CD5FCBAA3}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{BD77EE73-5026-46AA-A0B6-D3FFC0AEB44C}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{9F712B99-AF40-4BEF-8304-AB1ECF6E98C1}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{0BE433AB-3AEB-4A3E-896A-203B197EA38E}</x14:id>
        </ext>
      </extLst>
    </cfRule>
    <cfRule type="dataBar" priority="5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{1B62AC49-4FB6-4C33-A29A-C442BD3F0903}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{F08E8EF4-1AF9-4387-A36B-0090D5C0069E}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{C96DB861-7FAE-419E-BA7B-228C18FDAEE8}</x14:id>
        </ext>
      </extLst>
    </cfRule>
    <cfRule type="dataBar" priority="3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{CA21C7ED-CD32-4330-9191-F661AAFB469E}</x14:id>
        </ext>
      </extLst>
    </cfRule>
    <cfRule type="dataBar" priority="3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{175B7199-F375-4A5D-AC9E-6DCD38EF9035}</x14:id>
        </ext>
      </extLst>
    </cfRule>
    <cfRule type="dataBar" priority="3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{0681FFE0-DCB4-4D2D-B9C6-8893402132E8}</x14:id>
        </ext>
      </extLst>
    </cfRule>
    <cfRule type="dataBar" priority="28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{9E2C88CF-4557-4D06-AA1B-9DB15FC4264F}</x14:id>
        </ext>
      </extLst>
    </cfRule>
    <cfRule type="dataBar" priority="2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{76D3353D-6060-4327-92BD-B932D556973D}</x14:id>
        </ext>
      </extLst>
    </cfRule>
    <cfRule type="dataBar" priority="19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{0A4E9C63-3123-4A07-8759-61B6E8405FC2}</x14:id>
        </ext>
      </extLst>
    </cfRule>
    <cfRule type="dataBar" priority="13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{FF193C06-773A-45D5-8006-8417D320F4F1}</x14:id>
        </ext>
      </extLst>
    </cfRule>
    <cfRule type="dataBar" priority="8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{CEB66F44-C554-4549-8D56-02C15FA55C41}</x14:id>
        </ext>
      </extLst>
    </cfRule>
    <cfRule type="dataBar" priority="31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{77D3D543-AF79-41E9-BE80-F4F258F4E321}</x14:id>
        </ext>
      </extLst>
    </cfRule>
    <cfRule type="dataBar" priority="4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{326B371A-0386-44A8-A3AF-4A83BA8B1B7F}</x14:id>
        </ext>
      </extLst>
    </cfRule>
  </conditionalFormatting>
  <conditionalFormatting sqref="M21:M22">
    <cfRule type="dataBar" priority="1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{5254B425-12EF-462C-8FE9-CB58A93F7C66}</x14:id>
        </ext>
      </extLst>
    </cfRule>
    <cfRule type="dataBar" priority="2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{79DDE814-CEF7-44DF-A834-EA7B04D020A3}</x14:id>
        </ext>
      </extLst>
    </cfRule>
    <cfRule type="dataBar" priority="4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{CB8BB2DB-88C8-49BB-BC5F-7AAD69BE1168}</x14:id>
        </ext>
      </extLst>
    </cfRule>
    <cfRule type="dataBar" priority="4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{E6192C7C-C7BF-4520-9650-875767AFE6BE}</x14:id>
        </ext>
      </extLst>
    </cfRule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{F801006A-891D-4D0D-B109-8C7447D4C828}</x14:id>
        </ext>
      </extLst>
    </cfRule>
    <cfRule type="dataBar" priority="4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{9775658F-E4BD-464C-8A1C-9C6E48EC388B}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{A7FAA336-B4C9-49AB-98E9-19E0139E9528}</x14:id>
        </ext>
      </extLst>
    </cfRule>
    <cfRule type="dataBar" priority="4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{7584F4A6-C892-4772-9A37-131CE75B1E50}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{92D3A94C-65E5-4381-9D65-705C8D2E5807}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{FEDA3699-A2D2-4442-91BE-274CC95E9817}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443346-D52E-407B-8FA0-471B11119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7C290E-93AD-4D84-BBE1-9F46F256C8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40307B0-D38D-41BE-8F96-8117B158DD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7F3B59-8351-4665-BFA1-6CD86FC724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2A5CBE-7CA0-4899-93FD-4913959130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6B404BB8-2A14-4C1B-9A36-37C532F93F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0D9244A-C2A6-4407-A471-0B87F3117C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6B8B8F2F-92E2-4FB2-9D41-3F09196BDF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80B04C-C623-4931-BFE7-CAA73E8B05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752F3A-2C01-467B-AA47-CCF91641A4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EB5339-E45F-4EB4-AE69-12A79B190A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41801B-9931-4B61-A91F-BA026FF023B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DBA9C53C-795B-4794-A89D-63EDC7D332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85DC47-7F4D-4FD8-B039-FBACB920C9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17FD49-F408-48A8-A42A-BD6DF8780B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BC1AF5-37A8-40A2-9C3B-8836EABD6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3C169A-A235-485C-BFA6-E1931F7ABA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C54F03BB-53A5-4015-B69B-0F7AB82E160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CF9774C-ADAB-4048-9FEA-E41B181D33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9D4CF62-0971-49AD-878A-585870358A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E86D8D-1AC8-4EAA-B3E5-7021FC2F4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8A6F04-1AF7-4AE2-8CC3-38EE914DA6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7674CCF-9612-48C4-9134-62CB3F4669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4CBB30-CB15-44CB-B3EA-6C1BF47997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E802F5-4478-4EF5-8FF3-D51BDD4E4A3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8C988DA7-7511-46FD-BC63-D84C5EA533F1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3F859243-CE4A-4C44-87D0-9054E964AB9C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65CA108E-CC5C-4376-A7E3-043369C86C1E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DA3421FE-EE4F-4527-9593-D801C07AF95E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35DD266B-F452-47FD-AAA3-184C29EFEC34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68E92BA3-1D9A-43CF-88CB-E32443F5D675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B4FBC454-48D0-45B9-8853-7C1D0C6A0353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F708410-271F-437F-9559-B58CB85D5C43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FB1FFAA-4387-4943-87FE-5BAA5E81528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31C1A922-7A15-4665-8E3A-C0B0B96B6241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D427641E-6EFC-4E34-88E0-BE8EFF19E203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EC4AA772-9629-40D9-8F99-B642F838CA40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DEDC0D9F-132D-4F37-B57A-71C24A46DC0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C3119E42-994A-4413-9AB7-148EF1BD754D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20D55277-A610-471A-866B-A6D6619AAF92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9CF0AD7B-8BDF-4F0C-A8F1-44BF2904A1CB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FE6C4DBB-0B19-4DBE-8EE5-F1695D0A642F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3FCA73D7-5EC0-4651-891A-1538CF7CB0D7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AAB51F0B-3F69-4011-828B-B46CCA89FAA4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967D56E6-77B2-4CAB-A956-191C536CA95E}">
            <x14:dataBar minLength="0" maxLength="100" gradient="0">
              <x14:cfvo type="num">
                <xm:f>0</xm:f>
              </x14:cfvo>
              <x14:cfvo type="num">
                <xm:f>71</xm:f>
              </x14:cfvo>
              <x14:negativeFillColor rgb="FFFF0000"/>
              <x14:axisColor rgb="FF000000"/>
            </x14:dataBar>
          </x14:cfRule>
          <x14:cfRule type="dataBar" id="{75C93DC2-0CFF-4C4B-81FD-E21B539FE86A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ECF0953C-96FB-4099-AC2B-6DD049F08CFF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A728CF2A-5CED-4894-878D-808B98ADC9F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2040D67-61E0-43F6-869E-D08CD5FCBAA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D77EE73-5026-46AA-A0B6-D3FFC0AEB4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712B99-AF40-4BEF-8304-AB1ECF6E98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E433AB-3AEB-4A3E-896A-203B197EA3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62AC49-4FB6-4C33-A29A-C442BD3F0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8E8EF4-1AF9-4387-A36B-0090D5C006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96DB861-7FAE-419E-BA7B-228C18FDA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21C7ED-CD32-4330-9191-F661AAFB469E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75B7199-F375-4A5D-AC9E-6DCD38EF903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681FFE0-DCB4-4D2D-B9C6-8893402132E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E2C88CF-4557-4D06-AA1B-9DB15FC4264F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76D3353D-6060-4327-92BD-B932D556973D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0A4E9C63-3123-4A07-8759-61B6E8405FC2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FF193C06-773A-45D5-8006-8417D320F4F1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CEB66F44-C554-4549-8D56-02C15FA55C41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77D3D543-AF79-41E9-BE80-F4F258F4E321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26B371A-0386-44A8-A3AF-4A83BA8B1B7F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5254B425-12EF-462C-8FE9-CB58A93F7C66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79DDE814-CEF7-44DF-A834-EA7B04D020A3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14:cfRule type="dataBar" id="{CB8BB2DB-88C8-49BB-BC5F-7AAD69BE116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6192C7C-C7BF-4520-9650-875767AFE6B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801006A-891D-4D0D-B109-8C7447D4C8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775658F-E4BD-464C-8A1C-9C6E48EC38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FAA336-B4C9-49AB-98E9-19E0139E95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84F4A6-C892-4772-9A37-131CE75B1E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D3A94C-65E5-4381-9D65-705C8D2E58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EDA3699-A2D2-4442-91BE-274CC95E9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9BE61-5AE7-492A-8EEB-AD974F3EB306}">
  <dimension ref="A1:Y6"/>
  <sheetViews>
    <sheetView showGridLines="0" zoomScaleNormal="100" workbookViewId="0">
      <selection activeCell="P33" sqref="P33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AVERAGE(C3:C6)</f>
        <v>1.0461576999761888</v>
      </c>
      <c r="Y1" s="9">
        <f>1-X1</f>
        <v>-4.6157699976188793E-2</v>
      </c>
    </row>
    <row r="2" spans="1:25" x14ac:dyDescent="0.25">
      <c r="A2" s="15"/>
      <c r="B2" s="15"/>
    </row>
    <row r="3" spans="1:25" x14ac:dyDescent="0.25">
      <c r="A3" s="37" t="s">
        <v>525</v>
      </c>
      <c r="B3" s="38"/>
      <c r="C3" s="14">
        <f>'D88 Limon'!X1</f>
        <v>1.0559664972708451</v>
      </c>
    </row>
    <row r="4" spans="1:25" x14ac:dyDescent="0.25">
      <c r="A4" s="37" t="s">
        <v>526</v>
      </c>
      <c r="B4" s="38"/>
      <c r="C4" s="14">
        <f>'D90 Siquirres'!X1</f>
        <v>1.0378395273136058</v>
      </c>
    </row>
    <row r="5" spans="1:25" x14ac:dyDescent="0.25">
      <c r="A5" s="37" t="s">
        <v>527</v>
      </c>
      <c r="B5" s="38"/>
      <c r="C5" s="14">
        <f>'D91 Talamanca'!X1</f>
        <v>1.0050196717195632</v>
      </c>
    </row>
    <row r="6" spans="1:25" x14ac:dyDescent="0.25">
      <c r="A6" s="37" t="s">
        <v>528</v>
      </c>
      <c r="B6" s="38"/>
      <c r="C6" s="14">
        <f>'D92 Matina'!X1</f>
        <v>1.0858051036007408</v>
      </c>
    </row>
  </sheetData>
  <sheetProtection algorithmName="SHA-512" hashValue="OtyT6DG4/R8t6psi0LFUcXZu4a825h81U+PKQNgiGVCntqcKKfiTH3MWRRERRYlj+ckT+nFu9n/kcn1OH/ToVQ==" saltValue="dVmdoyfRn9K1A+8TSNLGOw==" spinCount="100000" sheet="1" objects="1" scenarios="1"/>
  <mergeCells count="5">
    <mergeCell ref="A1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D2B1-603F-43F5-8009-303AD86FA775}">
  <sheetPr codeName="Hoja85"/>
  <dimension ref="B1:Y26"/>
  <sheetViews>
    <sheetView showGridLines="0" topLeftCell="F1" workbookViewId="0">
      <selection activeCell="O29" sqref="O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377</v>
      </c>
      <c r="I1" s="19"/>
      <c r="J1" s="19"/>
      <c r="K1" s="19"/>
      <c r="L1" s="19"/>
      <c r="M1" s="19"/>
      <c r="N1" s="22"/>
      <c r="X1" s="8">
        <f>AVERAGE(L7,L9,L11,L13,L17,L21)</f>
        <v>1.0559664972708451</v>
      </c>
      <c r="Y1" s="9">
        <f>1-X1</f>
        <v>-5.5966497270845128E-2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377</v>
      </c>
      <c r="J7" s="27">
        <v>220</v>
      </c>
      <c r="K7" s="27">
        <v>225</v>
      </c>
      <c r="L7" s="23">
        <f>K7/J7</f>
        <v>1.0227272727272727</v>
      </c>
      <c r="M7" s="32">
        <f>J7-K7</f>
        <v>-5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378</v>
      </c>
      <c r="J9" s="27">
        <v>84</v>
      </c>
      <c r="K9" s="27">
        <v>84</v>
      </c>
      <c r="L9" s="23">
        <f>K9/J9</f>
        <v>1</v>
      </c>
      <c r="M9" s="32">
        <f>J9-K9</f>
        <v>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379</v>
      </c>
      <c r="J11" s="27">
        <v>44</v>
      </c>
      <c r="K11" s="27">
        <v>50</v>
      </c>
      <c r="L11" s="23">
        <f>K11/J11</f>
        <v>1.1363636363636365</v>
      </c>
      <c r="M11" s="32">
        <f>J11-K11</f>
        <v>-6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380</v>
      </c>
      <c r="J13" s="27">
        <v>35</v>
      </c>
      <c r="K13" s="27">
        <v>37</v>
      </c>
      <c r="L13" s="23">
        <f>K13/J13</f>
        <v>1.0571428571428572</v>
      </c>
      <c r="M13" s="32">
        <f>J13-K13</f>
        <v>-2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6" t="s">
        <v>377</v>
      </c>
      <c r="J17" s="20">
        <v>184</v>
      </c>
      <c r="K17" s="20">
        <v>206</v>
      </c>
      <c r="L17" s="23">
        <f>K17/J17</f>
        <v>1.1195652173913044</v>
      </c>
      <c r="M17" s="18">
        <f>J17-K17</f>
        <v>-22</v>
      </c>
      <c r="N17" s="22"/>
    </row>
    <row r="18" spans="8:14" x14ac:dyDescent="0.25">
      <c r="H18" s="26"/>
      <c r="I18" s="36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377</v>
      </c>
      <c r="J21" s="20">
        <v>160</v>
      </c>
      <c r="K21" s="20">
        <v>160</v>
      </c>
      <c r="L21" s="23">
        <v>1</v>
      </c>
      <c r="M21" s="18">
        <v>0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7:H18"/>
    <mergeCell ref="I17:I18"/>
    <mergeCell ref="J17:J18"/>
    <mergeCell ref="K17:K18"/>
    <mergeCell ref="L17:L18"/>
    <mergeCell ref="M17:M18"/>
    <mergeCell ref="I13:I14"/>
    <mergeCell ref="J13:J14"/>
    <mergeCell ref="K13:K14"/>
    <mergeCell ref="L13:L14"/>
    <mergeCell ref="M13:M14"/>
    <mergeCell ref="M9:M10"/>
    <mergeCell ref="I11:I12"/>
    <mergeCell ref="J11:J12"/>
    <mergeCell ref="K11:K12"/>
    <mergeCell ref="L11:L12"/>
    <mergeCell ref="M11:M12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H15:H16"/>
    <mergeCell ref="I15:M16"/>
    <mergeCell ref="I9:I10"/>
    <mergeCell ref="J9:J10"/>
    <mergeCell ref="K9:K10"/>
    <mergeCell ref="L9:L10"/>
  </mergeCells>
  <conditionalFormatting sqref="L7:L14">
    <cfRule type="dataBar" priority="4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{5D1069B4-FB32-4DDD-8839-137F071BDAC6}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{244B3772-D53C-4029-A4B8-EB18BEDB11E7}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{E3E48F3B-A1B7-4469-BB28-35E04C1B81B4}</x14:id>
        </ext>
      </extLst>
    </cfRule>
    <cfRule type="dataBar" priority="4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{DAEDF33E-3A7A-499D-9C97-74183E5CDCCB}</x14:id>
        </ext>
      </extLst>
    </cfRule>
    <cfRule type="dataBar" priority="4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{661E1B62-BDF2-4312-8EB6-90D207D197F0}</x14:id>
        </ext>
      </extLst>
    </cfRule>
  </conditionalFormatting>
  <conditionalFormatting sqref="L17:L18 L7:L14 L21:L22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{335EDF1C-4B45-4DF8-84C9-2F1AE8AF0CDC}</x14:id>
        </ext>
      </extLst>
    </cfRule>
    <cfRule type="dataBar" priority="11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{21D77F58-7036-4651-904F-BED2140C7421}</x14:id>
        </ext>
      </extLst>
    </cfRule>
  </conditionalFormatting>
  <conditionalFormatting sqref="L17:L18">
    <cfRule type="dataBar" priority="10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{F3BA59F7-DFA2-47CA-A2E9-0CB01C990330}</x14:id>
        </ext>
      </extLst>
    </cfRule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{8596F5A8-5DC6-4E73-A032-1674B6AB6688}</x14:id>
        </ext>
      </extLst>
    </cfRule>
    <cfRule type="dataBar" priority="10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{52036555-1AAE-4167-A2E8-E490B3740724}</x14:id>
        </ext>
      </extLst>
    </cfRule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{473D9D77-124F-47E1-B55E-C6AB0F62E18E}</x14:id>
        </ext>
      </extLst>
    </cfRule>
    <cfRule type="dataBar" priority="11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{AC4D67B9-6B5E-4FB2-A74D-FDC322A3A1A1}</x14:id>
        </ext>
      </extLst>
    </cfRule>
  </conditionalFormatting>
  <conditionalFormatting sqref="L21:L2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{C33334EA-9687-4A30-A60F-308D76F11C14}</x14:id>
        </ext>
      </extLst>
    </cfRule>
    <cfRule type="dataBar" priority="3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{AAA1BF78-E322-415B-9848-C15DD256D0DB}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{D2D1A52E-64C5-4155-B886-D0011263DE6F}</x14:id>
        </ext>
      </extLst>
    </cfRule>
    <cfRule type="dataBar" priority="4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{605F7035-73B4-4B27-B0B9-5084347B7E08}</x14:id>
        </ext>
      </extLst>
    </cfRule>
    <cfRule type="dataBar" priority="4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{F6181189-D2CB-4238-A09A-986A4245FFA7}</x14:id>
        </ext>
      </extLst>
    </cfRule>
  </conditionalFormatting>
  <conditionalFormatting sqref="M7 M9 M11 M13">
    <cfRule type="dataBar" priority="12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{4587024A-F715-4EFE-9383-125C8528B75A}</x14:id>
        </ext>
      </extLst>
    </cfRule>
    <cfRule type="dataBar" priority="11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{8C602A86-D990-4416-B347-BE8910DE54FC}</x14:id>
        </ext>
      </extLst>
    </cfRule>
    <cfRule type="dataBar" priority="11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{921229CC-9744-42D6-B9E4-BB194A2BE6A9}</x14:id>
        </ext>
      </extLst>
    </cfRule>
    <cfRule type="dataBar" priority="1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{859AEDE7-E9ED-4C2B-B1C6-2A5094B78C7C}</x14:id>
        </ext>
      </extLst>
    </cfRule>
    <cfRule type="dataBar" priority="12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{0BF5CB75-8A76-4B6E-AF92-72CE7F77FEF9}</x14:id>
        </ext>
      </extLst>
    </cfRule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{81E4A245-BF55-4BB5-8243-86FC3E45BE9E}</x14:id>
        </ext>
      </extLst>
    </cfRule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{90604207-A050-40D9-A15A-0342E1179E90}</x14:id>
        </ext>
      </extLst>
    </cfRule>
    <cfRule type="dataBar" priority="12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{E8BA31EF-BF9A-44AF-8B33-4DB6EC579866}</x14:id>
        </ext>
      </extLst>
    </cfRule>
  </conditionalFormatting>
  <conditionalFormatting sqref="M7:M8">
    <cfRule type="dataBar" priority="8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{BF7A747B-50D7-477D-87B2-5B3225981AAE}</x14:id>
        </ext>
      </extLst>
    </cfRule>
    <cfRule type="dataBar" priority="7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{51A36BFC-5D64-418F-BD20-45E403FB1917}</x14:id>
        </ext>
      </extLst>
    </cfRule>
    <cfRule type="dataBar" priority="53">
      <dataBar>
        <cfvo type="num" val="0"/>
        <cfvo type="num" val="220"/>
        <color rgb="FF638EC6"/>
      </dataBar>
      <extLst>
        <ext xmlns:x14="http://schemas.microsoft.com/office/spreadsheetml/2009/9/main" uri="{B025F937-C7B1-47D3-B67F-A62EFF666E3E}">
          <x14:id>{44C12EE3-1D6F-4237-90B8-67043130E4F2}</x14:id>
        </ext>
      </extLst>
    </cfRule>
    <cfRule type="dataBar" priority="63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{7D63984F-C671-4FFD-AFDF-AA8CB0011BA0}</x14:id>
        </ext>
      </extLst>
    </cfRule>
    <cfRule type="dataBar" priority="68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{55F7AC7D-8FAC-4F62-BB5D-95722C9EB8AF}</x14:id>
        </ext>
      </extLst>
    </cfRule>
    <cfRule type="dataBar" priority="71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{195B9DAD-04E6-4CDF-9DEB-80EA9E0AD9E6}</x14:id>
        </ext>
      </extLst>
    </cfRule>
    <cfRule type="dataBar" priority="74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{2E967AB4-6C51-4601-BB63-3545BEF10AC4}</x14:id>
        </ext>
      </extLst>
    </cfRule>
    <cfRule type="dataBar" priority="58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{C4AD85FB-3DDD-4D48-8862-D64C37DA7D9D}</x14:id>
        </ext>
      </extLst>
    </cfRule>
  </conditionalFormatting>
  <conditionalFormatting sqref="M7:M14">
    <cfRule type="dataBar" priority="8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{E259D0ED-632B-47B9-A839-3D5DD9D9072C}</x14:id>
        </ext>
      </extLst>
    </cfRule>
    <cfRule type="dataBar" priority="8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{D4A11043-544A-4BC6-8892-D7DCB5324E35}</x14:id>
        </ext>
      </extLst>
    </cfRule>
  </conditionalFormatting>
  <conditionalFormatting sqref="M9:M10">
    <cfRule type="dataBar" priority="52">
      <dataBar>
        <cfvo type="num" val="0"/>
        <cfvo type="num" val="84"/>
        <color rgb="FF638EC6"/>
      </dataBar>
      <extLst>
        <ext xmlns:x14="http://schemas.microsoft.com/office/spreadsheetml/2009/9/main" uri="{B025F937-C7B1-47D3-B67F-A62EFF666E3E}">
          <x14:id>{C00217D6-599A-4A95-91EE-A6B038B123A5}</x14:id>
        </ext>
      </extLst>
    </cfRule>
    <cfRule type="dataBar" priority="62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{2FCBEAB8-3291-45B7-ABC5-3B527CE5E0ED}</x14:id>
        </ext>
      </extLst>
    </cfRule>
    <cfRule type="dataBar" priority="57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{65184521-0EB1-4236-A6C5-7EA70895DF76}</x14:id>
        </ext>
      </extLst>
    </cfRule>
    <cfRule type="dataBar" priority="67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{6AEA65D2-8E3C-490C-B709-21973F6B4865}</x14:id>
        </ext>
      </extLst>
    </cfRule>
  </conditionalFormatting>
  <conditionalFormatting sqref="M9:M14">
    <cfRule type="dataBar" priority="8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{31753D04-F525-4853-AFA3-ECAC7333BF42}</x14:id>
        </ext>
      </extLst>
    </cfRule>
    <cfRule type="dataBar" priority="7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{EE5776B0-E728-4E44-AA47-127D5F8B91A0}</x14:id>
        </ext>
      </extLst>
    </cfRule>
    <cfRule type="dataBar" priority="73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{EE66A17A-BAB4-4C5F-953B-56C24E5E865D}</x14:id>
        </ext>
      </extLst>
    </cfRule>
    <cfRule type="dataBar" priority="70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{7401B45E-0676-4C29-BDA2-98DF51DC9A9A}</x14:id>
        </ext>
      </extLst>
    </cfRule>
  </conditionalFormatting>
  <conditionalFormatting sqref="M11:M12">
    <cfRule type="dataBar" priority="56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{72697C76-0339-4173-887B-7F97A3B80760}</x14:id>
        </ext>
      </extLst>
    </cfRule>
    <cfRule type="dataBar" priority="66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{584B3069-418F-4986-B75F-64F3B35D6FB4}</x14:id>
        </ext>
      </extLst>
    </cfRule>
    <cfRule type="dataBar" priority="6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{61217E39-212F-407C-A34B-DD50ADFFFB9A}</x14:id>
        </ext>
      </extLst>
    </cfRule>
    <cfRule type="dataBar" priority="51">
      <dataBar>
        <cfvo type="num" val="0"/>
        <cfvo type="num" val="44"/>
        <color rgb="FF638EC6"/>
      </dataBar>
      <extLst>
        <ext xmlns:x14="http://schemas.microsoft.com/office/spreadsheetml/2009/9/main" uri="{B025F937-C7B1-47D3-B67F-A62EFF666E3E}">
          <x14:id>{F54759CE-95A2-412B-8FEE-5768747E4561}</x14:id>
        </ext>
      </extLst>
    </cfRule>
  </conditionalFormatting>
  <conditionalFormatting sqref="M13:M14">
    <cfRule type="dataBar" priority="55">
      <dataBar>
        <cfvo type="num" val="0"/>
        <cfvo type="num" val="71"/>
        <color rgb="FF638EC6"/>
      </dataBar>
      <extLst>
        <ext xmlns:x14="http://schemas.microsoft.com/office/spreadsheetml/2009/9/main" uri="{B025F937-C7B1-47D3-B67F-A62EFF666E3E}">
          <x14:id>{5A1EF041-7BE5-44E7-8319-336B0FAE951A}</x14:id>
        </ext>
      </extLst>
    </cfRule>
    <cfRule type="dataBar" priority="65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{9B688BC7-F611-44D9-93EC-1798890B89D2}</x14:id>
        </ext>
      </extLst>
    </cfRule>
    <cfRule type="dataBar" priority="6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{E4D93C1C-F0F9-45FF-8AFF-A300FCFA1097}</x14:id>
        </ext>
      </extLst>
    </cfRule>
    <cfRule type="dataBar" priority="50">
      <dataBar>
        <cfvo type="num" val="0"/>
        <cfvo type="num" val="35"/>
        <color rgb="FF638EC6"/>
      </dataBar>
      <extLst>
        <ext xmlns:x14="http://schemas.microsoft.com/office/spreadsheetml/2009/9/main" uri="{B025F937-C7B1-47D3-B67F-A62EFF666E3E}">
          <x14:id>{13AE2192-5C37-4B18-B404-2451640A96B6}</x14:id>
        </ext>
      </extLst>
    </cfRule>
  </conditionalFormatting>
  <conditionalFormatting sqref="M17:M18">
    <cfRule type="dataBar" priority="8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{5A49867A-6E92-428D-BB88-3C230D2F85EB}</x14:id>
        </ext>
      </extLst>
    </cfRule>
    <cfRule type="dataBar" priority="9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{BD93BB15-E7D6-452D-AABB-973D4B2D61B1}</x14:id>
        </ext>
      </extLst>
    </cfRule>
    <cfRule type="dataBar" priority="9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{ABA2324A-E0B3-4F9B-AFB2-F86CF6E2BF4D}</x14:id>
        </ext>
      </extLst>
    </cfRule>
    <cfRule type="dataBar" priority="9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{74D2A750-99CB-4577-8BA7-0A5EDD2CCF2D}</x14:id>
        </ext>
      </extLst>
    </cfRule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{B6FADD62-3A93-49AE-93E4-438F55405373}</x14:id>
        </ext>
      </extLst>
    </cfRule>
    <cfRule type="dataBar" priority="9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{F8592C26-39F3-445A-AA4C-945741739E17}</x14:id>
        </ext>
      </extLst>
    </cfRule>
    <cfRule type="dataBar" priority="10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{E2A12DC0-B2A8-4775-863C-B97E9A574D0C}</x14:id>
        </ext>
      </extLst>
    </cfRule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{E2C2FFAE-5D4E-48AC-BA6A-99D5834D6B5C}</x14:id>
        </ext>
      </extLst>
    </cfRule>
    <cfRule type="dataBar" priority="49">
      <dataBar>
        <cfvo type="num" val="0"/>
        <cfvo type="num" val="184"/>
        <color rgb="FF638EC6"/>
      </dataBar>
      <extLst>
        <ext xmlns:x14="http://schemas.microsoft.com/office/spreadsheetml/2009/9/main" uri="{B025F937-C7B1-47D3-B67F-A62EFF666E3E}">
          <x14:id>{00AC8266-50DA-4860-A370-624635F88183}</x14:id>
        </ext>
      </extLst>
    </cfRule>
    <cfRule type="dataBar" priority="54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{0190BC1C-24A4-4757-94C9-53DBF7B07C9C}</x14:id>
        </ext>
      </extLst>
    </cfRule>
    <cfRule type="dataBar" priority="59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{A185AD94-4DE2-4D2A-8A85-780046331538}</x14:id>
        </ext>
      </extLst>
    </cfRule>
    <cfRule type="dataBar" priority="64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{463C7365-0A8B-47F0-AADE-0B34FA79327F}</x14:id>
        </ext>
      </extLst>
    </cfRule>
    <cfRule type="dataBar" priority="6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{2F2BC92F-9623-4235-A567-757CA9406EB9}</x14:id>
        </ext>
      </extLst>
    </cfRule>
    <cfRule type="dataBar" priority="72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{A75635F9-2217-47B8-9E48-BD8DA735F627}</x14:id>
        </ext>
      </extLst>
    </cfRule>
    <cfRule type="dataBar" priority="7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{9DA50AD7-5E9E-4B6E-A5E5-883C868C8C99}</x14:id>
        </ext>
      </extLst>
    </cfRule>
    <cfRule type="dataBar" priority="7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{E3C8374F-3121-4E44-A1CD-B395C7D4CCF0}</x14:id>
        </ext>
      </extLst>
    </cfRule>
    <cfRule type="dataBar" priority="7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{3AB2348D-9295-4E3B-A5D4-D045830A828F}</x14:id>
        </ext>
      </extLst>
    </cfRule>
    <cfRule type="dataBar" priority="8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{AD82D13D-CFBA-4B38-A52E-C408D7B9AFA5}</x14:id>
        </ext>
      </extLst>
    </cfRule>
    <cfRule type="dataBar" priority="9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{1201E9B5-AFFF-406D-8B73-AA0365548481}</x14:id>
        </ext>
      </extLst>
    </cfRule>
  </conditionalFormatting>
  <conditionalFormatting sqref="M21:M22">
    <cfRule type="dataBar" priority="1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{0323029B-C72A-43C7-AC14-3AE1036D181A}</x14:id>
        </ext>
      </extLst>
    </cfRule>
    <cfRule type="dataBar" priority="1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{0196109A-8AAD-403E-BAAC-F340C96B3A01}</x14:id>
        </ext>
      </extLst>
    </cfRule>
    <cfRule type="dataBar" priority="1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{DF9EE2F8-4F2A-47CC-87B3-3EB4719D06C5}</x14:id>
        </ext>
      </extLst>
    </cfRule>
    <cfRule type="dataBar" priority="1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{755E8F05-ED1A-4C06-A509-0A96BB4A3D78}</x14:id>
        </ext>
      </extLst>
    </cfRule>
    <cfRule type="dataBar" priority="4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{2DDE6D6A-1545-4EDA-94A7-4F916C566BEE}</x14:id>
        </ext>
      </extLst>
    </cfRule>
    <cfRule type="dataBar" priority="3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{C10F60FD-46C3-4AD3-99BC-1648614EB5A3}</x14:id>
        </ext>
      </extLst>
    </cfRule>
    <cfRule type="dataBar" priority="2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{9A7660E2-CF83-4DE5-8BF6-555877F792DE}</x14:id>
        </ext>
      </extLst>
    </cfRule>
    <cfRule type="dataBar" priority="1">
      <dataBar>
        <cfvo type="num" val="0"/>
        <cfvo type="num" val="184"/>
        <color rgb="FF638EC6"/>
      </dataBar>
      <extLst>
        <ext xmlns:x14="http://schemas.microsoft.com/office/spreadsheetml/2009/9/main" uri="{B025F937-C7B1-47D3-B67F-A62EFF666E3E}">
          <x14:id>{9E802117-E4D3-4480-B7CD-9734E512383F}</x14:id>
        </ext>
      </extLst>
    </cfRule>
    <cfRule type="dataBar" priority="1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{ACE8FA84-F00D-41D9-AA0F-4C8B2B955A83}</x14:id>
        </ext>
      </extLst>
    </cfRule>
    <cfRule type="dataBar" priority="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{46F27DE2-D3B4-4277-8DC5-0E9B795714E3}</x14:id>
        </ext>
      </extLst>
    </cfRule>
    <cfRule type="dataBar" priority="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{19110B06-81D0-4A76-A4E5-6F106E5E2A7D}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{673E1112-A1BA-47BA-99C2-CF225B9DAF6F}</x14:id>
        </ext>
      </extLst>
    </cfRule>
    <cfRule type="dataBar" priority="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{CB84C0CC-2A86-4CAA-9CE4-37C413A8124E}</x14:id>
        </ext>
      </extLst>
    </cfRule>
    <cfRule type="dataBar" priority="6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{8EE1F837-4A69-49AB-9398-12B7D14549BA}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{786F075E-7583-46D0-97FE-DB8B37072E0E}</x14:id>
        </ext>
      </extLst>
    </cfRule>
    <cfRule type="dataBar" priority="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{BB137F3B-7BCF-42F0-848D-00AB1D3B0D63}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{86C2FA29-C6AC-4AD4-AB04-42422CC35210}</x14:id>
        </ext>
      </extLst>
    </cfRule>
    <cfRule type="dataBar" priority="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{2CF2282F-8537-4FDB-914B-13A9FDE09FBD}</x14:id>
        </ext>
      </extLst>
    </cfRule>
    <cfRule type="dataBar" priority="1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{CF7ECCB7-182C-4D4B-BA39-758712764704}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1069B4-FB32-4DDD-8839-137F071BDA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4B3772-D53C-4029-A4B8-EB18BEDB1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E48F3B-A1B7-4469-BB28-35E04C1B8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EDF33E-3A7A-499D-9C97-74183E5CD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1E1B62-BDF2-4312-8EB6-90D207D197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335EDF1C-4B45-4DF8-84C9-2F1AE8AF0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D77F58-7036-4651-904F-BED2140C74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L7:L14 L21:L22</xm:sqref>
        </x14:conditionalFormatting>
        <x14:conditionalFormatting xmlns:xm="http://schemas.microsoft.com/office/excel/2006/main">
          <x14:cfRule type="dataBar" id="{F3BA59F7-DFA2-47CA-A2E9-0CB01C9903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96F5A8-5DC6-4E73-A032-1674B6AB66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036555-1AAE-4167-A2E8-E490B37407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73D9D77-124F-47E1-B55E-C6AB0F62E1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4D67B9-6B5E-4FB2-A74D-FDC322A3A1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C33334EA-9687-4A30-A60F-308D76F11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A1BF78-E322-415B-9848-C15DD256D0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2D1A52E-64C5-4155-B886-D0011263DE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5F7035-73B4-4B27-B0B9-5084347B7E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181189-D2CB-4238-A09A-986A4245FF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4587024A-F715-4EFE-9383-125C8528B75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602A86-D990-4416-B347-BE8910DE54F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21229CC-9744-42D6-B9E4-BB194A2BE6A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59AEDE7-E9ED-4C2B-B1C6-2A5094B78C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BF5CB75-8A76-4B6E-AF92-72CE7F77F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E4A245-BF55-4BB5-8243-86FC3E45BE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604207-A050-40D9-A15A-0342E1179E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BA31EF-BF9A-44AF-8B33-4DB6EC579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BF7A747B-50D7-477D-87B2-5B3225981AAE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51A36BFC-5D64-418F-BD20-45E403FB1917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44C12EE3-1D6F-4237-90B8-67043130E4F2}">
            <x14:dataBar minLength="0" maxLength="100" gradient="0">
              <x14:cfvo type="num">
                <xm:f>0</xm:f>
              </x14:cfvo>
              <x14:cfvo type="num">
                <xm:f>220</xm:f>
              </x14:cfvo>
              <x14:negativeFillColor rgb="FFFF0000"/>
              <x14:axisColor rgb="FF000000"/>
            </x14:dataBar>
          </x14:cfRule>
          <x14:cfRule type="dataBar" id="{7D63984F-C671-4FFD-AFDF-AA8CB0011BA0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55F7AC7D-8FAC-4F62-BB5D-95722C9EB8AF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195B9DAD-04E6-4CDF-9DEB-80EA9E0AD9E6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2E967AB4-6C51-4601-BB63-3545BEF10AC4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C4AD85FB-3DDD-4D48-8862-D64C37DA7D9D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259D0ED-632B-47B9-A839-3D5DD9D9072C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D4A11043-544A-4BC6-8892-D7DCB5324E35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C00217D6-599A-4A95-91EE-A6B038B123A5}">
            <x14:dataBar minLength="0" maxLength="100" gradient="0">
              <x14:cfvo type="num">
                <xm:f>0</xm:f>
              </x14:cfvo>
              <x14:cfvo type="num">
                <xm:f>84</xm:f>
              </x14:cfvo>
              <x14:negativeFillColor rgb="FFFF0000"/>
              <x14:axisColor rgb="FF000000"/>
            </x14:dataBar>
          </x14:cfRule>
          <x14:cfRule type="dataBar" id="{2FCBEAB8-3291-45B7-ABC5-3B527CE5E0ED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65184521-0EB1-4236-A6C5-7EA70895DF76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6AEA65D2-8E3C-490C-B709-21973F6B4865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1753D04-F525-4853-AFA3-ECAC7333BF4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E5776B0-E728-4E44-AA47-127D5F8B91A0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EE66A17A-BAB4-4C5F-953B-56C24E5E865D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7401B45E-0676-4C29-BDA2-98DF51DC9A9A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72697C76-0339-4173-887B-7F97A3B80760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584B3069-418F-4986-B75F-64F3B35D6FB4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61217E39-212F-407C-A34B-DD50ADFFFB9A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F54759CE-95A2-412B-8FEE-5768747E4561}">
            <x14:dataBar minLength="0" maxLength="100" gradient="0">
              <x14:cfvo type="num">
                <xm:f>0</xm:f>
              </x14:cfvo>
              <x14:cfvo type="num">
                <xm:f>44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5A1EF041-7BE5-44E7-8319-336B0FAE951A}">
            <x14:dataBar minLength="0" maxLength="100" gradient="0">
              <x14:cfvo type="num">
                <xm:f>0</xm:f>
              </x14:cfvo>
              <x14:cfvo type="num">
                <xm:f>71</xm:f>
              </x14:cfvo>
              <x14:negativeFillColor rgb="FFFF0000"/>
              <x14:axisColor rgb="FF000000"/>
            </x14:dataBar>
          </x14:cfRule>
          <x14:cfRule type="dataBar" id="{9B688BC7-F611-44D9-93EC-1798890B89D2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14:cfRule type="dataBar" id="{E4D93C1C-F0F9-45FF-8AFF-A300FCFA1097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13AE2192-5C37-4B18-B404-2451640A96B6}">
            <x14:dataBar minLength="0" maxLength="100" gradient="0">
              <x14:cfvo type="num">
                <xm:f>0</xm:f>
              </x14:cfvo>
              <x14:cfvo type="num">
                <xm:f>35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5A49867A-6E92-428D-BB88-3C230D2F85EB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BD93BB15-E7D6-452D-AABB-973D4B2D61B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BA2324A-E0B3-4F9B-AFB2-F86CF6E2BF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4D2A750-99CB-4577-8BA7-0A5EDD2CCF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FADD62-3A93-49AE-93E4-438F55405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592C26-39F3-445A-AA4C-945741739E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A12DC0-B2A8-4775-863C-B97E9A574D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C2FFAE-5D4E-48AC-BA6A-99D5834D6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AC8266-50DA-4860-A370-624635F88183}">
            <x14:dataBar minLength="0" maxLength="100" gradient="0">
              <x14:cfvo type="num">
                <xm:f>0</xm:f>
              </x14:cfvo>
              <x14:cfvo type="num">
                <xm:f>184</xm:f>
              </x14:cfvo>
              <x14:negativeFillColor rgb="FFFF0000"/>
              <x14:axisColor rgb="FF000000"/>
            </x14:dataBar>
          </x14:cfRule>
          <x14:cfRule type="dataBar" id="{0190BC1C-24A4-4757-94C9-53DBF7B07C9C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A185AD94-4DE2-4D2A-8A85-780046331538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463C7365-0A8B-47F0-AADE-0B34FA79327F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2F2BC92F-9623-4235-A567-757CA9406EB9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A75635F9-2217-47B8-9E48-BD8DA735F627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9DA50AD7-5E9E-4B6E-A5E5-883C868C8C99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3C8374F-3121-4E44-A1CD-B395C7D4CCF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AB2348D-9295-4E3B-A5D4-D045830A828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D82D13D-CFBA-4B38-A52E-C408D7B9AFA5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201E9B5-AFFF-406D-8B73-AA0365548481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0323029B-C72A-43C7-AC14-3AE1036D181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96109A-8AAD-403E-BAAC-F340C96B3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9EE2F8-4F2A-47CC-87B3-3EB4719D06C5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755E8F05-ED1A-4C06-A509-0A96BB4A3D78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DDE6D6A-1545-4EDA-94A7-4F916C566BEE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C10F60FD-46C3-4AD3-99BC-1648614EB5A3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9A7660E2-CF83-4DE5-8BF6-555877F792DE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9E802117-E4D3-4480-B7CD-9734E512383F}">
            <x14:dataBar minLength="0" maxLength="100" gradient="0">
              <x14:cfvo type="num">
                <xm:f>0</xm:f>
              </x14:cfvo>
              <x14:cfvo type="num">
                <xm:f>184</xm:f>
              </x14:cfvo>
              <x14:negativeFillColor rgb="FFFF0000"/>
              <x14:axisColor rgb="FF000000"/>
            </x14:dataBar>
          </x14:cfRule>
          <x14:cfRule type="dataBar" id="{ACE8FA84-F00D-41D9-AA0F-4C8B2B955A83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6F27DE2-D3B4-4277-8DC5-0E9B795714E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9110B06-81D0-4A76-A4E5-6F106E5E2A7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73E1112-A1BA-47BA-99C2-CF225B9DAF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84C0CC-2A86-4CAA-9CE4-37C413A8124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EE1F837-4A69-49AB-9398-12B7D14549BA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786F075E-7583-46D0-97FE-DB8B37072E0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B137F3B-7BCF-42F0-848D-00AB1D3B0D63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86C2FA29-C6AC-4AD4-AB04-42422CC352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F2282F-8537-4FDB-914B-13A9FDE09F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7ECCB7-182C-4D4B-BA39-75871276470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6281-4CE8-4643-AAC1-95FA39D4FB0D}">
  <sheetPr codeName="Hoja86"/>
  <dimension ref="B1:Y32"/>
  <sheetViews>
    <sheetView showGridLines="0" topLeftCell="F4" workbookViewId="0">
      <selection activeCell="J29" sqref="J2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381</v>
      </c>
      <c r="I1" s="19"/>
      <c r="J1" s="19"/>
      <c r="K1" s="19"/>
      <c r="L1" s="19"/>
      <c r="M1" s="19"/>
      <c r="N1" s="22"/>
      <c r="X1" s="8">
        <f>AVERAGE(L7,L9,L11,L13,L15,L17,L19,L23,L27)</f>
        <v>1.0378395273136058</v>
      </c>
      <c r="Y1" s="9">
        <f>1-X1</f>
        <v>-3.7839527313605847E-2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381</v>
      </c>
      <c r="J7" s="27">
        <v>142</v>
      </c>
      <c r="K7" s="27">
        <v>147</v>
      </c>
      <c r="L7" s="23">
        <f>K7/J7</f>
        <v>1.0352112676056338</v>
      </c>
      <c r="M7" s="32">
        <f>J7-K7</f>
        <v>-5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382</v>
      </c>
      <c r="J9" s="27">
        <v>72</v>
      </c>
      <c r="K9" s="27">
        <v>81</v>
      </c>
      <c r="L9" s="23">
        <f>K9/J9</f>
        <v>1.125</v>
      </c>
      <c r="M9" s="32">
        <f>J9-K9</f>
        <v>-9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383</v>
      </c>
      <c r="J11" s="27">
        <v>18</v>
      </c>
      <c r="K11" s="27">
        <v>18</v>
      </c>
      <c r="L11" s="23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384</v>
      </c>
      <c r="J13" s="27">
        <v>21</v>
      </c>
      <c r="K13" s="27">
        <v>23</v>
      </c>
      <c r="L13" s="23">
        <f>K13/J13</f>
        <v>1.0952380952380953</v>
      </c>
      <c r="M13" s="32">
        <f>J13-K13</f>
        <v>-2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385</v>
      </c>
      <c r="J15" s="27">
        <v>51</v>
      </c>
      <c r="K15" s="27">
        <v>51</v>
      </c>
      <c r="L15" s="23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386</v>
      </c>
      <c r="J17" s="27">
        <v>31</v>
      </c>
      <c r="K17" s="27">
        <v>31</v>
      </c>
      <c r="L17" s="23">
        <f>K17/J17</f>
        <v>1</v>
      </c>
      <c r="M17" s="32">
        <f>J17-K17</f>
        <v>0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6"/>
      <c r="I19" s="27" t="s">
        <v>387</v>
      </c>
      <c r="J19" s="27">
        <v>47</v>
      </c>
      <c r="K19" s="27">
        <v>51</v>
      </c>
      <c r="L19" s="23">
        <f>K19/J19</f>
        <v>1.0851063829787233</v>
      </c>
      <c r="M19" s="32">
        <f>J19-K19</f>
        <v>-4</v>
      </c>
      <c r="N19" s="22"/>
    </row>
    <row r="20" spans="8:14" x14ac:dyDescent="0.25">
      <c r="H20" s="26"/>
      <c r="I20" s="28"/>
      <c r="J20" s="28"/>
      <c r="K20" s="28"/>
      <c r="L20" s="23"/>
      <c r="M20" s="33"/>
      <c r="N20" s="22"/>
    </row>
    <row r="21" spans="8:14" x14ac:dyDescent="0.25">
      <c r="H21" s="21" t="s">
        <v>8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381</v>
      </c>
      <c r="J23" s="20">
        <v>86</v>
      </c>
      <c r="K23" s="20">
        <v>86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36"/>
      <c r="J24" s="20"/>
      <c r="K24" s="20"/>
      <c r="L24" s="23"/>
      <c r="M24" s="18"/>
      <c r="N24" s="22"/>
    </row>
    <row r="25" spans="8:14" x14ac:dyDescent="0.25">
      <c r="H25" s="21" t="s">
        <v>9</v>
      </c>
      <c r="I25" s="22"/>
      <c r="J25" s="22"/>
      <c r="K25" s="22"/>
      <c r="L25" s="22"/>
      <c r="M25" s="22"/>
      <c r="N25" s="22"/>
    </row>
    <row r="26" spans="8:14" x14ac:dyDescent="0.25">
      <c r="H26" s="21"/>
      <c r="I26" s="22"/>
      <c r="J26" s="22"/>
      <c r="K26" s="22"/>
      <c r="L26" s="22"/>
      <c r="M26" s="22"/>
      <c r="N26" s="22"/>
    </row>
    <row r="27" spans="8:14" x14ac:dyDescent="0.25">
      <c r="H27" s="26"/>
      <c r="I27" s="36" t="s">
        <v>381</v>
      </c>
      <c r="J27" s="20">
        <v>116</v>
      </c>
      <c r="K27" s="20">
        <v>116</v>
      </c>
      <c r="L27" s="23">
        <f>K27/J27</f>
        <v>1</v>
      </c>
      <c r="M27" s="18">
        <f>J27-K27</f>
        <v>0</v>
      </c>
      <c r="N27" s="22"/>
    </row>
    <row r="28" spans="8:14" x14ac:dyDescent="0.25">
      <c r="H28" s="26"/>
      <c r="I28" s="36"/>
      <c r="J28" s="20"/>
      <c r="K28" s="20"/>
      <c r="L28" s="23"/>
      <c r="M28" s="18"/>
      <c r="N28" s="22"/>
    </row>
    <row r="29" spans="8:14" x14ac:dyDescent="0.25">
      <c r="H29" s="2"/>
      <c r="I29" s="2"/>
      <c r="J29" s="5"/>
      <c r="K29" s="5"/>
      <c r="L29" s="5"/>
      <c r="M29" s="5"/>
      <c r="N29" s="22"/>
    </row>
    <row r="30" spans="8:14" x14ac:dyDescent="0.25">
      <c r="I30" s="24">
        <f ca="1">TODAY()</f>
        <v>46256</v>
      </c>
      <c r="J30" s="24"/>
      <c r="K30" s="24"/>
      <c r="L30" s="24"/>
    </row>
    <row r="32" spans="8:14" x14ac:dyDescent="0.25">
      <c r="J32" s="25"/>
      <c r="K32" s="25"/>
      <c r="L32" s="25"/>
    </row>
  </sheetData>
  <mergeCells count="58">
    <mergeCell ref="I30:L30"/>
    <mergeCell ref="J32:L32"/>
    <mergeCell ref="I11:I12"/>
    <mergeCell ref="J11:J12"/>
    <mergeCell ref="K11:K12"/>
    <mergeCell ref="L11:L12"/>
    <mergeCell ref="I15:I16"/>
    <mergeCell ref="J15:J16"/>
    <mergeCell ref="K15:K16"/>
    <mergeCell ref="L15:L16"/>
    <mergeCell ref="I13:I14"/>
    <mergeCell ref="J13:J14"/>
    <mergeCell ref="K13:K14"/>
    <mergeCell ref="L13:L14"/>
    <mergeCell ref="H25:H26"/>
    <mergeCell ref="I25:M26"/>
    <mergeCell ref="H27:H28"/>
    <mergeCell ref="I27:I28"/>
    <mergeCell ref="J27:J28"/>
    <mergeCell ref="K27:K28"/>
    <mergeCell ref="L27:L28"/>
    <mergeCell ref="M27:M28"/>
    <mergeCell ref="H23:H24"/>
    <mergeCell ref="I23:I24"/>
    <mergeCell ref="J23:J24"/>
    <mergeCell ref="K23:K24"/>
    <mergeCell ref="L23:L24"/>
    <mergeCell ref="M23:M24"/>
    <mergeCell ref="I19:I20"/>
    <mergeCell ref="J19:J20"/>
    <mergeCell ref="K19:K20"/>
    <mergeCell ref="L19:L20"/>
    <mergeCell ref="M19:M20"/>
    <mergeCell ref="M9:M10"/>
    <mergeCell ref="I17:I18"/>
    <mergeCell ref="J17:J18"/>
    <mergeCell ref="K17:K18"/>
    <mergeCell ref="L17:L18"/>
    <mergeCell ref="M17:M18"/>
    <mergeCell ref="M15:M16"/>
    <mergeCell ref="M11:M12"/>
    <mergeCell ref="M13:M14"/>
    <mergeCell ref="H1:M3"/>
    <mergeCell ref="N1:N29"/>
    <mergeCell ref="H5:H6"/>
    <mergeCell ref="I5:M6"/>
    <mergeCell ref="H7:H20"/>
    <mergeCell ref="I7:I8"/>
    <mergeCell ref="J7:J8"/>
    <mergeCell ref="K7:K8"/>
    <mergeCell ref="L7:L8"/>
    <mergeCell ref="M7:M8"/>
    <mergeCell ref="H21:H22"/>
    <mergeCell ref="I21:M22"/>
    <mergeCell ref="I9:I10"/>
    <mergeCell ref="J9:J10"/>
    <mergeCell ref="K9:K10"/>
    <mergeCell ref="L9:L10"/>
  </mergeCells>
  <conditionalFormatting sqref="L7:L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{DBD05862-BA0D-4C30-922F-F6B39282B2F4}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{7CE71C20-9278-432E-8D52-F66FE76DE232}</x14:id>
        </ext>
      </extLst>
    </cfRule>
    <cfRule type="dataBar" priority="2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{F6325168-C13E-482A-8DA1-F6170AADF3A9}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{65134E10-BC52-4B93-B8E3-E7A7377A4AF3}</x14:id>
        </ext>
      </extLst>
    </cfRule>
    <cfRule type="dataBar" priority="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{29777253-E85E-4240-B146-5C4FB7667817}</x14:id>
        </ext>
      </extLst>
    </cfRule>
  </conditionalFormatting>
  <conditionalFormatting sqref="L23:L24 L27:L28 L7:L2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{E4CA7367-0022-4E89-A523-4F02BBDB68FD}</x14:id>
        </ext>
      </extLst>
    </cfRule>
    <cfRule type="dataBar" priority="9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{0AB34E79-5DF5-48B0-9BF0-4603F4FAAB8C}</x14:id>
        </ext>
      </extLst>
    </cfRule>
  </conditionalFormatting>
  <conditionalFormatting sqref="L23:L24">
    <cfRule type="dataBar" priority="9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{D99E2015-E36C-456F-913D-DDD1821E9D99}</x14:id>
        </ext>
      </extLst>
    </cfRule>
    <cfRule type="dataBar" priority="8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{E8673706-9DB3-4FED-B355-EB3E524A339A}</x14:id>
        </ext>
      </extLst>
    </cfRule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{A349F480-02F6-44F9-AB8B-D57A865ADDB5}</x14:id>
        </ext>
      </extLst>
    </cfRule>
    <cfRule type="dataBar" priority="8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{140CD722-7763-4217-BD93-8A34F8E93851}</x14:id>
        </ext>
      </extLst>
    </cfRule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{B7672A07-0849-4A54-A0DC-CEB9EC55E3AB}</x14:id>
        </ext>
      </extLst>
    </cfRule>
  </conditionalFormatting>
  <conditionalFormatting sqref="L27:L28">
    <cfRule type="dataBar" priority="8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{4D086DCD-1042-44E4-8777-048AF96E4CF7}</x14:id>
        </ext>
      </extLst>
    </cfRule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{79789048-1E63-407C-ACBE-54770C29E3DC}</x14:id>
        </ext>
      </extLst>
    </cfRule>
    <cfRule type="dataBar" priority="8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{0006E7FB-B73B-42A4-B674-301CA7EC54D6}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{EBE5CFF2-CFB4-43F2-B3CB-0BDD5F8A1175}</x14:id>
        </ext>
      </extLst>
    </cfRule>
    <cfRule type="dataBar" priority="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{3790CDBA-4987-4C23-B6BE-84EC89FF6181}</x14:id>
        </ext>
      </extLst>
    </cfRule>
  </conditionalFormatting>
  <conditionalFormatting sqref="M7 M9 M17 M19 M11 M13 M15">
    <cfRule type="dataBar" priority="10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{A1D11B54-5117-437E-A3F3-30DEF1DB7E1F}</x14:id>
        </ext>
      </extLst>
    </cfRule>
    <cfRule type="dataBar" priority="10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{2426D782-DA7F-417A-916B-8788AF2F939D}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{234D2578-5417-487E-8144-6A64AE8267C3}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{E79D73BA-C1EB-457F-933C-50908C4BE328}</x14:id>
        </ext>
      </extLst>
    </cfRule>
    <cfRule type="dataBar" priority="9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{8ED02D26-D846-41C9-8D66-87E51CFA3029}</x14:id>
        </ext>
      </extLst>
    </cfRule>
    <cfRule type="dataBar" priority="9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{634DA69F-DB76-4A57-80DF-ACBC45CC9C02}</x14:id>
        </ext>
      </extLst>
    </cfRule>
    <cfRule type="dataBar" priority="9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{CEF4534E-6A24-43B4-9040-90E570A402AF}</x14:id>
        </ext>
      </extLst>
    </cfRule>
    <cfRule type="dataBar" priority="9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{6C2469C1-2AE4-436D-A860-1554E9A05AE1}</x14:id>
        </ext>
      </extLst>
    </cfRule>
  </conditionalFormatting>
  <conditionalFormatting sqref="M7:M8">
    <cfRule type="dataBar" priority="37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{181502FF-7AA8-4F5F-81BF-3FEDE827BA52}</x14:id>
        </ext>
      </extLst>
    </cfRule>
    <cfRule type="dataBar" priority="60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{E0C09074-12FB-4EC3-89D3-C2CE5325648B}</x14:id>
        </ext>
      </extLst>
    </cfRule>
    <cfRule type="dataBar" priority="50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{3A028D7D-35CB-4B34-866E-CD869298C541}</x14:id>
        </ext>
      </extLst>
    </cfRule>
    <cfRule type="dataBar" priority="42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{29ADC377-4C59-4F8A-B6D0-6E912817748C}</x14:id>
        </ext>
      </extLst>
    </cfRule>
    <cfRule type="dataBar" priority="57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{E49946A0-CBE0-4611-BC4A-3F03569367DB}</x14:id>
        </ext>
      </extLst>
    </cfRule>
    <cfRule type="dataBar" priority="53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{5812E188-096A-4758-A950-CC116D0CFB01}</x14:id>
        </ext>
      </extLst>
    </cfRule>
    <cfRule type="dataBar" priority="32">
      <dataBar>
        <cfvo type="num" val="0"/>
        <cfvo type="num" val="142"/>
        <color rgb="FF638EC6"/>
      </dataBar>
      <extLst>
        <ext xmlns:x14="http://schemas.microsoft.com/office/spreadsheetml/2009/9/main" uri="{B025F937-C7B1-47D3-B67F-A62EFF666E3E}">
          <x14:id>{86BBF84E-49DA-4F0A-9211-1DDC9077B4FB}</x14:id>
        </ext>
      </extLst>
    </cfRule>
    <cfRule type="dataBar" priority="47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{BF5B8B09-A9BD-474C-83E1-D588F117C32C}</x14:id>
        </ext>
      </extLst>
    </cfRule>
  </conditionalFormatting>
  <conditionalFormatting sqref="M7:M20">
    <cfRule type="dataBar" priority="6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{50CDF8CA-AB37-4FD9-8617-ED63F83FA8DC}</x14:id>
        </ext>
      </extLst>
    </cfRule>
    <cfRule type="dataBar" priority="62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{CF4E4E07-3B2E-41C8-AAB3-751C871217BD}</x14:id>
        </ext>
      </extLst>
    </cfRule>
  </conditionalFormatting>
  <conditionalFormatting sqref="M9:M10">
    <cfRule type="dataBar" priority="31">
      <dataBar>
        <cfvo type="num" val="0"/>
        <cfvo type="num" val="72"/>
        <color rgb="FF638EC6"/>
      </dataBar>
      <extLst>
        <ext xmlns:x14="http://schemas.microsoft.com/office/spreadsheetml/2009/9/main" uri="{B025F937-C7B1-47D3-B67F-A62EFF666E3E}">
          <x14:id>{654F1493-A577-4423-9A07-1B885AACA553}</x14:id>
        </ext>
      </extLst>
    </cfRule>
  </conditionalFormatting>
  <conditionalFormatting sqref="M9:M16">
    <cfRule type="dataBar" priority="46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{A1FD399A-0543-48C8-B19C-A1243C31DCCB}</x14:id>
        </ext>
      </extLst>
    </cfRule>
    <cfRule type="dataBar" priority="36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{CEA0D6D4-D44A-4C1E-9C6E-38EEBE0997D8}</x14:id>
        </ext>
      </extLst>
    </cfRule>
    <cfRule type="dataBar" priority="41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{84BB7B9F-6635-4E3A-93EB-068CC13D675F}</x14:id>
        </ext>
      </extLst>
    </cfRule>
  </conditionalFormatting>
  <conditionalFormatting sqref="M9:M20">
    <cfRule type="dataBar" priority="52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{E03A66E5-6E5C-4A47-B67C-A89AE8B63CFB}</x14:id>
        </ext>
      </extLst>
    </cfRule>
    <cfRule type="dataBar" priority="5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{E93AD515-0494-4840-915C-5E310A5C1F56}</x14:id>
        </ext>
      </extLst>
    </cfRule>
    <cfRule type="dataBar" priority="5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{B6F957E7-EC2C-4757-A456-F7604227B68F}</x14:id>
        </ext>
      </extLst>
    </cfRule>
    <cfRule type="dataBar" priority="49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{7B007D78-D7AD-4224-8A27-A15D3D885E6D}</x14:id>
        </ext>
      </extLst>
    </cfRule>
  </conditionalFormatting>
  <conditionalFormatting sqref="M11:M12">
    <cfRule type="dataBar" priority="30">
      <dataBar>
        <cfvo type="num" val="0"/>
        <cfvo type="num" val="18"/>
        <color rgb="FF638EC6"/>
      </dataBar>
      <extLst>
        <ext xmlns:x14="http://schemas.microsoft.com/office/spreadsheetml/2009/9/main" uri="{B025F937-C7B1-47D3-B67F-A62EFF666E3E}">
          <x14:id>{B88F7BC1-649D-45B3-9A18-0AB766477A88}</x14:id>
        </ext>
      </extLst>
    </cfRule>
  </conditionalFormatting>
  <conditionalFormatting sqref="M13:M14">
    <cfRule type="dataBar" priority="29">
      <dataBar>
        <cfvo type="num" val="0"/>
        <cfvo type="num" val="21"/>
        <color rgb="FF638EC6"/>
      </dataBar>
      <extLst>
        <ext xmlns:x14="http://schemas.microsoft.com/office/spreadsheetml/2009/9/main" uri="{B025F937-C7B1-47D3-B67F-A62EFF666E3E}">
          <x14:id>{5D8C6FE6-ABBE-49E8-904E-C27947105FE4}</x14:id>
        </ext>
      </extLst>
    </cfRule>
  </conditionalFormatting>
  <conditionalFormatting sqref="M15:M16">
    <cfRule type="dataBar" priority="28">
      <dataBar>
        <cfvo type="num" val="0"/>
        <cfvo type="num" val="51"/>
        <color rgb="FF638EC6"/>
      </dataBar>
      <extLst>
        <ext xmlns:x14="http://schemas.microsoft.com/office/spreadsheetml/2009/9/main" uri="{B025F937-C7B1-47D3-B67F-A62EFF666E3E}">
          <x14:id>{F93E178C-57B1-47E9-8C6F-D56198FE3EE7}</x14:id>
        </ext>
      </extLst>
    </cfRule>
  </conditionalFormatting>
  <conditionalFormatting sqref="M17:M18">
    <cfRule type="dataBar" priority="27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{C4409FCB-4EA3-446D-A066-03C0FDDD5CA2}</x14:id>
        </ext>
      </extLst>
    </cfRule>
    <cfRule type="dataBar" priority="45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{2D429563-BE07-4EE7-867D-FE3DD967666F}</x14:id>
        </ext>
      </extLst>
    </cfRule>
    <cfRule type="dataBar" priority="40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{1D1F42EF-46F5-436F-9574-AE9A537F00E0}</x14:id>
        </ext>
      </extLst>
    </cfRule>
    <cfRule type="dataBar" priority="35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{255E7A98-2D45-4A35-8CE7-F197C437B039}</x14:id>
        </ext>
      </extLst>
    </cfRule>
  </conditionalFormatting>
  <conditionalFormatting sqref="M19:M20">
    <cfRule type="dataBar" priority="26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{11A16548-A121-440B-8717-C28103F4B61E}</x14:id>
        </ext>
      </extLst>
    </cfRule>
    <cfRule type="dataBar" priority="34">
      <dataBar>
        <cfvo type="num" val="0"/>
        <cfvo type="num" val="71"/>
        <color rgb="FF638EC6"/>
      </dataBar>
      <extLst>
        <ext xmlns:x14="http://schemas.microsoft.com/office/spreadsheetml/2009/9/main" uri="{B025F937-C7B1-47D3-B67F-A62EFF666E3E}">
          <x14:id>{43233B10-F060-47EB-9416-FA09AFE81424}</x14:id>
        </ext>
      </extLst>
    </cfRule>
    <cfRule type="dataBar" priority="44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{1A16D84F-F6AD-440A-8C80-8EDDA9C1D196}</x14:id>
        </ext>
      </extLst>
    </cfRule>
    <cfRule type="dataBar" priority="39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{C080F600-09B6-482B-ACAC-75A7F3BE789C}</x14:id>
        </ext>
      </extLst>
    </cfRule>
  </conditionalFormatting>
  <conditionalFormatting sqref="M23:M24">
    <cfRule type="dataBar" priority="7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{BDF39E18-C7FF-438B-8E63-D26BF752918E}</x14:id>
        </ext>
      </extLst>
    </cfRule>
    <cfRule type="dataBar" priority="48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{0FDB4C88-CED4-4FA0-A74F-A6CF6C5996C5}</x14:id>
        </ext>
      </extLst>
    </cfRule>
    <cfRule type="dataBar" priority="51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{3A1B85C8-7353-4FC8-A86C-42315746A508}</x14:id>
        </ext>
      </extLst>
    </cfRule>
    <cfRule type="dataBar" priority="54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{1D009524-4D89-44BF-ADD1-AA0B61BEE627}</x14:id>
        </ext>
      </extLst>
    </cfRule>
    <cfRule type="dataBar" priority="5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{269BDB2F-0FC1-4565-9AD6-3A2BB9C2E2A7}</x14:id>
        </ext>
      </extLst>
    </cfRule>
    <cfRule type="dataBar" priority="43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{C7F82B8B-886F-449E-A22F-B672263F5652}</x14:id>
        </ext>
      </extLst>
    </cfRule>
    <cfRule type="dataBar" priority="5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{024F721D-F163-42F8-9105-2706FF96215F}</x14:id>
        </ext>
      </extLst>
    </cfRule>
    <cfRule type="dataBar" priority="61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{F9B1DB4B-FA7C-45F9-B775-2CFF03CDA5D4}</x14:id>
        </ext>
      </extLst>
    </cfRule>
    <cfRule type="dataBar" priority="38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{24077D57-203C-4651-AB41-34ADA0B042D8}</x14:id>
        </ext>
      </extLst>
    </cfRule>
    <cfRule type="dataBar" priority="6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{CC6AF249-B0F0-416A-97B2-E8BB12E81850}</x14:id>
        </ext>
      </extLst>
    </cfRule>
    <cfRule type="dataBar" priority="7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{55A59C0F-2CC5-4216-8E41-DD0F5A2CF5F7}</x14:id>
        </ext>
      </extLst>
    </cfRule>
    <cfRule type="dataBar" priority="7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{349C0132-6521-47FD-9DA4-174AA8EFCC86}</x14:id>
        </ext>
      </extLst>
    </cfRule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{0A3AA375-5F7D-4C5C-91B4-CD5EFA8F4E5F}</x14:id>
        </ext>
      </extLst>
    </cfRule>
    <cfRule type="dataBar" priority="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{A0426355-55C5-4C49-82EC-054248198428}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{BC20DB80-DD52-474D-A059-1ECD29FFB04E}</x14:id>
        </ext>
      </extLst>
    </cfRule>
    <cfRule type="dataBar" priority="7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{0CFE3278-5C42-4079-AA6D-DAF44BE8B0B2}</x14:id>
        </ext>
      </extLs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{EAC483AB-4DF1-48D8-986E-BB1050B2B54A}</x14:id>
        </ext>
      </extLst>
    </cfRule>
    <cfRule type="dataBar" priority="33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{3343503A-F007-45EB-8746-89EE63D4D6CA}</x14:id>
        </ext>
      </extLst>
    </cfRule>
    <cfRule type="dataBar" priority="25">
      <dataBar>
        <cfvo type="num" val="0"/>
        <cfvo type="num" val="86"/>
        <color rgb="FF638EC6"/>
      </dataBar>
      <extLst>
        <ext xmlns:x14="http://schemas.microsoft.com/office/spreadsheetml/2009/9/main" uri="{B025F937-C7B1-47D3-B67F-A62EFF666E3E}">
          <x14:id>{AE814830-FFBB-4830-9259-CA4F1EF02269}</x14:id>
        </ext>
      </extLst>
    </cfRule>
  </conditionalFormatting>
  <conditionalFormatting sqref="M27:M28">
    <cfRule type="dataBar" priority="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{D69FBE82-27E6-4499-9E7C-16314AE40378}</x14:id>
        </ext>
      </extLst>
    </cfRule>
    <cfRule type="dataBar" priority="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{A56312FE-2FA1-4851-8ECC-5251E31C6B9D}</x14:id>
        </ext>
      </extLst>
    </cfRule>
    <cfRule type="dataBar" priority="6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{39E551C9-009F-40C5-B182-A4B2EC4FF7CA}</x14:id>
        </ext>
      </extLst>
    </cfRule>
    <cfRule type="dataBar" priority="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{75B4B6E4-F6CF-4EDE-951A-53D4AE2FA963}</x14:id>
        </ext>
      </extLst>
    </cfRule>
    <cfRule type="dataBar" priority="4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{AFC0ECD7-7DBC-4CA2-B19E-C0B576482B8A}</x14:id>
        </ext>
      </extLst>
    </cfRule>
    <cfRule type="dataBar" priority="3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{D934B84F-1D05-47DA-849B-89EDB1D28B11}</x14:id>
        </ext>
      </extLst>
    </cfRule>
    <cfRule type="dataBar" priority="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{37170D32-4641-4A28-BF0D-82AC5D305E0C}</x14:id>
        </ext>
      </extLst>
    </cfRule>
    <cfRule type="dataBar" priority="1">
      <dataBar>
        <cfvo type="num" val="0"/>
        <cfvo type="num" val="86"/>
        <color rgb="FF638EC6"/>
      </dataBar>
      <extLst>
        <ext xmlns:x14="http://schemas.microsoft.com/office/spreadsheetml/2009/9/main" uri="{B025F937-C7B1-47D3-B67F-A62EFF666E3E}">
          <x14:id>{6B971520-4808-4676-AEDE-29369131C22E}</x14:id>
        </ext>
      </extLst>
    </cfRule>
    <cfRule type="dataBar" priority="1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{AD2699B6-387A-4D46-BF45-21864E3798EA}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{7C705D57-BDC3-4D1D-8658-A791A6570DDC}</x14:id>
        </ext>
      </extLst>
    </cfRule>
    <cfRule type="dataBar" priority="1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{8F585092-07DC-41AD-8103-5405383929B5}</x14:id>
        </ext>
      </extLst>
    </cfRule>
    <cfRule type="dataBar" priority="1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{C5B19DCF-58C6-458C-9D01-9D92B2762693}</x14:id>
        </ext>
      </extLst>
    </cfRule>
    <cfRule type="dataBar" priority="2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{6B3EBADA-4E24-4F8E-82A4-C8E98193B399}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{A9CC2F0D-4BD1-4A85-A49F-F6263C520438}</x14:id>
        </ext>
      </extLst>
    </cfRule>
    <cfRule type="dataBar" priority="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{C4ECAB2B-BC58-40B0-BBB2-2CF11976D66B}</x14:id>
        </ext>
      </extLst>
    </cfRule>
    <cfRule type="dataBar" priority="1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{B791D1F4-056F-4B23-A165-20DED7FBFC1B}</x14:id>
        </ext>
      </extLst>
    </cfRule>
    <cfRule type="dataBar" priority="1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{894707D0-13CA-4E95-A836-00F14C764C77}</x14:id>
        </ext>
      </extLst>
    </cfRule>
    <cfRule type="dataBar" priority="1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{8B10F03C-3BA5-4DD3-B8F1-339F24F5BF0E}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{B36759B1-FBB0-4A39-A012-8706CB43AFC5}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D05862-BA0D-4C30-922F-F6B39282B2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E71C20-9278-432E-8D52-F66FE76DE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325168-C13E-482A-8DA1-F6170AADF3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134E10-BC52-4B93-B8E3-E7A7377A4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777253-E85E-4240-B146-5C4FB766781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L7:L20</xm:sqref>
        </x14:conditionalFormatting>
        <x14:conditionalFormatting xmlns:xm="http://schemas.microsoft.com/office/excel/2006/main">
          <x14:cfRule type="dataBar" id="{E4CA7367-0022-4E89-A523-4F02BBDB68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B34E79-5DF5-48B0-9BF0-4603F4FAA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L23:L24 L27:L28 L7:L20</xm:sqref>
        </x14:conditionalFormatting>
        <x14:conditionalFormatting xmlns:xm="http://schemas.microsoft.com/office/excel/2006/main">
          <x14:cfRule type="dataBar" id="{D99E2015-E36C-456F-913D-DDD1821E9D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673706-9DB3-4FED-B355-EB3E524A33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49F480-02F6-44F9-AB8B-D57A865ADD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CD722-7763-4217-BD93-8A34F8E938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672A07-0849-4A54-A0DC-CEB9EC55E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4D086DCD-1042-44E4-8777-048AF96E4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789048-1E63-407C-ACBE-54770C29E3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06E7FB-B73B-42A4-B674-301CA7EC5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E5CFF2-CFB4-43F2-B3CB-0BDD5F8A1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90CDBA-4987-4C23-B6BE-84EC89FF61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L27:L28</xm:sqref>
        </x14:conditionalFormatting>
        <x14:conditionalFormatting xmlns:xm="http://schemas.microsoft.com/office/excel/2006/main">
          <x14:cfRule type="dataBar" id="{A1D11B54-5117-437E-A3F3-30DEF1DB7E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26D782-DA7F-417A-916B-8788AF2F9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4D2578-5417-487E-8144-6A64AE826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D73BA-C1EB-457F-933C-50908C4BE3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D02D26-D846-41C9-8D66-87E51CFA302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34DA69F-DB76-4A57-80DF-ACBC45CC9C0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EF4534E-6A24-43B4-9040-90E570A402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2469C1-2AE4-436D-A860-1554E9A05A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M17 M19 M11 M13 M15</xm:sqref>
        </x14:conditionalFormatting>
        <x14:conditionalFormatting xmlns:xm="http://schemas.microsoft.com/office/excel/2006/main">
          <x14:cfRule type="dataBar" id="{181502FF-7AA8-4F5F-81BF-3FEDE827BA52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E0C09074-12FB-4EC3-89D3-C2CE5325648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3A028D7D-35CB-4B34-866E-CD869298C541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29ADC377-4C59-4F8A-B6D0-6E912817748C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E49946A0-CBE0-4611-BC4A-3F03569367D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5812E188-096A-4758-A950-CC116D0CFB01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86BBF84E-49DA-4F0A-9211-1DDC9077B4FB}">
            <x14:dataBar minLength="0" maxLength="100" gradient="0">
              <x14:cfvo type="num">
                <xm:f>0</xm:f>
              </x14:cfvo>
              <x14:cfvo type="num">
                <xm:f>142</xm:f>
              </x14:cfvo>
              <x14:negativeFillColor rgb="FFFF0000"/>
              <x14:axisColor rgb="FF000000"/>
            </x14:dataBar>
          </x14:cfRule>
          <x14:cfRule type="dataBar" id="{BF5B8B09-A9BD-474C-83E1-D588F117C32C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0CDF8CA-AB37-4FD9-8617-ED63F83FA8DC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CF4E4E07-3B2E-41C8-AAB3-751C871217BD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654F1493-A577-4423-9A07-1B885AACA553}">
            <x14:dataBar minLength="0" maxLength="100" gradient="0">
              <x14:cfvo type="num">
                <xm:f>0</xm:f>
              </x14:cfvo>
              <x14:cfvo type="num">
                <xm:f>72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1FD399A-0543-48C8-B19C-A1243C31DCCB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CEA0D6D4-D44A-4C1E-9C6E-38EEBE0997D8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84BB7B9F-6635-4E3A-93EB-068CC13D675F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m:sqref>M9:M16</xm:sqref>
        </x14:conditionalFormatting>
        <x14:conditionalFormatting xmlns:xm="http://schemas.microsoft.com/office/excel/2006/main">
          <x14:cfRule type="dataBar" id="{E03A66E5-6E5C-4A47-B67C-A89AE8B63CFB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E93AD515-0494-4840-915C-5E310A5C1F56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6F957E7-EC2C-4757-A456-F7604227B68F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7B007D78-D7AD-4224-8A27-A15D3D885E6D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m:sqref>M9:M20</xm:sqref>
        </x14:conditionalFormatting>
        <x14:conditionalFormatting xmlns:xm="http://schemas.microsoft.com/office/excel/2006/main">
          <x14:cfRule type="dataBar" id="{B88F7BC1-649D-45B3-9A18-0AB766477A88}">
            <x14:dataBar minLength="0" maxLength="100" gradient="0">
              <x14:cfvo type="num">
                <xm:f>0</xm:f>
              </x14:cfvo>
              <x14:cfvo type="num">
                <xm:f>18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5D8C6FE6-ABBE-49E8-904E-C27947105FE4}">
            <x14:dataBar minLength="0" maxLength="100" gradient="0">
              <x14:cfvo type="num">
                <xm:f>0</xm:f>
              </x14:cfvo>
              <x14:cfvo type="num">
                <xm:f>21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F93E178C-57B1-47E9-8C6F-D56198FE3EE7}">
            <x14:dataBar minLength="0" maxLength="100" gradient="0">
              <x14:cfvo type="num">
                <xm:f>0</xm:f>
              </x14:cfvo>
              <x14:cfvo type="num">
                <xm:f>51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C4409FCB-4EA3-446D-A066-03C0FDDD5CA2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14:cfRule type="dataBar" id="{2D429563-BE07-4EE7-867D-FE3DD967666F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1D1F42EF-46F5-436F-9574-AE9A537F00E0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255E7A98-2D45-4A35-8CE7-F197C437B039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11A16548-A121-440B-8717-C28103F4B61E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43233B10-F060-47EB-9416-FA09AFE81424}">
            <x14:dataBar minLength="0" maxLength="100" gradient="0">
              <x14:cfvo type="num">
                <xm:f>0</xm:f>
              </x14:cfvo>
              <x14:cfvo type="num">
                <xm:f>71</xm:f>
              </x14:cfvo>
              <x14:negativeFillColor rgb="FFFF0000"/>
              <x14:axisColor rgb="FF000000"/>
            </x14:dataBar>
          </x14:cfRule>
          <x14:cfRule type="dataBar" id="{1A16D84F-F6AD-440A-8C80-8EDDA9C1D196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14:cfRule type="dataBar" id="{C080F600-09B6-482B-ACAC-75A7F3BE789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BDF39E18-C7FF-438B-8E63-D26BF752918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FDB4C88-CED4-4FA0-A74F-A6CF6C5996C5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3A1B85C8-7353-4FC8-A86C-42315746A508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1D009524-4D89-44BF-ADD1-AA0B61BEE627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69BDB2F-0FC1-4565-9AD6-3A2BB9C2E2A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7F82B8B-886F-449E-A22F-B672263F5652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024F721D-F163-42F8-9105-2706FF96215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9B1DB4B-FA7C-45F9-B775-2CFF03CDA5D4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4077D57-203C-4651-AB41-34ADA0B042D8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CC6AF249-B0F0-416A-97B2-E8BB12E8185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5A59C0F-2CC5-4216-8E41-DD0F5A2CF5F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49C0132-6521-47FD-9DA4-174AA8EFCC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3AA375-5F7D-4C5C-91B4-CD5EFA8F4E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426355-55C5-4C49-82EC-0542481984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C20DB80-DD52-474D-A059-1ECD29FFB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FE3278-5C42-4079-AA6D-DAF44BE8B0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AC483AB-4DF1-48D8-986E-BB1050B2B5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43503A-F007-45EB-8746-89EE63D4D6CA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AE814830-FFBB-4830-9259-CA4F1EF02269}">
            <x14:dataBar minLength="0" maxLength="100" gradient="0">
              <x14:cfvo type="num">
                <xm:f>0</xm:f>
              </x14:cfvo>
              <x14:cfvo type="num">
                <xm:f>86</xm:f>
              </x14:cfvo>
              <x14:negativeFillColor rgb="FFFF0000"/>
              <x14:axisColor rgb="FF000000"/>
            </x14:dataBar>
          </x14:cfRule>
          <xm:sqref>M23:M24</xm:sqref>
        </x14:conditionalFormatting>
        <x14:conditionalFormatting xmlns:xm="http://schemas.microsoft.com/office/excel/2006/main">
          <x14:cfRule type="dataBar" id="{D69FBE82-27E6-4499-9E7C-16314AE4037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56312FE-2FA1-4851-8ECC-5251E31C6B9D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9E551C9-009F-40C5-B182-A4B2EC4FF7CA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75B4B6E4-F6CF-4EDE-951A-53D4AE2FA963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AFC0ECD7-7DBC-4CA2-B19E-C0B576482B8A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D934B84F-1D05-47DA-849B-89EDB1D28B11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37170D32-4641-4A28-BF0D-82AC5D305E0C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B971520-4808-4676-AEDE-29369131C22E}">
            <x14:dataBar minLength="0" maxLength="100" gradient="0">
              <x14:cfvo type="num">
                <xm:f>0</xm:f>
              </x14:cfvo>
              <x14:cfvo type="num">
                <xm:f>86</xm:f>
              </x14:cfvo>
              <x14:negativeFillColor rgb="FFFF0000"/>
              <x14:axisColor rgb="FF000000"/>
            </x14:dataBar>
          </x14:cfRule>
          <x14:cfRule type="dataBar" id="{AD2699B6-387A-4D46-BF45-21864E3798E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C705D57-BDC3-4D1D-8658-A791A6570D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585092-07DC-41AD-8103-5405383929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B19DCF-58C6-458C-9D01-9D92B27626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3EBADA-4E24-4F8E-82A4-C8E98193B399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A9CC2F0D-4BD1-4A85-A49F-F6263C52043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4ECAB2B-BC58-40B0-BBB2-2CF11976D6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91D1F4-056F-4B23-A165-20DED7FBFC1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94707D0-13CA-4E95-A836-00F14C764C77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8B10F03C-3BA5-4DD3-B8F1-339F24F5BF0E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36759B1-FBB0-4A39-A012-8706CB43A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M27:M28</xm:sqref>
        </x14:conditionalFormatting>
      </x14:conditionalFormatting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B48C-B5B1-47B1-99E5-ECA5D10CCBAA}">
  <sheetPr codeName="Hoja87">
    <tabColor rgb="FFFF0000"/>
  </sheetPr>
  <dimension ref="B1:Y26"/>
  <sheetViews>
    <sheetView showGridLines="0" tabSelected="1" topLeftCell="F1" workbookViewId="0">
      <selection activeCell="M23" sqref="M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388</v>
      </c>
      <c r="I1" s="19"/>
      <c r="J1" s="19"/>
      <c r="K1" s="19"/>
      <c r="L1" s="19"/>
      <c r="M1" s="19"/>
      <c r="N1" s="22"/>
      <c r="X1" s="8">
        <f>AVERAGE(L7,L9,L11,L13,L17,L21)</f>
        <v>1.0050196717195632</v>
      </c>
      <c r="Y1" s="9">
        <f>1-X1</f>
        <v>-5.0196717195631901E-3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389</v>
      </c>
      <c r="J7" s="27">
        <v>93</v>
      </c>
      <c r="K7" s="27">
        <v>107</v>
      </c>
      <c r="L7" s="23">
        <f>K7/J7</f>
        <v>1.1505376344086022</v>
      </c>
      <c r="M7" s="32">
        <f>J7-K7</f>
        <v>-14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390</v>
      </c>
      <c r="J9" s="27">
        <v>90</v>
      </c>
      <c r="K9" s="27">
        <v>82</v>
      </c>
      <c r="L9" s="23">
        <f>K9/J9</f>
        <v>0.91111111111111109</v>
      </c>
      <c r="M9" s="32">
        <f>J9-K9</f>
        <v>8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391</v>
      </c>
      <c r="J11" s="27">
        <v>124</v>
      </c>
      <c r="K11" s="27">
        <v>127</v>
      </c>
      <c r="L11" s="23">
        <f>K11/J11</f>
        <v>1.0241935483870968</v>
      </c>
      <c r="M11" s="32">
        <f>J11-K11</f>
        <v>-3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392</v>
      </c>
      <c r="J13" s="27">
        <v>74</v>
      </c>
      <c r="K13" s="27">
        <v>89</v>
      </c>
      <c r="L13" s="23">
        <f>K13/J13</f>
        <v>1.2027027027027026</v>
      </c>
      <c r="M13" s="32">
        <f>J13-K13</f>
        <v>-15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6" t="s">
        <v>388</v>
      </c>
      <c r="J17" s="20">
        <v>89</v>
      </c>
      <c r="K17" s="20">
        <v>66</v>
      </c>
      <c r="L17" s="23">
        <f>K17/J17</f>
        <v>0.7415730337078652</v>
      </c>
      <c r="M17" s="18">
        <f>J17-K17</f>
        <v>23</v>
      </c>
      <c r="N17" s="22"/>
    </row>
    <row r="18" spans="8:14" x14ac:dyDescent="0.25">
      <c r="H18" s="26"/>
      <c r="I18" s="36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388</v>
      </c>
      <c r="J21" s="20">
        <v>110</v>
      </c>
      <c r="K21" s="20">
        <v>110</v>
      </c>
      <c r="L21" s="23">
        <v>1</v>
      </c>
      <c r="M21" s="18">
        <v>59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7:H18"/>
    <mergeCell ref="I17:I18"/>
    <mergeCell ref="J17:J18"/>
    <mergeCell ref="K17:K18"/>
    <mergeCell ref="L17:L18"/>
    <mergeCell ref="M17:M18"/>
    <mergeCell ref="I13:I14"/>
    <mergeCell ref="J13:J14"/>
    <mergeCell ref="K13:K14"/>
    <mergeCell ref="L13:L14"/>
    <mergeCell ref="M13:M14"/>
    <mergeCell ref="M9:M10"/>
    <mergeCell ref="I11:I12"/>
    <mergeCell ref="J11:J12"/>
    <mergeCell ref="K11:K12"/>
    <mergeCell ref="L11:L12"/>
    <mergeCell ref="M11:M12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H15:H16"/>
    <mergeCell ref="I15:M16"/>
    <mergeCell ref="I9:I10"/>
    <mergeCell ref="J9:J10"/>
    <mergeCell ref="K9:K10"/>
    <mergeCell ref="L9:L10"/>
  </mergeCells>
  <conditionalFormatting sqref="L7:L1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{E5064565-458F-458E-845B-EBCEC6B9573D}</x14:id>
        </ext>
      </extLst>
    </cfRule>
    <cfRule type="dataBar" priority="2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{A3390EF7-333F-483A-80EF-9AF634870AB2}</x14:id>
        </ext>
      </extLst>
    </cfRule>
    <cfRule type="dataBar" priority="2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{AEC5A378-E102-4876-A909-D26D685EE370}</x14:id>
        </ext>
      </extLst>
    </cfRule>
    <cfRule type="dataBar" priority="2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{46D7D866-55BE-420F-9A01-A220EB611798}</x14:id>
        </ext>
      </extLs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{0784EDB6-D1EE-4EBF-88E6-1A45AEE3355E}</x14:id>
        </ext>
      </extLst>
    </cfRule>
  </conditionalFormatting>
  <conditionalFormatting sqref="L17:L18 L21:L22 L7:L14">
    <cfRule type="dataBar" priority="8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{AB0BA603-035C-4431-9E69-55E2310D0E68}</x14:id>
        </ext>
      </extLst>
    </cfRule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{265D7B88-1913-4E98-8152-B79212731B48}</x14:id>
        </ext>
      </extLst>
    </cfRule>
  </conditionalFormatting>
  <conditionalFormatting sqref="L17:L18">
    <cfRule type="dataBar" priority="8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{E1079B4A-2B00-42C9-979B-781FB01E34E9}</x14:id>
        </ext>
      </extLst>
    </cfRule>
    <cfRule type="dataBar" priority="8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{144CDF94-4B0E-4DFC-9C52-1ADCEE44C6A0}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{25583273-1AC5-49B5-B999-A4F9EFA51E25}</x14:id>
        </ext>
      </extLst>
    </cfRule>
    <cfRule type="dataBar" priority="8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{EBDDC6BA-5DB1-4286-BCB8-F6ECF6534BAB}</x14:id>
        </ext>
      </extLst>
    </cfRule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{E1D686AA-1D06-44FE-88FD-0965700E25A3}</x14:id>
        </ext>
      </extLst>
    </cfRule>
  </conditionalFormatting>
  <conditionalFormatting sqref="L21:L22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{D54A7B21-708E-49C8-A87B-92B82BD5CE78}</x14:id>
        </ext>
      </extLst>
    </cfRule>
    <cfRule type="dataBar" priority="8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{AC6B5E25-3D7F-491F-9CB8-3B38DB99FCCC}</x14:id>
        </ext>
      </extLst>
    </cfRule>
    <cfRule type="dataBar" priority="8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{2F9E2DE2-9A96-4B35-80B1-BD013C4B7C71}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{99B5DF39-78A6-4150-976A-0A173A8C9292}</x14:id>
        </ext>
      </extLst>
    </cfRule>
    <cfRule type="dataBar" priority="7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{CFCE36F2-0E4E-441F-8964-EF2AD8B8A32E}</x14:id>
        </ext>
      </extLst>
    </cfRule>
  </conditionalFormatting>
  <conditionalFormatting sqref="M7 M9 M11 M13">
    <cfRule type="dataBar" priority="9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{DF640527-66EA-4740-82E1-4DFF04A94569}</x14:id>
        </ext>
      </extLst>
    </cfRule>
    <cfRule type="dataBar" priority="9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{9F0E47F5-4D5F-4B04-BA9B-F81A04E25849}</x14:id>
        </ext>
      </extLst>
    </cfRule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{32D158DF-F157-474A-8AA9-31DE2E975A72}</x14:id>
        </ext>
      </extLst>
    </cfRule>
    <cfRule type="dataBar" priority="9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{F6160882-50AC-49D0-A0F4-86A6CD3605F9}</x14:id>
        </ext>
      </extLst>
    </cfRule>
    <cfRule type="dataBar" priority="9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{318E5F93-4D9F-491B-84FA-460E6E0D47E4}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{14E8DB56-0292-4DC2-A416-3785650F0F51}</x14:id>
        </ext>
      </extLst>
    </cfRule>
    <cfRule type="dataBar" priority="9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{5F07C720-6309-4D64-B1CC-D65944AF9D0E}</x14:id>
        </ext>
      </extLst>
    </cfRule>
    <cfRule type="dataBar" priority="9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{BD8FC5A3-6EE2-4A73-9FEB-5098A9664DBA}</x14:id>
        </ext>
      </extLst>
    </cfRule>
  </conditionalFormatting>
  <conditionalFormatting sqref="M7:M8">
    <cfRule type="dataBar" priority="44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{425CCAC2-BB0F-49BA-9F03-2D29B0CE92F3}</x14:id>
        </ext>
      </extLst>
    </cfRule>
    <cfRule type="dataBar" priority="29">
      <dataBar>
        <cfvo type="num" val="0"/>
        <cfvo type="num" val="93"/>
        <color rgb="FF638EC6"/>
      </dataBar>
      <extLst>
        <ext xmlns:x14="http://schemas.microsoft.com/office/spreadsheetml/2009/9/main" uri="{B025F937-C7B1-47D3-B67F-A62EFF666E3E}">
          <x14:id>{51F1DC7D-F28D-4EFF-9F88-D359AA270A52}</x14:id>
        </ext>
      </extLst>
    </cfRule>
    <cfRule type="dataBar" priority="5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{FCB4FECC-DB09-449D-9D5C-9E19AED82369}</x14:id>
        </ext>
      </extLst>
    </cfRule>
    <cfRule type="dataBar" priority="5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{C57D3933-DCB8-4D9A-9E1C-79612BA25365}</x14:id>
        </ext>
      </extLst>
    </cfRule>
    <cfRule type="dataBar" priority="47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{AED71BCB-46EB-4CD0-A8AA-8DBE886C6C15}</x14:id>
        </ext>
      </extLst>
    </cfRule>
    <cfRule type="dataBar" priority="34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{59531502-C1F1-4F97-ACDB-5B38362CA444}</x14:id>
        </ext>
      </extLst>
    </cfRule>
    <cfRule type="dataBar" priority="5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{CF2702CE-8CB0-41AA-9914-D8EF093345E6}</x14:id>
        </ext>
      </extLst>
    </cfRule>
    <cfRule type="dataBar" priority="39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{47A02226-2B99-4F76-9955-EEC55DDA892D}</x14:id>
        </ext>
      </extLst>
    </cfRule>
  </conditionalFormatting>
  <conditionalFormatting sqref="M7:M14">
    <cfRule type="dataBar" priority="6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{9BBD048C-3601-4345-A15F-71A558E41778}</x14:id>
        </ext>
      </extLst>
    </cfRule>
    <cfRule type="dataBar" priority="5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{5321B98D-0726-4316-842A-2BDE95D93CDE}</x14:id>
        </ext>
      </extLst>
    </cfRule>
  </conditionalFormatting>
  <conditionalFormatting sqref="M9:M10">
    <cfRule type="dataBar" priority="43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{22419B29-A789-41ED-8677-584DD082DF5B}</x14:id>
        </ext>
      </extLst>
    </cfRule>
    <cfRule type="dataBar" priority="28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{EBAB3010-21CE-406E-A86F-4CE31DAE0F70}</x14:id>
        </ext>
      </extLst>
    </cfRule>
    <cfRule type="dataBar" priority="38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{3A67B520-FE86-439C-9692-AC57F0D23BDB}</x14:id>
        </ext>
      </extLst>
    </cfRule>
    <cfRule type="dataBar" priority="33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{64D2FF33-034F-4B4A-A50B-621C2E8BFD0B}</x14:id>
        </ext>
      </extLst>
    </cfRule>
  </conditionalFormatting>
  <conditionalFormatting sqref="M9:M14">
    <cfRule type="dataBar" priority="5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{93BC4403-9FFE-4B44-9766-482D5AB223CC}</x14:id>
        </ext>
      </extLst>
    </cfRule>
    <cfRule type="dataBar" priority="56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{6B206B8D-A82F-4DD4-8D7C-113927CDCC1B}</x14:id>
        </ext>
      </extLst>
    </cfRule>
    <cfRule type="dataBar" priority="46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{43640182-80E2-4BC0-8341-352854074D76}</x14:id>
        </ext>
      </extLst>
    </cfRule>
    <cfRule type="dataBar" priority="49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{D2038FAF-0E1C-4DD4-8C51-29F8F08D4998}</x14:id>
        </ext>
      </extLst>
    </cfRule>
  </conditionalFormatting>
  <conditionalFormatting sqref="M11:M12">
    <cfRule type="dataBar" priority="42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{D5F08E7E-0F18-48F8-A316-1C1A4F9ACAB2}</x14:id>
        </ext>
      </extLst>
    </cfRule>
    <cfRule type="dataBar" priority="37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{8977A3F6-764D-4506-8BE9-658067188162}</x14:id>
        </ext>
      </extLst>
    </cfRule>
    <cfRule type="dataBar" priority="27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{1CDBE44B-BEE4-4F7E-B193-6FEE699E4E89}</x14:id>
        </ext>
      </extLst>
    </cfRule>
    <cfRule type="dataBar" priority="32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{CD25F76F-4995-4AD1-9D6D-50E46587FA1A}</x14:id>
        </ext>
      </extLst>
    </cfRule>
  </conditionalFormatting>
  <conditionalFormatting sqref="M13:M14">
    <cfRule type="dataBar" priority="3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{3D17681E-8D37-4429-9AAF-1BCB73B04563}</x14:id>
        </ext>
      </extLst>
    </cfRule>
    <cfRule type="dataBar" priority="31">
      <dataBar>
        <cfvo type="num" val="0"/>
        <cfvo type="num" val="71"/>
        <color rgb="FF638EC6"/>
      </dataBar>
      <extLst>
        <ext xmlns:x14="http://schemas.microsoft.com/office/spreadsheetml/2009/9/main" uri="{B025F937-C7B1-47D3-B67F-A62EFF666E3E}">
          <x14:id>{FCCD6D5B-EA92-418C-AA97-E3F506E94861}</x14:id>
        </ext>
      </extLst>
    </cfRule>
    <cfRule type="dataBar" priority="26">
      <dataBar>
        <cfvo type="num" val="0"/>
        <cfvo type="num" val="74"/>
        <color rgb="FF638EC6"/>
      </dataBar>
      <extLst>
        <ext xmlns:x14="http://schemas.microsoft.com/office/spreadsheetml/2009/9/main" uri="{B025F937-C7B1-47D3-B67F-A62EFF666E3E}">
          <x14:id>{9617D94D-B9BE-4E99-89A4-891F3D10E888}</x14:id>
        </ext>
      </extLst>
    </cfRule>
    <cfRule type="dataBar" priority="41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{EBEE4DBD-790C-486D-B9E6-F832D7099180}</x14:id>
        </ext>
      </extLst>
    </cfRule>
  </conditionalFormatting>
  <conditionalFormatting sqref="M17:M18">
    <cfRule type="dataBar" priority="7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{2017FE45-3D6E-4811-90F9-AFB9F85154B7}</x14:id>
        </ext>
      </extLst>
    </cfRule>
    <cfRule type="dataBar" priority="25">
      <dataBar>
        <cfvo type="num" val="0"/>
        <cfvo type="num" val="89"/>
        <color rgb="FF638EC6"/>
      </dataBar>
      <extLst>
        <ext xmlns:x14="http://schemas.microsoft.com/office/spreadsheetml/2009/9/main" uri="{B025F937-C7B1-47D3-B67F-A62EFF666E3E}">
          <x14:id>{C74A41F4-4A39-49B7-9333-3172580B2E7B}</x14:id>
        </ext>
      </extLst>
    </cfRule>
    <cfRule type="dataBar" priority="7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{E5F6DE76-1F6E-45CE-B343-BD134161CEB5}</x14:id>
        </ext>
      </extLst>
    </cfRule>
    <cfRule type="dataBar" priority="51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{E5A25044-3146-44E0-8AA6-701708C46F2B}</x14:id>
        </ext>
      </extLst>
    </cfRule>
    <cfRule type="dataBar" priority="5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{38AFEF4C-79A0-4F87-A9A2-B4F33E7DAE8E}</x14:id>
        </ext>
      </extLst>
    </cfRule>
    <cfRule type="dataBar" priority="48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{BDD11B81-5DBF-4C7E-A079-ECFE4152AA73}</x14:id>
        </ext>
      </extLst>
    </cfRule>
    <cfRule type="dataBar" priority="5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{8A22175A-3179-48C3-9608-A8F0B3A65781}</x14:id>
        </ext>
      </extLst>
    </cfRule>
    <cfRule type="dataBar" priority="4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{F0088D95-8CA5-4EAD-9CCD-43DAF371F30E}</x14:id>
        </ext>
      </extLst>
    </cfRule>
    <cfRule type="dataBar" priority="5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{C29E5AB4-DD56-4376-A3E6-F80C8FBFEA8C}</x14:id>
        </ext>
      </extLst>
    </cfRule>
    <cfRule type="dataBar" priority="35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{591BA66D-AE72-483C-843E-5E7C712C1EEC}</x14:id>
        </ext>
      </extLst>
    </cfRule>
    <cfRule type="dataBar" priority="6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{B4114A69-6684-4A0C-AA3A-9BA8960834DC}</x14:id>
        </ext>
      </extLst>
    </cfRule>
    <cfRule type="dataBar" priority="7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{EA47ACD5-EB32-41F5-89A0-C3795E2F2306}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{531E1AB7-BF70-49F8-A38E-E01E7B9BE279}</x14:id>
        </ext>
      </extLst>
    </cfRule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{F71C4B8D-B759-4991-892C-BE3F81E7AED6}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{48F9ABFC-CD2F-4CB7-8890-B38EBC965ACA}</x14:id>
        </ext>
      </extLst>
    </cfRule>
    <cfRule type="dataBar" priority="40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{F76F9713-1735-4DBC-8AEB-F2B454997369}</x14:id>
        </ext>
      </extLst>
    </cfRule>
    <cfRule type="dataBar" priority="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{DE2A6C0B-D687-4A0C-B5E6-6B65807FEA0F}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{25F9B559-7B8D-4B3E-B9D2-ACCA7C04DCBA}</x14:id>
        </ext>
      </extLst>
    </cfRule>
    <cfRule type="dataBar" priority="30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{42EF01E7-CDB9-4DA8-8730-053895CBF2C0}</x14:id>
        </ext>
      </extLst>
    </cfRule>
  </conditionalFormatting>
  <conditionalFormatting sqref="M21:M22">
    <cfRule type="dataBar" priority="3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{469E43F9-444D-4EED-A3BC-82B508A07942}</x14:id>
        </ext>
      </extLst>
    </cfRule>
    <cfRule type="dataBar" priority="4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{1DCDF8FB-063C-4582-9F8C-BCF62129964B}</x14:id>
        </ext>
      </extLst>
    </cfRule>
    <cfRule type="dataBar" priority="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{3E8D80E4-6978-4657-B0E1-D1804B7F20E5}</x14:id>
        </ext>
      </extLst>
    </cfRule>
    <cfRule type="dataBar" priority="2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{6CFACD48-741F-4EC7-9CE5-329934DB87A1}</x14:id>
        </ext>
      </extLst>
    </cfRule>
    <cfRule type="dataBar" priority="1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{E020E7FE-4281-49A2-8433-642021F14138}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{ABFFEC00-22DF-4867-9EC5-36960C43DB59}</x14:id>
        </ext>
      </extLst>
    </cfRule>
    <cfRule type="dataBar" priority="1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{558C3939-3F48-4365-82B5-120F70AB81DD}</x14:id>
        </ext>
      </extLst>
    </cfRule>
    <cfRule type="dataBar" priority="1">
      <dataBar>
        <cfvo type="num" val="0"/>
        <cfvo type="num" val="89"/>
        <color rgb="FF638EC6"/>
      </dataBar>
      <extLst>
        <ext xmlns:x14="http://schemas.microsoft.com/office/spreadsheetml/2009/9/main" uri="{B025F937-C7B1-47D3-B67F-A62EFF666E3E}">
          <x14:id>{56A26EAD-03AE-43E6-9BF6-6756D7BF224F}</x14:id>
        </ext>
      </extLst>
    </cfRule>
    <cfRule type="dataBar" priority="6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{7E59DC86-1488-4BF2-AAA1-8B14C9124601}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{6C642A8B-DDB3-44A9-9DB0-2432545AE949}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{F8F0A7F8-FB20-431C-9D7B-015A66B107D1}</x14:id>
        </ext>
      </extLst>
    </cfRule>
    <cfRule type="dataBar" priority="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{6F0F49FD-1238-403A-BCCD-597288711D6C}</x14:id>
        </ext>
      </extLst>
    </cfRule>
    <cfRule type="dataBar" priority="1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{A250503A-7716-4B8D-9513-F247C78A3F0F}</x14:id>
        </ext>
      </extLst>
    </cfRule>
    <cfRule type="dataBar" priority="1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{B2D82724-6476-4F8C-8153-1F576A4934E1}</x14:id>
        </ext>
      </extLst>
    </cfRule>
    <cfRule type="dataBar" priority="1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{A349C0C3-3AAD-4AE7-8E96-A57837E31942}</x14:id>
        </ext>
      </extLst>
    </cfRule>
    <cfRule type="dataBar" priority="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{2019665E-F229-4007-9A5B-DEAB4F518FC8}</x14:id>
        </ext>
      </extLst>
    </cfRule>
    <cfRule type="dataBar" priority="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{1E0A0DDE-71D2-456C-A261-1727DECF9F7C}</x14:id>
        </ext>
      </extLst>
    </cfRule>
    <cfRule type="dataBar" priority="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{61BF7BD4-BAE3-4591-B193-36E252403AE0}</x14:id>
        </ext>
      </extLst>
    </cfRule>
    <cfRule type="dataBar" priority="1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{9247CABF-56AD-4393-9D0C-B827170B6C1D}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064565-458F-458E-845B-EBCEC6B957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390EF7-333F-483A-80EF-9AF634870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C5A378-E102-4876-A909-D26D685EE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D7D866-55BE-420F-9A01-A220EB6117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84EDB6-D1EE-4EBF-88E6-1A45AEE33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AB0BA603-035C-4431-9E69-55E2310D0E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5D7B88-1913-4E98-8152-B79212731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E1079B4A-2B00-42C9-979B-781FB01E34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4CDF94-4B0E-4DFC-9C52-1ADCEE44C6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583273-1AC5-49B5-B999-A4F9EFA51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DC6BA-5DB1-4286-BCB8-F6ECF6534B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1D686AA-1D06-44FE-88FD-0965700E2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D54A7B21-708E-49C8-A87B-92B82BD5C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6B5E25-3D7F-491F-9CB8-3B38DB99FC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9E2DE2-9A96-4B35-80B1-BD013C4B7C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B5DF39-78A6-4150-976A-0A173A8C92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CE36F2-0E4E-441F-8964-EF2AD8B8A3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DF640527-66EA-4740-82E1-4DFF04A945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0E47F5-4D5F-4B04-BA9B-F81A04E258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D158DF-F157-474A-8AA9-31DE2E975A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160882-50AC-49D0-A0F4-86A6CD3605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8E5F93-4D9F-491B-84FA-460E6E0D47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E8DB56-0292-4DC2-A416-3785650F0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07C720-6309-4D64-B1CC-D65944AF9D0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D8FC5A3-6EE2-4A73-9FEB-5098A9664DB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425CCAC2-BB0F-49BA-9F03-2D29B0CE92F3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51F1DC7D-F28D-4EFF-9F88-D359AA270A52}">
            <x14:dataBar minLength="0" maxLength="100" gradient="0">
              <x14:cfvo type="num">
                <xm:f>0</xm:f>
              </x14:cfvo>
              <x14:cfvo type="num">
                <xm:f>93</xm:f>
              </x14:cfvo>
              <x14:negativeFillColor rgb="FFFF0000"/>
              <x14:axisColor rgb="FF000000"/>
            </x14:dataBar>
          </x14:cfRule>
          <x14:cfRule type="dataBar" id="{FCB4FECC-DB09-449D-9D5C-9E19AED82369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C57D3933-DCB8-4D9A-9E1C-79612BA25365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AED71BCB-46EB-4CD0-A8AA-8DBE886C6C15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59531502-C1F1-4F97-ACDB-5B38362CA444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CF2702CE-8CB0-41AA-9914-D8EF093345E6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47A02226-2B99-4F76-9955-EEC55DDA892D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9BBD048C-3601-4345-A15F-71A558E41778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5321B98D-0726-4316-842A-2BDE95D93CDE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22419B29-A789-41ED-8677-584DD082DF5B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EBAB3010-21CE-406E-A86F-4CE31DAE0F70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3A67B520-FE86-439C-9692-AC57F0D23BDB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64D2FF33-034F-4B4A-A50B-621C2E8BFD0B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3BC4403-9FFE-4B44-9766-482D5AB223C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6B206B8D-A82F-4DD4-8D7C-113927CDCC1B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43640182-80E2-4BC0-8341-352854074D76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D2038FAF-0E1C-4DD4-8C51-29F8F08D4998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M9:M14</xm:sqref>
        </x14:conditionalFormatting>
        <x14:conditionalFormatting xmlns:xm="http://schemas.microsoft.com/office/excel/2006/main">
          <x14:cfRule type="dataBar" id="{D5F08E7E-0F18-48F8-A316-1C1A4F9ACAB2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8977A3F6-764D-4506-8BE9-658067188162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1CDBE44B-BEE4-4F7E-B193-6FEE699E4E89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CD25F76F-4995-4AD1-9D6D-50E46587FA1A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3D17681E-8D37-4429-9AAF-1BCB73B0456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FCCD6D5B-EA92-418C-AA97-E3F506E94861}">
            <x14:dataBar minLength="0" maxLength="100" gradient="0">
              <x14:cfvo type="num">
                <xm:f>0</xm:f>
              </x14:cfvo>
              <x14:cfvo type="num">
                <xm:f>71</xm:f>
              </x14:cfvo>
              <x14:negativeFillColor rgb="FFFF0000"/>
              <x14:axisColor rgb="FF000000"/>
            </x14:dataBar>
          </x14:cfRule>
          <x14:cfRule type="dataBar" id="{9617D94D-B9BE-4E99-89A4-891F3D10E888}">
            <x14:dataBar minLength="0" maxLength="100" gradient="0">
              <x14:cfvo type="num">
                <xm:f>0</xm:f>
              </x14:cfvo>
              <x14:cfvo type="num">
                <xm:f>74</xm:f>
              </x14:cfvo>
              <x14:negativeFillColor rgb="FFFF0000"/>
              <x14:axisColor rgb="FF000000"/>
            </x14:dataBar>
          </x14:cfRule>
          <x14:cfRule type="dataBar" id="{EBEE4DBD-790C-486D-B9E6-F832D7099180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2017FE45-3D6E-4811-90F9-AFB9F85154B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74A41F4-4A39-49B7-9333-3172580B2E7B}">
            <x14:dataBar minLength="0" maxLength="100" gradient="0">
              <x14:cfvo type="num">
                <xm:f>0</xm:f>
              </x14:cfvo>
              <x14:cfvo type="num">
                <xm:f>89</xm:f>
              </x14:cfvo>
              <x14:negativeFillColor rgb="FFFF0000"/>
              <x14:axisColor rgb="FF000000"/>
            </x14:dataBar>
          </x14:cfRule>
          <x14:cfRule type="dataBar" id="{E5F6DE76-1F6E-45CE-B343-BD134161CE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A25044-3146-44E0-8AA6-701708C46F2B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8AFEF4C-79A0-4F87-A9A2-B4F33E7DAE8E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DD11B81-5DBF-4C7E-A079-ECFE4152AA73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8A22175A-3179-48C3-9608-A8F0B3A65781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0088D95-8CA5-4EAD-9CCD-43DAF371F30E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C29E5AB4-DD56-4376-A3E6-F80C8FBFEA8C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91BA66D-AE72-483C-843E-5E7C712C1EEC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B4114A69-6684-4A0C-AA3A-9BA8960834DC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EA47ACD5-EB32-41F5-89A0-C3795E2F230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31E1AB7-BF70-49F8-A38E-E01E7B9BE2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71C4B8D-B759-4991-892C-BE3F81E7AE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8F9ABFC-CD2F-4CB7-8890-B38EBC965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6F9713-1735-4DBC-8AEB-F2B454997369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DE2A6C0B-D687-4A0C-B5E6-6B65807FEA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F9B559-7B8D-4B3E-B9D2-ACCA7C04D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EF01E7-CDB9-4DA8-8730-053895CBF2C0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469E43F9-444D-4EED-A3BC-82B508A07942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1DCDF8FB-063C-4582-9F8C-BCF62129964B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3E8D80E4-6978-4657-B0E1-D1804B7F20E5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6CFACD48-741F-4EC7-9CE5-329934DB87A1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E020E7FE-4281-49A2-8433-642021F1413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BFFEC00-22DF-4867-9EC5-36960C43D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8C3939-3F48-4365-82B5-120F70AB81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A26EAD-03AE-43E6-9BF6-6756D7BF224F}">
            <x14:dataBar minLength="0" maxLength="100" gradient="0">
              <x14:cfvo type="num">
                <xm:f>0</xm:f>
              </x14:cfvo>
              <x14:cfvo type="num">
                <xm:f>89</xm:f>
              </x14:cfvo>
              <x14:negativeFillColor rgb="FFFF0000"/>
              <x14:axisColor rgb="FF000000"/>
            </x14:dataBar>
          </x14:cfRule>
          <x14:cfRule type="dataBar" id="{7E59DC86-1488-4BF2-AAA1-8B14C9124601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6C642A8B-DDB3-44A9-9DB0-2432545AE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F0A7F8-FB20-431C-9D7B-015A66B107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F0F49FD-1238-403A-BCCD-597288711D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50503A-7716-4B8D-9513-F247C78A3F0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2D82724-6476-4F8C-8153-1F576A4934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49C0C3-3AAD-4AE7-8E96-A57837E31942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019665E-F229-4007-9A5B-DEAB4F518FC8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E0A0DDE-71D2-456C-A261-1727DECF9F7C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1BF7BD4-BAE3-4591-B193-36E252403AE0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247CABF-56AD-4393-9D0C-B827170B6C1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BC04-6096-4BF7-9266-9BB512A7A91E}">
  <sheetPr codeName="Hoja88"/>
  <dimension ref="B1:Y24"/>
  <sheetViews>
    <sheetView showGridLines="0" topLeftCell="F1" workbookViewId="0">
      <selection activeCell="M19" sqref="M19:M20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393</v>
      </c>
      <c r="I1" s="19"/>
      <c r="J1" s="19"/>
      <c r="K1" s="19"/>
      <c r="L1" s="19"/>
      <c r="M1" s="19"/>
      <c r="N1" s="22"/>
      <c r="X1" s="8">
        <f>AVERAGE(L7,L9,L11,L15,L19)</f>
        <v>1.0858051036007408</v>
      </c>
      <c r="Y1" s="9">
        <f>1-X1</f>
        <v>-8.5805103600740784E-2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393</v>
      </c>
      <c r="J7" s="27">
        <v>77</v>
      </c>
      <c r="K7" s="27">
        <v>81</v>
      </c>
      <c r="L7" s="23">
        <f>K7/J7</f>
        <v>1.051948051948052</v>
      </c>
      <c r="M7" s="32">
        <f>J7-K7</f>
        <v>-4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394</v>
      </c>
      <c r="J9" s="27">
        <v>169</v>
      </c>
      <c r="K9" s="27">
        <v>177</v>
      </c>
      <c r="L9" s="23">
        <f>K9/J9</f>
        <v>1.0473372781065089</v>
      </c>
      <c r="M9" s="32">
        <f>J9-K9</f>
        <v>-8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395</v>
      </c>
      <c r="J11" s="27">
        <v>134</v>
      </c>
      <c r="K11" s="27">
        <v>136</v>
      </c>
      <c r="L11" s="23">
        <f>K11/J11</f>
        <v>1.0149253731343284</v>
      </c>
      <c r="M11" s="32">
        <f>J11-K11</f>
        <v>-2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36" t="s">
        <v>393</v>
      </c>
      <c r="J15" s="20">
        <v>45</v>
      </c>
      <c r="K15" s="20">
        <v>55</v>
      </c>
      <c r="L15" s="23">
        <f>K15/J15</f>
        <v>1.2222222222222223</v>
      </c>
      <c r="M15" s="18">
        <f>J15-K15</f>
        <v>-10</v>
      </c>
      <c r="N15" s="22"/>
    </row>
    <row r="16" spans="2:25" x14ac:dyDescent="0.25">
      <c r="H16" s="26"/>
      <c r="I16" s="36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36" t="s">
        <v>393</v>
      </c>
      <c r="J19" s="20">
        <v>54</v>
      </c>
      <c r="K19" s="20">
        <v>59</v>
      </c>
      <c r="L19" s="23">
        <f>K19/J19</f>
        <v>1.0925925925925926</v>
      </c>
      <c r="M19" s="18">
        <v>59</v>
      </c>
      <c r="N19" s="22"/>
    </row>
    <row r="20" spans="8:14" x14ac:dyDescent="0.25">
      <c r="H20" s="26"/>
      <c r="I20" s="36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L9:L10"/>
    <mergeCell ref="M9:M10"/>
    <mergeCell ref="I11:I12"/>
    <mergeCell ref="J11:J12"/>
    <mergeCell ref="K11:K12"/>
    <mergeCell ref="L11:L12"/>
    <mergeCell ref="M11:M12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M15:M16"/>
    <mergeCell ref="H13:H14"/>
    <mergeCell ref="I13:M14"/>
    <mergeCell ref="I9:I10"/>
    <mergeCell ref="J9:J10"/>
    <mergeCell ref="K9:K10"/>
  </mergeCells>
  <conditionalFormatting sqref="L7:L12">
    <cfRule type="dataBar" priority="2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{BF9118F6-85D9-41A9-8B5A-978250AF9D52}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{49E88DD9-CD8A-4243-9137-0B5556167DF1}</x14:id>
        </ext>
      </extLst>
    </cfRule>
    <cfRule type="dataBar" priority="2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{0FCA3ABA-AE34-407B-BC1D-3C05E79B35A2}</x14:id>
        </ext>
      </extLst>
    </cfRule>
    <cfRule type="dataBar" priority="2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{1CBC45D3-3895-476E-A271-8C48F8CF969A}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{F8039353-9E18-4A6D-BD55-3B92C54CED6E}</x14:id>
        </ext>
      </extLst>
    </cfRule>
  </conditionalFormatting>
  <conditionalFormatting sqref="L15:L16 L19:L20 L7:L12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{8EE494EA-B709-4B04-BB92-DC20816C3D5F}</x14:id>
        </ext>
      </extLst>
    </cfRule>
    <cfRule type="dataBar" priority="8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{D17B03DB-C4B7-4A01-A448-B8D9653F67F9}</x14:id>
        </ext>
      </extLst>
    </cfRule>
  </conditionalFormatting>
  <conditionalFormatting sqref="L15:L16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{F3CA79EF-90A0-44BD-B590-95BD20948B2B}</x14:id>
        </ext>
      </extLst>
    </cfRule>
    <cfRule type="dataBar" priority="8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{49C2B25E-5E03-4802-B154-86EBE59E733D}</x14:id>
        </ext>
      </extLst>
    </cfRule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{C3F7D1B1-2E00-48B0-A207-E958E570EE4A}</x14:id>
        </ext>
      </extLst>
    </cfRule>
    <cfRule type="dataBar" priority="8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{655285EB-A0CF-4674-A5C5-57FE249D647C}</x14:id>
        </ext>
      </extLst>
    </cfRule>
    <cfRule type="dataBar" priority="8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{2B07B5F3-BDB7-430C-863B-73982B1478CA}</x14:id>
        </ext>
      </extLst>
    </cfRule>
  </conditionalFormatting>
  <conditionalFormatting sqref="L19:L20">
    <cfRule type="dataBar" priority="8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{A0DD2CAF-1D4D-4FBA-80BF-B28EBE1243DE}</x14:id>
        </ext>
      </extLst>
    </cfRule>
    <cfRule type="dataBar" priority="8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{C7422D2F-41CB-418C-8C8C-009B666753B2}</x14:id>
        </ext>
      </extLs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{3BB1BD04-F513-48EA-95A3-F08C74A25C40}</x14:id>
        </ext>
      </extLst>
    </cfRule>
    <cfRule type="dataBar" priority="7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{D10FAB13-740C-40DE-AE13-48FB8802AE02}</x14:id>
        </ext>
      </extLst>
    </cfRule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{DA5F15B4-AD9A-4EEB-9BAC-7612C59232E2}</x14:id>
        </ext>
      </extLst>
    </cfRule>
  </conditionalFormatting>
  <conditionalFormatting sqref="M7 M9 M11">
    <cfRule type="dataBar" priority="80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{54FBDD2E-1260-49B2-A4E2-B4CCF74A80C8}</x14:id>
        </ext>
      </extLst>
    </cfRule>
    <cfRule type="dataBar" priority="80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{CD71BFD4-A6D5-4C5B-ACE6-A4277435253A}</x14:id>
        </ext>
      </extLst>
    </cfRule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{DA5D58D7-907C-4963-AC10-C692E759E316}</x14:id>
        </ext>
      </extLst>
    </cfRule>
    <cfRule type="dataBar" priority="80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{ED89BEDD-57A8-43EF-A548-4D72DF66CD2D}</x14:id>
        </ext>
      </extLst>
    </cfRule>
    <cfRule type="dataBar" priority="80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{E8BB6B67-4181-479B-82C7-0A4979B4C1C4}</x14:id>
        </ext>
      </extLst>
    </cfRule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{1E437B13-310A-4F95-A79D-144F971C3450}</x14:id>
        </ext>
      </extLst>
    </cfRule>
    <cfRule type="dataBar" priority="80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{925A7443-3210-4544-8012-B42686AEF499}</x14:id>
        </ext>
      </extLst>
    </cfRule>
    <cfRule type="dataBar" priority="80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{7533E322-E691-4C63-A8E2-B5C430F38816}</x14:id>
        </ext>
      </extLst>
    </cfRule>
  </conditionalFormatting>
  <conditionalFormatting sqref="M7:M8">
    <cfRule type="dataBar" priority="5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{C33D1AC7-DC79-4EE0-8171-37CC0A9EFDF4}</x14:id>
        </ext>
      </extLst>
    </cfRule>
    <cfRule type="dataBar" priority="45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{8949FDB5-E7E2-4E7A-8EC0-BD2B84129533}</x14:id>
        </ext>
      </extLst>
    </cfRule>
    <cfRule type="dataBar" priority="48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{0EEBC9F3-94F8-4ED9-9F02-EC864FB17117}</x14:id>
        </ext>
      </extLst>
    </cfRule>
    <cfRule type="dataBar" priority="30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{A62C51AD-D594-4AD8-AE83-4D16BBE47F8B}</x14:id>
        </ext>
      </extLst>
    </cfRule>
    <cfRule type="dataBar" priority="35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{33AE4FDF-815B-4C74-B5C6-AE1082FAA40E}</x14:id>
        </ext>
      </extLst>
    </cfRule>
    <cfRule type="dataBar" priority="5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{65606AB9-CAE8-428F-B88A-30361A6BB23D}</x14:id>
        </ext>
      </extLst>
    </cfRule>
    <cfRule type="dataBar" priority="40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{9EE5B8D3-48AB-406E-8AB1-EC6F4C42237F}</x14:id>
        </ext>
      </extLst>
    </cfRule>
    <cfRule type="dataBar" priority="5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{D43BFA85-429F-40DB-8D20-56A226C207A8}</x14:id>
        </ext>
      </extLst>
    </cfRule>
  </conditionalFormatting>
  <conditionalFormatting sqref="M7:M12">
    <cfRule type="dataBar" priority="6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{84924151-E95B-49B5-A00D-9903563AA59A}</x14:id>
        </ext>
      </extLst>
    </cfRule>
    <cfRule type="dataBar" priority="6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{A3D380A7-1A8E-4C7C-BB87-420778F3BD5B}</x14:id>
        </ext>
      </extLst>
    </cfRule>
  </conditionalFormatting>
  <conditionalFormatting sqref="M9:M10">
    <cfRule type="dataBar" priority="44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{3FD16D7D-7392-4DCD-AD13-48835A1F3950}</x14:id>
        </ext>
      </extLst>
    </cfRule>
    <cfRule type="dataBar" priority="29">
      <dataBar>
        <cfvo type="num" val="0"/>
        <cfvo type="num" val="169"/>
        <color rgb="FF638EC6"/>
      </dataBar>
      <extLst>
        <ext xmlns:x14="http://schemas.microsoft.com/office/spreadsheetml/2009/9/main" uri="{B025F937-C7B1-47D3-B67F-A62EFF666E3E}">
          <x14:id>{D9F96BD7-BA37-4243-B568-3E9FD460A642}</x14:id>
        </ext>
      </extLst>
    </cfRule>
    <cfRule type="dataBar" priority="34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{4A31976C-56EC-4C69-B4DC-1B052F58A509}</x14:id>
        </ext>
      </extLst>
    </cfRule>
    <cfRule type="dataBar" priority="39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{D37BB512-1A19-41E4-9A9C-1AFEDE0D8247}</x14:id>
        </ext>
      </extLst>
    </cfRule>
  </conditionalFormatting>
  <conditionalFormatting sqref="M9:M12">
    <cfRule type="dataBar" priority="47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{4E6618DA-3EAF-49B8-9224-A0816E8E66AD}</x14:id>
        </ext>
      </extLst>
    </cfRule>
    <cfRule type="dataBar" priority="5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{E7522F10-3E76-4586-AC75-384FEF2A44DE}</x14:id>
        </ext>
      </extLst>
    </cfRule>
    <cfRule type="dataBar" priority="5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{E8164743-A117-4F69-8159-7166A94EB3E2}</x14:id>
        </ext>
      </extLst>
    </cfRule>
    <cfRule type="dataBar" priority="5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{F389A615-B5FA-44A5-A26D-8DFC5715A93E}</x14:id>
        </ext>
      </extLst>
    </cfRule>
  </conditionalFormatting>
  <conditionalFormatting sqref="M11:M12">
    <cfRule type="dataBar" priority="43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{F7BAD895-26D1-44E1-B0BA-731A57251E82}</x14:id>
        </ext>
      </extLst>
    </cfRule>
    <cfRule type="dataBar" priority="38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{AAD8EDD5-7E64-49EF-B273-81B1CF4BFD3C}</x14:id>
        </ext>
      </extLst>
    </cfRule>
    <cfRule type="dataBar" priority="33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{7711B104-8FFC-4956-9F8D-51C676435690}</x14:id>
        </ext>
      </extLst>
    </cfRule>
    <cfRule type="dataBar" priority="28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{B6C0D602-5306-4E5B-B365-7CDB35A9CA41}</x14:id>
        </ext>
      </extLst>
    </cfRule>
  </conditionalFormatting>
  <conditionalFormatting sqref="M15:M16">
    <cfRule type="dataBar" priority="5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{6AB795EF-180A-4860-99AF-37FE90E0CA1B}</x14:id>
        </ext>
      </extLst>
    </cfRule>
    <cfRule type="dataBar" priority="27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{60641C88-C5D0-4520-B189-4E94A6C2F2F5}</x14:id>
        </ext>
      </extLst>
    </cfRule>
    <cfRule type="dataBar" priority="2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{76C3E615-2D00-447B-B50B-A1FA8350652E}</x14:id>
        </ext>
      </extLs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{2B846160-10B2-4346-A1E6-E63E7BB0F5AA}</x14:id>
        </ext>
      </extLst>
    </cfRule>
    <cfRule type="dataBar" priority="46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{9B66B617-7607-4F3F-962B-52FBD46ED20A}</x14:id>
        </ext>
      </extLst>
    </cfRule>
    <cfRule type="dataBar" priority="5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{E5B8C461-DECB-4FC8-AB80-97B07E3726E2}</x14:id>
        </ext>
      </extLst>
    </cfRule>
    <cfRule type="dataBar" priority="49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{B0735EEB-0B45-4C8C-9A21-4E20B00FD514}</x14:id>
        </ext>
      </extLst>
    </cfRule>
    <cfRule type="dataBar" priority="41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{0C841C03-1648-4DB1-BC77-56483CF051E3}</x14:id>
        </ext>
      </extLst>
    </cfRule>
    <cfRule type="dataBar" priority="5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{94440718-C190-462E-ABB4-3F0FF9B5CD50}</x14:id>
        </ext>
      </extLst>
    </cfRule>
    <cfRule type="dataBar" priority="5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{0B480CDB-EE15-457A-AC2D-453450EC6E60}</x14:id>
        </ext>
      </extLst>
    </cfRule>
    <cfRule type="dataBar" priority="36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{8426A7E6-382E-48DE-BE3D-0039E52CAE3F}</x14:id>
        </ext>
      </extLst>
    </cfRule>
    <cfRule type="dataBar" priority="6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{5176DA2A-495B-4E1E-AEA6-C207FBDDD613}</x14:id>
        </ext>
      </extLst>
    </cfRule>
    <cfRule type="dataBar" priority="7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{0D18C444-2495-41F1-98BB-0D5B012B57C2}</x14:id>
        </ext>
      </extLst>
    </cfRule>
    <cfRule type="dataBar" priority="7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{CF0ED7FD-A18E-46E7-8C8A-4CC83828A788}</x14:id>
        </ext>
      </extLst>
    </cfRule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{13D923EC-DFF6-4C05-B8D6-8512A563683F}</x14:id>
        </ext>
      </extLst>
    </cfRule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{14A1070D-E4A1-4C2F-9AAA-3163FFC8EF1D}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{5F6966F4-38C5-42CD-AE4D-C2622DB93825}</x14:id>
        </ext>
      </extLst>
    </cfRule>
    <cfRule type="dataBar" priority="7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{6CEE2C8E-519E-4275-8013-76979DE99919}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{14C01513-5890-4EDE-89C1-C88B6CC999FE}</x14:id>
        </ext>
      </extLst>
    </cfRule>
    <cfRule type="dataBar" priority="3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{0F8C45D5-5926-49DC-8B31-63EF84F797C1}</x14:id>
        </ext>
      </extLst>
    </cfRule>
  </conditionalFormatting>
  <conditionalFormatting sqref="M19:M20">
    <cfRule type="dataBar" priority="3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{94EE12B6-F74D-4537-89DC-2EAB17248060}</x14:id>
        </ext>
      </extLst>
    </cfRule>
    <cfRule type="dataBar" priority="4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{1976CDBF-5E26-40FD-96E3-A903F9375CF6}</x14:id>
        </ext>
      </extLst>
    </cfRule>
    <cfRule type="dataBar" priority="5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{F861F25C-0735-45D1-8370-304B721996E7}</x14:id>
        </ext>
      </extLst>
    </cfRule>
    <cfRule type="dataBar" priority="11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{27AD2243-B353-43AC-8588-0D276AAE48EF}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{231F1627-CE4C-4FED-BD76-8E52D303659B}</x14:id>
        </ext>
      </extLst>
    </cfRule>
    <cfRule type="dataBar" priority="1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{5C1BA19A-8E7F-4E39-A6CB-48F0D4886011}</x14:id>
        </ext>
      </extLst>
    </cfRule>
    <cfRule type="dataBar" priority="1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{D3CDE9DC-987C-462A-BE5B-E123AE0BFAAE}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{D4E378F6-161C-4CB7-9202-55EC4E65CCCB}</x14:id>
        </ext>
      </extLst>
    </cfRule>
    <cfRule type="dataBar" priority="1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{2BF12D16-2BCB-49CF-9F7B-B8382A6E6156}</x14:id>
        </ext>
      </extLst>
    </cfRule>
    <cfRule type="dataBar" priority="2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{AE23A25D-EBDE-4A98-8EC2-236BC755A4C5}</x14:id>
        </ext>
      </extLst>
    </cfRule>
    <cfRule type="dataBar" priority="1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{7E430F9D-2977-4387-8F49-C3A4AB260AE3}</x14:id>
        </ext>
      </extLst>
    </cfRule>
    <cfRule type="dataBar" priority="1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{93FF957C-5B90-448B-8CC6-18F92CE99D00}</x14:id>
        </ext>
      </extLst>
    </cfRule>
    <cfRule type="dataBar" priority="1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{80826171-717E-4F33-AAB5-E183649429DA}</x14:id>
        </ext>
      </extLst>
    </cfRule>
    <cfRule type="dataBar" priority="1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{95CED997-0C6A-4C78-A215-D8BD0D7622F8}</x14:id>
        </ext>
      </extLst>
    </cfRule>
    <cfRule type="dataBar" priority="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{DA79194B-C7C9-4C83-B1D8-44323C2E9888}</x14:id>
        </ext>
      </extLst>
    </cfRule>
    <cfRule type="dataBar" priority="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{CCADE1F9-F874-42D4-B887-D73CD85ABD30}</x14:id>
        </ext>
      </extLst>
    </cfRule>
    <cfRule type="dataBar" priority="8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{E35FB93D-C25E-4992-ACBA-97672E5D2A5D}</x14:id>
        </ext>
      </extLst>
    </cfRule>
    <cfRule type="dataBar" priority="7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{97662A72-2EC2-4E38-9414-720342195940}</x14:id>
        </ext>
      </extLst>
    </cfRule>
    <cfRule type="dataBar" priority="6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{24574BB4-FF8A-4044-B8D8-502E6EEB8B7A}</x14:id>
        </ext>
      </extLst>
    </cfRule>
    <cfRule type="dataBar" priority="1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{CBE8DA65-D506-4549-8E2D-435BE64084F6}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9118F6-85D9-41A9-8B5A-978250AF9D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E88DD9-CD8A-4243-9137-0B5556167D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CA3ABA-AE34-407B-BC1D-3C05E79B3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BC45D3-3895-476E-A271-8C48F8CF96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039353-9E18-4A6D-BD55-3B92C54CED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8EE494EA-B709-4B04-BB92-DC20816C3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7B03DB-C4B7-4A01-A448-B8D9653F67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F3CA79EF-90A0-44BD-B590-95BD20948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C2B25E-5E03-4802-B154-86EBE59E73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F7D1B1-2E00-48B0-A207-E958E570E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5285EB-A0CF-4674-A5C5-57FE249D64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07B5F3-BDB7-430C-863B-73982B1478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0DD2CAF-1D4D-4FBA-80BF-B28EBE124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422D2F-41CB-418C-8C8C-009B666753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B1BD04-F513-48EA-95A3-F08C74A25C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0FAB13-740C-40DE-AE13-48FB8802AE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A5F15B4-AD9A-4EEB-9BAC-7612C59232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54FBDD2E-1260-49B2-A4E2-B4CCF74A80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D71BFD4-A6D5-4C5B-ACE6-A427743525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D58D7-907C-4963-AC10-C692E759E3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89BEDD-57A8-43EF-A548-4D72DF66CD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8BB6B67-4181-479B-82C7-0A4979B4C1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E437B13-310A-4F95-A79D-144F971C3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5A7443-3210-4544-8012-B42686AEF49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7533E322-E691-4C63-A8E2-B5C430F3881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C33D1AC7-DC79-4EE0-8171-37CC0A9EFDF4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8949FDB5-E7E2-4E7A-8EC0-BD2B84129533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0EEBC9F3-94F8-4ED9-9F02-EC864FB17117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A62C51AD-D594-4AD8-AE83-4D16BBE47F8B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33AE4FDF-815B-4C74-B5C6-AE1082FAA40E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65606AB9-CAE8-428F-B88A-30361A6BB23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9EE5B8D3-48AB-406E-8AB1-EC6F4C42237F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D43BFA85-429F-40DB-8D20-56A226C207A8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84924151-E95B-49B5-A00D-9903563AA59A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A3D380A7-1A8E-4C7C-BB87-420778F3BD5B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3FD16D7D-7392-4DCD-AD13-48835A1F3950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D9F96BD7-BA37-4243-B568-3E9FD460A642}">
            <x14:dataBar minLength="0" maxLength="100" gradient="0">
              <x14:cfvo type="num">
                <xm:f>0</xm:f>
              </x14:cfvo>
              <x14:cfvo type="num">
                <xm:f>169</xm:f>
              </x14:cfvo>
              <x14:negativeFillColor rgb="FFFF0000"/>
              <x14:axisColor rgb="FF000000"/>
            </x14:dataBar>
          </x14:cfRule>
          <x14:cfRule type="dataBar" id="{4A31976C-56EC-4C69-B4DC-1B052F58A509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D37BB512-1A19-41E4-9A9C-1AFEDE0D8247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4E6618DA-3EAF-49B8-9224-A0816E8E66AD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E7522F10-3E76-4586-AC75-384FEF2A44DE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E8164743-A117-4F69-8159-7166A94EB3E2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F389A615-B5FA-44A5-A26D-8DFC5715A93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M9:M12</xm:sqref>
        </x14:conditionalFormatting>
        <x14:conditionalFormatting xmlns:xm="http://schemas.microsoft.com/office/excel/2006/main">
          <x14:cfRule type="dataBar" id="{F7BAD895-26D1-44E1-B0BA-731A57251E82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AAD8EDD5-7E64-49EF-B273-81B1CF4BFD3C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7711B104-8FFC-4956-9F8D-51C676435690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B6C0D602-5306-4E5B-B365-7CDB35A9CA41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6AB795EF-180A-4860-99AF-37FE90E0CA1B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0641C88-C5D0-4520-B189-4E94A6C2F2F5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76C3E615-2D00-447B-B50B-A1FA8350652E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2B846160-10B2-4346-A1E6-E63E7BB0F5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66B617-7607-4F3F-962B-52FBD46ED20A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E5B8C461-DECB-4FC8-AB80-97B07E3726E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0735EEB-0B45-4C8C-9A21-4E20B00FD514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0C841C03-1648-4DB1-BC77-56483CF051E3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94440718-C190-462E-ABB4-3F0FF9B5CD5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B480CDB-EE15-457A-AC2D-453450EC6E6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426A7E6-382E-48DE-BE3D-0039E52CAE3F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5176DA2A-495B-4E1E-AEA6-C207FBDDD613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0D18C444-2495-41F1-98BB-0D5B012B57C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F0ED7FD-A18E-46E7-8C8A-4CC83828A78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3D923EC-DFF6-4C05-B8D6-8512A56368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4A1070D-E4A1-4C2F-9AAA-3163FFC8EF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6966F4-38C5-42CD-AE4D-C2622DB93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EE2C8E-519E-4275-8013-76979DE99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C01513-5890-4EDE-89C1-C88B6CC999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8C45D5-5926-49DC-8B31-63EF84F797C1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94EE12B6-F74D-4537-89DC-2EAB17248060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1976CDBF-5E26-40FD-96E3-A903F9375CF6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F861F25C-0735-45D1-8370-304B721996E7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27AD2243-B353-43AC-8588-0D276AAE48EF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31F1627-CE4C-4FED-BD76-8E52D3036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BA19A-8E7F-4E39-A6CB-48F0D48860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CDE9DC-987C-462A-BE5B-E123AE0BFA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E378F6-161C-4CB7-9202-55EC4E65C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F12D16-2BCB-49CF-9F7B-B8382A6E61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23A25D-EBDE-4A98-8EC2-236BC755A4C5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7E430F9D-2977-4387-8F49-C3A4AB260A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FF957C-5B90-448B-8CC6-18F92CE99D0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0826171-717E-4F33-AAB5-E183649429D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5CED997-0C6A-4C78-A215-D8BD0D7622F8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DA79194B-C7C9-4C83-B1D8-44323C2E9888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CCADE1F9-F874-42D4-B887-D73CD85ABD3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35FB93D-C25E-4992-ACBA-97672E5D2A5D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97662A72-2EC2-4E38-9414-720342195940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24574BB4-FF8A-4044-B8D8-502E6EEB8B7A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CBE8DA65-D506-4549-8E2D-435BE64084F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8119-0570-4DBA-9223-DFF0C9CDB02B}">
  <dimension ref="A1:Y6"/>
  <sheetViews>
    <sheetView showGridLines="0" zoomScaleNormal="100" workbookViewId="0">
      <selection activeCell="D34" sqref="D34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AVERAGE(C3:C6)</f>
        <v>1.0613427899067567</v>
      </c>
      <c r="Y1" s="9">
        <f>1-X1</f>
        <v>-6.1342789906756678E-2</v>
      </c>
    </row>
    <row r="2" spans="1:25" x14ac:dyDescent="0.25">
      <c r="A2" s="15"/>
      <c r="B2" s="15"/>
    </row>
    <row r="3" spans="1:25" x14ac:dyDescent="0.25">
      <c r="A3" s="17" t="s">
        <v>529</v>
      </c>
      <c r="B3" s="16"/>
      <c r="C3" s="14">
        <f>'D94 Golfito'!X1</f>
        <v>1.0332423125069077</v>
      </c>
    </row>
    <row r="4" spans="1:25" x14ac:dyDescent="0.25">
      <c r="A4" s="17" t="s">
        <v>530</v>
      </c>
      <c r="B4" s="16"/>
      <c r="C4" s="14">
        <f>'D95 Coto Brus'!X1</f>
        <v>1.1192193474025385</v>
      </c>
    </row>
    <row r="5" spans="1:25" x14ac:dyDescent="0.25">
      <c r="A5" s="17" t="s">
        <v>531</v>
      </c>
      <c r="B5" s="16"/>
      <c r="C5" s="14">
        <f>'D96 Corredores'!X1</f>
        <v>1.0657798058864618</v>
      </c>
    </row>
    <row r="6" spans="1:25" x14ac:dyDescent="0.25">
      <c r="A6" s="17" t="s">
        <v>532</v>
      </c>
      <c r="B6" s="16"/>
      <c r="C6" s="14">
        <f>'D97 Puerto Jimenez'!X1</f>
        <v>1.0271296938311196</v>
      </c>
    </row>
  </sheetData>
  <sheetProtection algorithmName="SHA-512" hashValue="dfPUyu1bXLbV66e717Ev4bNHFIgdvjclMPwNAK4DgaZMQG8WDhB504/xejwekhhrLT1UgN9+ihx1i0shKGUtvw==" saltValue="o7byXFE+lOPeaLFGeP9Hpg==" spinCount="100000" sheet="1" objects="1" scenarios="1"/>
  <mergeCells count="5">
    <mergeCell ref="A1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6858-5781-4EA5-BC49-AFAB3D8AD1B5}">
  <sheetPr codeName="Hoja89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396</v>
      </c>
      <c r="I1" s="19"/>
      <c r="J1" s="19"/>
      <c r="K1" s="19"/>
      <c r="L1" s="19"/>
      <c r="M1" s="19"/>
      <c r="N1" s="22"/>
      <c r="X1" s="8">
        <f>AVERAGE(L7,L9,L11,L15,L19)</f>
        <v>1.0332423125069077</v>
      </c>
      <c r="Y1" s="9">
        <f>1-X1</f>
        <v>-3.3242312506907679E-2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396</v>
      </c>
      <c r="J7" s="27">
        <v>129</v>
      </c>
      <c r="K7" s="27">
        <v>132</v>
      </c>
      <c r="L7" s="23">
        <f>K7/J7</f>
        <v>1.0232558139534884</v>
      </c>
      <c r="M7" s="32">
        <f>J7-K7</f>
        <v>-3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397</v>
      </c>
      <c r="J9" s="27">
        <v>95</v>
      </c>
      <c r="K9" s="27">
        <v>104</v>
      </c>
      <c r="L9" s="23">
        <f>K9/J9</f>
        <v>1.0947368421052632</v>
      </c>
      <c r="M9" s="32">
        <f>J9-K9</f>
        <v>-9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398</v>
      </c>
      <c r="J11" s="27">
        <v>156</v>
      </c>
      <c r="K11" s="27">
        <v>157</v>
      </c>
      <c r="L11" s="23">
        <f>K11/J11</f>
        <v>1.0064102564102564</v>
      </c>
      <c r="M11" s="32">
        <f>J11-K11</f>
        <v>-1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36" t="s">
        <v>396</v>
      </c>
      <c r="J15" s="20">
        <v>70</v>
      </c>
      <c r="K15" s="20">
        <v>71</v>
      </c>
      <c r="L15" s="23">
        <f>K15/J15</f>
        <v>1.0142857142857142</v>
      </c>
      <c r="M15" s="18">
        <f>J15-K15</f>
        <v>-1</v>
      </c>
      <c r="N15" s="22"/>
    </row>
    <row r="16" spans="2:25" x14ac:dyDescent="0.25">
      <c r="H16" s="26"/>
      <c r="I16" s="36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36" t="s">
        <v>396</v>
      </c>
      <c r="J19" s="20">
        <v>109</v>
      </c>
      <c r="K19" s="20">
        <v>112</v>
      </c>
      <c r="L19" s="23">
        <f>K19/J19</f>
        <v>1.0275229357798166</v>
      </c>
      <c r="M19" s="18">
        <f>J19-K19</f>
        <v>-3</v>
      </c>
      <c r="N19" s="22"/>
    </row>
    <row r="20" spans="8:14" x14ac:dyDescent="0.25">
      <c r="H20" s="26"/>
      <c r="I20" s="36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M15:M16"/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J9:J10"/>
    <mergeCell ref="K9:K10"/>
    <mergeCell ref="L9:L10"/>
    <mergeCell ref="M9:M10"/>
    <mergeCell ref="H13:H14"/>
    <mergeCell ref="I13:M14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2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{D4B7870D-2976-43C9-B86A-77F4707035A5}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{E9F8B719-B53B-4076-AB53-FC537AC4A3D5}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{8214574D-079C-4910-B12F-64D504086AF4}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{567D3FB5-888F-4768-B123-C5D59A9710BD}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{8A735092-EF8B-4CAD-94C4-62AF92AF4187}</x14:id>
        </ext>
      </extLst>
    </cfRule>
  </conditionalFormatting>
  <conditionalFormatting sqref="L15:L16 L19:L20 L7:L12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{EF5BFB56-7317-498A-8D42-BCA5C938AC14}</x14:id>
        </ext>
      </extLst>
    </cfRule>
    <cfRule type="dataBar" priority="7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{554089CF-7087-4BAB-91F9-A85760C76648}</x14:id>
        </ext>
      </extLst>
    </cfRule>
  </conditionalFormatting>
  <conditionalFormatting sqref="L15:L16"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{F73F67AE-DFFF-4353-8FCF-980035CBBF67}</x14:id>
        </ext>
      </extLst>
    </cfRule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{F92E234C-E48B-44D2-B9B9-291645B094F6}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{FA6B70DF-0174-4F38-BBD9-F18DFC13E3B9}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{510D65B6-D39F-4089-872C-E4749A2138B9}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{BAE4E1B9-6DB0-406D-AA8C-B9C483650393}</x14:id>
        </ext>
      </extLst>
    </cfRule>
  </conditionalFormatting>
  <conditionalFormatting sqref="L19:L20"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{CC5CF378-6D37-4BB3-A1ED-59A1895F4AE2}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{614D3877-B7A3-462D-91A9-7674133D82F2}</x14:id>
        </ext>
      </extLst>
    </cfRule>
    <cfRule type="dataBar" priority="6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{21B2F72F-184C-405C-AB25-87A9BA47F5E6}</x14:id>
        </ext>
      </extLst>
    </cfRule>
    <cfRule type="dataBar" priority="6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{29F1ECAD-3338-475F-A699-BA429548F356}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{2886E816-D6F5-4485-B888-7CB3291303F0}</x14:id>
        </ext>
      </extLst>
    </cfRule>
  </conditionalFormatting>
  <conditionalFormatting sqref="M7 M9 M11">
    <cfRule type="dataBar" priority="7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{CF81BF52-C2D0-4DD9-A232-83EE97564DF6}</x14:id>
        </ext>
      </extLst>
    </cfRule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{B3643D36-37CC-46B8-B954-1E517C7BCBBB}</x14:id>
        </ext>
      </extLst>
    </cfRule>
    <cfRule type="dataBar" priority="7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{EABFBCBF-FEA6-44DF-8025-9A5D115E5916}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{E5FCC96C-01BD-4737-B4A0-1F50102F57C2}</x14:id>
        </ext>
      </extLst>
    </cfRule>
    <cfRule type="dataBar" priority="7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{C7D510EA-D058-4CB8-9FB6-954B24265C89}</x14:id>
        </ext>
      </extLs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{796DBBDC-79CF-4AA3-98AD-D2067AEAA4A2}</x14:id>
        </ext>
      </extLst>
    </cfRule>
    <cfRule type="dataBar" priority="8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{E631355A-D615-4980-B0DB-432D02AD8BE2}</x14:id>
        </ext>
      </extLst>
    </cfRule>
    <cfRule type="dataBar" priority="8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{30F4F326-378F-4BDD-BA34-6B6C87C7088A}</x14:id>
        </ext>
      </extLst>
    </cfRule>
  </conditionalFormatting>
  <conditionalFormatting sqref="M7:M8">
    <cfRule type="dataBar" priority="40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{4C0D6132-6655-4364-9B1E-A4E3A907AA24}</x14:id>
        </ext>
      </extLst>
    </cfRule>
    <cfRule type="dataBar" priority="27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{F8BA1788-257C-4E15-8559-B15B9ADF398A}</x14:id>
        </ext>
      </extLst>
    </cfRule>
    <cfRule type="dataBar" priority="30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{6217B890-84A6-46DB-9040-467A8AF2F19E}</x14:id>
        </ext>
      </extLst>
    </cfRule>
    <cfRule type="dataBar" priority="37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{65F7B835-0203-4280-BF3D-A7429755698B}</x14:id>
        </ext>
      </extLst>
    </cfRule>
    <cfRule type="dataBar" priority="10">
      <dataBar>
        <cfvo type="num" val="0"/>
        <cfvo type="num" val="129"/>
        <color rgb="FF638EC6"/>
      </dataBar>
      <extLst>
        <ext xmlns:x14="http://schemas.microsoft.com/office/spreadsheetml/2009/9/main" uri="{B025F937-C7B1-47D3-B67F-A62EFF666E3E}">
          <x14:id>{78CB1FDE-C1CD-4416-B37A-DB9F85360AED}</x14:id>
        </ext>
      </extLst>
    </cfRule>
    <cfRule type="dataBar" priority="15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{D0E2E65B-77D1-4C07-8A45-D54233FB48B3}</x14:id>
        </ext>
      </extLst>
    </cfRule>
    <cfRule type="dataBar" priority="33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{3336DA3D-D7EC-4E79-8F35-F3ACA76A2002}</x14:id>
        </ext>
      </extLst>
    </cfRule>
    <cfRule type="dataBar" priority="19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{7FB72C0A-C423-424D-897F-012BB13565C5}</x14:id>
        </ext>
      </extLst>
    </cfRule>
    <cfRule type="dataBar" priority="23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{B380EA1B-D0DF-413F-8FDF-8A0F3E99F658}</x14:id>
        </ext>
      </extLst>
    </cfRule>
  </conditionalFormatting>
  <conditionalFormatting sqref="M7:M12">
    <cfRule type="dataBar" priority="42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{D7B8B1B6-2800-4317-9551-990E5AE1CCEB}</x14:id>
        </ext>
      </extLst>
    </cfRule>
    <cfRule type="dataBar" priority="43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{CF37965F-4FAB-4F5F-9E62-2DBFF2B0FA02}</x14:id>
        </ext>
      </extLst>
    </cfRule>
  </conditionalFormatting>
  <conditionalFormatting sqref="M9:M10">
    <cfRule type="dataBar" priority="22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{107EE55E-1B06-47F1-A13D-D073809AD256}</x14:id>
        </ext>
      </extLst>
    </cfRule>
    <cfRule type="dataBar" priority="18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{37FBFCAE-FB82-4344-BAFB-4AACF184F6FF}</x14:id>
        </ext>
      </extLst>
    </cfRule>
    <cfRule type="dataBar" priority="14">
      <dataBar>
        <cfvo type="num" val="0"/>
        <cfvo type="num" val="169"/>
        <color rgb="FF638EC6"/>
      </dataBar>
      <extLst>
        <ext xmlns:x14="http://schemas.microsoft.com/office/spreadsheetml/2009/9/main" uri="{B025F937-C7B1-47D3-B67F-A62EFF666E3E}">
          <x14:id>{2BCAF1B5-642C-4CE1-BC70-45D9B4F4605E}</x14:id>
        </ext>
      </extLst>
    </cfRule>
    <cfRule type="dataBar" priority="9">
      <dataBar>
        <cfvo type="num" val="0"/>
        <cfvo type="num" val="95"/>
        <color rgb="FF638EC6"/>
      </dataBar>
      <extLst>
        <ext xmlns:x14="http://schemas.microsoft.com/office/spreadsheetml/2009/9/main" uri="{B025F937-C7B1-47D3-B67F-A62EFF666E3E}">
          <x14:id>{C9D8B9BC-DA48-48DA-98E7-0978D20A475D}</x14:id>
        </ext>
      </extLst>
    </cfRule>
    <cfRule type="dataBar" priority="26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{6F315324-DB06-4E93-B1B4-BFF34C18082D}</x14:id>
        </ext>
      </extLst>
    </cfRule>
  </conditionalFormatting>
  <conditionalFormatting sqref="M9:M12">
    <cfRule type="dataBar" priority="32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{79BF2DCC-D460-4393-9CED-E2F4E515E8EB}</x14:id>
        </ext>
      </extLst>
    </cfRule>
    <cfRule type="dataBar" priority="29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{1BD3578D-3AA9-463F-A8AB-E5386C5065C9}</x14:id>
        </ext>
      </extLst>
    </cfRule>
    <cfRule type="dataBar" priority="36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{868EF38D-4E3D-4DF6-85DC-076832931286}</x14:id>
        </ext>
      </extLst>
    </cfRule>
    <cfRule type="dataBar" priority="39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{7BD48D5E-6A71-4BA7-A154-584FA0303BA1}</x14:id>
        </ext>
      </extLst>
    </cfRule>
  </conditionalFormatting>
  <conditionalFormatting sqref="M11:M12">
    <cfRule type="dataBar" priority="17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{A91984DE-48B8-4A97-83D9-4AFD5FD6BD8D}</x14:id>
        </ext>
      </extLst>
    </cfRule>
    <cfRule type="dataBar" priority="13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{3ED3CF0A-F402-4074-AB78-095A75452EFA}</x14:id>
        </ext>
      </extLst>
    </cfRule>
    <cfRule type="dataBar" priority="8">
      <dataBar>
        <cfvo type="num" val="0"/>
        <cfvo type="num" val="156"/>
        <color rgb="FF638EC6"/>
      </dataBar>
      <extLst>
        <ext xmlns:x14="http://schemas.microsoft.com/office/spreadsheetml/2009/9/main" uri="{B025F937-C7B1-47D3-B67F-A62EFF666E3E}">
          <x14:id>{119B06BC-1889-4B64-90CA-F5B4301FB83F}</x14:id>
        </ext>
      </extLst>
    </cfRule>
    <cfRule type="dataBar" priority="2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{9FE97EB7-7A20-441A-A9E1-2C9695920CF4}</x14:id>
        </ext>
      </extLst>
    </cfRule>
    <cfRule type="dataBar" priority="25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{2321A8DF-1D07-4CCF-B164-4C5DC89D4F70}</x14:id>
        </ext>
      </extLst>
    </cfRule>
  </conditionalFormatting>
  <conditionalFormatting sqref="M15:M16">
    <cfRule type="dataBar" priority="12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{48CF7BDD-989F-4F73-9DB9-B5757235D036}</x14:id>
        </ext>
      </extLst>
    </cfRule>
    <cfRule type="dataBar" priority="16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{C24BB8B3-81D3-461A-A31E-3776CC34958D}</x14:id>
        </ext>
      </extLst>
    </cfRule>
    <cfRule type="dataBar" priority="20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{F36C873B-1630-4F08-91B0-188B56AEDBDB}</x14:id>
        </ext>
      </extLst>
    </cfRule>
    <cfRule type="dataBar" priority="24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{2736B3A0-40AE-4603-9338-6DD27423B3EB}</x14:id>
        </ext>
      </extLst>
    </cfRule>
    <cfRule type="dataBar" priority="28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{1EE3A1E0-C874-4967-B57E-7DCDAB799C7E}</x14:id>
        </ext>
      </extLst>
    </cfRule>
    <cfRule type="dataBar" priority="31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{9F318E88-C8CC-4937-88E2-0F7CE6F59C3B}</x14:id>
        </ext>
      </extLst>
    </cfRule>
    <cfRule type="dataBar" priority="34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{0E830CF5-C653-4054-A2AA-F37297998138}</x14:id>
        </ext>
      </extLst>
    </cfRule>
    <cfRule type="dataBar" priority="3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{C2F8B0E6-049B-4049-B13B-5079AF24C46B}</x14:id>
        </ext>
      </extLst>
    </cfRule>
    <cfRule type="dataBar" priority="3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{0ECCB9D1-E716-434D-B4CB-B60CA1ED6007}</x14:id>
        </ext>
      </extLst>
    </cfRule>
    <cfRule type="dataBar" priority="1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{47A5CD1A-B62C-4850-88FE-07F2975BAEE9}</x14:id>
        </ext>
      </extLst>
    </cfRule>
    <cfRule type="dataBar" priority="41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{AE7AFE51-DCC1-4437-842F-57C7E6DC258B}</x14:id>
        </ext>
      </extLst>
    </cfRule>
    <cfRule type="dataBar" priority="7">
      <dataBar>
        <cfvo type="num" val="0"/>
        <cfvo type="num" val="70"/>
        <color rgb="FF638EC6"/>
      </dataBar>
      <extLst>
        <ext xmlns:x14="http://schemas.microsoft.com/office/spreadsheetml/2009/9/main" uri="{B025F937-C7B1-47D3-B67F-A62EFF666E3E}">
          <x14:id>{0CF48B30-30B4-4BD3-8F19-907F447EF42C}</x14:id>
        </ext>
      </extLst>
    </cfRule>
    <cfRule type="dataBar" priority="44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{F6558C7F-6078-4BA0-BC97-44A93820F220}</x14:id>
        </ext>
      </extLst>
    </cfRule>
    <cfRule type="dataBar" priority="5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{18FA9F83-7FA9-4753-80EE-31A03D0A0BEF}</x14:id>
        </ext>
      </extLst>
    </cfRule>
    <cfRule type="dataBar" priority="5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{40FB4589-B43F-45FC-A0FE-A4AF1AC7A10F}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{1C676FA9-11D6-43AD-A7AC-889DBC1409E8}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{C0F23675-232B-4AAC-8A28-DA260EDE035F}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{8D4EAA2F-BF8C-43AB-B04F-D5C259788441}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{FAADE7C0-6D6F-4B4D-A8A5-2E285C502A3C}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{522592F0-A6A2-4B4A-91A1-1D812C6CDE43}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{BDAEA557-116C-4786-AFF8-D395A8F141F2}</x14:id>
        </ext>
      </extLst>
    </cfRule>
  </conditionalFormatting>
  <conditionalFormatting sqref="M19:M20">
    <cfRule type="dataBar" priority="4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{93ED5065-46D3-4DAB-8EEB-FBA03A0E3497}</x14:id>
        </ext>
      </extLst>
    </cfRule>
    <cfRule type="dataBar" priority="4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{82267CE8-FC73-4DA0-BDAF-8F8D199DEC93}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{94D56DB1-0880-4B94-A195-BBEBAC7C6EA2}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{CCBA8915-DA6C-4208-B94E-09CE8D3AAF70}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{8372F15D-F9B2-483B-852E-AF6C373AF434}</x14:id>
        </ext>
      </extLst>
    </cfRule>
    <cfRule type="dataBar" priority="5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{305C5109-F81A-4D5A-A7E6-484A3F751AEC}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{C519ED58-2E99-497A-8291-3D902AD06FB5}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{159F6E1D-F308-451A-B434-29AC7537BC6E}</x14:id>
        </ext>
      </extLst>
    </cfRule>
    <cfRule type="dataBar" priority="1">
      <dataBar>
        <cfvo type="num" val="0"/>
        <cfvo type="num" val="109"/>
        <color rgb="FF638EC6"/>
      </dataBar>
      <extLst>
        <ext xmlns:x14="http://schemas.microsoft.com/office/spreadsheetml/2009/9/main" uri="{B025F937-C7B1-47D3-B67F-A62EFF666E3E}">
          <x14:id>{A14AED2E-4392-4D67-941C-5877230BA9F7}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B7870D-2976-43C9-B86A-77F4707035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9F8B719-B53B-4076-AB53-FC537AC4A3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14574D-079C-4910-B12F-64D504086A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7D3FB5-888F-4768-B123-C5D59A9710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735092-EF8B-4CAD-94C4-62AF92AF4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EF5BFB56-7317-498A-8D42-BCA5C938A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4089CF-7087-4BAB-91F9-A85760C766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F73F67AE-DFFF-4353-8FCF-980035CBBF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2E234C-E48B-44D2-B9B9-291645B094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6B70DF-0174-4F38-BBD9-F18DFC13E3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0D65B6-D39F-4089-872C-E4749A213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E4E1B9-6DB0-406D-AA8C-B9C4836503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CC5CF378-6D37-4BB3-A1ED-59A1895F4A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4D3877-B7A3-462D-91A9-7674133D82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B2F72F-184C-405C-AB25-87A9BA47F5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F1ECAD-3338-475F-A699-BA429548F3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886E816-D6F5-4485-B888-7CB329130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CF81BF52-C2D0-4DD9-A232-83EE97564DF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3643D36-37CC-46B8-B954-1E517C7BC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BFBCBF-FEA6-44DF-8025-9A5D115E591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5FCC96C-01BD-4737-B4A0-1F50102F57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D510EA-D058-4CB8-9FB6-954B24265C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6DBBDC-79CF-4AA3-98AD-D2067AEAA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31355A-D615-4980-B0DB-432D02AD8B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F4F326-378F-4BDD-BA34-6B6C87C708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4C0D6132-6655-4364-9B1E-A4E3A907AA2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F8BA1788-257C-4E15-8559-B15B9ADF398A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6217B890-84A6-46DB-9040-467A8AF2F19E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65F7B835-0203-4280-BF3D-A7429755698B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78CB1FDE-C1CD-4416-B37A-DB9F85360AED}">
            <x14:dataBar minLength="0" maxLength="100" gradient="0">
              <x14:cfvo type="num">
                <xm:f>0</xm:f>
              </x14:cfvo>
              <x14:cfvo type="num">
                <xm:f>129</xm:f>
              </x14:cfvo>
              <x14:negativeFillColor rgb="FFFF0000"/>
              <x14:axisColor rgb="FF000000"/>
            </x14:dataBar>
          </x14:cfRule>
          <x14:cfRule type="dataBar" id="{D0E2E65B-77D1-4C07-8A45-D54233FB48B3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3336DA3D-D7EC-4E79-8F35-F3ACA76A2002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7FB72C0A-C423-424D-897F-012BB13565C5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B380EA1B-D0DF-413F-8FDF-8A0F3E99F658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D7B8B1B6-2800-4317-9551-990E5AE1CCEB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F37965F-4FAB-4F5F-9E62-2DBFF2B0FA02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107EE55E-1B06-47F1-A13D-D073809AD256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37FBFCAE-FB82-4344-BAFB-4AACF184F6FF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2BCAF1B5-642C-4CE1-BC70-45D9B4F4605E}">
            <x14:dataBar minLength="0" maxLength="100" gradient="0">
              <x14:cfvo type="num">
                <xm:f>0</xm:f>
              </x14:cfvo>
              <x14:cfvo type="num">
                <xm:f>169</xm:f>
              </x14:cfvo>
              <x14:negativeFillColor rgb="FFFF0000"/>
              <x14:axisColor rgb="FF000000"/>
            </x14:dataBar>
          </x14:cfRule>
          <x14:cfRule type="dataBar" id="{C9D8B9BC-DA48-48DA-98E7-0978D20A475D}">
            <x14:dataBar minLength="0" maxLength="100" gradient="0">
              <x14:cfvo type="num">
                <xm:f>0</xm:f>
              </x14:cfvo>
              <x14:cfvo type="num">
                <xm:f>95</xm:f>
              </x14:cfvo>
              <x14:negativeFillColor rgb="FFFF0000"/>
              <x14:axisColor rgb="FF000000"/>
            </x14:dataBar>
          </x14:cfRule>
          <x14:cfRule type="dataBar" id="{6F315324-DB06-4E93-B1B4-BFF34C18082D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79BF2DCC-D460-4393-9CED-E2F4E515E8EB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1BD3578D-3AA9-463F-A8AB-E5386C5065C9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868EF38D-4E3D-4DF6-85DC-076832931286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7BD48D5E-6A71-4BA7-A154-584FA0303BA1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M9:M12</xm:sqref>
        </x14:conditionalFormatting>
        <x14:conditionalFormatting xmlns:xm="http://schemas.microsoft.com/office/excel/2006/main">
          <x14:cfRule type="dataBar" id="{A91984DE-48B8-4A97-83D9-4AFD5FD6BD8D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3ED3CF0A-F402-4074-AB78-095A75452EFA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119B06BC-1889-4B64-90CA-F5B4301FB83F}">
            <x14:dataBar minLength="0" maxLength="100" gradient="0">
              <x14:cfvo type="num">
                <xm:f>0</xm:f>
              </x14:cfvo>
              <x14:cfvo type="num">
                <xm:f>156</xm:f>
              </x14:cfvo>
              <x14:negativeFillColor rgb="FFFF0000"/>
              <x14:axisColor rgb="FF000000"/>
            </x14:dataBar>
          </x14:cfRule>
          <x14:cfRule type="dataBar" id="{9FE97EB7-7A20-441A-A9E1-2C9695920CF4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2321A8DF-1D07-4CCF-B164-4C5DC89D4F70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48CF7BDD-989F-4F73-9DB9-B5757235D036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C24BB8B3-81D3-461A-A31E-3776CC34958D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F36C873B-1630-4F08-91B0-188B56AEDBDB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2736B3A0-40AE-4603-9338-6DD27423B3EB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1EE3A1E0-C874-4967-B57E-7DCDAB799C7E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9F318E88-C8CC-4937-88E2-0F7CE6F59C3B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0E830CF5-C653-4054-A2AA-F37297998138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2F8B0E6-049B-4049-B13B-5079AF24C46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ECCB9D1-E716-434D-B4CB-B60CA1ED6007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7A5CD1A-B62C-4850-88FE-07F2975BAEE9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AE7AFE51-DCC1-4437-842F-57C7E6DC258B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CF48B30-30B4-4BD3-8F19-907F447EF42C}">
            <x14:dataBar minLength="0" maxLength="100" gradient="0">
              <x14:cfvo type="num">
                <xm:f>0</xm:f>
              </x14:cfvo>
              <x14:cfvo type="num">
                <xm:f>70</xm:f>
              </x14:cfvo>
              <x14:negativeFillColor rgb="FFFF0000"/>
              <x14:axisColor rgb="FF000000"/>
            </x14:dataBar>
          </x14:cfRule>
          <x14:cfRule type="dataBar" id="{F6558C7F-6078-4BA0-BC97-44A93820F22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18FA9F83-7FA9-4753-80EE-31A03D0A0BE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0FB4589-B43F-45FC-A0FE-A4AF1AC7A10F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C676FA9-11D6-43AD-A7AC-889DBC1409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F23675-232B-4AAC-8A28-DA260EDE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D4EAA2F-BF8C-43AB-B04F-D5C2597884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ADE7C0-6D6F-4B4D-A8A5-2E285C502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2592F0-A6A2-4B4A-91A1-1D812C6CDE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AEA557-116C-4786-AFF8-D395A8F14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93ED5065-46D3-4DAB-8EEB-FBA03A0E349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2267CE8-FC73-4DA0-BDAF-8F8D199DEC9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4D56DB1-0880-4B94-A195-BBEBAC7C6E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CBA8915-DA6C-4208-B94E-09CE8D3AAF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372F15D-F9B2-483B-852E-AF6C373AF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5C5109-F81A-4D5A-A7E6-484A3F751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19ED58-2E99-497A-8291-3D902AD06F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59F6E1D-F308-451A-B434-29AC7537B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4AED2E-4392-4D67-941C-5877230BA9F7}">
            <x14:dataBar minLength="0" maxLength="100" gradient="0">
              <x14:cfvo type="num">
                <xm:f>0</xm:f>
              </x14:cfvo>
              <x14:cfvo type="num">
                <xm:f>109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5A12-016B-4DBD-9496-FB9549E389ED}">
  <sheetPr codeName="Hoja90"/>
  <dimension ref="B1:Y30"/>
  <sheetViews>
    <sheetView showGridLines="0" topLeftCell="F1" workbookViewId="0">
      <selection activeCell="K27" sqref="K27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399</v>
      </c>
      <c r="I1" s="19"/>
      <c r="J1" s="19"/>
      <c r="K1" s="19"/>
      <c r="L1" s="19"/>
      <c r="M1" s="19"/>
      <c r="N1" s="22"/>
      <c r="X1" s="8">
        <f>AVERAGE(L7,L9,L11,L13,L15,L17,L21,L25)</f>
        <v>1.1192193474025385</v>
      </c>
      <c r="Y1" s="9">
        <f>1-X1</f>
        <v>-0.11921934740253848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400</v>
      </c>
      <c r="J7" s="27">
        <v>102</v>
      </c>
      <c r="K7" s="27">
        <v>109</v>
      </c>
      <c r="L7" s="23">
        <f>K7/J7</f>
        <v>1.0686274509803921</v>
      </c>
      <c r="M7" s="32">
        <f>J7-K7</f>
        <v>-7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401</v>
      </c>
      <c r="J9" s="27">
        <v>119</v>
      </c>
      <c r="K9" s="27">
        <v>128</v>
      </c>
      <c r="L9" s="23">
        <f>K9/J9</f>
        <v>1.0756302521008403</v>
      </c>
      <c r="M9" s="32">
        <f>J9-K9</f>
        <v>-9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543</v>
      </c>
      <c r="J11" s="27">
        <v>68</v>
      </c>
      <c r="K11" s="27">
        <v>73</v>
      </c>
      <c r="L11" s="23">
        <f>K11/J11</f>
        <v>1.0735294117647058</v>
      </c>
      <c r="M11" s="32">
        <f>J11-K11</f>
        <v>-5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402</v>
      </c>
      <c r="J13" s="27">
        <v>41</v>
      </c>
      <c r="K13" s="27">
        <v>46</v>
      </c>
      <c r="L13" s="23">
        <f>K13/J13</f>
        <v>1.1219512195121952</v>
      </c>
      <c r="M13" s="32">
        <f>J13-K13</f>
        <v>-5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544</v>
      </c>
      <c r="J15" s="27">
        <v>31</v>
      </c>
      <c r="K15" s="27">
        <v>35</v>
      </c>
      <c r="L15" s="23">
        <f>K15/J15</f>
        <v>1.1290322580645162</v>
      </c>
      <c r="M15" s="32">
        <f>J15-K15</f>
        <v>-4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30" t="s">
        <v>403</v>
      </c>
      <c r="J17" s="27">
        <v>20</v>
      </c>
      <c r="K17" s="27">
        <v>27</v>
      </c>
      <c r="L17" s="23">
        <f>K17/J17</f>
        <v>1.35</v>
      </c>
      <c r="M17" s="32">
        <f>J17-K17</f>
        <v>-7</v>
      </c>
      <c r="N17" s="22"/>
    </row>
    <row r="18" spans="8:14" x14ac:dyDescent="0.25">
      <c r="H18" s="26"/>
      <c r="I18" s="31"/>
      <c r="J18" s="28"/>
      <c r="K18" s="28"/>
      <c r="L18" s="23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399</v>
      </c>
      <c r="J21" s="20">
        <v>77</v>
      </c>
      <c r="K21" s="20">
        <v>85</v>
      </c>
      <c r="L21" s="23">
        <f>K21/J21</f>
        <v>1.1038961038961039</v>
      </c>
      <c r="M21" s="18">
        <f>J21-K21</f>
        <v>-8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36" t="s">
        <v>399</v>
      </c>
      <c r="J25" s="20">
        <v>193</v>
      </c>
      <c r="K25" s="20">
        <v>199</v>
      </c>
      <c r="L25" s="23">
        <f>K25/J25</f>
        <v>1.0310880829015545</v>
      </c>
      <c r="M25" s="18">
        <f>J25-K25</f>
        <v>-6</v>
      </c>
      <c r="N25" s="22"/>
    </row>
    <row r="26" spans="8:14" x14ac:dyDescent="0.25">
      <c r="H26" s="26"/>
      <c r="I26" s="36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M13:M14"/>
    <mergeCell ref="M9:M10"/>
    <mergeCell ref="I11:I12"/>
    <mergeCell ref="J11:J12"/>
    <mergeCell ref="K11:K12"/>
    <mergeCell ref="L11:L12"/>
    <mergeCell ref="M11:M12"/>
    <mergeCell ref="I28:L28"/>
    <mergeCell ref="J30:L30"/>
    <mergeCell ref="I9:I10"/>
    <mergeCell ref="J9:J10"/>
    <mergeCell ref="K9:K10"/>
    <mergeCell ref="L9:L10"/>
    <mergeCell ref="I13:I14"/>
    <mergeCell ref="J13:J14"/>
    <mergeCell ref="K13:K14"/>
    <mergeCell ref="L13:L14"/>
    <mergeCell ref="I15:I16"/>
    <mergeCell ref="J15:J16"/>
    <mergeCell ref="K15:K16"/>
    <mergeCell ref="L15:L16"/>
    <mergeCell ref="H23:H24"/>
    <mergeCell ref="I23:M24"/>
    <mergeCell ref="H25:H26"/>
    <mergeCell ref="I25:I26"/>
    <mergeCell ref="J25:J26"/>
    <mergeCell ref="K25:K26"/>
    <mergeCell ref="L25:L26"/>
    <mergeCell ref="M25:M26"/>
    <mergeCell ref="H19:H20"/>
    <mergeCell ref="I19:M20"/>
    <mergeCell ref="H21:H22"/>
    <mergeCell ref="I21:I22"/>
    <mergeCell ref="J21:J22"/>
    <mergeCell ref="K21:K22"/>
    <mergeCell ref="L21:L22"/>
    <mergeCell ref="M21:M22"/>
    <mergeCell ref="H1:M3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M15:M16"/>
    <mergeCell ref="I17:I18"/>
    <mergeCell ref="J17:J18"/>
    <mergeCell ref="K17:K18"/>
    <mergeCell ref="L17:L18"/>
    <mergeCell ref="M17:M18"/>
  </mergeCells>
  <conditionalFormatting sqref="L7:L1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{1B0AA9B2-7CB5-4540-9116-E90191CC3808}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{54CA5EE1-8DFB-4693-A347-4C0FC32220C6}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{ABA32E35-BF96-44D6-B938-663FB8EB67FA}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{FE2759C9-3FFB-4705-94D1-0E75ACA53824}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{2A810A9A-5EC5-4A35-A276-E6AB526A15AC}</x14:id>
        </ext>
      </extLst>
    </cfRule>
  </conditionalFormatting>
  <conditionalFormatting sqref="L21:L22 L25:L26 L7:L18">
    <cfRule type="dataBar" priority="7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{283609E6-02FB-4ABE-8017-1FD14DAFC3AD}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{9F378669-C8DE-4D14-9969-07789DC54CE9}</x14:id>
        </ext>
      </extLst>
    </cfRule>
  </conditionalFormatting>
  <conditionalFormatting sqref="L21:L22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{D6C87BFF-63E9-462D-BECC-AF60412EDEA2}</x14:id>
        </ext>
      </extLst>
    </cfRule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{79019202-549C-4D5F-9C5E-BBB3457D4695}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{AA37E5CD-9700-432C-952E-D4CAD877ACF9}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{AB6ED705-2F34-4FF6-8382-37BAFAAD57BC}</x14:id>
        </ext>
      </extLst>
    </cfRule>
    <cfRule type="dataBar" priority="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{8339459C-88B1-4B52-ABAF-9D4370A64220}</x14:id>
        </ext>
      </extLst>
    </cfRule>
  </conditionalFormatting>
  <conditionalFormatting sqref="L25:L26"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{48CFF59D-7A6E-4A0E-ACDB-01E4D64F7813}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{B4E6859C-D155-4017-9DD3-B07636A027E0}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{B11F751D-2C9B-4118-82B4-9579179DF254}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{2EE0BFE6-7479-4561-908C-0CCA386424D5}</x14:id>
        </ext>
      </extLst>
    </cfRule>
    <cfRule type="dataBar" priority="6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{20760649-EDF6-4651-A8C7-BF5F91A183A5}</x14:id>
        </ext>
      </extLst>
    </cfRule>
  </conditionalFormatting>
  <conditionalFormatting sqref="M7 M15 M17 M9 M11 M13">
    <cfRule type="dataBar" priority="8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{A81EBBCA-D163-40EE-88A8-C1994DFE640B}</x14:id>
        </ext>
      </extLst>
    </cfRule>
    <cfRule type="dataBar" priority="7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{95DF17D4-819C-4B13-A4CF-FA95CBE8D2D5}</x14:id>
        </ext>
      </extLst>
    </cfRule>
    <cfRule type="dataBar" priority="8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{0290E198-FC90-4171-9B6C-39C27A3A227E}</x14:id>
        </ext>
      </extLst>
    </cfRule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{C796744F-967B-4EF5-812A-BFE170C5180D}</x14:id>
        </ext>
      </extLst>
    </cfRule>
    <cfRule type="dataBar" priority="8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{2E6571AF-D712-4CBC-AD0B-E2E1E15FC40D}</x14:id>
        </ext>
      </extLst>
    </cfRule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{4F1FCDF6-3FEB-4EDD-A066-B96BBD907036}</x14:id>
        </ext>
      </extLst>
    </cfRule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{1575DCCB-5B9E-4294-9B55-1C34AF778CAF}</x14:id>
        </ext>
      </extLst>
    </cfRule>
    <cfRule type="dataBar" priority="8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{F884B65A-C75C-4F9B-BE2F-83A87F41D0B0}</x14:id>
        </ext>
      </extLst>
    </cfRule>
  </conditionalFormatting>
  <conditionalFormatting sqref="M7:M8">
    <cfRule type="dataBar" priority="13">
      <dataBar>
        <cfvo type="num" val="0"/>
        <cfvo type="num" val="102"/>
        <color rgb="FF638EC6"/>
      </dataBar>
      <extLst>
        <ext xmlns:x14="http://schemas.microsoft.com/office/spreadsheetml/2009/9/main" uri="{B025F937-C7B1-47D3-B67F-A62EFF666E3E}">
          <x14:id>{7FFC3DC1-E45A-4587-8261-C420B1E70D02}</x14:id>
        </ext>
      </extLst>
    </cfRule>
  </conditionalFormatting>
  <conditionalFormatting sqref="M7:M14">
    <cfRule type="dataBar" priority="26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{EACB9144-BAD2-460D-A083-2FFF6DD65EC5}</x14:id>
        </ext>
      </extLst>
    </cfRule>
    <cfRule type="dataBar" priority="43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{1A2F935E-4CCF-4647-A3E5-19AFDAA49133}</x14:id>
        </ext>
      </extLst>
    </cfRule>
    <cfRule type="dataBar" priority="30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{2C287F6B-4132-4A41-89FA-A734DB7993D4}</x14:id>
        </ext>
      </extLst>
    </cfRule>
    <cfRule type="dataBar" priority="18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{0B40519F-19AE-4F5F-9DB9-3123BAA2E889}</x14:id>
        </ext>
      </extLst>
    </cfRule>
    <cfRule type="dataBar" priority="33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{B14E932E-D5FA-4FF3-9CEB-DAB97C72D239}</x14:id>
        </ext>
      </extLst>
    </cfRule>
    <cfRule type="dataBar" priority="22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{42A09E7B-F0AB-4617-A2B3-D176D3565CF9}</x14:id>
        </ext>
      </extLst>
    </cfRule>
    <cfRule type="dataBar" priority="36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{0550AC97-C9CF-4EFC-9A42-8CD9585621B0}</x14:id>
        </ext>
      </extLst>
    </cfRule>
    <cfRule type="dataBar" priority="40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{E12B26E7-85B9-4182-87B7-35E6D6A6D463}</x14:id>
        </ext>
      </extLst>
    </cfRule>
  </conditionalFormatting>
  <conditionalFormatting sqref="M7:M18">
    <cfRule type="dataBar" priority="46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{EF3466C0-6458-4CB6-9FDE-C1FF4E8D7427}</x14:id>
        </ext>
      </extLst>
    </cfRule>
    <cfRule type="dataBar" priority="45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{91CE5777-6079-4644-9B70-35F8A917D9F5}</x14:id>
        </ext>
      </extLst>
    </cfRule>
  </conditionalFormatting>
  <conditionalFormatting sqref="M9:M10">
    <cfRule type="dataBar" priority="12">
      <dataBar>
        <cfvo type="num" val="0"/>
        <cfvo type="num" val="119"/>
        <color rgb="FF638EC6"/>
      </dataBar>
      <extLst>
        <ext xmlns:x14="http://schemas.microsoft.com/office/spreadsheetml/2009/9/main" uri="{B025F937-C7B1-47D3-B67F-A62EFF666E3E}">
          <x14:id>{8BEC480A-E258-44D5-B5F9-3856A2917D54}</x14:id>
        </ext>
      </extLst>
    </cfRule>
  </conditionalFormatting>
  <conditionalFormatting sqref="M11:M12">
    <cfRule type="dataBar" priority="11">
      <dataBar>
        <cfvo type="num" val="0"/>
        <cfvo type="num" val="68"/>
        <color rgb="FF638EC6"/>
      </dataBar>
      <extLst>
        <ext xmlns:x14="http://schemas.microsoft.com/office/spreadsheetml/2009/9/main" uri="{B025F937-C7B1-47D3-B67F-A62EFF666E3E}">
          <x14:id>{A79C0B13-D0A8-4063-B1CB-A62A0B9D10FD}</x14:id>
        </ext>
      </extLst>
    </cfRule>
  </conditionalFormatting>
  <conditionalFormatting sqref="M13:M14">
    <cfRule type="dataBar" priority="10">
      <dataBar>
        <cfvo type="num" val="0"/>
        <cfvo type="num" val="41"/>
        <color rgb="FF638EC6"/>
      </dataBar>
      <extLst>
        <ext xmlns:x14="http://schemas.microsoft.com/office/spreadsheetml/2009/9/main" uri="{B025F937-C7B1-47D3-B67F-A62EFF666E3E}">
          <x14:id>{8F03FA80-00E6-4BFA-8B65-BC3F34A07C69}</x14:id>
        </ext>
      </extLst>
    </cfRule>
  </conditionalFormatting>
  <conditionalFormatting sqref="M15:M16">
    <cfRule type="dataBar" priority="25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{DB3FB68B-1B7E-4797-AC8E-5557908DDF24}</x14:id>
        </ext>
      </extLst>
    </cfRule>
    <cfRule type="dataBar" priority="29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{50415DD6-15A4-4109-BD19-2B7A1B7CFB64}</x14:id>
        </ext>
      </extLst>
    </cfRule>
    <cfRule type="dataBar" priority="21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{38C98023-3BEC-4BE8-973B-2B7E2FCE8A85}</x14:id>
        </ext>
      </extLst>
    </cfRule>
    <cfRule type="dataBar" priority="9">
      <dataBar>
        <cfvo type="num" val="0"/>
        <cfvo type="num" val="31"/>
        <color rgb="FF638EC6"/>
      </dataBar>
      <extLst>
        <ext xmlns:x14="http://schemas.microsoft.com/office/spreadsheetml/2009/9/main" uri="{B025F937-C7B1-47D3-B67F-A62EFF666E3E}">
          <x14:id>{D292A7C2-0841-4BBB-8BFD-80AA0C5301C1}</x14:id>
        </ext>
      </extLst>
    </cfRule>
    <cfRule type="dataBar" priority="17">
      <dataBar>
        <cfvo type="num" val="0"/>
        <cfvo type="num" val="169"/>
        <color rgb="FF638EC6"/>
      </dataBar>
      <extLst>
        <ext xmlns:x14="http://schemas.microsoft.com/office/spreadsheetml/2009/9/main" uri="{B025F937-C7B1-47D3-B67F-A62EFF666E3E}">
          <x14:id>{2FB13473-5F0E-44F3-9B05-C55D1972DB4E}</x14:id>
        </ext>
      </extLst>
    </cfRule>
  </conditionalFormatting>
  <conditionalFormatting sqref="M15:M18">
    <cfRule type="dataBar" priority="39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{88BE0EFF-0A4C-44C8-B5AE-AE04826A03EC}</x14:id>
        </ext>
      </extLst>
    </cfRule>
    <cfRule type="dataBar" priority="35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{ECB15DE6-4E37-4889-8844-09ABE995A034}</x14:id>
        </ext>
      </extLst>
    </cfRule>
    <cfRule type="dataBar" priority="32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{D2B6DDED-7BD7-4CC4-937B-8EB0D530C675}</x14:id>
        </ext>
      </extLst>
    </cfRule>
    <cfRule type="dataBar" priority="42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{4D69833C-E083-49E5-B522-8411046D52BA}</x14:id>
        </ext>
      </extLst>
    </cfRule>
  </conditionalFormatting>
  <conditionalFormatting sqref="M17:M18">
    <cfRule type="dataBar" priority="8">
      <dataBar>
        <cfvo type="num" val="0"/>
        <cfvo type="num" val="20"/>
        <color rgb="FF638EC6"/>
      </dataBar>
      <extLst>
        <ext xmlns:x14="http://schemas.microsoft.com/office/spreadsheetml/2009/9/main" uri="{B025F937-C7B1-47D3-B67F-A62EFF666E3E}">
          <x14:id>{084E048C-5A67-428C-97B9-39880530D6A9}</x14:id>
        </ext>
      </extLst>
    </cfRule>
    <cfRule type="dataBar" priority="16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{8AF6D2AD-785D-4054-8108-8740D48936A4}</x14:id>
        </ext>
      </extLst>
    </cfRule>
    <cfRule type="dataBar" priority="20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{B86A956C-4DA2-4DEC-BF7C-BC82F0D6216C}</x14:id>
        </ext>
      </extLst>
    </cfRule>
    <cfRule type="dataBar" priority="24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{3AEEAB33-DEB3-4565-933C-C4E799DDCDC0}</x14:id>
        </ext>
      </extLst>
    </cfRule>
    <cfRule type="dataBar" priority="28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{AADE1011-1253-4370-AC3D-74674496B027}</x14:id>
        </ext>
      </extLst>
    </cfRule>
  </conditionalFormatting>
  <conditionalFormatting sqref="M21:M22">
    <cfRule type="dataBar" priority="38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{C628C093-5E57-4BE2-873A-87E2E9ADED80}</x14:id>
        </ext>
      </extLst>
    </cfRule>
    <cfRule type="dataBar" priority="47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{6D1EF52D-F4EA-4DBD-B4AA-36995B2A6F50}</x14:id>
        </ext>
      </extLst>
    </cfRule>
    <cfRule type="dataBar" priority="4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{88DFEF86-D166-4977-A8EC-EF1DEC7C853A}</x14:id>
        </ext>
      </extLst>
    </cfRule>
    <cfRule type="dataBar" priority="44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{78B3A9D6-67FF-4B31-9B38-3E0FD3A538D3}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{8CE4B5C2-C21B-41D8-B3DB-BCB289B6B35C}</x14:id>
        </ext>
      </extLst>
    </cfRule>
    <cfRule type="dataBar" priority="5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{EFCCC7A3-8657-4860-B0FC-E70ECCC35FF8}</x14:id>
        </ext>
      </extLst>
    </cfRule>
    <cfRule type="dataBar" priority="5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{2A29C38F-AD5E-497F-AF75-23AF997A207D}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{33E501AF-8681-47AB-A4EC-0B41ED117DC5}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{789C225E-FB44-4A9C-9B37-DF4892330B9C}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{67C618B6-5254-4F05-A845-E6C079A28550}</x14:id>
        </ext>
      </extLst>
    </cfRule>
    <cfRule type="dataBar" priority="6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{887F995F-DE83-4AEC-96EF-206CB3EBB46E}</x14:id>
        </ext>
      </extLst>
    </cfRule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{815BB2CB-C886-4578-A4DA-BF28E6FE27E9}</x14:id>
        </ext>
      </extLst>
    </cfRule>
    <cfRule type="dataBar" priority="37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{670C811E-6326-4B14-9694-79A3B88925FB}</x14:id>
        </ext>
      </extLst>
    </cfRule>
    <cfRule type="dataBar" priority="31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{C4681F16-E535-47A9-8C90-9085ABE51BE5}</x14:id>
        </ext>
      </extLst>
    </cfRule>
    <cfRule type="dataBar" priority="27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{54271AE8-2095-4079-A9FC-7AC00AD966C2}</x14:id>
        </ext>
      </extLst>
    </cfRule>
    <cfRule type="dataBar" priority="23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{718DA0AD-EFE9-4E15-8DDB-31D757B4A33E}</x14:id>
        </ext>
      </extLst>
    </cfRule>
    <cfRule type="dataBar" priority="34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{A36ED04C-4523-4183-8955-86D403874E82}</x14:id>
        </ext>
      </extLst>
    </cfRule>
    <cfRule type="dataBar" priority="19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{282E965D-1C40-40F5-AD7D-587A5BFE6345}</x14:id>
        </ext>
      </extLst>
    </cfRule>
    <cfRule type="dataBar" priority="15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{FD913BE2-6E13-4CC9-8E92-7048C7541452}</x14:id>
        </ext>
      </extLst>
    </cfRule>
    <cfRule type="dataBar" priority="1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{78C42B6B-F94F-4CBB-ACEC-E039DA9CB741}</x14:id>
        </ext>
      </extLst>
    </cfRule>
    <cfRule type="dataBar" priority="7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{D7577813-AB74-496B-8B2C-A037612FEF15}</x14:id>
        </ext>
      </extLst>
    </cfRule>
  </conditionalFormatting>
  <conditionalFormatting sqref="M25:M26">
    <cfRule type="dataBar" priority="4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{B7EBF4F1-3D7B-4A64-9F27-AD23418CE58F}</x14:id>
        </ext>
      </extLst>
    </cfRule>
    <cfRule type="dataBar" priority="4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{97822EB0-D3C2-4B5F-B6EA-976907CCC3A2}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{9271F3D0-8A57-4DD4-9EC3-8F22391F73D4}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{6C8D2523-B549-42C8-B571-51DDB384554C}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{0251D730-29F2-49B4-96FE-9F7FD33E3F00}</x14:id>
        </ext>
      </extLst>
    </cfRule>
    <cfRule type="dataBar" priority="5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{4C5A4459-2372-4C1E-A657-D627B2924418}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{4BA40DE5-4BFF-4529-9010-3454A8F746DE}</x14:id>
        </ext>
      </extLs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{E12D497C-493C-461B-917C-14E823410217}</x14:id>
        </ext>
      </extLst>
    </cfRule>
    <cfRule type="dataBar" priority="1">
      <dataBar>
        <cfvo type="num" val="0"/>
        <cfvo type="num" val="193"/>
        <color rgb="FF638EC6"/>
      </dataBar>
      <extLst>
        <ext xmlns:x14="http://schemas.microsoft.com/office/spreadsheetml/2009/9/main" uri="{B025F937-C7B1-47D3-B67F-A62EFF666E3E}">
          <x14:id>{ED1BA766-FF80-4240-AE85-43A3F239C553}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0AA9B2-7CB5-4540-9116-E90191CC38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CA5EE1-8DFB-4693-A347-4C0FC32220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A32E35-BF96-44D6-B938-663FB8EB67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2759C9-3FFB-4705-94D1-0E75ACA538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10A9A-5EC5-4A35-A276-E6AB526A1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L7:L18</xm:sqref>
        </x14:conditionalFormatting>
        <x14:conditionalFormatting xmlns:xm="http://schemas.microsoft.com/office/excel/2006/main">
          <x14:cfRule type="dataBar" id="{283609E6-02FB-4ABE-8017-1FD14DAFC3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F378669-C8DE-4D14-9969-07789DC54C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 L25:L26 L7:L18</xm:sqref>
        </x14:conditionalFormatting>
        <x14:conditionalFormatting xmlns:xm="http://schemas.microsoft.com/office/excel/2006/main">
          <x14:cfRule type="dataBar" id="{D6C87BFF-63E9-462D-BECC-AF60412EDE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019202-549C-4D5F-9C5E-BBB3457D469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37E5CD-9700-432C-952E-D4CAD877AC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6ED705-2F34-4FF6-8382-37BAFAAD5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39459C-88B1-4B52-ABAF-9D4370A642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48CFF59D-7A6E-4A0E-ACDB-01E4D64F7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E6859C-D155-4017-9DD3-B07636A027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1F751D-2C9B-4118-82B4-9579179DF2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E0BFE6-7479-4561-908C-0CCA38642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760649-EDF6-4651-A8C7-BF5F91A183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A81EBBCA-D163-40EE-88A8-C1994DFE640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5DF17D4-819C-4B13-A4CF-FA95CBE8D2D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290E198-FC90-4171-9B6C-39C27A3A22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796744F-967B-4EF5-812A-BFE170C518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6571AF-D712-4CBC-AD0B-E2E1E15FC40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F1FCDF6-3FEB-4EDD-A066-B96BBD907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75DCCB-5B9E-4294-9B55-1C34AF778C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884B65A-C75C-4F9B-BE2F-83A87F41D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M15 M17 M9 M11 M13</xm:sqref>
        </x14:conditionalFormatting>
        <x14:conditionalFormatting xmlns:xm="http://schemas.microsoft.com/office/excel/2006/main">
          <x14:cfRule type="dataBar" id="{7FFC3DC1-E45A-4587-8261-C420B1E70D02}">
            <x14:dataBar minLength="0" maxLength="100" gradient="0">
              <x14:cfvo type="num">
                <xm:f>0</xm:f>
              </x14:cfvo>
              <x14:cfvo type="num">
                <xm:f>102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ACB9144-BAD2-460D-A083-2FFF6DD65EC5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1A2F935E-4CCF-4647-A3E5-19AFDAA49133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2C287F6B-4132-4A41-89FA-A734DB7993D4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0B40519F-19AE-4F5F-9DB9-3123BAA2E889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B14E932E-D5FA-4FF3-9CEB-DAB97C72D239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42A09E7B-F0AB-4617-A2B3-D176D3565CF9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0550AC97-C9CF-4EFC-9A42-8CD9585621B0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E12B26E7-85B9-4182-87B7-35E6D6A6D463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EF3466C0-6458-4CB6-9FDE-C1FF4E8D7427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91CE5777-6079-4644-9B70-35F8A917D9F5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8BEC480A-E258-44D5-B5F9-3856A2917D54}">
            <x14:dataBar minLength="0" maxLength="100" gradient="0">
              <x14:cfvo type="num">
                <xm:f>0</xm:f>
              </x14:cfvo>
              <x14:cfvo type="num">
                <xm:f>119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79C0B13-D0A8-4063-B1CB-A62A0B9D10FD}">
            <x14:dataBar minLength="0" maxLength="100" gradient="0">
              <x14:cfvo type="num">
                <xm:f>0</xm:f>
              </x14:cfvo>
              <x14:cfvo type="num">
                <xm:f>68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8F03FA80-00E6-4BFA-8B65-BC3F34A07C69}">
            <x14:dataBar minLength="0" maxLength="100" gradient="0">
              <x14:cfvo type="num">
                <xm:f>0</xm:f>
              </x14:cfvo>
              <x14:cfvo type="num">
                <xm:f>41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DB3FB68B-1B7E-4797-AC8E-5557908DDF24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50415DD6-15A4-4109-BD19-2B7A1B7CFB64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38C98023-3BEC-4BE8-973B-2B7E2FCE8A85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D292A7C2-0841-4BBB-8BFD-80AA0C5301C1}">
            <x14:dataBar minLength="0" maxLength="100" gradient="0">
              <x14:cfvo type="num">
                <xm:f>0</xm:f>
              </x14:cfvo>
              <x14:cfvo type="num">
                <xm:f>31</xm:f>
              </x14:cfvo>
              <x14:negativeFillColor rgb="FFFF0000"/>
              <x14:axisColor rgb="FF000000"/>
            </x14:dataBar>
          </x14:cfRule>
          <x14:cfRule type="dataBar" id="{2FB13473-5F0E-44F3-9B05-C55D1972DB4E}">
            <x14:dataBar minLength="0" maxLength="100" gradient="0">
              <x14:cfvo type="num">
                <xm:f>0</xm:f>
              </x14:cfvo>
              <x14:cfvo type="num">
                <xm:f>169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88BE0EFF-0A4C-44C8-B5AE-AE04826A03E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ECB15DE6-4E37-4889-8844-09ABE995A034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D2B6DDED-7BD7-4CC4-937B-8EB0D530C675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4D69833C-E083-49E5-B522-8411046D52BA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m:sqref>M15:M18</xm:sqref>
        </x14:conditionalFormatting>
        <x14:conditionalFormatting xmlns:xm="http://schemas.microsoft.com/office/excel/2006/main">
          <x14:cfRule type="dataBar" id="{084E048C-5A67-428C-97B9-39880530D6A9}">
            <x14:dataBar minLength="0" maxLength="100" gradient="0">
              <x14:cfvo type="num">
                <xm:f>0</xm:f>
              </x14:cfvo>
              <x14:cfvo type="num">
                <xm:f>20</xm:f>
              </x14:cfvo>
              <x14:negativeFillColor rgb="FFFF0000"/>
              <x14:axisColor rgb="FF000000"/>
            </x14:dataBar>
          </x14:cfRule>
          <x14:cfRule type="dataBar" id="{8AF6D2AD-785D-4054-8108-8740D48936A4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B86A956C-4DA2-4DEC-BF7C-BC82F0D6216C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3AEEAB33-DEB3-4565-933C-C4E799DDCDC0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AADE1011-1253-4370-AC3D-74674496B027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C628C093-5E57-4BE2-873A-87E2E9ADED8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D1EF52D-F4EA-4DBD-B4AA-36995B2A6F50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88DFEF86-D166-4977-A8EC-EF1DEC7C853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8B3A9D6-67FF-4B31-9B38-3E0FD3A538D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CE4B5C2-C21B-41D8-B3DB-BCB289B6B3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CCC7A3-8657-4860-B0FC-E70ECCC35FF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A29C38F-AD5E-497F-AF75-23AF997A207D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3E501AF-8681-47AB-A4EC-0B41ED117D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9C225E-FB44-4A9C-9B37-DF4892330B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C618B6-5254-4F05-A845-E6C079A285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7F995F-DE83-4AEC-96EF-206CB3EBB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5BB2CB-C886-4578-A4DA-BF28E6FE27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70C811E-6326-4B14-9694-79A3B88925FB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4681F16-E535-47A9-8C90-9085ABE51BE5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54271AE8-2095-4079-A9FC-7AC00AD966C2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718DA0AD-EFE9-4E15-8DDB-31D757B4A33E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A36ED04C-4523-4183-8955-86D403874E82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282E965D-1C40-40F5-AD7D-587A5BFE6345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FD913BE2-6E13-4CC9-8E92-7048C7541452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78C42B6B-F94F-4CBB-ACEC-E039DA9CB741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D7577813-AB74-496B-8B2C-A037612FEF15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B7EBF4F1-3D7B-4A64-9F27-AD23418CE58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7822EB0-D3C2-4B5F-B6EA-976907CCC3A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9271F3D0-8A57-4DD4-9EC3-8F22391F73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C8D2523-B549-42C8-B571-51DDB38455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251D730-29F2-49B4-96FE-9F7FD33E3F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5A4459-2372-4C1E-A657-D627B29244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A40DE5-4BFF-4529-9010-3454A8F74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2D497C-493C-461B-917C-14E823410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1BA766-FF80-4240-AE85-43A3F239C553}">
            <x14:dataBar minLength="0" maxLength="100" gradient="0">
              <x14:cfvo type="num">
                <xm:f>0</xm:f>
              </x14:cfvo>
              <x14:cfvo type="num">
                <xm:f>193</xm:f>
              </x14:cfvo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B086-73AD-4FD5-9142-633048AEDFFD}">
  <sheetPr codeName="Hoja91"/>
  <dimension ref="B1:Y26"/>
  <sheetViews>
    <sheetView showGridLines="0" topLeftCell="F1" workbookViewId="0">
      <selection activeCell="K23" sqref="K23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407</v>
      </c>
      <c r="I1" s="19"/>
      <c r="J1" s="19"/>
      <c r="K1" s="19"/>
      <c r="L1" s="19"/>
      <c r="M1" s="19"/>
      <c r="N1" s="22"/>
      <c r="X1" s="8">
        <f>AVERAGE(L7,L9,L11,L13,L17,L21)</f>
        <v>1.0657798058864618</v>
      </c>
      <c r="Y1" s="9">
        <f>1-X1</f>
        <v>-6.5779805886461817E-2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404</v>
      </c>
      <c r="J7" s="27">
        <v>133</v>
      </c>
      <c r="K7" s="27">
        <v>138</v>
      </c>
      <c r="L7" s="23">
        <f>K7/J7</f>
        <v>1.0375939849624061</v>
      </c>
      <c r="M7" s="32">
        <f>J7-K7</f>
        <v>-5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405</v>
      </c>
      <c r="J9" s="27">
        <v>40</v>
      </c>
      <c r="K9" s="27">
        <v>41</v>
      </c>
      <c r="L9" s="23">
        <f>K9/J9</f>
        <v>1.0249999999999999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545</v>
      </c>
      <c r="J11" s="27">
        <v>118</v>
      </c>
      <c r="K11" s="27">
        <v>133</v>
      </c>
      <c r="L11" s="23">
        <f>K11/J11</f>
        <v>1.1271186440677967</v>
      </c>
      <c r="M11" s="32">
        <f>J11-K11</f>
        <v>-15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406</v>
      </c>
      <c r="J13" s="27">
        <v>91</v>
      </c>
      <c r="K13" s="27">
        <v>91</v>
      </c>
      <c r="L13" s="23">
        <f>K13/J13</f>
        <v>1</v>
      </c>
      <c r="M13" s="32">
        <f>J13-K13</f>
        <v>0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6" t="s">
        <v>407</v>
      </c>
      <c r="J17" s="20">
        <v>83</v>
      </c>
      <c r="K17" s="20">
        <v>99</v>
      </c>
      <c r="L17" s="23">
        <f>K17/J17</f>
        <v>1.1927710843373494</v>
      </c>
      <c r="M17" s="18">
        <f>J17-K17</f>
        <v>-16</v>
      </c>
      <c r="N17" s="22"/>
    </row>
    <row r="18" spans="8:14" x14ac:dyDescent="0.25">
      <c r="H18" s="26"/>
      <c r="I18" s="36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407</v>
      </c>
      <c r="J21" s="20">
        <v>164</v>
      </c>
      <c r="K21" s="20">
        <v>166</v>
      </c>
      <c r="L21" s="23">
        <f>K21/J21</f>
        <v>1.0121951219512195</v>
      </c>
      <c r="M21" s="18">
        <f>J21-K21</f>
        <v>-2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L13:L14"/>
    <mergeCell ref="M21:M22"/>
    <mergeCell ref="M9:M10"/>
    <mergeCell ref="I24:L24"/>
    <mergeCell ref="J26:L26"/>
    <mergeCell ref="I9:I10"/>
    <mergeCell ref="J9:J10"/>
    <mergeCell ref="K9:K10"/>
    <mergeCell ref="L9:L10"/>
    <mergeCell ref="I11:I12"/>
    <mergeCell ref="J11:J12"/>
    <mergeCell ref="K11:K12"/>
    <mergeCell ref="L11:L12"/>
    <mergeCell ref="M11:M12"/>
    <mergeCell ref="I13:I14"/>
    <mergeCell ref="J13:J14"/>
    <mergeCell ref="K13:K14"/>
    <mergeCell ref="H21:H22"/>
    <mergeCell ref="I21:I22"/>
    <mergeCell ref="J21:J22"/>
    <mergeCell ref="K21:K22"/>
    <mergeCell ref="L21:L22"/>
    <mergeCell ref="K17:K18"/>
    <mergeCell ref="L17:L18"/>
    <mergeCell ref="M17:M18"/>
    <mergeCell ref="H19:H20"/>
    <mergeCell ref="I19:M20"/>
    <mergeCell ref="M13:M14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H15:H16"/>
    <mergeCell ref="I15:M16"/>
    <mergeCell ref="H17:H18"/>
    <mergeCell ref="I17:I18"/>
    <mergeCell ref="J17:J18"/>
  </mergeCells>
  <conditionalFormatting sqref="L7:L14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{5331DF5C-6B41-4823-AF80-2484184A21D7}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{01DE4C70-D1F1-4E34-83C7-BE33BD57A094}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{CF1872D2-E2EF-4A74-9087-92925C06A0D9}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{3679D1CC-40DD-46C3-9C0D-07AE7B196415}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{F242C3BA-9919-49CA-A7D5-6FB5C0967374}</x14:id>
        </ext>
      </extLst>
    </cfRule>
  </conditionalFormatting>
  <conditionalFormatting sqref="L17:L18 L21:L22 L7:L1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{FCF53174-F4E3-485E-82DE-F372EC421FD8}</x14:id>
        </ext>
      </extLst>
    </cfRule>
    <cfRule type="dataBar" priority="7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{D29FA7C7-27EA-4C2D-9FAD-D09EB53F1D28}</x14:id>
        </ext>
      </extLst>
    </cfRule>
  </conditionalFormatting>
  <conditionalFormatting sqref="L17:L18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{491008E2-80CA-4DE2-B6DA-4E892E22B5AB}</x14:id>
        </ext>
      </extLst>
    </cfRule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{6004E283-BBEC-4733-8B15-247BC0A5CC6A}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{EB512151-95AD-44E2-A9E0-0B384724FEB6}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{FFA1FB5F-2863-4FDA-BA74-2D3CD6E5B97C}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{020CC0FA-D75E-42CF-AF13-B689AEBDE732}</x14:id>
        </ext>
      </extLst>
    </cfRule>
  </conditionalFormatting>
  <conditionalFormatting sqref="L21:L22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{EEC1DA37-CA1E-4417-A8C1-6240C6C88A6B}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{1E0F1882-D64A-40C9-B16F-F83FD3E234E6}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{C88DA238-16F1-4079-94B2-3BC460EEEFF4}</x14:id>
        </ext>
      </extLst>
    </cfRule>
    <cfRule type="dataBar" priority="6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{FEF80464-8E18-4FC5-AC12-9F2AA7DFE857}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{3860F3D1-5815-4829-96A5-51F8837D93A4}</x14:id>
        </ext>
      </extLst>
    </cfRule>
  </conditionalFormatting>
  <conditionalFormatting sqref="M7 M11 M13 M9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{333A697D-B15C-46FC-B85F-5E5A2A466856}</x14:id>
        </ext>
      </extLst>
    </cfRule>
    <cfRule type="dataBar" priority="8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{1DA71C17-A1D2-4E2B-98C5-D5364D972278}</x14:id>
        </ext>
      </extLst>
    </cfRule>
    <cfRule type="dataBar" priority="8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{1215B2D5-6729-4BF7-B196-340EDF891026}</x14:id>
        </ext>
      </extLst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{BF89470A-780D-454A-9CC4-5389A1AAE1F9}</x14:id>
        </ext>
      </extLst>
    </cfRule>
    <cfRule type="dataBar" priority="8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{490BE567-B94F-4BF1-A320-791C0399458E}</x14:id>
        </ext>
      </extLst>
    </cfRule>
    <cfRule type="dataBar" priority="7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{4558B03A-BFB7-4D14-8B8B-041920D46506}</x14:id>
        </ext>
      </extLst>
    </cfRule>
    <cfRule type="dataBar" priority="7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{E51E3608-84C7-485B-A55E-FA64E8318D79}</x14:id>
        </ext>
      </extLst>
    </cfRule>
    <cfRule type="dataBar" priority="7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{46EAA508-6228-462F-A338-289590B0782A}</x14:id>
        </ext>
      </extLst>
    </cfRule>
  </conditionalFormatting>
  <conditionalFormatting sqref="M7:M8">
    <cfRule type="dataBar" priority="11">
      <dataBar>
        <cfvo type="num" val="0"/>
        <cfvo type="num" val="133"/>
        <color rgb="FF638EC6"/>
      </dataBar>
      <extLst>
        <ext xmlns:x14="http://schemas.microsoft.com/office/spreadsheetml/2009/9/main" uri="{B025F937-C7B1-47D3-B67F-A62EFF666E3E}">
          <x14:id>{1E2C94E5-3707-4DCF-95E5-1B37BFC8CCE8}</x14:id>
        </ext>
      </extLst>
    </cfRule>
  </conditionalFormatting>
  <conditionalFormatting sqref="M7:M10">
    <cfRule type="dataBar" priority="20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{EB537C5B-E0CE-4A60-9CFB-610311EC4B98}</x14:id>
        </ext>
      </extLst>
    </cfRule>
    <cfRule type="dataBar" priority="24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{5BE10484-8BB8-4357-905F-8165FDE361A9}</x14:id>
        </ext>
      </extLst>
    </cfRule>
    <cfRule type="dataBar" priority="28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{C92D3B36-6845-48BD-ACC3-E754D900A6A7}</x14:id>
        </ext>
      </extLst>
    </cfRule>
    <cfRule type="dataBar" priority="31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{D41C0F9F-5A07-48D0-B034-F485B2A91A9B}</x14:id>
        </ext>
      </extLst>
    </cfRule>
    <cfRule type="dataBar" priority="34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{0D072C38-26C7-4562-9E53-72DEAB4F1409}</x14:id>
        </ext>
      </extLst>
    </cfRule>
    <cfRule type="dataBar" priority="38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{9492EA62-68A5-416B-A9F2-D8288F69091C}</x14:id>
        </ext>
      </extLst>
    </cfRule>
    <cfRule type="dataBar" priority="41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{22B34D30-2791-4158-9252-011A43206EF9}</x14:id>
        </ext>
      </extLst>
    </cfRule>
    <cfRule type="dataBar" priority="16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{41E9FEB3-43B0-4034-993F-10A632DBE287}</x14:id>
        </ext>
      </extLst>
    </cfRule>
  </conditionalFormatting>
  <conditionalFormatting sqref="M7:M14">
    <cfRule type="dataBar" priority="43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{D81C31BD-8007-44DC-B973-E2FBA529BA1A}</x14:id>
        </ext>
      </extLst>
    </cfRule>
    <cfRule type="dataBar" priority="44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{8BFECC11-822E-43DC-A208-6248960CE4F6}</x14:id>
        </ext>
      </extLst>
    </cfRule>
  </conditionalFormatting>
  <conditionalFormatting sqref="M9:M10">
    <cfRule type="dataBar" priority="10">
      <dataBar>
        <cfvo type="num" val="0"/>
        <cfvo type="num" val="40"/>
        <color rgb="FF638EC6"/>
      </dataBar>
      <extLst>
        <ext xmlns:x14="http://schemas.microsoft.com/office/spreadsheetml/2009/9/main" uri="{B025F937-C7B1-47D3-B67F-A62EFF666E3E}">
          <x14:id>{7E7B3135-A3ED-4F9E-B333-182E3E79D0BD}</x14:id>
        </ext>
      </extLst>
    </cfRule>
  </conditionalFormatting>
  <conditionalFormatting sqref="M11:M12">
    <cfRule type="dataBar" priority="27">
      <dataBar>
        <cfvo type="num" val="0"/>
        <cfvo type="num" val="116"/>
        <color rgb="FF638EC6"/>
      </dataBar>
      <extLst>
        <ext xmlns:x14="http://schemas.microsoft.com/office/spreadsheetml/2009/9/main" uri="{B025F937-C7B1-47D3-B67F-A62EFF666E3E}">
          <x14:id>{3B77D2F8-C160-4CD7-B23B-7DF7FBCB0B48}</x14:id>
        </ext>
      </extLst>
    </cfRule>
    <cfRule type="dataBar" priority="9">
      <dataBar>
        <cfvo type="num" val="0"/>
        <cfvo type="num" val="118"/>
        <color rgb="FF638EC6"/>
      </dataBar>
      <extLst>
        <ext xmlns:x14="http://schemas.microsoft.com/office/spreadsheetml/2009/9/main" uri="{B025F937-C7B1-47D3-B67F-A62EFF666E3E}">
          <x14:id>{CA26ED6E-23A6-4237-826B-DB472AD81DA6}</x14:id>
        </ext>
      </extLst>
    </cfRule>
    <cfRule type="dataBar" priority="23">
      <dataBar>
        <cfvo type="num" val="0"/>
        <cfvo type="num" val="117"/>
        <color rgb="FF638EC6"/>
      </dataBar>
      <extLst>
        <ext xmlns:x14="http://schemas.microsoft.com/office/spreadsheetml/2009/9/main" uri="{B025F937-C7B1-47D3-B67F-A62EFF666E3E}">
          <x14:id>{2FDE250D-A5F5-41FF-9FC4-ED3B2C6FAA5B}</x14:id>
        </ext>
      </extLst>
    </cfRule>
    <cfRule type="dataBar" priority="19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{3DF8450C-9278-4C08-A137-A1167FAF36EB}</x14:id>
        </ext>
      </extLst>
    </cfRule>
    <cfRule type="dataBar" priority="15">
      <dataBar>
        <cfvo type="num" val="0"/>
        <cfvo type="num" val="169"/>
        <color rgb="FF638EC6"/>
      </dataBar>
      <extLst>
        <ext xmlns:x14="http://schemas.microsoft.com/office/spreadsheetml/2009/9/main" uri="{B025F937-C7B1-47D3-B67F-A62EFF666E3E}">
          <x14:id>{EBD6B8E8-0368-4E53-9DEE-BD35EDCA0474}</x14:id>
        </ext>
      </extLst>
    </cfRule>
  </conditionalFormatting>
  <conditionalFormatting sqref="M11:M14">
    <cfRule type="dataBar" priority="30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{1B853FD7-DAF6-4473-9043-2A073549DC7B}</x14:id>
        </ext>
      </extLst>
    </cfRule>
    <cfRule type="dataBar" priority="33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{47FB06A3-C944-4710-8A2B-A65B07D4A010}</x14:id>
        </ext>
      </extLst>
    </cfRule>
    <cfRule type="dataBar" priority="40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{5495C544-FA1B-4D77-B1F5-0BB4207B342E}</x14:id>
        </ext>
      </extLst>
    </cfRule>
    <cfRule type="dataBar" priority="3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{5C2A174C-CA10-4E9C-9BE9-B909A74A362D}</x14:id>
        </ext>
      </extLst>
    </cfRule>
  </conditionalFormatting>
  <conditionalFormatting sqref="M13:M14">
    <cfRule type="dataBar" priority="8">
      <dataBar>
        <cfvo type="num" val="0"/>
        <cfvo type="num" val="91"/>
        <color rgb="FF638EC6"/>
      </dataBar>
      <extLst>
        <ext xmlns:x14="http://schemas.microsoft.com/office/spreadsheetml/2009/9/main" uri="{B025F937-C7B1-47D3-B67F-A62EFF666E3E}">
          <x14:id>{553E662A-0A6D-46B3-AD4B-7FA3E4A1A751}</x14:id>
        </ext>
      </extLst>
    </cfRule>
    <cfRule type="dataBar" priority="14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{48818D09-4943-41EE-91C1-DDB2EEECFDE0}</x14:id>
        </ext>
      </extLst>
    </cfRule>
    <cfRule type="dataBar" priority="22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{16C78287-502B-41AC-83D2-528904CA1379}</x14:id>
        </ext>
      </extLst>
    </cfRule>
    <cfRule type="dataBar" priority="26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{04CD5C14-BE43-4DB8-B6A3-15842FC7C431}</x14:id>
        </ext>
      </extLst>
    </cfRule>
    <cfRule type="dataBar" priority="18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{27A5DAC2-C468-4464-885B-427824EDDA96}</x14:id>
        </ext>
      </extLst>
    </cfRule>
  </conditionalFormatting>
  <conditionalFormatting sqref="M17:M18">
    <cfRule type="dataBar" priority="42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{055B6475-E6E5-44BD-A836-F5EF302D6F0F}</x14:id>
        </ext>
      </extLst>
    </cfRule>
    <cfRule type="dataBar" priority="45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{6912904A-73AC-41FC-9D6C-7C3D83375398}</x14:id>
        </ext>
      </extLst>
    </cfRule>
    <cfRule type="dataBar" priority="5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{6083AE4D-92E2-44AD-B6EA-A396263A8469}</x14:id>
        </ext>
      </extLst>
    </cfRule>
    <cfRule type="dataBar" priority="5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{5E4D7455-8956-4835-88A8-C20F4B1DB513}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{01AE7090-1E7B-42BE-8997-E004B5AFB9D6}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{B70C8BC4-7E04-494F-9B0D-C8C564292A97}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{D3B4474F-96F8-4A05-902F-99A3F8303069}</x14:id>
        </ext>
      </extLst>
    </cfRule>
    <cfRule type="dataBar" priority="5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{25DD7856-1FB5-45CB-8437-3F3C0FF6F8CB}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{C23E3906-0B2D-4854-8BBC-268A98437BF3}</x14:id>
        </ext>
      </extLst>
    </cfRule>
    <cfRule type="dataBar" priority="3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{7A2B3608-2DD9-4B46-A907-845781544A10}</x14:id>
        </ext>
      </extLst>
    </cfRule>
    <cfRule type="dataBar" priority="3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{6F05876B-BA67-4A81-9497-C91D9D9FABEF}</x14:id>
        </ext>
      </extLst>
    </cfRule>
    <cfRule type="dataBar" priority="35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{1F23E369-8B62-4621-89AC-6A6E127D75CC}</x14:id>
        </ext>
      </extLst>
    </cfRule>
    <cfRule type="dataBar" priority="32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{B37C0439-2A7F-4D9D-98AE-8F54BD528269}</x14:id>
        </ext>
      </extLst>
    </cfRule>
    <cfRule type="dataBar" priority="29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{837714E9-83FD-4DD8-9DF7-7E74FB54E039}</x14:id>
        </ext>
      </extLst>
    </cfRule>
    <cfRule type="dataBar" priority="21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{C9A8FF6F-6D88-4C08-BAC4-E4B125EBAE70}</x14:id>
        </ext>
      </extLst>
    </cfRule>
    <cfRule type="dataBar" priority="25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{B52B46E6-033E-437B-AF99-E0388B214693}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{305CDC6C-593A-4A8E-9569-A21C521CB793}</x14:id>
        </ext>
      </extLst>
    </cfRule>
    <cfRule type="dataBar" priority="7">
      <dataBar>
        <cfvo type="num" val="0"/>
        <cfvo type="num" val="83"/>
        <color rgb="FF638EC6"/>
      </dataBar>
      <extLst>
        <ext xmlns:x14="http://schemas.microsoft.com/office/spreadsheetml/2009/9/main" uri="{B025F937-C7B1-47D3-B67F-A62EFF666E3E}">
          <x14:id>{95ED0761-C44B-4A15-B3C3-074A9B6FA4E7}</x14:id>
        </ext>
      </extLst>
    </cfRule>
    <cfRule type="dataBar" priority="1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{CD6C6157-7D3E-444D-B936-357A6D7BC85C}</x14:id>
        </ext>
      </extLst>
    </cfRule>
    <cfRule type="dataBar" priority="17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{05833D9E-47F2-4D4A-9874-89379B8B3305}</x14:id>
        </ext>
      </extLst>
    </cfRule>
    <cfRule type="dataBar" priority="13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{3C53FADA-B814-4F60-BD94-370C3FAD0460}</x14:id>
        </ext>
      </extLst>
    </cfRule>
  </conditionalFormatting>
  <conditionalFormatting sqref="M21:M22"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{A0ABACF1-ADE7-4634-B38C-E7A8C76E783B}</x14:id>
        </ext>
      </extLst>
    </cfRule>
    <cfRule type="dataBar" priority="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{53A9CA26-987B-4E26-AA74-0D1F489BDB4B}</x14:id>
        </ext>
      </extLst>
    </cfRule>
    <cfRule type="dataBar" priority="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{6938471F-3C49-401F-83A7-D0181705ED1B}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{845FB857-781C-471D-8FF7-34F37F4C73D1}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{980C4A5C-BBBA-4B54-9AA4-EB1E3113706F}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{5CED3FF6-F149-4614-97EA-03EE26971757}</x14:id>
        </ext>
      </extLst>
    </cfRule>
    <cfRule type="dataBar" priority="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{45DAB202-38D6-43AD-B08A-5C6394B6814B}</x14:id>
        </ext>
      </extLst>
    </cfRule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{4DA5D7FE-9184-404D-8BD0-1F556DDAB884}</x14:id>
        </ext>
      </extLst>
    </cfRule>
    <cfRule type="dataBar" priority="1">
      <dataBar>
        <cfvo type="num" val="0"/>
        <cfvo type="num" val="164"/>
        <color rgb="FF638EC6"/>
      </dataBar>
      <extLst>
        <ext xmlns:x14="http://schemas.microsoft.com/office/spreadsheetml/2009/9/main" uri="{B025F937-C7B1-47D3-B67F-A62EFF666E3E}">
          <x14:id>{C616A835-AF9D-4598-A5C5-34388CFAD9BD}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31DF5C-6B41-4823-AF80-2484184A21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1DE4C70-D1F1-4E34-83C7-BE33BD57A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1872D2-E2EF-4A74-9087-92925C06A0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79D1CC-40DD-46C3-9C0D-07AE7B196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42C3BA-9919-49CA-A7D5-6FB5C0967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FCF53174-F4E3-485E-82DE-F372EC421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9FA7C7-27EA-4C2D-9FAD-D09EB53F1D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491008E2-80CA-4DE2-B6DA-4E892E22B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4E283-BBEC-4733-8B15-247BC0A5C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512151-95AD-44E2-A9E0-0B384724F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A1FB5F-2863-4FDA-BA74-2D3CD6E5B9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0CC0FA-D75E-42CF-AF13-B689AEBDE7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EEC1DA37-CA1E-4417-A8C1-6240C6C88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0F1882-D64A-40C9-B16F-F83FD3E23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8DA238-16F1-4079-94B2-3BC460EEE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F80464-8E18-4FC5-AC12-9F2AA7DFE8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60F3D1-5815-4829-96A5-51F8837D9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333A697D-B15C-46FC-B85F-5E5A2A466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A71C17-A1D2-4E2B-98C5-D5364D9722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215B2D5-6729-4BF7-B196-340EDF891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89470A-780D-454A-9CC4-5389A1AAE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0BE567-B94F-4BF1-A320-791C039945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58B03A-BFB7-4D14-8B8B-041920D465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51E3608-84C7-485B-A55E-FA64E8318D7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6EAA508-6228-462F-A338-289590B0782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M11 M13 M9</xm:sqref>
        </x14:conditionalFormatting>
        <x14:conditionalFormatting xmlns:xm="http://schemas.microsoft.com/office/excel/2006/main">
          <x14:cfRule type="dataBar" id="{1E2C94E5-3707-4DCF-95E5-1B37BFC8CCE8}">
            <x14:dataBar minLength="0" maxLength="100" gradient="0">
              <x14:cfvo type="num">
                <xm:f>0</xm:f>
              </x14:cfvo>
              <x14:cfvo type="num">
                <xm:f>133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B537C5B-E0CE-4A60-9CFB-610311EC4B98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5BE10484-8BB8-4357-905F-8165FDE361A9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C92D3B36-6845-48BD-ACC3-E754D900A6A7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D41C0F9F-5A07-48D0-B034-F485B2A91A9B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0D072C38-26C7-4562-9E53-72DEAB4F1409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9492EA62-68A5-416B-A9F2-D8288F69091C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22B34D30-2791-4158-9252-011A43206EF9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41E9FEB3-43B0-4034-993F-10A632DBE287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m:sqref>M7:M10</xm:sqref>
        </x14:conditionalFormatting>
        <x14:conditionalFormatting xmlns:xm="http://schemas.microsoft.com/office/excel/2006/main">
          <x14:cfRule type="dataBar" id="{D81C31BD-8007-44DC-B973-E2FBA529BA1A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BFECC11-822E-43DC-A208-6248960CE4F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7E7B3135-A3ED-4F9E-B333-182E3E79D0BD}">
            <x14:dataBar minLength="0" maxLength="100" gradient="0">
              <x14:cfvo type="num">
                <xm:f>0</xm:f>
              </x14:cfvo>
              <x14:cfvo type="num">
                <xm:f>40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B77D2F8-C160-4CD7-B23B-7DF7FBCB0B48}">
            <x14:dataBar minLength="0" maxLength="100" gradient="0">
              <x14:cfvo type="num">
                <xm:f>0</xm:f>
              </x14:cfvo>
              <x14:cfvo type="num">
                <xm:f>116</xm:f>
              </x14:cfvo>
              <x14:negativeFillColor rgb="FFFF0000"/>
              <x14:axisColor rgb="FF000000"/>
            </x14:dataBar>
          </x14:cfRule>
          <x14:cfRule type="dataBar" id="{CA26ED6E-23A6-4237-826B-DB472AD81DA6}">
            <x14:dataBar minLength="0" maxLength="100" gradient="0">
              <x14:cfvo type="num">
                <xm:f>0</xm:f>
              </x14:cfvo>
              <x14:cfvo type="num">
                <xm:f>118</xm:f>
              </x14:cfvo>
              <x14:negativeFillColor rgb="FFFF0000"/>
              <x14:axisColor rgb="FF000000"/>
            </x14:dataBar>
          </x14:cfRule>
          <x14:cfRule type="dataBar" id="{2FDE250D-A5F5-41FF-9FC4-ED3B2C6FAA5B}">
            <x14:dataBar minLength="0" maxLength="100" gradient="0">
              <x14:cfvo type="num">
                <xm:f>0</xm:f>
              </x14:cfvo>
              <x14:cfvo type="num">
                <xm:f>117</xm:f>
              </x14:cfvo>
              <x14:negativeFillColor rgb="FFFF0000"/>
              <x14:axisColor rgb="FF000000"/>
            </x14:dataBar>
          </x14:cfRule>
          <x14:cfRule type="dataBar" id="{3DF8450C-9278-4C08-A137-A1167FAF36EB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14:cfRule type="dataBar" id="{EBD6B8E8-0368-4E53-9DEE-BD35EDCA0474}">
            <x14:dataBar minLength="0" maxLength="100" gradient="0">
              <x14:cfvo type="num">
                <xm:f>0</xm:f>
              </x14:cfvo>
              <x14:cfvo type="num">
                <xm:f>169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1B853FD7-DAF6-4473-9043-2A073549DC7B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47FB06A3-C944-4710-8A2B-A65B07D4A010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5495C544-FA1B-4D77-B1F5-0BB4207B342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5C2A174C-CA10-4E9C-9BE9-B909A74A362D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m:sqref>M11:M14</xm:sqref>
        </x14:conditionalFormatting>
        <x14:conditionalFormatting xmlns:xm="http://schemas.microsoft.com/office/excel/2006/main">
          <x14:cfRule type="dataBar" id="{553E662A-0A6D-46B3-AD4B-7FA3E4A1A751}">
            <x14:dataBar minLength="0" maxLength="100" gradient="0">
              <x14:cfvo type="num">
                <xm:f>0</xm:f>
              </x14:cfvo>
              <x14:cfvo type="num">
                <xm:f>91</xm:f>
              </x14:cfvo>
              <x14:negativeFillColor rgb="FFFF0000"/>
              <x14:axisColor rgb="FF000000"/>
            </x14:dataBar>
          </x14:cfRule>
          <x14:cfRule type="dataBar" id="{48818D09-4943-41EE-91C1-DDB2EEECFDE0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16C78287-502B-41AC-83D2-528904CA1379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04CD5C14-BE43-4DB8-B6A3-15842FC7C431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27A5DAC2-C468-4464-885B-427824EDDA96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055B6475-E6E5-44BD-A836-F5EF302D6F0F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912904A-73AC-41FC-9D6C-7C3D83375398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083AE4D-92E2-44AD-B6EA-A396263A846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5E4D7455-8956-4835-88A8-C20F4B1DB513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1AE7090-1E7B-42BE-8997-E004B5AFB9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70C8BC4-7E04-494F-9B0D-C8C564292A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B4474F-96F8-4A05-902F-99A3F83030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D7856-1FB5-45CB-8437-3F3C0FF6F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3E3906-0B2D-4854-8BBC-268A98437B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2B3608-2DD9-4B46-A907-845781544A10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F05876B-BA67-4A81-9497-C91D9D9FABE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F23E369-8B62-4621-89AC-6A6E127D75CC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B37C0439-2A7F-4D9D-98AE-8F54BD528269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837714E9-83FD-4DD8-9DF7-7E74FB54E039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C9A8FF6F-6D88-4C08-BAC4-E4B125EBAE70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B52B46E6-033E-437B-AF99-E0388B214693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305CDC6C-593A-4A8E-9569-A21C521CB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ED0761-C44B-4A15-B3C3-074A9B6FA4E7}">
            <x14:dataBar minLength="0" maxLength="100" gradient="0">
              <x14:cfvo type="num">
                <xm:f>0</xm:f>
              </x14:cfvo>
              <x14:cfvo type="num">
                <xm:f>83</xm:f>
              </x14:cfvo>
              <x14:negativeFillColor rgb="FFFF0000"/>
              <x14:axisColor rgb="FF000000"/>
            </x14:dataBar>
          </x14:cfRule>
          <x14:cfRule type="dataBar" id="{CD6C6157-7D3E-444D-B936-357A6D7BC85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05833D9E-47F2-4D4A-9874-89379B8B3305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3C53FADA-B814-4F60-BD94-370C3FAD0460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A0ABACF1-ADE7-4634-B38C-E7A8C76E78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3A9CA26-987B-4E26-AA74-0D1F489BDB4B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938471F-3C49-401F-83A7-D0181705ED1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845FB857-781C-471D-8FF7-34F37F4C7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0C4A5C-BBBA-4B54-9AA4-EB1E31137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ED3FF6-F149-4614-97EA-03EE269717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DAB202-38D6-43AD-B08A-5C6394B681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A5D7FE-9184-404D-8BD0-1F556DDAB8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16A835-AF9D-4598-A5C5-34388CFAD9BD}">
            <x14:dataBar minLength="0" maxLength="100" gradient="0">
              <x14:cfvo type="num">
                <xm:f>0</xm:f>
              </x14:cfvo>
              <x14:cfvo type="num">
                <xm:f>164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7F70-A707-46FB-8550-72CED4D77CFB}">
  <sheetPr codeName="Hoja92"/>
  <dimension ref="B1:Y22"/>
  <sheetViews>
    <sheetView showGridLines="0" topLeftCell="F1" workbookViewId="0">
      <selection activeCell="K19" sqref="K19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408</v>
      </c>
      <c r="I1" s="19"/>
      <c r="J1" s="19"/>
      <c r="K1" s="19"/>
      <c r="L1" s="19"/>
      <c r="M1" s="19"/>
      <c r="N1" s="22"/>
      <c r="X1" s="8">
        <f>AVERAGE(L7,L9,L13,L17)</f>
        <v>1.0271296938311196</v>
      </c>
      <c r="Y1" s="9">
        <f>1-X1</f>
        <v>-2.7129693831119628E-2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409</v>
      </c>
      <c r="J7" s="27">
        <v>28</v>
      </c>
      <c r="K7" s="27">
        <v>29</v>
      </c>
      <c r="L7" s="23">
        <f>K7/J7</f>
        <v>1.0357142857142858</v>
      </c>
      <c r="M7" s="32">
        <f>J7-K7</f>
        <v>-1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30" t="s">
        <v>408</v>
      </c>
      <c r="J9" s="27">
        <v>347</v>
      </c>
      <c r="K9" s="27">
        <v>354</v>
      </c>
      <c r="L9" s="23">
        <f>K9/J9</f>
        <v>1.0201729106628241</v>
      </c>
      <c r="M9" s="32">
        <f>J9-K9</f>
        <v>-7</v>
      </c>
      <c r="N9" s="22"/>
    </row>
    <row r="10" spans="2:25" x14ac:dyDescent="0.25">
      <c r="H10" s="26"/>
      <c r="I10" s="31"/>
      <c r="J10" s="28"/>
      <c r="K10" s="28"/>
      <c r="L10" s="23"/>
      <c r="M10" s="33"/>
      <c r="N10" s="22"/>
    </row>
    <row r="11" spans="2:25" x14ac:dyDescent="0.25">
      <c r="H11" s="21" t="s">
        <v>8</v>
      </c>
      <c r="I11" s="22"/>
      <c r="J11" s="22"/>
      <c r="K11" s="22"/>
      <c r="L11" s="22"/>
      <c r="M11" s="22"/>
      <c r="N11" s="22"/>
    </row>
    <row r="12" spans="2:25" x14ac:dyDescent="0.25">
      <c r="H12" s="21"/>
      <c r="I12" s="22"/>
      <c r="J12" s="22"/>
      <c r="K12" s="22"/>
      <c r="L12" s="22"/>
      <c r="M12" s="22"/>
      <c r="N12" s="22"/>
    </row>
    <row r="13" spans="2:25" x14ac:dyDescent="0.25">
      <c r="H13" s="26"/>
      <c r="I13" s="36" t="s">
        <v>408</v>
      </c>
      <c r="J13" s="20">
        <v>42</v>
      </c>
      <c r="K13" s="20">
        <v>42</v>
      </c>
      <c r="L13" s="23">
        <f>K13/J13</f>
        <v>1</v>
      </c>
      <c r="M13" s="18">
        <f>J13-K13</f>
        <v>0</v>
      </c>
      <c r="N13" s="22"/>
    </row>
    <row r="14" spans="2:25" x14ac:dyDescent="0.25">
      <c r="H14" s="26"/>
      <c r="I14" s="36"/>
      <c r="J14" s="20"/>
      <c r="K14" s="20"/>
      <c r="L14" s="23"/>
      <c r="M14" s="18"/>
      <c r="N14" s="22"/>
    </row>
    <row r="15" spans="2:25" x14ac:dyDescent="0.25">
      <c r="H15" s="21" t="s">
        <v>9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6" t="s">
        <v>408</v>
      </c>
      <c r="J17" s="20">
        <v>38</v>
      </c>
      <c r="K17" s="20">
        <v>40</v>
      </c>
      <c r="L17" s="23">
        <f>K17/J17</f>
        <v>1.0526315789473684</v>
      </c>
      <c r="M17" s="18">
        <f>J17-K17</f>
        <v>-2</v>
      </c>
      <c r="N17" s="22"/>
    </row>
    <row r="18" spans="8:14" x14ac:dyDescent="0.25">
      <c r="H18" s="26"/>
      <c r="I18" s="36"/>
      <c r="J18" s="20"/>
      <c r="K18" s="20"/>
      <c r="L18" s="23"/>
      <c r="M18" s="18"/>
      <c r="N18" s="22"/>
    </row>
    <row r="19" spans="8:14" x14ac:dyDescent="0.25">
      <c r="H19" s="2"/>
      <c r="I19" s="2"/>
      <c r="J19" s="5"/>
      <c r="K19" s="5"/>
      <c r="L19" s="5"/>
      <c r="M19" s="5"/>
      <c r="N19" s="22"/>
    </row>
    <row r="20" spans="8:14" x14ac:dyDescent="0.25">
      <c r="I20" s="24">
        <f ca="1">TODAY()</f>
        <v>46256</v>
      </c>
      <c r="J20" s="24"/>
      <c r="K20" s="24"/>
      <c r="L20" s="24"/>
    </row>
    <row r="22" spans="8:14" x14ac:dyDescent="0.25">
      <c r="J22" s="25"/>
      <c r="K22" s="25"/>
      <c r="L22" s="25"/>
    </row>
  </sheetData>
  <mergeCells count="33">
    <mergeCell ref="I20:L20"/>
    <mergeCell ref="J22:L22"/>
    <mergeCell ref="H15:H16"/>
    <mergeCell ref="I15:M16"/>
    <mergeCell ref="H17:H18"/>
    <mergeCell ref="I17:I18"/>
    <mergeCell ref="J17:J18"/>
    <mergeCell ref="K17:K18"/>
    <mergeCell ref="L17:L18"/>
    <mergeCell ref="M17:M18"/>
    <mergeCell ref="I11:M12"/>
    <mergeCell ref="H13:H14"/>
    <mergeCell ref="I13:I14"/>
    <mergeCell ref="J13:J14"/>
    <mergeCell ref="K13:K14"/>
    <mergeCell ref="L13:L14"/>
    <mergeCell ref="M13:M14"/>
    <mergeCell ref="H1:M3"/>
    <mergeCell ref="N1:N19"/>
    <mergeCell ref="H5:H6"/>
    <mergeCell ref="I5:M6"/>
    <mergeCell ref="H7:H10"/>
    <mergeCell ref="I7:I8"/>
    <mergeCell ref="J7:J8"/>
    <mergeCell ref="K7:K8"/>
    <mergeCell ref="L7:L8"/>
    <mergeCell ref="M7:M8"/>
    <mergeCell ref="I9:I10"/>
    <mergeCell ref="J9:J10"/>
    <mergeCell ref="K9:K10"/>
    <mergeCell ref="L9:L10"/>
    <mergeCell ref="M9:M10"/>
    <mergeCell ref="H11:H12"/>
  </mergeCells>
  <conditionalFormatting sqref="L7:L10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{E4379753-FEC7-46AE-8770-E430CB5B1FC4}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{CBEC9321-F38C-4C68-87EE-8C9DF6B64467}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{4CA90086-633F-421D-BFC3-1D14456644D8}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{22330197-9F33-47D4-8AA8-99B716CD4050}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{806B1C86-F9EF-4A81-9649-F071AA151B42}</x14:id>
        </ext>
      </extLst>
    </cfRule>
  </conditionalFormatting>
  <conditionalFormatting sqref="L13:L14 L17:L18 L7:L10">
    <cfRule type="dataBar" priority="7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{F7C4DE31-FA31-4ACE-9783-39C8E3DDAD1D}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{E059F15C-A42D-49D4-93EC-D54DD172A049}</x14:id>
        </ext>
      </extLst>
    </cfRule>
  </conditionalFormatting>
  <conditionalFormatting sqref="L13:L14"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{DECD34E5-D9C4-4080-80D5-C8914C2052F1}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{55DEE005-606F-43A5-AD81-289A026BC5E8}</x14:id>
        </ext>
      </extLst>
    </cfRule>
    <cfRule type="dataBar" priority="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{04429A12-5E3A-4003-B42A-0D9868F4BBD7}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{A73044CC-FCE2-4D95-8030-645CA02943A1}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{AE98709F-8FF6-4490-8C65-C3944371DC56}</x14:id>
        </ext>
      </extLst>
    </cfRule>
  </conditionalFormatting>
  <conditionalFormatting sqref="L17:L1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{93D48CB4-1CBE-489E-9997-C1EA25AC11C5}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{5303F935-6560-420C-A061-CFCEAAC048F5}</x14:id>
        </ext>
      </extLst>
    </cfRule>
    <cfRule type="dataBar" priority="6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{277C6B18-9936-480D-8B0A-641A0E3D7EF5}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{4B2CE941-56D7-43B0-8016-C626172992B0}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{1FDF6CC0-4151-469C-A737-B1C8BFB1A196}</x14:id>
        </ext>
      </extLst>
    </cfRule>
  </conditionalFormatting>
  <conditionalFormatting sqref="M7:M8">
    <cfRule type="dataBar" priority="22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{D429BBAD-9ECA-4DC1-9B7B-20AF33E607AE}</x14:id>
        </ext>
      </extLst>
    </cfRule>
    <cfRule type="dataBar" priority="32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{8763C3DF-7207-45E3-8730-FDD76231536D}</x14:id>
        </ext>
      </extLst>
    </cfRule>
    <cfRule type="dataBar" priority="9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{EDC60A3F-0955-4705-8F75-ECB8D6AF4DE5}</x14:id>
        </ext>
      </extLst>
    </cfRule>
    <cfRule type="dataBar" priority="26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{0411644D-8A9C-4D76-90C9-37B7F0307827}</x14:id>
        </ext>
      </extLst>
    </cfRule>
    <cfRule type="dataBar" priority="14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{743CBC6C-9628-45FC-824A-F55905531B93}</x14:id>
        </ext>
      </extLst>
    </cfRule>
    <cfRule type="dataBar" priority="39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{A82E493C-A6FD-4DEE-85BB-B0D42F341942}</x14:id>
        </ext>
      </extLst>
    </cfRule>
    <cfRule type="dataBar" priority="18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{B3D21950-B246-49B9-839A-1BCBEA754E28}</x14:id>
        </ext>
      </extLst>
    </cfRule>
    <cfRule type="dataBar" priority="36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{6E16AE01-5190-4A8A-8056-376512CE35BE}</x14:id>
        </ext>
      </extLst>
    </cfRule>
    <cfRule type="dataBar" priority="29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{B572977F-A11A-4325-9674-14AB5820C5B8}</x14:id>
        </ext>
      </extLst>
    </cfRule>
  </conditionalFormatting>
  <conditionalFormatting sqref="M7:M10">
    <cfRule type="dataBar" priority="41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{CB94BC4C-BED9-40A2-9F84-5AF0FA87433C}</x14:id>
        </ext>
      </extLst>
    </cfRule>
    <cfRule type="dataBar" priority="42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{3246F873-6739-479B-B66D-0D95DD76F55B}</x14:id>
        </ext>
      </extLst>
    </cfRule>
  </conditionalFormatting>
  <conditionalFormatting sqref="M9 M7">
    <cfRule type="dataBar" priority="7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{43231618-BB24-4689-9F2A-F7EEED47EA84}</x14:id>
        </ext>
      </extLst>
    </cfRule>
    <cfRule type="dataBar" priority="7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{47E8A2B5-D225-4941-97D7-9DB13724FD4A}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{60A97829-7593-4647-948A-246F1578A647}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{77D047B5-271B-4827-916F-7B90D0C5FC9B}</x14:id>
        </ext>
      </extLst>
    </cfRule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{5575AFDD-49B9-4C9C-9C9F-4273439AD0FD}</x14:id>
        </ext>
      </extLst>
    </cfRule>
    <cfRule type="dataBar" priority="8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{B4E42F01-4BA9-48DF-9780-913152BFABAF}</x14:id>
        </ext>
      </extLst>
    </cfRule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{A7E2A5DC-9582-4BB7-8548-FD76BFE0B1E0}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{00C2C83A-7F3C-45B1-A499-5835419E5D2A}</x14:id>
        </ext>
      </extLst>
    </cfRule>
  </conditionalFormatting>
  <conditionalFormatting sqref="M9:M10">
    <cfRule type="dataBar" priority="35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{0C91CC23-8566-4B6B-ABAB-88FAD51886F4}</x14:id>
        </ext>
      </extLst>
    </cfRule>
    <cfRule type="dataBar" priority="16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{28559C72-803E-4AE2-BFD4-E474C25779E4}</x14:id>
        </ext>
      </extLst>
    </cfRule>
    <cfRule type="dataBar" priority="12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{E36CD75F-DE46-40A4-9BD5-9D919E323596}</x14:id>
        </ext>
      </extLst>
    </cfRule>
    <cfRule type="dataBar" priority="8">
      <dataBar>
        <cfvo type="num" val="0"/>
        <cfvo type="num" val="347"/>
        <color rgb="FF638EC6"/>
      </dataBar>
      <extLst>
        <ext xmlns:x14="http://schemas.microsoft.com/office/spreadsheetml/2009/9/main" uri="{B025F937-C7B1-47D3-B67F-A62EFF666E3E}">
          <x14:id>{F21D956D-B0C9-438B-8BF0-9397EF95799C}</x14:id>
        </ext>
      </extLst>
    </cfRule>
    <cfRule type="dataBar" priority="28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{FB0028D4-9194-403A-9FBA-EFACFFB0F8AE}</x14:id>
        </ext>
      </extLst>
    </cfRule>
    <cfRule type="dataBar" priority="24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{28B77530-93D5-4D8A-BF5D-337D5483CBC9}</x14:id>
        </ext>
      </extLst>
    </cfRule>
    <cfRule type="dataBar" priority="38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{319E41C1-CF02-45FD-8103-8F8372B3D5F3}</x14:id>
        </ext>
      </extLst>
    </cfRule>
    <cfRule type="dataBar" priority="31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{F981AFB5-AC1E-48FF-A4DD-13131FB6FD89}</x14:id>
        </ext>
      </extLst>
    </cfRule>
    <cfRule type="dataBar" priority="20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{86E1CD2A-DB28-4E8A-9D49-4C1C20017C4A}</x14:id>
        </ext>
      </extLst>
    </cfRule>
  </conditionalFormatting>
  <conditionalFormatting sqref="M13:M14"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{BAD91994-E311-4B58-958D-36F475B649A4}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{8A66C654-C48E-4641-8ABE-E8D2C175929E}</x14:id>
        </ext>
      </extLst>
    </cfRule>
    <cfRule type="dataBar" priority="7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{413438D6-1C8B-40CE-86BE-D9D7EDFC0DB2}</x14:id>
        </ext>
      </extLst>
    </cfRule>
    <cfRule type="dataBar" priority="11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{5D1663C3-83E2-4FD6-AD7A-6C2CCBE77A45}</x14:id>
        </ext>
      </extLst>
    </cfRule>
    <cfRule type="dataBar" priority="15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{AAD5EC4E-D187-497F-92FC-A03FA0753DB1}</x14:id>
        </ext>
      </extLst>
    </cfRule>
    <cfRule type="dataBar" priority="19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{D9C659E8-1BA6-4B51-8980-E404438F90C6}</x14:id>
        </ext>
      </extLst>
    </cfRule>
    <cfRule type="dataBar" priority="23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{CCF0B349-5C2E-4B46-BA5C-3C54D9B4192B}</x14:id>
        </ext>
      </extLst>
    </cfRule>
    <cfRule type="dataBar" priority="27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{E024C541-A8DA-4513-93B5-59D8B0CF0514}</x14:id>
        </ext>
      </extLst>
    </cfRule>
    <cfRule type="dataBar" priority="30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{5A4EE6DF-527D-4268-BF9F-F2C371CF8EE5}</x14:id>
        </ext>
      </extLst>
    </cfRule>
    <cfRule type="dataBar" priority="3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{BFB79214-A0DC-42A8-B42C-0C6B407E7A4F}</x14:id>
        </ext>
      </extLst>
    </cfRule>
    <cfRule type="dataBar" priority="3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{2BFFEAE4-6E73-4BFE-90AD-E71798104C55}</x14:id>
        </ext>
      </extLst>
    </cfRule>
    <cfRule type="dataBar" priority="33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{A750823E-37ED-47E7-9923-81BDA7BD6A0D}</x14:id>
        </ext>
      </extLst>
    </cfRule>
    <cfRule type="dataBar" priority="40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{8A0ABCF0-5403-45EB-B677-18CDA91F45C3}</x14:id>
        </ext>
      </extLst>
    </cfRule>
    <cfRule type="dataBar" priority="1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{73477E6F-6EF5-476F-8EB3-A5B8F07ED38A}</x14:id>
        </ext>
      </extLst>
    </cfRule>
    <cfRule type="dataBar" priority="43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{899113BF-8D1A-403A-8247-CDBD19D55FC7}</x14:id>
        </ext>
      </extLst>
    </cfRule>
    <cfRule type="dataBar" priority="5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{5FE72D66-6BED-4B9B-935E-F65432B049E6}</x14:id>
        </ext>
      </extLst>
    </cfRule>
    <cfRule type="dataBar" priority="5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{9A8603FC-E5DB-412E-BEC0-A0D1BD9E930C}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{FCB2ADD1-427D-4174-8336-039E1EDFACE7}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{4912F7BE-C229-4F1C-9CC5-A52E90DBA949}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{22F2F161-52FE-4010-8EDD-81DEBBC0D627}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{C3AB8F0F-CA34-46A3-BAC0-2C66E1EEF4EE}</x14:id>
        </ext>
      </extLst>
    </cfRule>
  </conditionalFormatting>
  <conditionalFormatting sqref="M17:M18">
    <cfRule type="dataBar" priority="4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{6153AB66-4D32-41BC-BFB5-2CB3E5918B81}</x14:id>
        </ext>
      </extLst>
    </cfRule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{0C61C8EF-40C8-48FA-845E-DEAB47A0357D}</x14:id>
        </ext>
      </extLst>
    </cfRule>
    <cfRule type="dataBar" priority="4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{DC836D9F-CDBC-4E64-A592-28EBAC7C9224}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{3179C6B5-3E9E-424A-98FD-F10792C195A7}</x14:id>
        </ext>
      </extLst>
    </cfRule>
    <cfRule type="dataBar" priority="4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{16C39437-1A65-4DB6-AB02-3E60BDE1E613}</x14:id>
        </ext>
      </extLst>
    </cfRule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{C3C155D6-5924-49D5-832F-25E2F7B6CCCF}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{F0433726-1121-4240-8D35-84F48718C25F}</x14:id>
        </ext>
      </extLst>
    </cfRule>
    <cfRule type="dataBar" priority="1">
      <dataBar>
        <cfvo type="num" val="0"/>
        <cfvo type="num" val="38"/>
        <color rgb="FF638EC6"/>
      </dataBar>
      <extLst>
        <ext xmlns:x14="http://schemas.microsoft.com/office/spreadsheetml/2009/9/main" uri="{B025F937-C7B1-47D3-B67F-A62EFF666E3E}">
          <x14:id>{F0E0E06C-3499-4E1E-AA3D-3B6BF014A7C5}</x14:id>
        </ext>
      </extLst>
    </cfRule>
    <cfRule type="dataBar" priority="4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{688D54BC-29C3-47D3-9FED-5A008BB11E99}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379753-FEC7-46AE-8770-E430CB5B1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EC9321-F38C-4C68-87EE-8C9DF6B644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CA90086-633F-421D-BFC3-1D14456644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330197-9F33-47D4-8AA8-99B716CD40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6B1C86-F9EF-4A81-9649-F071AA151B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L7:L10</xm:sqref>
        </x14:conditionalFormatting>
        <x14:conditionalFormatting xmlns:xm="http://schemas.microsoft.com/office/excel/2006/main">
          <x14:cfRule type="dataBar" id="{F7C4DE31-FA31-4ACE-9783-39C8E3DDAD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059F15C-A42D-49D4-93EC-D54DD172A0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L13:L14 L17:L18 L7:L10</xm:sqref>
        </x14:conditionalFormatting>
        <x14:conditionalFormatting xmlns:xm="http://schemas.microsoft.com/office/excel/2006/main">
          <x14:cfRule type="dataBar" id="{DECD34E5-D9C4-4080-80D5-C8914C205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DEE005-606F-43A5-AD81-289A026BC5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429A12-5E3A-4003-B42A-0D9868F4BB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3044CC-FCE2-4D95-8030-645CA02943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98709F-8FF6-4490-8C65-C3944371DC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L13:L14</xm:sqref>
        </x14:conditionalFormatting>
        <x14:conditionalFormatting xmlns:xm="http://schemas.microsoft.com/office/excel/2006/main">
          <x14:cfRule type="dataBar" id="{93D48CB4-1CBE-489E-9997-C1EA25AC1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03F935-6560-420C-A061-CFCEAAC04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7C6B18-9936-480D-8B0A-641A0E3D7E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B2CE941-56D7-43B0-8016-C626172992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DF6CC0-4151-469C-A737-B1C8BFB1A1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D429BBAD-9ECA-4DC1-9B7B-20AF33E607AE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8763C3DF-7207-45E3-8730-FDD76231536D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EDC60A3F-0955-4705-8F75-ECB8D6AF4DE5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0411644D-8A9C-4D76-90C9-37B7F0307827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743CBC6C-9628-45FC-824A-F55905531B93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A82E493C-A6FD-4DEE-85BB-B0D42F341942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B3D21950-B246-49B9-839A-1BCBEA754E28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6E16AE01-5190-4A8A-8056-376512CE35BE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B572977F-A11A-4325-9674-14AB5820C5B8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CB94BC4C-BED9-40A2-9F84-5AF0FA87433C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246F873-6739-479B-B66D-0D95DD76F55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M7:M10</xm:sqref>
        </x14:conditionalFormatting>
        <x14:conditionalFormatting xmlns:xm="http://schemas.microsoft.com/office/excel/2006/main">
          <x14:cfRule type="dataBar" id="{43231618-BB24-4689-9F2A-F7EEED47EA84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7E8A2B5-D225-4941-97D7-9DB13724FD4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60A97829-7593-4647-948A-246F1578A64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7D047B5-271B-4827-916F-7B90D0C5FC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575AFDD-49B9-4C9C-9C9F-4273439AD0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E42F01-4BA9-48DF-9780-913152BFA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E2A5DC-9582-4BB7-8548-FD76BFE0B1E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C2C83A-7F3C-45B1-A499-5835419E5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 M7</xm:sqref>
        </x14:conditionalFormatting>
        <x14:conditionalFormatting xmlns:xm="http://schemas.microsoft.com/office/excel/2006/main">
          <x14:cfRule type="dataBar" id="{0C91CC23-8566-4B6B-ABAB-88FAD51886F4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28559C72-803E-4AE2-BFD4-E474C25779E4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E36CD75F-DE46-40A4-9BD5-9D919E323596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F21D956D-B0C9-438B-8BF0-9397EF95799C}">
            <x14:dataBar minLength="0" maxLength="100" gradient="0">
              <x14:cfvo type="num">
                <xm:f>0</xm:f>
              </x14:cfvo>
              <x14:cfvo type="num">
                <xm:f>347</xm:f>
              </x14:cfvo>
              <x14:negativeFillColor rgb="FFFF0000"/>
              <x14:axisColor rgb="FF000000"/>
            </x14:dataBar>
          </x14:cfRule>
          <x14:cfRule type="dataBar" id="{FB0028D4-9194-403A-9FBA-EFACFFB0F8AE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28B77530-93D5-4D8A-BF5D-337D5483CBC9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319E41C1-CF02-45FD-8103-8F8372B3D5F3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F981AFB5-AC1E-48FF-A4DD-13131FB6FD89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86E1CD2A-DB28-4E8A-9D49-4C1C20017C4A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BAD91994-E311-4B58-958D-36F475B649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A66C654-C48E-4641-8ABE-E8D2C17592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3438D6-1C8B-40CE-86BE-D9D7EDFC0DB2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5D1663C3-83E2-4FD6-AD7A-6C2CCBE77A45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AAD5EC4E-D187-497F-92FC-A03FA0753DB1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D9C659E8-1BA6-4B51-8980-E404438F90C6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CCF0B349-5C2E-4B46-BA5C-3C54D9B4192B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E024C541-A8DA-4513-93B5-59D8B0CF0514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5A4EE6DF-527D-4268-BF9F-F2C371CF8EE5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BFB79214-A0DC-42A8-B42C-0C6B407E7A4F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BFFEAE4-6E73-4BFE-90AD-E71798104C5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750823E-37ED-47E7-9923-81BDA7BD6A0D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A0ABCF0-5403-45EB-B677-18CDA91F45C3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3477E6F-6EF5-476F-8EB3-A5B8F07ED38A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899113BF-8D1A-403A-8247-CDBD19D55FC7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5FE72D66-6BED-4B9B-935E-F65432B049E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9A8603FC-E5DB-412E-BEC0-A0D1BD9E930C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CB2ADD1-427D-4174-8336-039E1EDFAC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12F7BE-C229-4F1C-9CC5-A52E90DBA9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F2F161-52FE-4010-8EDD-81DEBBC0D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AB8F0F-CA34-46A3-BAC0-2C66E1EEF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6153AB66-4D32-41BC-BFB5-2CB3E5918B8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0C61C8EF-40C8-48FA-845E-DEAB47A035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836D9F-CDBC-4E64-A592-28EBAC7C922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179C6B5-3E9E-424A-98FD-F10792C195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C39437-1A65-4DB6-AB02-3E60BDE1E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C155D6-5924-49D5-832F-25E2F7B6CC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0433726-1121-4240-8D35-84F48718C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E0E06C-3499-4E1E-AA3D-3B6BF014A7C5}">
            <x14:dataBar minLength="0" maxLength="100" gradient="0">
              <x14:cfvo type="num">
                <xm:f>0</xm:f>
              </x14:cfvo>
              <x14:cfvo type="num">
                <xm:f>38</xm:f>
              </x14:cfvo>
              <x14:negativeFillColor rgb="FFFF0000"/>
              <x14:axisColor rgb="FF000000"/>
            </x14:dataBar>
          </x14:cfRule>
          <x14:cfRule type="dataBar" id="{688D54BC-29C3-47D3-9FED-5A008BB11E99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M17:M18</xm:sqref>
        </x14:conditionalFormatting>
      </x14:conditionalFormatting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6297-0597-4A2A-9816-FF477CDEC3C1}">
  <dimension ref="A1:Y4"/>
  <sheetViews>
    <sheetView showGridLines="0" zoomScaleNormal="100" workbookViewId="0">
      <selection activeCell="H34" sqref="H34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AVERAGE(C3:C4)</f>
        <v>1.1471825127774533</v>
      </c>
      <c r="Y1" s="9">
        <f>1-X1</f>
        <v>-0.14718251277745331</v>
      </c>
    </row>
    <row r="2" spans="1:25" x14ac:dyDescent="0.25">
      <c r="A2" s="15"/>
      <c r="B2" s="15"/>
    </row>
    <row r="3" spans="1:25" x14ac:dyDescent="0.25">
      <c r="A3" s="37" t="s">
        <v>533</v>
      </c>
      <c r="B3" s="38"/>
      <c r="C3" s="14">
        <f>'D84 Upala'!X1</f>
        <v>1.2292794217578702</v>
      </c>
    </row>
    <row r="4" spans="1:25" x14ac:dyDescent="0.25">
      <c r="A4" s="37" t="s">
        <v>534</v>
      </c>
      <c r="B4" s="38"/>
      <c r="C4" s="14">
        <f>'D85 Los Chiles'!X1</f>
        <v>1.0650856037970367</v>
      </c>
    </row>
  </sheetData>
  <sheetProtection algorithmName="SHA-512" hashValue="IVg1ZS5Q2h8ct2kapNAjlRxVtM0BL3oJuizq5LjaHjhPlN7QHlOwn01Ezav5SIUtL1zCwDX2thaTLIDFCODzMA==" saltValue="6Kd9EvPlS7syu7picBygaQ==" spinCount="100000" sheet="1" objects="1" scenarios="1"/>
  <mergeCells count="3">
    <mergeCell ref="A1:B2"/>
    <mergeCell ref="A3:B3"/>
    <mergeCell ref="A4:B4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D9E9-341F-475E-B7E2-B2921D885587}">
  <sheetPr codeName="Hoja93"/>
  <dimension ref="B1:Y34"/>
  <sheetViews>
    <sheetView showGridLines="0" topLeftCell="F4" workbookViewId="0">
      <selection activeCell="K31" sqref="K3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410</v>
      </c>
      <c r="I1" s="19"/>
      <c r="J1" s="19"/>
      <c r="K1" s="19"/>
      <c r="L1" s="19"/>
      <c r="M1" s="19"/>
      <c r="N1" s="22"/>
      <c r="X1" s="8">
        <f>AVERAGE(L7,L9,L11,L13,L15,L17,L19,L21,L25,L29)</f>
        <v>1.2292794217578702</v>
      </c>
      <c r="Y1" s="9">
        <f>1-X1</f>
        <v>-0.22927942175787019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410</v>
      </c>
      <c r="J7" s="27">
        <v>121</v>
      </c>
      <c r="K7" s="27">
        <v>121</v>
      </c>
      <c r="L7" s="23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411</v>
      </c>
      <c r="J9" s="27">
        <v>37</v>
      </c>
      <c r="K9" s="27">
        <v>57</v>
      </c>
      <c r="L9" s="23">
        <f>K9/J9</f>
        <v>1.5405405405405406</v>
      </c>
      <c r="M9" s="32">
        <f>J9-K9</f>
        <v>-20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123</v>
      </c>
      <c r="J11" s="27">
        <v>58</v>
      </c>
      <c r="K11" s="27">
        <v>73</v>
      </c>
      <c r="L11" s="23">
        <f>K11/J11</f>
        <v>1.2586206896551724</v>
      </c>
      <c r="M11" s="32">
        <f>J11-K11</f>
        <v>-15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412</v>
      </c>
      <c r="J13" s="27">
        <v>36</v>
      </c>
      <c r="K13" s="27">
        <v>42</v>
      </c>
      <c r="L13" s="23">
        <f>K13/J13</f>
        <v>1.1666666666666667</v>
      </c>
      <c r="M13" s="32">
        <f>J13-K13</f>
        <v>-6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413</v>
      </c>
      <c r="J15" s="27">
        <v>36</v>
      </c>
      <c r="K15" s="27">
        <v>36</v>
      </c>
      <c r="L15" s="23">
        <f>K15/J15</f>
        <v>1</v>
      </c>
      <c r="M15" s="32">
        <f>J15-K15</f>
        <v>0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27" t="s">
        <v>414</v>
      </c>
      <c r="J17" s="27">
        <v>27</v>
      </c>
      <c r="K17" s="27">
        <v>41</v>
      </c>
      <c r="L17" s="23">
        <f>K17/J17</f>
        <v>1.5185185185185186</v>
      </c>
      <c r="M17" s="32">
        <f>J17-K17</f>
        <v>-14</v>
      </c>
      <c r="N17" s="22"/>
    </row>
    <row r="18" spans="8:14" x14ac:dyDescent="0.25">
      <c r="H18" s="26"/>
      <c r="I18" s="28"/>
      <c r="J18" s="28"/>
      <c r="K18" s="28"/>
      <c r="L18" s="23"/>
      <c r="M18" s="33"/>
      <c r="N18" s="22"/>
    </row>
    <row r="19" spans="8:14" x14ac:dyDescent="0.25">
      <c r="H19" s="26"/>
      <c r="I19" s="27" t="s">
        <v>415</v>
      </c>
      <c r="J19" s="27">
        <v>28</v>
      </c>
      <c r="K19" s="27">
        <v>36</v>
      </c>
      <c r="L19" s="23">
        <f>K19/J19</f>
        <v>1.2857142857142858</v>
      </c>
      <c r="M19" s="32">
        <f>J19-K19</f>
        <v>-8</v>
      </c>
      <c r="N19" s="22"/>
    </row>
    <row r="20" spans="8:14" x14ac:dyDescent="0.25">
      <c r="H20" s="26"/>
      <c r="I20" s="28"/>
      <c r="J20" s="28"/>
      <c r="K20" s="28"/>
      <c r="L20" s="23"/>
      <c r="M20" s="33"/>
      <c r="N20" s="22"/>
    </row>
    <row r="21" spans="8:14" x14ac:dyDescent="0.25">
      <c r="H21" s="26"/>
      <c r="I21" s="30" t="s">
        <v>416</v>
      </c>
      <c r="J21" s="27">
        <v>39</v>
      </c>
      <c r="K21" s="27">
        <v>48</v>
      </c>
      <c r="L21" s="23">
        <f>K21/J21</f>
        <v>1.2307692307692308</v>
      </c>
      <c r="M21" s="32">
        <f>J21-K21</f>
        <v>-9</v>
      </c>
      <c r="N21" s="22"/>
    </row>
    <row r="22" spans="8:14" x14ac:dyDescent="0.25">
      <c r="H22" s="26"/>
      <c r="I22" s="31"/>
      <c r="J22" s="28"/>
      <c r="K22" s="28"/>
      <c r="L22" s="23"/>
      <c r="M22" s="33"/>
      <c r="N22" s="22"/>
    </row>
    <row r="23" spans="8:14" x14ac:dyDescent="0.25">
      <c r="H23" s="21" t="s">
        <v>8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36" t="s">
        <v>410</v>
      </c>
      <c r="J25" s="20">
        <v>63</v>
      </c>
      <c r="K25" s="20">
        <v>81</v>
      </c>
      <c r="L25" s="23">
        <f>K25/J25</f>
        <v>1.2857142857142858</v>
      </c>
      <c r="M25" s="18">
        <f>J25-K25</f>
        <v>-18</v>
      </c>
      <c r="N25" s="22"/>
    </row>
    <row r="26" spans="8:14" x14ac:dyDescent="0.25">
      <c r="H26" s="26"/>
      <c r="I26" s="36"/>
      <c r="J26" s="20"/>
      <c r="K26" s="20"/>
      <c r="L26" s="23"/>
      <c r="M26" s="18"/>
      <c r="N26" s="22"/>
    </row>
    <row r="27" spans="8:14" x14ac:dyDescent="0.25">
      <c r="H27" s="21" t="s">
        <v>9</v>
      </c>
      <c r="I27" s="22"/>
      <c r="J27" s="22"/>
      <c r="K27" s="22"/>
      <c r="L27" s="22"/>
      <c r="M27" s="22"/>
      <c r="N27" s="22"/>
    </row>
    <row r="28" spans="8:14" x14ac:dyDescent="0.25">
      <c r="H28" s="21"/>
      <c r="I28" s="22"/>
      <c r="J28" s="22"/>
      <c r="K28" s="22"/>
      <c r="L28" s="22"/>
      <c r="M28" s="22"/>
      <c r="N28" s="22"/>
    </row>
    <row r="29" spans="8:14" x14ac:dyDescent="0.25">
      <c r="H29" s="26"/>
      <c r="I29" s="36" t="s">
        <v>410</v>
      </c>
      <c r="J29" s="20">
        <v>160</v>
      </c>
      <c r="K29" s="20">
        <v>161</v>
      </c>
      <c r="L29" s="23">
        <f>K29/J29</f>
        <v>1.0062500000000001</v>
      </c>
      <c r="M29" s="18">
        <f>J29-K29</f>
        <v>-1</v>
      </c>
      <c r="N29" s="22"/>
    </row>
    <row r="30" spans="8:14" x14ac:dyDescent="0.25">
      <c r="H30" s="26"/>
      <c r="I30" s="36"/>
      <c r="J30" s="20"/>
      <c r="K30" s="20"/>
      <c r="L30" s="23"/>
      <c r="M30" s="18"/>
      <c r="N30" s="22"/>
    </row>
    <row r="31" spans="8:14" x14ac:dyDescent="0.25">
      <c r="H31" s="2"/>
      <c r="I31" s="2"/>
      <c r="J31" s="5"/>
      <c r="K31" s="5"/>
      <c r="L31" s="5"/>
      <c r="M31" s="5"/>
      <c r="N31" s="22"/>
    </row>
    <row r="32" spans="8:14" x14ac:dyDescent="0.25">
      <c r="I32" s="24">
        <f ca="1">TODAY()</f>
        <v>46256</v>
      </c>
      <c r="J32" s="24"/>
      <c r="K32" s="24"/>
      <c r="L32" s="24"/>
    </row>
    <row r="34" spans="10:12" x14ac:dyDescent="0.25">
      <c r="J34" s="25"/>
      <c r="K34" s="25"/>
      <c r="L34" s="25"/>
    </row>
  </sheetData>
  <mergeCells count="63">
    <mergeCell ref="M19:M20"/>
    <mergeCell ref="I17:I18"/>
    <mergeCell ref="J17:J18"/>
    <mergeCell ref="K17:K18"/>
    <mergeCell ref="L17:L18"/>
    <mergeCell ref="M17:M18"/>
    <mergeCell ref="M13:M14"/>
    <mergeCell ref="I15:I16"/>
    <mergeCell ref="J15:J16"/>
    <mergeCell ref="K15:K16"/>
    <mergeCell ref="L15:L16"/>
    <mergeCell ref="M15:M16"/>
    <mergeCell ref="M9:M10"/>
    <mergeCell ref="I11:I12"/>
    <mergeCell ref="J11:J12"/>
    <mergeCell ref="K11:K12"/>
    <mergeCell ref="L11:L12"/>
    <mergeCell ref="M11:M12"/>
    <mergeCell ref="I32:L32"/>
    <mergeCell ref="J34:L34"/>
    <mergeCell ref="I9:I10"/>
    <mergeCell ref="J9:J10"/>
    <mergeCell ref="K9:K10"/>
    <mergeCell ref="L9:L10"/>
    <mergeCell ref="I13:I14"/>
    <mergeCell ref="J13:J14"/>
    <mergeCell ref="K13:K14"/>
    <mergeCell ref="L13:L14"/>
    <mergeCell ref="I19:I20"/>
    <mergeCell ref="J19:J20"/>
    <mergeCell ref="K19:K20"/>
    <mergeCell ref="L19:L20"/>
    <mergeCell ref="L21:L22"/>
    <mergeCell ref="I25:I26"/>
    <mergeCell ref="H27:H28"/>
    <mergeCell ref="I27:M28"/>
    <mergeCell ref="H29:H30"/>
    <mergeCell ref="I29:I30"/>
    <mergeCell ref="J29:J30"/>
    <mergeCell ref="K29:K30"/>
    <mergeCell ref="L29:L30"/>
    <mergeCell ref="M29:M30"/>
    <mergeCell ref="J25:J26"/>
    <mergeCell ref="K25:K26"/>
    <mergeCell ref="L25:L26"/>
    <mergeCell ref="H23:H24"/>
    <mergeCell ref="I23:M24"/>
    <mergeCell ref="H1:M3"/>
    <mergeCell ref="N1:N31"/>
    <mergeCell ref="H5:H6"/>
    <mergeCell ref="I5:M6"/>
    <mergeCell ref="H7:H22"/>
    <mergeCell ref="I7:I8"/>
    <mergeCell ref="J7:J8"/>
    <mergeCell ref="K7:K8"/>
    <mergeCell ref="L7:L8"/>
    <mergeCell ref="M7:M8"/>
    <mergeCell ref="M25:M26"/>
    <mergeCell ref="I21:I22"/>
    <mergeCell ref="J21:J22"/>
    <mergeCell ref="K21:K22"/>
    <mergeCell ref="M21:M22"/>
    <mergeCell ref="H25:H26"/>
  </mergeCells>
  <conditionalFormatting sqref="L7:L22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{AAD9ED14-E1AE-4F3D-A044-8D1319AA65EF}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{C04D12B5-669C-4C19-9FBC-3CFD415FF21B}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{87018F4E-3D49-4035-9ACF-E49E7035B956}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{6D6E6476-6445-4A81-A198-9422A1229371}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{E7F6EBE5-A080-470B-8729-AA05D9818D58}</x14:id>
        </ext>
      </extLst>
    </cfRule>
  </conditionalFormatting>
  <conditionalFormatting sqref="L25:L26 L29:L30 L7:L22">
    <cfRule type="dataBar" priority="7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{2E85E2A7-40D1-4939-9C08-0CD6324AEE75}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{94ABB4A4-C9E9-4407-B7CB-0C85034F832F}</x14:id>
        </ext>
      </extLst>
    </cfRule>
  </conditionalFormatting>
  <conditionalFormatting sqref="L25:L26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{6AEE05AE-C4F7-4B6D-8EA5-5C88FA2005DB}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{E403D6BD-F8BC-4FA5-8FE7-E4B2FF5054CE}</x14:id>
        </ext>
      </extLst>
    </cfRule>
    <cfRule type="dataBar" priority="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{C8D5C83F-4156-4CDA-854D-1C4801D8FBA6}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{46801777-CC91-4DCC-A809-8EDE98866A97}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{4BFF0459-B12F-4CC0-9C3E-A53A616DE123}</x14:id>
        </ext>
      </extLst>
    </cfRule>
  </conditionalFormatting>
  <conditionalFormatting sqref="L29:L30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{D049AF34-0446-48A9-9E0B-D63C9A7E13D9}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{D19F4C39-CDC0-478F-B710-6F4EF839341C}</x14:id>
        </ext>
      </extLst>
    </cfRule>
    <cfRule type="dataBar" priority="6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{5A304B4F-D4B4-4773-A4DF-BB024D403B3C}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{73657406-95F4-4A8E-B3C6-C5231FC80856}</x14:id>
        </ext>
      </extLst>
    </cfRule>
    <cfRule type="dataBar" priority="6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{59587F48-9357-4460-A1EB-36341493E7B1}</x14:id>
        </ext>
      </extLst>
    </cfRule>
  </conditionalFormatting>
  <conditionalFormatting sqref="M7:M8">
    <cfRule type="dataBar" priority="15">
      <dataBar>
        <cfvo type="num" val="0"/>
        <cfvo type="num" val="121"/>
        <color rgb="FF638EC6"/>
      </dataBar>
      <extLst>
        <ext xmlns:x14="http://schemas.microsoft.com/office/spreadsheetml/2009/9/main" uri="{B025F937-C7B1-47D3-B67F-A62EFF666E3E}">
          <x14:id>{94B5F94E-F3E7-415C-A3B0-620B423E5D40}</x14:id>
        </ext>
      </extLst>
    </cfRule>
  </conditionalFormatting>
  <conditionalFormatting sqref="M7:M20">
    <cfRule type="dataBar" priority="22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{6025768E-31C0-4BE7-A32A-25FB07F73F1E}</x14:id>
        </ext>
      </extLst>
    </cfRule>
    <cfRule type="dataBar" priority="25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{CEF35926-123F-47C4-A87D-60B30E4538CB}</x14:id>
        </ext>
      </extLst>
    </cfRule>
    <cfRule type="dataBar" priority="37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{FC869C00-FA67-4817-97E0-56EAC7125F81}</x14:id>
        </ext>
      </extLst>
    </cfRule>
    <cfRule type="dataBar" priority="41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{4DAC7547-ABFC-4E43-ABEE-BBCD4511736E}</x14:id>
        </ext>
      </extLst>
    </cfRule>
    <cfRule type="dataBar" priority="18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{ED630E6A-D067-41DF-AE7D-A15A1219104D}</x14:id>
        </ext>
      </extLst>
    </cfRule>
    <cfRule type="dataBar" priority="28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{1B3C1815-D9E2-4BAD-804F-1E9B877D185A}</x14:id>
        </ext>
      </extLst>
    </cfRule>
    <cfRule type="dataBar" priority="31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{86240B40-6139-4341-B7E9-7630CF478943}</x14:id>
        </ext>
      </extLst>
    </cfRule>
    <cfRule type="dataBar" priority="44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{8E493DE1-2493-4113-9951-12FE2C34FEBD}</x14:id>
        </ext>
      </extLst>
    </cfRule>
    <cfRule type="dataBar" priority="34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{98563787-70DD-4CA7-8CBC-8251B5A13CE7}</x14:id>
        </ext>
      </extLst>
    </cfRule>
  </conditionalFormatting>
  <conditionalFormatting sqref="M7:M22">
    <cfRule type="dataBar" priority="47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{EBF1F44A-4035-46A1-8B61-9E7EEF64A27C}</x14:id>
        </ext>
      </extLst>
    </cfRule>
    <cfRule type="dataBar" priority="46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{EAED49A6-745D-4851-851B-033944CF513E}</x14:id>
        </ext>
      </extLst>
    </cfRule>
  </conditionalFormatting>
  <conditionalFormatting sqref="M9:M10">
    <cfRule type="dataBar" priority="14">
      <dataBar>
        <cfvo type="num" val="0"/>
        <cfvo type="num" val="37"/>
        <color rgb="FF638EC6"/>
      </dataBar>
      <extLst>
        <ext xmlns:x14="http://schemas.microsoft.com/office/spreadsheetml/2009/9/main" uri="{B025F937-C7B1-47D3-B67F-A62EFF666E3E}">
          <x14:id>{3B29BFA6-8653-49F8-9FA9-CEE02AD4616F}</x14:id>
        </ext>
      </extLst>
    </cfRule>
  </conditionalFormatting>
  <conditionalFormatting sqref="M11:M12">
    <cfRule type="dataBar" priority="13">
      <dataBar>
        <cfvo type="num" val="0"/>
        <cfvo type="num" val="58"/>
        <color rgb="FF638EC6"/>
      </dataBar>
      <extLst>
        <ext xmlns:x14="http://schemas.microsoft.com/office/spreadsheetml/2009/9/main" uri="{B025F937-C7B1-47D3-B67F-A62EFF666E3E}">
          <x14:id>{98B29BA1-A986-4414-A3B8-F9E51E53C069}</x14:id>
        </ext>
      </extLst>
    </cfRule>
  </conditionalFormatting>
  <conditionalFormatting sqref="M13:M14">
    <cfRule type="dataBar" priority="12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{C1EB5574-1136-42D5-891A-67126966882E}</x14:id>
        </ext>
      </extLst>
    </cfRule>
  </conditionalFormatting>
  <conditionalFormatting sqref="M15:M16">
    <cfRule type="dataBar" priority="11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{67BEC098-6BAF-42C2-8B76-42EB624B0213}</x14:id>
        </ext>
      </extLst>
    </cfRule>
  </conditionalFormatting>
  <conditionalFormatting sqref="M17:M18">
    <cfRule type="dataBar" priority="10">
      <dataBar>
        <cfvo type="num" val="0"/>
        <cfvo type="num" val="27"/>
        <color rgb="FF638EC6"/>
      </dataBar>
      <extLst>
        <ext xmlns:x14="http://schemas.microsoft.com/office/spreadsheetml/2009/9/main" uri="{B025F937-C7B1-47D3-B67F-A62EFF666E3E}">
          <x14:id>{AEA36FDF-8E94-4F23-A0BD-F2CC61FD32D2}</x14:id>
        </ext>
      </extLst>
    </cfRule>
  </conditionalFormatting>
  <conditionalFormatting sqref="M19:M20">
    <cfRule type="dataBar" priority="9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{14031A29-1AC4-4494-AAA1-AA2E0C431289}</x14:id>
        </ext>
      </extLst>
    </cfRule>
  </conditionalFormatting>
  <conditionalFormatting sqref="M21 M7 M9 M11 M13 M15 M17 M19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{E8CEE3B3-7B8F-4A8F-ABF4-198EBBE85587}</x14:id>
        </ext>
      </extLst>
    </cfRule>
    <cfRule type="dataBar" priority="8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{D7B5DBE7-0877-4D6E-A377-E0DAB054DED8}</x14:id>
        </ext>
      </extLst>
    </cfRule>
    <cfRule type="dataBar" priority="8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{CE88AC0C-5A8D-41B7-B8F0-86EEFE49EF77}</x14:id>
        </ext>
      </extLst>
    </cfRule>
    <cfRule type="dataBar" priority="8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{52A9C4BD-534B-4F93-AF21-B5E8EF194448}</x14:id>
        </ext>
      </extLst>
    </cfRule>
    <cfRule type="dataBar" priority="8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{786CE231-05C2-418C-9EC0-6F2F85B5046F}</x14:id>
        </ext>
      </extLst>
    </cfRule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{D9737DBE-C6E2-4E0D-ACFD-05322F6973BE}</x14:id>
        </ext>
      </extLst>
    </cfRule>
    <cfRule type="dataBar" priority="8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{9CFCCC4A-2C91-40B5-BE7A-61A403A4AC2B}</x14:id>
        </ext>
      </extLst>
    </cfRule>
    <cfRule type="dataBar" priority="8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{EC7CE9D4-F1B3-43DB-B2B5-727B0290B4F3}</x14:id>
        </ext>
      </extLst>
    </cfRule>
  </conditionalFormatting>
  <conditionalFormatting sqref="M21:M22">
    <cfRule type="dataBar" priority="43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{9C35E848-0FFB-4D5B-98E2-11A1E15C512E}</x14:id>
        </ext>
      </extLst>
    </cfRule>
    <cfRule type="dataBar" priority="8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{B627B443-BA4D-486E-ABCC-1FF489BAB89D}</x14:id>
        </ext>
      </extLst>
    </cfRule>
    <cfRule type="dataBar" priority="17">
      <dataBar>
        <cfvo type="num" val="0"/>
        <cfvo type="num" val="347"/>
        <color rgb="FF638EC6"/>
      </dataBar>
      <extLst>
        <ext xmlns:x14="http://schemas.microsoft.com/office/spreadsheetml/2009/9/main" uri="{B025F937-C7B1-47D3-B67F-A62EFF666E3E}">
          <x14:id>{052CFED5-BC97-47E0-8AEA-CC25EC761949}</x14:id>
        </ext>
      </extLst>
    </cfRule>
    <cfRule type="dataBar" priority="24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{13C61075-77EA-459C-AEB4-17D585AF533A}</x14:id>
        </ext>
      </extLst>
    </cfRule>
    <cfRule type="dataBar" priority="27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{D366EAA1-E412-41F0-ADF9-C520D0792F5A}</x14:id>
        </ext>
      </extLst>
    </cfRule>
    <cfRule type="dataBar" priority="30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{587D2D97-6323-4D77-9A26-48E2FDD4AB5C}</x14:id>
        </ext>
      </extLst>
    </cfRule>
    <cfRule type="dataBar" priority="33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{9C8F0908-671B-4792-A2AB-0C8F7D0CE13F}</x14:id>
        </ext>
      </extLst>
    </cfRule>
    <cfRule type="dataBar" priority="36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{8BC35D3D-C8C0-415D-B442-F0177BE6FD64}</x14:id>
        </ext>
      </extLst>
    </cfRule>
    <cfRule type="dataBar" priority="40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{6BD3ACD9-D395-4AFE-9E47-25530792AFD1}</x14:id>
        </ext>
      </extLst>
    </cfRule>
    <cfRule type="dataBar" priority="21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{988EBA85-C8EC-4277-9795-7A396EDDFC28}</x14:id>
        </ext>
      </extLst>
    </cfRule>
  </conditionalFormatting>
  <conditionalFormatting sqref="M25:M26">
    <cfRule type="dataBar" priority="5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{1C55A64C-A4D7-4F03-AA34-FBDDC75C99DC}</x14:id>
        </ext>
      </extLst>
    </cfRule>
    <cfRule type="dataBar" priority="5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{29B65331-BC42-4768-826B-7889DB075E31}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{F60A121B-3D71-4104-9DFF-79C71A75BFAD}</x14:id>
        </ext>
      </extLst>
    </cfRule>
    <cfRule type="dataBar" priority="6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{C56D4CB3-2101-4C8C-9F6B-DA78654C2BAA}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{5E759708-EF2D-4BC8-B8F6-DCCB67B1E299}</x14:id>
        </ext>
      </extLst>
    </cfRule>
    <cfRule type="dataBar" priority="6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{1D504675-B1B9-48C4-A074-D104B560DFA9}</x14:id>
        </ext>
      </extLst>
    </cfRule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{BA53F9C7-CF71-45D8-936B-042C91B57D9F}</x14:id>
        </ext>
      </extLst>
    </cfRule>
    <cfRule type="dataBar" priority="35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{D7C6EDFD-EFFE-4C6A-A8CB-D8B5243E5CD9}</x14:id>
        </ext>
      </extLst>
    </cfRule>
    <cfRule type="dataBar" priority="32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{BA98C009-88A6-4641-80AC-4E883B458D84}</x14:id>
        </ext>
      </extLst>
    </cfRule>
    <cfRule type="dataBar" priority="29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{A4D8421F-0234-445E-B251-2FFD4309C1AA}</x14:id>
        </ext>
      </extLst>
    </cfRule>
    <cfRule type="dataBar" priority="26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{A5D2EE0F-6A09-407E-ACAE-1CA21C0FA91F}</x14:id>
        </ext>
      </extLst>
    </cfRule>
    <cfRule type="dataBar" priority="23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{0C0ABE5A-C16A-482A-B846-393FEDC72046}</x14:id>
        </ext>
      </extLst>
    </cfRule>
    <cfRule type="dataBar" priority="20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{5FCD64DE-5CB5-4D7A-A2BC-87FF5B8E6F80}</x14:id>
        </ext>
      </extLst>
    </cfRule>
    <cfRule type="dataBar" priority="19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{EA7BF004-54D0-4B02-A7F4-4448641DDBFE}</x14:id>
        </ext>
      </extLst>
    </cfRule>
    <cfRule type="dataBar" priority="16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{EC7C3963-0AC4-4849-A0D8-DC071C63715A}</x14:id>
        </ext>
      </extLst>
    </cfRule>
    <cfRule type="dataBar" priority="7">
      <dataBar>
        <cfvo type="num" val="0"/>
        <cfvo type="num" val="63"/>
        <color rgb="FF638EC6"/>
      </dataBar>
      <extLst>
        <ext xmlns:x14="http://schemas.microsoft.com/office/spreadsheetml/2009/9/main" uri="{B025F937-C7B1-47D3-B67F-A62EFF666E3E}">
          <x14:id>{CAD1DA98-8491-4039-8345-3F0FECC61FA0}</x14:id>
        </ext>
      </extLst>
    </cfRule>
    <cfRule type="dataBar" priority="4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{DE71041D-33C2-42D9-A131-31CD4F5F18FD}</x14:id>
        </ext>
      </extLst>
    </cfRule>
    <cfRule type="dataBar" priority="45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{E7E48092-CDD5-4A19-9046-45B12B4F7970}</x14:id>
        </ext>
      </extLst>
    </cfRule>
    <cfRule type="dataBar" priority="39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{28B75847-2770-4839-8D94-5C1BB3CF85B3}</x14:id>
        </ext>
      </extLst>
    </cfRule>
    <cfRule type="dataBar" priority="38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{2CA36C3A-02E3-4CC3-9B17-9120F8C25AB7}</x14:id>
        </ext>
      </extLst>
    </cfRule>
    <cfRule type="dataBar" priority="48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{C38D8BAD-6706-4219-8CFA-D43CCD0F956F}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{85E42C4B-6FAC-43AB-BE09-BFF2D1756B63}</x14:id>
        </ext>
      </extLst>
    </cfRule>
  </conditionalFormatting>
  <conditionalFormatting sqref="M29:M30">
    <cfRule type="dataBar" priority="5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{E0A414ED-A34D-4304-9F23-25C9EC3A886B}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{B1415C18-F7F7-48A8-99C1-8E508F89D2B0}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{56E0A62B-6884-405E-8E0E-457167084B1D}</x14:id>
        </ext>
      </extLst>
    </cfRule>
    <cfRule type="dataBar" priority="1">
      <dataBar>
        <cfvo type="num" val="0"/>
        <cfvo type="num" val="160"/>
        <color rgb="FF638EC6"/>
      </dataBar>
      <extLst>
        <ext xmlns:x14="http://schemas.microsoft.com/office/spreadsheetml/2009/9/main" uri="{B025F937-C7B1-47D3-B67F-A62EFF666E3E}">
          <x14:id>{2AB70216-0108-476C-9101-F7096F516337}</x14:id>
        </ext>
      </extLst>
    </cfRule>
    <cfRule type="dataBar" priority="4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{85A77478-AFE8-4AB6-97EB-A2393CCAD22A}</x14:id>
        </ext>
      </extLst>
    </cfRule>
    <cfRule type="dataBar" priority="5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{E2BF099E-3A2C-439A-8D05-DAFEFDADE77E}</x14:id>
        </ext>
      </extLst>
    </cfRule>
    <cfRule type="dataBar" priority="5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{13CE9F7C-42BB-400D-A1EC-FB29FACEC1A1}</x14:id>
        </ext>
      </extLst>
    </cfRule>
    <cfRule type="dataBar" priority="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{7905026C-4E26-4699-9DBE-46E4F98278AB}</x14:id>
        </ext>
      </extLst>
    </cfRule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{9E0E125A-4039-4D99-A40F-078140170EF4}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9ED14-E1AE-4F3D-A044-8D1319AA6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4D12B5-669C-4C19-9FBC-3CFD415FF2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018F4E-3D49-4035-9ACF-E49E7035B9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6E6476-6445-4A81-A198-9422A1229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F6EBE5-A080-470B-8729-AA05D9818D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L7:L22</xm:sqref>
        </x14:conditionalFormatting>
        <x14:conditionalFormatting xmlns:xm="http://schemas.microsoft.com/office/excel/2006/main">
          <x14:cfRule type="dataBar" id="{2E85E2A7-40D1-4939-9C08-0CD6324AEE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4ABB4A4-C9E9-4407-B7CB-0C85034F8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 L29:L30 L7:L22</xm:sqref>
        </x14:conditionalFormatting>
        <x14:conditionalFormatting xmlns:xm="http://schemas.microsoft.com/office/excel/2006/main">
          <x14:cfRule type="dataBar" id="{6AEE05AE-C4F7-4B6D-8EA5-5C88FA200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03D6BD-F8BC-4FA5-8FE7-E4B2FF5054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5C83F-4156-4CDA-854D-1C4801D8FB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6801777-CC91-4DCC-A809-8EDE98866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FF0459-B12F-4CC0-9C3E-A53A616DE1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D049AF34-0446-48A9-9E0B-D63C9A7E13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9F4C39-CDC0-478F-B710-6F4EF83934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304B4F-D4B4-4773-A4DF-BB024D403B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657406-95F4-4A8E-B3C6-C5231FC80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587F48-9357-4460-A1EB-36341493E7B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L29:L30</xm:sqref>
        </x14:conditionalFormatting>
        <x14:conditionalFormatting xmlns:xm="http://schemas.microsoft.com/office/excel/2006/main">
          <x14:cfRule type="dataBar" id="{94B5F94E-F3E7-415C-A3B0-620B423E5D40}">
            <x14:dataBar minLength="0" maxLength="100" gradient="0">
              <x14:cfvo type="num">
                <xm:f>0</xm:f>
              </x14:cfvo>
              <x14:cfvo type="num">
                <xm:f>121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6025768E-31C0-4BE7-A32A-25FB07F73F1E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CEF35926-123F-47C4-A87D-60B30E4538CB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FC869C00-FA67-4817-97E0-56EAC7125F81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4DAC7547-ABFC-4E43-ABEE-BBCD4511736E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ED630E6A-D067-41DF-AE7D-A15A1219104D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1B3C1815-D9E2-4BAD-804F-1E9B877D185A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86240B40-6139-4341-B7E9-7630CF478943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8E493DE1-2493-4113-9951-12FE2C34FEB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98563787-70DD-4CA7-8CBC-8251B5A13CE7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m:sqref>M7:M20</xm:sqref>
        </x14:conditionalFormatting>
        <x14:conditionalFormatting xmlns:xm="http://schemas.microsoft.com/office/excel/2006/main">
          <x14:cfRule type="dataBar" id="{EBF1F44A-4035-46A1-8B61-9E7EEF64A27C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EAED49A6-745D-4851-851B-033944CF513E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M7:M22</xm:sqref>
        </x14:conditionalFormatting>
        <x14:conditionalFormatting xmlns:xm="http://schemas.microsoft.com/office/excel/2006/main">
          <x14:cfRule type="dataBar" id="{3B29BFA6-8653-49F8-9FA9-CEE02AD4616F}">
            <x14:dataBar minLength="0" maxLength="100" gradient="0">
              <x14:cfvo type="num">
                <xm:f>0</xm:f>
              </x14:cfvo>
              <x14:cfvo type="num">
                <xm:f>37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98B29BA1-A986-4414-A3B8-F9E51E53C069}">
            <x14:dataBar minLength="0" maxLength="100" gradient="0">
              <x14:cfvo type="num">
                <xm:f>0</xm:f>
              </x14:cfvo>
              <x14:cfvo type="num">
                <xm:f>58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C1EB5574-1136-42D5-891A-67126966882E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67BEC098-6BAF-42C2-8B76-42EB624B0213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AEA36FDF-8E94-4F23-A0BD-F2CC61FD32D2}">
            <x14:dataBar minLength="0" maxLength="100" gradient="0">
              <x14:cfvo type="num">
                <xm:f>0</xm:f>
              </x14:cfvo>
              <x14:cfvo type="num">
                <xm:f>27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14031A29-1AC4-4494-AAA1-AA2E0C431289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E8CEE3B3-7B8F-4A8F-ABF4-198EBBE855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B5DBE7-0877-4D6E-A377-E0DAB054DED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CE88AC0C-5A8D-41B7-B8F0-86EEFE49EF77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52A9C4BD-534B-4F93-AF21-B5E8EF1944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86CE231-05C2-418C-9EC0-6F2F85B504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9737DBE-C6E2-4E0D-ACFD-05322F697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FCCC4A-2C91-40B5-BE7A-61A403A4A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7CE9D4-F1B3-43DB-B2B5-727B0290B4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M21 M7 M9 M11 M13 M15 M17 M19</xm:sqref>
        </x14:conditionalFormatting>
        <x14:conditionalFormatting xmlns:xm="http://schemas.microsoft.com/office/excel/2006/main">
          <x14:cfRule type="dataBar" id="{9C35E848-0FFB-4D5B-98E2-11A1E15C512E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B627B443-BA4D-486E-ABCC-1FF489BAB89D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14:cfRule type="dataBar" id="{052CFED5-BC97-47E0-8AEA-CC25EC761949}">
            <x14:dataBar minLength="0" maxLength="100" gradient="0">
              <x14:cfvo type="num">
                <xm:f>0</xm:f>
              </x14:cfvo>
              <x14:cfvo type="num">
                <xm:f>347</xm:f>
              </x14:cfvo>
              <x14:negativeFillColor rgb="FFFF0000"/>
              <x14:axisColor rgb="FF000000"/>
            </x14:dataBar>
          </x14:cfRule>
          <x14:cfRule type="dataBar" id="{13C61075-77EA-459C-AEB4-17D585AF533A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D366EAA1-E412-41F0-ADF9-C520D0792F5A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587D2D97-6323-4D77-9A26-48E2FDD4AB5C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9C8F0908-671B-4792-A2AB-0C8F7D0CE13F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8BC35D3D-C8C0-415D-B442-F0177BE6FD64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6BD3ACD9-D395-4AFE-9E47-25530792AFD1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988EBA85-C8EC-4277-9795-7A396EDDFC28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C55A64C-A4D7-4F03-AA34-FBDDC75C99D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29B65331-BC42-4768-826B-7889DB075E3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60A121B-3D71-4104-9DFF-79C71A75BF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56D4CB3-2101-4C8C-9F6B-DA78654C2B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E759708-EF2D-4BC8-B8F6-DCCB67B1E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504675-B1B9-48C4-A074-D104B560D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53F9C7-CF71-45D8-936B-042C91B57D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7C6EDFD-EFFE-4C6A-A8CB-D8B5243E5CD9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BA98C009-88A6-4641-80AC-4E883B458D84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A4D8421F-0234-445E-B251-2FFD4309C1AA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A5D2EE0F-6A09-407E-ACAE-1CA21C0FA91F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0C0ABE5A-C16A-482A-B846-393FEDC72046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5FCD64DE-5CB5-4D7A-A2BC-87FF5B8E6F80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EA7BF004-54D0-4B02-A7F4-4448641DDBFE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EC7C3963-0AC4-4849-A0D8-DC071C63715A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CAD1DA98-8491-4039-8345-3F0FECC61FA0}">
            <x14:dataBar minLength="0" maxLength="100" gradient="0">
              <x14:cfvo type="num">
                <xm:f>0</xm:f>
              </x14:cfvo>
              <x14:cfvo type="num">
                <xm:f>63</xm:f>
              </x14:cfvo>
              <x14:negativeFillColor rgb="FFFF0000"/>
              <x14:axisColor rgb="FF000000"/>
            </x14:dataBar>
          </x14:cfRule>
          <x14:cfRule type="dataBar" id="{DE71041D-33C2-42D9-A131-31CD4F5F18FD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7E48092-CDD5-4A19-9046-45B12B4F7970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8B75847-2770-4839-8D94-5C1BB3CF85B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2CA36C3A-02E3-4CC3-9B17-9120F8C25AB7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38D8BAD-6706-4219-8CFA-D43CCD0F956F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85E42C4B-6FAC-43AB-BE09-BFF2D1756B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M25:M26</xm:sqref>
        </x14:conditionalFormatting>
        <x14:conditionalFormatting xmlns:xm="http://schemas.microsoft.com/office/excel/2006/main">
          <x14:cfRule type="dataBar" id="{E0A414ED-A34D-4304-9F23-25C9EC3A8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5C18-F7F7-48A8-99C1-8E508F89D2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E0A62B-6884-405E-8E0E-457167084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B70216-0108-476C-9101-F7096F516337}">
            <x14:dataBar minLength="0" maxLength="100" gradient="0">
              <x14:cfvo type="num">
                <xm:f>0</xm:f>
              </x14:cfvo>
              <x14:cfvo type="num">
                <xm:f>160</xm:f>
              </x14:cfvo>
              <x14:negativeFillColor rgb="FFFF0000"/>
              <x14:axisColor rgb="FF000000"/>
            </x14:dataBar>
          </x14:cfRule>
          <x14:cfRule type="dataBar" id="{85A77478-AFE8-4AB6-97EB-A2393CCAD22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2BF099E-3A2C-439A-8D05-DAFEFDADE77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3CE9F7C-42BB-400D-A1EC-FB29FACEC1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05026C-4E26-4699-9DBE-46E4F98278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E0E125A-4039-4D99-A40F-078140170E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M29:M30</xm:sqref>
        </x14:conditionalFormatting>
      </x14:conditionalFormatting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7BDF-59DA-4D13-BD31-460FDB5AE36E}">
  <sheetPr codeName="Hoja94"/>
  <dimension ref="B1:Y30"/>
  <sheetViews>
    <sheetView showGridLines="0" topLeftCell="F1" workbookViewId="0">
      <selection activeCell="K27" sqref="K27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417</v>
      </c>
      <c r="I1" s="19"/>
      <c r="J1" s="19"/>
      <c r="K1" s="19"/>
      <c r="L1" s="19"/>
      <c r="M1" s="19"/>
      <c r="N1" s="22"/>
      <c r="X1" s="8">
        <f>AVERAGE(L7,L9,L11,L13,L15,L17,L21,L25)</f>
        <v>1.0650856037970367</v>
      </c>
      <c r="Y1" s="9">
        <f>1-X1</f>
        <v>-6.5085603797036651E-2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417</v>
      </c>
      <c r="J7" s="27">
        <v>125</v>
      </c>
      <c r="K7" s="27">
        <v>131</v>
      </c>
      <c r="L7" s="23">
        <f>K7/J7</f>
        <v>1.048</v>
      </c>
      <c r="M7" s="32">
        <f>J7-K7</f>
        <v>-6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418</v>
      </c>
      <c r="J9" s="27">
        <v>12</v>
      </c>
      <c r="K9" s="27">
        <v>16</v>
      </c>
      <c r="L9" s="23">
        <f>K9/J9</f>
        <v>1.3333333333333333</v>
      </c>
      <c r="M9" s="32">
        <f>J9-K9</f>
        <v>-4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419</v>
      </c>
      <c r="J11" s="27">
        <v>39</v>
      </c>
      <c r="K11" s="27">
        <v>39</v>
      </c>
      <c r="L11" s="23">
        <f>K11/J11</f>
        <v>1</v>
      </c>
      <c r="M11" s="32">
        <f>J11-K11</f>
        <v>0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420</v>
      </c>
      <c r="J13" s="27">
        <v>17</v>
      </c>
      <c r="K13" s="27">
        <v>18</v>
      </c>
      <c r="L13" s="23">
        <f>K13/J13</f>
        <v>1.0588235294117647</v>
      </c>
      <c r="M13" s="32">
        <f>J13-K13</f>
        <v>-1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421</v>
      </c>
      <c r="J15" s="27">
        <v>88</v>
      </c>
      <c r="K15" s="27">
        <v>94</v>
      </c>
      <c r="L15" s="23">
        <f>K15/J15</f>
        <v>1.0681818181818181</v>
      </c>
      <c r="M15" s="32">
        <f>J15-K15</f>
        <v>-6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6"/>
      <c r="I17" s="30" t="s">
        <v>422</v>
      </c>
      <c r="J17" s="27">
        <v>102</v>
      </c>
      <c r="K17" s="27">
        <v>102</v>
      </c>
      <c r="L17" s="23">
        <f>K17/J17</f>
        <v>1</v>
      </c>
      <c r="M17" s="32">
        <f>J17-K17</f>
        <v>0</v>
      </c>
      <c r="N17" s="22"/>
    </row>
    <row r="18" spans="8:14" x14ac:dyDescent="0.25">
      <c r="H18" s="26"/>
      <c r="I18" s="31"/>
      <c r="J18" s="28"/>
      <c r="K18" s="28"/>
      <c r="L18" s="23"/>
      <c r="M18" s="33"/>
      <c r="N18" s="22"/>
    </row>
    <row r="19" spans="8:14" x14ac:dyDescent="0.25">
      <c r="H19" s="21" t="s">
        <v>8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417</v>
      </c>
      <c r="J21" s="20">
        <v>163</v>
      </c>
      <c r="K21" s="20">
        <v>164</v>
      </c>
      <c r="L21" s="23">
        <f>K21/J21</f>
        <v>1.0061349693251533</v>
      </c>
      <c r="M21" s="18">
        <f>J21-K21</f>
        <v>-1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1" t="s">
        <v>9</v>
      </c>
      <c r="I23" s="22"/>
      <c r="J23" s="22"/>
      <c r="K23" s="22"/>
      <c r="L23" s="22"/>
      <c r="M23" s="22"/>
      <c r="N23" s="22"/>
    </row>
    <row r="24" spans="8:14" x14ac:dyDescent="0.25">
      <c r="H24" s="21"/>
      <c r="I24" s="22"/>
      <c r="J24" s="22"/>
      <c r="K24" s="22"/>
      <c r="L24" s="22"/>
      <c r="M24" s="22"/>
      <c r="N24" s="22"/>
    </row>
    <row r="25" spans="8:14" x14ac:dyDescent="0.25">
      <c r="H25" s="26"/>
      <c r="I25" s="36" t="s">
        <v>417</v>
      </c>
      <c r="J25" s="20">
        <v>161</v>
      </c>
      <c r="K25" s="20">
        <v>162</v>
      </c>
      <c r="L25" s="23">
        <f>K25/J25</f>
        <v>1.0062111801242235</v>
      </c>
      <c r="M25" s="18">
        <f>J25-K25</f>
        <v>-1</v>
      </c>
      <c r="N25" s="22"/>
    </row>
    <row r="26" spans="8:14" x14ac:dyDescent="0.25">
      <c r="H26" s="26"/>
      <c r="I26" s="36"/>
      <c r="J26" s="20"/>
      <c r="K26" s="20"/>
      <c r="L26" s="23"/>
      <c r="M26" s="18"/>
      <c r="N26" s="22"/>
    </row>
    <row r="27" spans="8:14" x14ac:dyDescent="0.25">
      <c r="H27" s="2"/>
      <c r="I27" s="2"/>
      <c r="J27" s="5"/>
      <c r="K27" s="5"/>
      <c r="L27" s="5"/>
      <c r="M27" s="5"/>
      <c r="N27" s="22"/>
    </row>
    <row r="28" spans="8:14" x14ac:dyDescent="0.25">
      <c r="I28" s="24">
        <f ca="1">TODAY()</f>
        <v>46256</v>
      </c>
      <c r="J28" s="24"/>
      <c r="K28" s="24"/>
      <c r="L28" s="24"/>
    </row>
    <row r="30" spans="8:14" x14ac:dyDescent="0.25">
      <c r="J30" s="25"/>
      <c r="K30" s="25"/>
      <c r="L30" s="25"/>
    </row>
  </sheetData>
  <mergeCells count="53">
    <mergeCell ref="I28:L28"/>
    <mergeCell ref="J30:L30"/>
    <mergeCell ref="I9:I10"/>
    <mergeCell ref="J9:J10"/>
    <mergeCell ref="K9:K10"/>
    <mergeCell ref="L9:L10"/>
    <mergeCell ref="I13:I14"/>
    <mergeCell ref="J13:J14"/>
    <mergeCell ref="K13:K14"/>
    <mergeCell ref="L13:L14"/>
    <mergeCell ref="L17:L18"/>
    <mergeCell ref="I21:I22"/>
    <mergeCell ref="J21:J22"/>
    <mergeCell ref="K21:K22"/>
    <mergeCell ref="L21:L22"/>
    <mergeCell ref="I11:I12"/>
    <mergeCell ref="I25:I26"/>
    <mergeCell ref="J25:J26"/>
    <mergeCell ref="K25:K26"/>
    <mergeCell ref="L25:L26"/>
    <mergeCell ref="M25:M26"/>
    <mergeCell ref="N1:N27"/>
    <mergeCell ref="H5:H6"/>
    <mergeCell ref="I5:M6"/>
    <mergeCell ref="H7:H18"/>
    <mergeCell ref="I7:I8"/>
    <mergeCell ref="J7:J8"/>
    <mergeCell ref="K7:K8"/>
    <mergeCell ref="L7:L8"/>
    <mergeCell ref="M7:M8"/>
    <mergeCell ref="M21:M22"/>
    <mergeCell ref="I17:I18"/>
    <mergeCell ref="J17:J18"/>
    <mergeCell ref="K17:K18"/>
    <mergeCell ref="H23:H24"/>
    <mergeCell ref="I23:M24"/>
    <mergeCell ref="H25:H26"/>
    <mergeCell ref="M17:M18"/>
    <mergeCell ref="H21:H22"/>
    <mergeCell ref="H19:H20"/>
    <mergeCell ref="I19:M20"/>
    <mergeCell ref="H1:M3"/>
    <mergeCell ref="M9:M10"/>
    <mergeCell ref="J11:J12"/>
    <mergeCell ref="K11:K12"/>
    <mergeCell ref="L11:L12"/>
    <mergeCell ref="M11:M12"/>
    <mergeCell ref="M13:M14"/>
    <mergeCell ref="I15:I16"/>
    <mergeCell ref="J15:J16"/>
    <mergeCell ref="K15:K16"/>
    <mergeCell ref="L15:L16"/>
    <mergeCell ref="M15:M16"/>
  </mergeCells>
  <conditionalFormatting sqref="L7:L18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{52286CC2-2A17-4602-87F5-C9E989E8A23B}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{4EC398BC-0398-4DCF-99C7-6A8F94D46F24}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{21C0732B-5525-4AC8-8E1D-9989711F91BC}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{96E0D426-2F6C-4545-B099-77D5619BB4A3}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{5B625576-E57B-4F8F-BB8C-A6832C0E7C24}</x14:id>
        </ext>
      </extLst>
    </cfRule>
  </conditionalFormatting>
  <conditionalFormatting sqref="L21:L22 L25:L26 L7:L18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{A6B2D10E-542A-47DF-9623-A9DB33096984}</x14:id>
        </ext>
      </extLst>
    </cfRule>
    <cfRule type="dataBar" priority="7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{B5BB7C82-6D3C-406C-870B-9733313309C8}</x14:id>
        </ext>
      </extLst>
    </cfRule>
  </conditionalFormatting>
  <conditionalFormatting sqref="L21:L22"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{337FF888-4341-4996-8F4B-651BDF42A84E}</x14:id>
        </ext>
      </extLst>
    </cfRule>
    <cfRule type="dataBar" priority="6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{A0691159-D2DC-4ABB-89DC-B8F066C17C6C}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{5C7F044A-8230-4E24-960A-1BEA69448F49}</x14:id>
        </ext>
      </extLst>
    </cfRule>
    <cfRule type="dataBar" priority="6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{F1CE544F-2654-4E30-91C0-58EFA8A90BE0}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{896473C8-FDA2-4361-908D-C43A3A43B07B}</x14:id>
        </ext>
      </extLst>
    </cfRule>
  </conditionalFormatting>
  <conditionalFormatting sqref="L25:L26"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{C98C7997-F837-46C3-834A-1731D43995B4}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{35C63C7C-78C0-4D24-BB51-A7B789E90F7A}</x14:id>
        </ext>
      </extLst>
    </cfRule>
    <cfRule type="dataBar" priority="6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{8F32DE7B-CCB2-4383-B598-F2A3F342D737}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{AD6EC0EA-CA7B-48A9-85DB-94695EFA5345}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{EDE2F473-C735-4E26-B29A-6A05685449E7}</x14:id>
        </ext>
      </extLst>
    </cfRule>
  </conditionalFormatting>
  <conditionalFormatting sqref="M7:M8">
    <cfRule type="dataBar" priority="13">
      <dataBar>
        <cfvo type="num" val="0"/>
        <cfvo type="num" val="125"/>
        <color rgb="FF638EC6"/>
      </dataBar>
      <extLst>
        <ext xmlns:x14="http://schemas.microsoft.com/office/spreadsheetml/2009/9/main" uri="{B025F937-C7B1-47D3-B67F-A62EFF666E3E}">
          <x14:id>{9CED7C0C-5472-4B51-A03F-9AD0B1EF23A5}</x14:id>
        </ext>
      </extLst>
    </cfRule>
  </conditionalFormatting>
  <conditionalFormatting sqref="M7:M16">
    <cfRule type="dataBar" priority="35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{65507725-C907-4C22-A411-14C6DA7723A5}</x14:id>
        </ext>
      </extLst>
    </cfRule>
    <cfRule type="dataBar" priority="42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{7B1A715B-7D5C-4972-AAEA-6E23FF9B823B}</x14:id>
        </ext>
      </extLst>
    </cfRule>
    <cfRule type="dataBar" priority="16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{E3B6D061-47B7-4DC7-8A5E-1C79F3FE8945}</x14:id>
        </ext>
      </extLst>
    </cfRule>
    <cfRule type="dataBar" priority="23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{C53128AF-B861-48CF-8C0E-3786D83267F6}</x14:id>
        </ext>
      </extLst>
    </cfRule>
    <cfRule type="dataBar" priority="39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{6762773C-AD9A-4D48-B9D4-00FD7A2B53C8}</x14:id>
        </ext>
      </extLst>
    </cfRule>
    <cfRule type="dataBar" priority="26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{D7988A1E-29A7-49CC-8750-9AC69916B8B2}</x14:id>
        </ext>
      </extLst>
    </cfRule>
    <cfRule type="dataBar" priority="29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{BD2B1093-0504-408F-8BF7-76AD1752B758}</x14:id>
        </ext>
      </extLst>
    </cfRule>
    <cfRule type="dataBar" priority="20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{6BB4CF40-4F14-46DB-A110-BC61975219B9}</x14:id>
        </ext>
      </extLst>
    </cfRule>
    <cfRule type="dataBar" priority="32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{F6180CB8-A72D-4D7B-B2DB-5093C0298C48}</x14:id>
        </ext>
      </extLst>
    </cfRule>
  </conditionalFormatting>
  <conditionalFormatting sqref="M7:M18">
    <cfRule type="dataBar" priority="44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{BDAAC093-E884-4B7A-83B9-27326528B36F}</x14:id>
        </ext>
      </extLst>
    </cfRule>
    <cfRule type="dataBar" priority="45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{DD65D902-E595-4C11-A878-382F93E0C394}</x14:id>
        </ext>
      </extLst>
    </cfRule>
  </conditionalFormatting>
  <conditionalFormatting sqref="M9:M10">
    <cfRule type="dataBar" priority="12">
      <dataBar>
        <cfvo type="num" val="0"/>
        <cfvo type="num" val="12"/>
        <color rgb="FF638EC6"/>
      </dataBar>
      <extLst>
        <ext xmlns:x14="http://schemas.microsoft.com/office/spreadsheetml/2009/9/main" uri="{B025F937-C7B1-47D3-B67F-A62EFF666E3E}">
          <x14:id>{DFFEFA79-248E-49DC-AD08-E53D9B3F2DB3}</x14:id>
        </ext>
      </extLst>
    </cfRule>
  </conditionalFormatting>
  <conditionalFormatting sqref="M11:M12">
    <cfRule type="dataBar" priority="11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{CB44FD76-09A7-4298-B3C4-C0E6D5D4E501}</x14:id>
        </ext>
      </extLst>
    </cfRule>
  </conditionalFormatting>
  <conditionalFormatting sqref="M13:M14">
    <cfRule type="dataBar" priority="10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{79A547E3-4810-477F-8B73-29F64AADB12F}</x14:id>
        </ext>
      </extLst>
    </cfRule>
  </conditionalFormatting>
  <conditionalFormatting sqref="M15:M16">
    <cfRule type="dataBar" priority="9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{50155BE3-F604-4E92-8909-1C1FA526D836}</x14:id>
        </ext>
      </extLst>
    </cfRule>
  </conditionalFormatting>
  <conditionalFormatting sqref="M17 M7 M9 M11 M13 M1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{39A2ED3E-3121-4C9D-B2B6-41DEE7AA4F7E}</x14:id>
        </ext>
      </extLst>
    </cfRule>
    <cfRule type="dataBar" priority="78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{CB6985CA-5C0E-41A3-997D-DD01F83B6AB7}</x14:id>
        </ext>
      </extLst>
    </cfRule>
    <cfRule type="dataBar" priority="79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{A9683E15-BEB3-4846-96BB-8C36C8AA60D6}</x14:id>
        </ext>
      </extLst>
    </cfRule>
    <cfRule type="dataBar" priority="8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{B7DBA49C-D3AB-468D-BC1C-3539F1667CBF}</x14:id>
        </ext>
      </extLst>
    </cfRule>
    <cfRule type="dataBar" priority="8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{29EA1655-7CC8-4967-8F9E-122A71CD4DFF}</x14:id>
        </ext>
      </extLs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{30F31827-FA15-408F-AFD6-6DB35A162B09}</x14:id>
        </ext>
      </extLst>
    </cfRule>
    <cfRule type="dataBar" priority="8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{17AA935C-8591-4B6F-A3D2-E16D67983CBA}</x14:id>
        </ext>
      </extLst>
    </cfRule>
    <cfRule type="dataBar" priority="8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{D734BD8A-95D4-47D1-8C65-05E4996C1E64}</x14:id>
        </ext>
      </extLst>
    </cfRule>
  </conditionalFormatting>
  <conditionalFormatting sqref="M17:M18">
    <cfRule type="dataBar" priority="38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{E96FE375-8CE7-4E69-8B76-BA4A7CF7C203}</x14:id>
        </ext>
      </extLst>
    </cfRule>
    <cfRule type="dataBar" priority="8">
      <dataBar>
        <cfvo type="num" val="0"/>
        <cfvo type="num" val="102"/>
        <color rgb="FF638EC6"/>
      </dataBar>
      <extLst>
        <ext xmlns:x14="http://schemas.microsoft.com/office/spreadsheetml/2009/9/main" uri="{B025F937-C7B1-47D3-B67F-A62EFF666E3E}">
          <x14:id>{9204C74A-C222-437D-B48A-1227A0506AC9}</x14:id>
        </ext>
      </extLst>
    </cfRule>
    <cfRule type="dataBar" priority="28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{BD2BD0D1-7253-4FE6-A9A9-C82AC4BBA44C}</x14:id>
        </ext>
      </extLst>
    </cfRule>
    <cfRule type="dataBar" priority="15">
      <dataBar>
        <cfvo type="num" val="0"/>
        <cfvo type="num" val="347"/>
        <color rgb="FF638EC6"/>
      </dataBar>
      <extLst>
        <ext xmlns:x14="http://schemas.microsoft.com/office/spreadsheetml/2009/9/main" uri="{B025F937-C7B1-47D3-B67F-A62EFF666E3E}">
          <x14:id>{1B822759-9896-408C-9C18-77FDF95AA5B7}</x14:id>
        </ext>
      </extLst>
    </cfRule>
    <cfRule type="dataBar" priority="31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{20A50B7B-89D5-4C19-A08C-43B85CD3E921}</x14:id>
        </ext>
      </extLst>
    </cfRule>
    <cfRule type="dataBar" priority="34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{91F0F465-D506-438B-BDDD-3EBD267FEE00}</x14:id>
        </ext>
      </extLst>
    </cfRule>
    <cfRule type="dataBar" priority="19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{5E2AA2F8-C7E0-4E41-BC91-84A0EFBE4B35}</x14:id>
        </ext>
      </extLst>
    </cfRule>
    <cfRule type="dataBar" priority="41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{55422A9E-C297-406D-9F8B-BA4BD4C2CF82}</x14:id>
        </ext>
      </extLst>
    </cfRule>
    <cfRule type="dataBar" priority="22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{67B4890E-E4DB-4067-856A-9F115191484A}</x14:id>
        </ext>
      </extLst>
    </cfRule>
    <cfRule type="dataBar" priority="25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{43898439-9244-480D-ACD1-6645D3F5ED01}</x14:id>
        </ext>
      </extLst>
    </cfRule>
  </conditionalFormatting>
  <conditionalFormatting sqref="M21:M22">
    <cfRule type="dataBar" priority="14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{22D6FC0C-627C-4762-9A0B-DF61F2D9965C}</x14:id>
        </ext>
      </extLst>
    </cfRule>
    <cfRule type="dataBar" priority="17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{C2D97DEF-F138-4CFB-9512-FACC69C474BC}</x14:id>
        </ext>
      </extLst>
    </cfRule>
    <cfRule type="dataBar" priority="18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{106D95AB-24A2-4192-8057-7CBC0C5C863B}</x14:id>
        </ext>
      </extLst>
    </cfRule>
    <cfRule type="dataBar" priority="55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{521E9E96-EC52-4115-BEE4-AC87174FDDA7}</x14:id>
        </ext>
      </extLst>
    </cfRule>
    <cfRule type="dataBar" priority="56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{468E9136-3E95-4F9C-98AD-D9E422D239D2}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{D78CDB08-3F5C-432C-8D99-EEBB1433FD29}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{520A0382-9FD3-401D-B360-24D8AA47E03D}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{25329B11-F2BD-4588-BF79-4D8C83ECDCCA}</x14:id>
        </ext>
      </extLst>
    </cfRule>
    <cfRule type="dataBar" priority="6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{066C81BE-CB9A-4354-8783-465E8E294DCD}</x14:id>
        </ext>
      </extLst>
    </cfRule>
    <cfRule type="dataBar" priority="6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{564C4831-43FF-47D1-8F74-0F4F68B0D8A8}</x14:id>
        </ext>
      </extLst>
    </cfRule>
    <cfRule type="dataBar" priority="7">
      <dataBar>
        <cfvo type="num" val="0"/>
        <cfvo type="num" val="163"/>
        <color rgb="FF638EC6"/>
      </dataBar>
      <extLst>
        <ext xmlns:x14="http://schemas.microsoft.com/office/spreadsheetml/2009/9/main" uri="{B025F937-C7B1-47D3-B67F-A62EFF666E3E}">
          <x14:id>{3228D7BF-10D1-4089-8AD7-899F3431DA50}</x14:id>
        </ext>
      </extLst>
    </cfRule>
    <cfRule type="dataBar" priority="37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{B32A9528-31A8-4C5E-8527-3F3F68E3EA26}</x14:id>
        </ext>
      </extLst>
    </cfRule>
    <cfRule type="dataBar" priority="36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{5FD0D726-6CE3-42F9-8EAC-6052DE812A8E}</x14:id>
        </ext>
      </extLst>
    </cfRule>
    <cfRule type="dataBar" priority="33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{7DBE8FFB-0EA4-45B1-B2F7-3299BD7F5B51}</x14:id>
        </ext>
      </extLst>
    </cfRule>
    <cfRule type="dataBar" priority="30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{3E11D2F3-D42A-4A28-99D8-483DE080F879}</x14:id>
        </ext>
      </extLst>
    </cfRule>
    <cfRule type="dataBar" priority="27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{8BF0553A-3F55-498F-8552-2A47B432A87F}</x14:id>
        </ext>
      </extLst>
    </cfRule>
    <cfRule type="dataBar" priority="2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{3B6962AF-D86C-4572-AD6E-A499951C40D2}</x14:id>
        </ext>
      </extLst>
    </cfRule>
    <cfRule type="dataBar" priority="24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{28A0B526-079C-404A-B75D-9053E2095616}</x14:id>
        </ext>
      </extLst>
    </cfRule>
    <cfRule type="dataBar" priority="43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{92BD5AE7-FC93-4B5D-B6F9-E3294E91A969}</x14:id>
        </ext>
      </extLst>
    </cfRule>
    <cfRule type="dataBar" priority="40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{7CFB2BCB-EA6D-40E0-9F91-F79B5E9D5503}</x14:id>
        </ext>
      </extLst>
    </cfRule>
    <cfRule type="dataBar" priority="46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{3F3F4E8D-B0E5-4367-9C6A-0CDCA3F50249}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{65533BA8-683B-4E38-AB0C-238B42874E5A}</x14:id>
        </ext>
      </extLst>
    </cfRule>
  </conditionalFormatting>
  <conditionalFormatting sqref="M25:M26">
    <cfRule type="dataBar" priority="5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{53F4EAE1-859A-409D-B9B2-43D2E7117251}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{133F3F74-A4A5-4CE6-ADBD-E94E6A900D5D}</x14:id>
        </ext>
      </extLst>
    </cfRule>
    <cfRule type="dataBar" priority="1">
      <dataBar>
        <cfvo type="num" val="0"/>
        <cfvo type="num" val="161"/>
        <color rgb="FF638EC6"/>
      </dataBar>
      <extLst>
        <ext xmlns:x14="http://schemas.microsoft.com/office/spreadsheetml/2009/9/main" uri="{B025F937-C7B1-47D3-B67F-A62EFF666E3E}">
          <x14:id>{1052E056-6BBE-4970-8EFD-9FDBAA5EF76F}</x14:id>
        </ext>
      </extLst>
    </cfRule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{B5027163-E183-4EED-AED0-EDFB5F240A27}</x14:id>
        </ext>
      </extLs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{1488BE17-B512-45EA-9C2A-D5017C01AD51}</x14:id>
        </ext>
      </extLst>
    </cfRule>
    <cfRule type="dataBar" priority="4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{52AE1B6B-5933-4017-A77F-00F638D950B6}</x14:id>
        </ext>
      </extLst>
    </cfRule>
    <cfRule type="dataBar" priority="4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{00387FC4-5D50-4087-8417-32EE822F1789}</x14:id>
        </ext>
      </extLst>
    </cfRule>
    <cfRule type="dataBar" priority="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{1F4D353F-3161-475C-8336-E4A136994CF6}</x14:id>
        </ext>
      </extLst>
    </cfRule>
    <cfRule type="dataBar" priority="5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{A685A8C6-5843-491D-A7DB-5E5DAEAA96A8}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286CC2-2A17-4602-87F5-C9E989E8A2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C398BC-0398-4DCF-99C7-6A8F94D46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C0732B-5525-4AC8-8E1D-9989711F9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E0D426-2F6C-4545-B099-77D5619BB4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625576-E57B-4F8F-BB8C-A6832C0E7C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L7:L18</xm:sqref>
        </x14:conditionalFormatting>
        <x14:conditionalFormatting xmlns:xm="http://schemas.microsoft.com/office/excel/2006/main">
          <x14:cfRule type="dataBar" id="{A6B2D10E-542A-47DF-9623-A9DB33096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BB7C82-6D3C-406C-870B-9733313309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 L25:L26 L7:L18</xm:sqref>
        </x14:conditionalFormatting>
        <x14:conditionalFormatting xmlns:xm="http://schemas.microsoft.com/office/excel/2006/main">
          <x14:cfRule type="dataBar" id="{337FF888-4341-4996-8F4B-651BDF42A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691159-D2DC-4ABB-89DC-B8F066C17C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7F044A-8230-4E24-960A-1BEA69448F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CE544F-2654-4E30-91C0-58EFA8A90B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473C8-FDA2-4361-908D-C43A3A43B0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C98C7997-F837-46C3-834A-1731D4399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C63C7C-78C0-4D24-BB51-A7B789E90F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32DE7B-CCB2-4383-B598-F2A3F342D7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D6EC0EA-CA7B-48A9-85DB-94695EFA5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E2F473-C735-4E26-B29A-6A05685449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L25:L26</xm:sqref>
        </x14:conditionalFormatting>
        <x14:conditionalFormatting xmlns:xm="http://schemas.microsoft.com/office/excel/2006/main">
          <x14:cfRule type="dataBar" id="{9CED7C0C-5472-4B51-A03F-9AD0B1EF23A5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65507725-C907-4C22-A411-14C6DA7723A5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7B1A715B-7D5C-4972-AAEA-6E23FF9B823B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E3B6D061-47B7-4DC7-8A5E-1C79F3FE8945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C53128AF-B861-48CF-8C0E-3786D83267F6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6762773C-AD9A-4D48-B9D4-00FD7A2B53C8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D7988A1E-29A7-49CC-8750-9AC69916B8B2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BD2B1093-0504-408F-8BF7-76AD1752B758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6BB4CF40-4F14-46DB-A110-BC61975219B9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F6180CB8-A72D-4D7B-B2DB-5093C0298C48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BDAAC093-E884-4B7A-83B9-27326528B36F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D65D902-E595-4C11-A878-382F93E0C394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m:sqref>M7:M18</xm:sqref>
        </x14:conditionalFormatting>
        <x14:conditionalFormatting xmlns:xm="http://schemas.microsoft.com/office/excel/2006/main">
          <x14:cfRule type="dataBar" id="{DFFEFA79-248E-49DC-AD08-E53D9B3F2DB3}">
            <x14:dataBar minLength="0" maxLength="100" gradient="0">
              <x14:cfvo type="num">
                <xm:f>0</xm:f>
              </x14:cfvo>
              <x14:cfvo type="num">
                <xm:f>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CB44FD76-09A7-4298-B3C4-C0E6D5D4E501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79A547E3-4810-477F-8B73-29F64AADB12F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50155BE3-F604-4E92-8909-1C1FA526D836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39A2ED3E-3121-4C9D-B2B6-41DEE7AA4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6985CA-5C0E-41A3-997D-DD01F83B6AB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A9683E15-BEB3-4846-96BB-8C36C8AA60D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B7DBA49C-D3AB-468D-BC1C-3539F1667C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9EA1655-7CC8-4967-8F9E-122A71CD4D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0F31827-FA15-408F-AFD6-6DB35A162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AA935C-8591-4B6F-A3D2-E16D67983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34BD8A-95D4-47D1-8C65-05E4996C1E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 M7 M9 M11 M13 M15</xm:sqref>
        </x14:conditionalFormatting>
        <x14:conditionalFormatting xmlns:xm="http://schemas.microsoft.com/office/excel/2006/main">
          <x14:cfRule type="dataBar" id="{E96FE375-8CE7-4E69-8B76-BA4A7CF7C203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9204C74A-C222-437D-B48A-1227A0506AC9}">
            <x14:dataBar minLength="0" maxLength="100" gradient="0">
              <x14:cfvo type="num">
                <xm:f>0</xm:f>
              </x14:cfvo>
              <x14:cfvo type="num">
                <xm:f>102</xm:f>
              </x14:cfvo>
              <x14:negativeFillColor rgb="FFFF0000"/>
              <x14:axisColor rgb="FF000000"/>
            </x14:dataBar>
          </x14:cfRule>
          <x14:cfRule type="dataBar" id="{BD2BD0D1-7253-4FE6-A9A9-C82AC4BBA44C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1B822759-9896-408C-9C18-77FDF95AA5B7}">
            <x14:dataBar minLength="0" maxLength="100" gradient="0">
              <x14:cfvo type="num">
                <xm:f>0</xm:f>
              </x14:cfvo>
              <x14:cfvo type="num">
                <xm:f>347</xm:f>
              </x14:cfvo>
              <x14:negativeFillColor rgb="FFFF0000"/>
              <x14:axisColor rgb="FF000000"/>
            </x14:dataBar>
          </x14:cfRule>
          <x14:cfRule type="dataBar" id="{20A50B7B-89D5-4C19-A08C-43B85CD3E921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91F0F465-D506-438B-BDDD-3EBD267FEE00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5E2AA2F8-C7E0-4E41-BC91-84A0EFBE4B35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55422A9E-C297-406D-9F8B-BA4BD4C2CF82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67B4890E-E4DB-4067-856A-9F115191484A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43898439-9244-480D-ACD1-6645D3F5ED01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22D6FC0C-627C-4762-9A0B-DF61F2D9965C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C2D97DEF-F138-4CFB-9512-FACC69C474B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106D95AB-24A2-4192-8057-7CBC0C5C863B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521E9E96-EC52-4115-BEE4-AC87174FDDA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68E9136-3E95-4F9C-98AD-D9E422D239D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D78CDB08-3F5C-432C-8D99-EEBB1433FD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0A0382-9FD3-401D-B360-24D8AA47E0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5329B11-F2BD-4588-BF79-4D8C83ECD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6C81BE-CB9A-4354-8783-465E8E294D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4C4831-43FF-47D1-8F74-0F4F68B0D8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228D7BF-10D1-4089-8AD7-899F3431DA50}">
            <x14:dataBar minLength="0" maxLength="100" gradient="0">
              <x14:cfvo type="num">
                <xm:f>0</xm:f>
              </x14:cfvo>
              <x14:cfvo type="num">
                <xm:f>163</xm:f>
              </x14:cfvo>
              <x14:negativeFillColor rgb="FFFF0000"/>
              <x14:axisColor rgb="FF000000"/>
            </x14:dataBar>
          </x14:cfRule>
          <x14:cfRule type="dataBar" id="{B32A9528-31A8-4C5E-8527-3F3F68E3EA26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5FD0D726-6CE3-42F9-8EAC-6052DE812A8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DBE8FFB-0EA4-45B1-B2F7-3299BD7F5B51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3E11D2F3-D42A-4A28-99D8-483DE080F879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8BF0553A-3F55-498F-8552-2A47B432A87F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3B6962AF-D86C-4572-AD6E-A499951C40D2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28A0B526-079C-404A-B75D-9053E2095616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92BD5AE7-FC93-4B5D-B6F9-E3294E91A969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7CFB2BCB-EA6D-40E0-9F91-F79B5E9D5503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F3F4E8D-B0E5-4367-9C6A-0CDCA3F50249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5533BA8-683B-4E38-AB0C-238B42874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53F4EAE1-859A-409D-B9B2-43D2E71172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3F3F74-A4A5-4CE6-ADBD-E94E6A900D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52E056-6BBE-4970-8EFD-9FDBAA5EF76F}">
            <x14:dataBar minLength="0" maxLength="100" gradient="0">
              <x14:cfvo type="num">
                <xm:f>0</xm:f>
              </x14:cfvo>
              <x14:cfvo type="num">
                <xm:f>161</xm:f>
              </x14:cfvo>
              <x14:negativeFillColor rgb="FFFF0000"/>
              <x14:axisColor rgb="FF000000"/>
            </x14:dataBar>
          </x14:cfRule>
          <x14:cfRule type="dataBar" id="{B5027163-E183-4EED-AED0-EDFB5F240A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88BE17-B512-45EA-9C2A-D5017C01AD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E1B6B-5933-4017-A77F-00F638D950B6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0387FC4-5D50-4087-8417-32EE822F178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F4D353F-3161-475C-8336-E4A136994C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85A8C6-5843-491D-A7DB-5E5DAEAA96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M25:M26</xm:sqref>
        </x14:conditionalFormatting>
      </x14:conditionalFormatting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52E52-C26E-416A-85B9-3C1CC5DD8D9B}">
  <dimension ref="A1:Y6"/>
  <sheetViews>
    <sheetView showGridLines="0" zoomScaleNormal="100" workbookViewId="0">
      <selection activeCell="D35" sqref="D35"/>
    </sheetView>
  </sheetViews>
  <sheetFormatPr baseColWidth="10" defaultRowHeight="15" x14ac:dyDescent="0.25"/>
  <sheetData>
    <row r="1" spans="1:25" x14ac:dyDescent="0.25">
      <c r="A1" s="15" t="s">
        <v>440</v>
      </c>
      <c r="B1" s="15"/>
      <c r="X1" s="9">
        <f>AVERAGE(C3:C6)</f>
        <v>1.0147658727027791</v>
      </c>
      <c r="Y1" s="9">
        <f>1-X1</f>
        <v>-1.476587270277907E-2</v>
      </c>
    </row>
    <row r="2" spans="1:25" x14ac:dyDescent="0.25">
      <c r="A2" s="15"/>
      <c r="B2" s="15"/>
    </row>
    <row r="3" spans="1:25" x14ac:dyDescent="0.25">
      <c r="A3" s="17" t="s">
        <v>535</v>
      </c>
      <c r="B3" s="16"/>
      <c r="C3" s="14">
        <f>'D58 Sarapiqui'!X1</f>
        <v>1.0892903045158684</v>
      </c>
    </row>
    <row r="4" spans="1:25" x14ac:dyDescent="0.25">
      <c r="A4" s="17" t="s">
        <v>536</v>
      </c>
      <c r="B4" s="16"/>
      <c r="C4" s="14">
        <f>'D93 Guacimo'!X1</f>
        <v>0.57078602931555311</v>
      </c>
    </row>
    <row r="5" spans="1:25" x14ac:dyDescent="0.25">
      <c r="A5" s="17" t="s">
        <v>537</v>
      </c>
      <c r="B5" s="16"/>
      <c r="C5" s="14">
        <f>'D89 Pococi Sur'!X1</f>
        <v>1.2529556836958016</v>
      </c>
    </row>
    <row r="6" spans="1:25" x14ac:dyDescent="0.25">
      <c r="A6" s="17" t="s">
        <v>538</v>
      </c>
      <c r="B6" s="16"/>
      <c r="C6" s="14">
        <f>'D98 Pococi Norte'!X1</f>
        <v>1.1460314732838932</v>
      </c>
    </row>
  </sheetData>
  <sheetProtection algorithmName="SHA-512" hashValue="cYa/BN6G50B9v+jZYpxQyagEiCF4k3j9aMn2xMcW/yFYgYj1zfTlBHyHch2ziVub9HsGVlAT+yPbNKV2Q/D0dA==" saltValue="4Q3Z6QJOcC2raiQHx9gpeA==" spinCount="100000" sheet="1" objects="1" scenarios="1"/>
  <mergeCells count="5">
    <mergeCell ref="A1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C594-757C-4EAA-99DA-44190ED2A539}">
  <sheetPr codeName="Hoja95"/>
  <dimension ref="B1:Y28"/>
  <sheetViews>
    <sheetView showGridLines="0" topLeftCell="G1" workbookViewId="0">
      <selection activeCell="K23" sqref="K23:K24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376</v>
      </c>
      <c r="I1" s="19"/>
      <c r="J1" s="19"/>
      <c r="K1" s="19"/>
      <c r="L1" s="19"/>
      <c r="M1" s="19"/>
      <c r="N1" s="22"/>
      <c r="X1" s="8">
        <f>AVERAGE(L7,L9,L11,L13,L15,L19,L23)</f>
        <v>1.0892903045158684</v>
      </c>
      <c r="Y1" s="9">
        <f>1-X1</f>
        <v>-8.9290304515868391E-2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423</v>
      </c>
      <c r="J7" s="27">
        <v>138</v>
      </c>
      <c r="K7" s="27">
        <v>138</v>
      </c>
      <c r="L7" s="23">
        <f>K7/J7</f>
        <v>1</v>
      </c>
      <c r="M7" s="32">
        <f>J7-K7</f>
        <v>0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424</v>
      </c>
      <c r="J9" s="27">
        <v>72</v>
      </c>
      <c r="K9" s="27">
        <v>73</v>
      </c>
      <c r="L9" s="23">
        <f>K9/J9</f>
        <v>1.0138888888888888</v>
      </c>
      <c r="M9" s="32">
        <f>J9-K9</f>
        <v>-1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425</v>
      </c>
      <c r="J11" s="27">
        <v>156</v>
      </c>
      <c r="K11" s="27">
        <v>175</v>
      </c>
      <c r="L11" s="23">
        <f>K11/J11</f>
        <v>1.1217948717948718</v>
      </c>
      <c r="M11" s="32">
        <f>J11-K11</f>
        <v>-19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30" t="s">
        <v>426</v>
      </c>
      <c r="J13" s="27">
        <v>9</v>
      </c>
      <c r="K13" s="27">
        <v>12</v>
      </c>
      <c r="L13" s="23">
        <f>K13/J13</f>
        <v>1.3333333333333333</v>
      </c>
      <c r="M13" s="32">
        <f>J13-K13</f>
        <v>-3</v>
      </c>
      <c r="N13" s="22"/>
    </row>
    <row r="14" spans="2:25" x14ac:dyDescent="0.25">
      <c r="H14" s="26"/>
      <c r="I14" s="31"/>
      <c r="J14" s="28"/>
      <c r="K14" s="28"/>
      <c r="L14" s="23"/>
      <c r="M14" s="33"/>
      <c r="N14" s="22"/>
    </row>
    <row r="15" spans="2:25" x14ac:dyDescent="0.25">
      <c r="H15" s="26"/>
      <c r="I15" s="30" t="s">
        <v>427</v>
      </c>
      <c r="J15" s="27">
        <v>7</v>
      </c>
      <c r="K15" s="27">
        <v>8</v>
      </c>
      <c r="L15" s="23">
        <f>K15/J15</f>
        <v>1.1428571428571428</v>
      </c>
      <c r="M15" s="32">
        <f>J15-K15</f>
        <v>-1</v>
      </c>
      <c r="N15" s="22"/>
    </row>
    <row r="16" spans="2:25" x14ac:dyDescent="0.25">
      <c r="H16" s="26"/>
      <c r="I16" s="31"/>
      <c r="J16" s="28"/>
      <c r="K16" s="28"/>
      <c r="L16" s="23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36" t="s">
        <v>376</v>
      </c>
      <c r="J19" s="20">
        <v>228</v>
      </c>
      <c r="K19" s="20">
        <v>231</v>
      </c>
      <c r="L19" s="23">
        <f>K19/J19</f>
        <v>1.013157894736842</v>
      </c>
      <c r="M19" s="18">
        <f>J19-K19</f>
        <v>-3</v>
      </c>
      <c r="N19" s="22"/>
    </row>
    <row r="20" spans="8:14" x14ac:dyDescent="0.25">
      <c r="H20" s="26"/>
      <c r="I20" s="36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376</v>
      </c>
      <c r="J23" s="20">
        <v>163</v>
      </c>
      <c r="K23" s="20">
        <v>163</v>
      </c>
      <c r="L23" s="23">
        <f>K23/J23</f>
        <v>1</v>
      </c>
      <c r="M23" s="18">
        <f>J23-K23</f>
        <v>0</v>
      </c>
      <c r="N23" s="22"/>
    </row>
    <row r="24" spans="8:14" x14ac:dyDescent="0.25">
      <c r="H24" s="26"/>
      <c r="I24" s="36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9:H20"/>
    <mergeCell ref="I19:I20"/>
    <mergeCell ref="J19:J20"/>
    <mergeCell ref="K19:K20"/>
    <mergeCell ref="L19:L20"/>
    <mergeCell ref="M19:M20"/>
    <mergeCell ref="I15:I16"/>
    <mergeCell ref="J15:J16"/>
    <mergeCell ref="K15:K16"/>
    <mergeCell ref="L15:L16"/>
    <mergeCell ref="M15:M16"/>
    <mergeCell ref="J9:J10"/>
    <mergeCell ref="K9:K10"/>
    <mergeCell ref="L9:L10"/>
    <mergeCell ref="M9:M10"/>
    <mergeCell ref="H17:H18"/>
    <mergeCell ref="I17:M18"/>
    <mergeCell ref="I13:I14"/>
    <mergeCell ref="J13:J14"/>
    <mergeCell ref="K13:K14"/>
    <mergeCell ref="L13:L14"/>
    <mergeCell ref="M13:M14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{7019EF2D-DDB8-459E-BB9B-1EED68FCD1CB}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{BDDC0A17-9A5B-4E27-AFD2-9107161AFD4D}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{54BF4577-26F7-4D6E-A1B7-964D6A566856}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{3D9F4676-1CB3-4BBE-AD3B-D70498FB1EBE}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{ED79BAD7-0EF9-4902-B194-95EBAEC817FC}</x14:id>
        </ext>
      </extLst>
    </cfRule>
  </conditionalFormatting>
  <conditionalFormatting sqref="L19:L20 L23:L24 L7:L16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{B2EA54B9-754D-4D32-93BB-2D6699495863}</x14:id>
        </ext>
      </extLst>
    </cfRule>
    <cfRule type="dataBar" priority="7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{0176212C-3ABC-4F46-B09B-B0D4E42E2A10}</x14:id>
        </ext>
      </extLst>
    </cfRule>
  </conditionalFormatting>
  <conditionalFormatting sqref="L19:L2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{A0EF933A-2642-47A6-AF53-686764A29680}</x14:id>
        </ext>
      </extLst>
    </cfRule>
    <cfRule type="dataBar" priority="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{231C36BF-A896-4DAF-91C7-E3A7BC012D84}</x14:id>
        </ext>
      </extLst>
    </cfRule>
    <cfRule type="dataBar" priority="7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{20E956B4-B521-4338-A57D-4C149C114802}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{934C902D-2252-466B-B7FF-57B04FF3660D}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{07A6E483-1D1A-4A14-AC2A-A113C8132CEF}</x14:id>
        </ext>
      </extLst>
    </cfRule>
  </conditionalFormatting>
  <conditionalFormatting sqref="L23:L24"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{6772D3FD-F3BF-4F94-8C63-D38D5CA22345}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{61769389-834A-481B-8043-4ECC009D465F}</x14:id>
        </ext>
      </extLst>
    </cfRule>
    <cfRule type="dataBar" priority="6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{FFEA2BD2-00E5-459B-9970-2C9EB647D286}</x14:id>
        </ext>
      </extLst>
    </cfRule>
    <cfRule type="dataBar" priority="7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{B6E4F45A-C170-454D-B0B0-AAC4D4BF8A7E}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{2E82E15D-06CB-4EF1-971D-54F8472F5C46}</x14:id>
        </ext>
      </extLst>
    </cfRule>
  </conditionalFormatting>
  <conditionalFormatting sqref="M7:M8">
    <cfRule type="dataBar" priority="12">
      <dataBar>
        <cfvo type="num" val="0"/>
        <cfvo type="num" val="138"/>
        <color rgb="FF638EC6"/>
      </dataBar>
      <extLst>
        <ext xmlns:x14="http://schemas.microsoft.com/office/spreadsheetml/2009/9/main" uri="{B025F937-C7B1-47D3-B67F-A62EFF666E3E}">
          <x14:id>{E29E1487-3997-4DD8-9E6C-ACEEF4F81D24}</x14:id>
        </ext>
      </extLst>
    </cfRule>
    <cfRule type="dataBar" priority="19">
      <dataBar>
        <cfvo type="num" val="0"/>
        <cfvo type="num" val="125"/>
        <color rgb="FF638EC6"/>
      </dataBar>
      <extLst>
        <ext xmlns:x14="http://schemas.microsoft.com/office/spreadsheetml/2009/9/main" uri="{B025F937-C7B1-47D3-B67F-A62EFF666E3E}">
          <x14:id>{028A9CBE-4588-40A4-9106-F90E038B9681}</x14:id>
        </ext>
      </extLst>
    </cfRule>
  </conditionalFormatting>
  <conditionalFormatting sqref="M7:M14">
    <cfRule type="dataBar" priority="22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{5EACF627-B039-4D29-858C-5FEA59A50569}</x14:id>
        </ext>
      </extLst>
    </cfRule>
    <cfRule type="dataBar" priority="32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{A81CAC69-E7A9-48D7-8F08-E21DED2F34DD}</x14:id>
        </ext>
      </extLst>
    </cfRule>
    <cfRule type="dataBar" priority="35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{E1C635E9-FC62-4674-A0E7-26997040D981}</x14:id>
        </ext>
      </extLst>
    </cfRule>
    <cfRule type="dataBar" priority="4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{E1E2EF2B-7723-41E6-96A8-7C4324A7524C}</x14:id>
        </ext>
      </extLst>
    </cfRule>
    <cfRule type="dataBar" priority="38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{0115318E-D064-4ABE-8FC1-9D4A86C736B2}</x14:id>
        </ext>
      </extLst>
    </cfRule>
    <cfRule type="dataBar" priority="4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{4DF52E98-E58B-4C9B-89DA-D8F58BFE9F54}</x14:id>
        </ext>
      </extLst>
    </cfRule>
    <cfRule type="dataBar" priority="4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{9A83D851-CE1C-495A-8464-B41CAD8CE794}</x14:id>
        </ext>
      </extLst>
    </cfRule>
    <cfRule type="dataBar" priority="26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{D86E9039-F47D-4D95-A497-F98D7516855A}</x14:id>
        </ext>
      </extLst>
    </cfRule>
    <cfRule type="dataBar" priority="29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{84EEC381-6297-491D-85BA-DDB9E7F2AF2F}</x14:id>
        </ext>
      </extLst>
    </cfRule>
  </conditionalFormatting>
  <conditionalFormatting sqref="M7:M16">
    <cfRule type="dataBar" priority="5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{B6F6F709-4692-4188-900C-D6C2D2C6BEF2}</x14:id>
        </ext>
      </extLst>
    </cfRule>
    <cfRule type="dataBar" priority="5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{BE381C64-A7DC-4EA5-A283-F37ECC5FD482}</x14:id>
        </ext>
      </extLst>
    </cfRule>
  </conditionalFormatting>
  <conditionalFormatting sqref="M9:M10">
    <cfRule type="dataBar" priority="18">
      <dataBar>
        <cfvo type="num" val="0"/>
        <cfvo type="num" val="12"/>
        <color rgb="FF638EC6"/>
      </dataBar>
      <extLst>
        <ext xmlns:x14="http://schemas.microsoft.com/office/spreadsheetml/2009/9/main" uri="{B025F937-C7B1-47D3-B67F-A62EFF666E3E}">
          <x14:id>{B1AAAEC3-A255-4BF8-83D0-310EA4BBB9E2}</x14:id>
        </ext>
      </extLst>
    </cfRule>
    <cfRule type="dataBar" priority="11">
      <dataBar>
        <cfvo type="num" val="0"/>
        <cfvo type="num" val="72"/>
        <color rgb="FF638EC6"/>
      </dataBar>
      <extLst>
        <ext xmlns:x14="http://schemas.microsoft.com/office/spreadsheetml/2009/9/main" uri="{B025F937-C7B1-47D3-B67F-A62EFF666E3E}">
          <x14:id>{93A636B9-5499-4242-9E53-85E23A8720DF}</x14:id>
        </ext>
      </extLst>
    </cfRule>
  </conditionalFormatting>
  <conditionalFormatting sqref="M11:M12">
    <cfRule type="dataBar" priority="10">
      <dataBar>
        <cfvo type="num" val="0"/>
        <cfvo type="num" val="156"/>
        <color rgb="FF638EC6"/>
      </dataBar>
      <extLst>
        <ext xmlns:x14="http://schemas.microsoft.com/office/spreadsheetml/2009/9/main" uri="{B025F937-C7B1-47D3-B67F-A62EFF666E3E}">
          <x14:id>{BD50210E-75DD-41ED-B842-F62BDE64166C}</x14:id>
        </ext>
      </extLst>
    </cfRule>
    <cfRule type="dataBar" priority="17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{335AD1D2-9D9F-42EB-AFB2-F010C4E67067}</x14:id>
        </ext>
      </extLst>
    </cfRule>
  </conditionalFormatting>
  <conditionalFormatting sqref="M13:M14">
    <cfRule type="dataBar" priority="16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{2D7AA05C-594F-405F-9D6A-A52C57C03B06}</x14:id>
        </ext>
      </extLst>
    </cfRule>
    <cfRule type="dataBar" priority="9">
      <dataBar>
        <cfvo type="num" val="0"/>
        <cfvo type="num" val="9"/>
        <color rgb="FF638EC6"/>
      </dataBar>
      <extLst>
        <ext xmlns:x14="http://schemas.microsoft.com/office/spreadsheetml/2009/9/main" uri="{B025F937-C7B1-47D3-B67F-A62EFF666E3E}">
          <x14:id>{B906449A-334F-49A6-A13F-C79FF9D13BBD}</x14:id>
        </ext>
      </extLst>
    </cfRule>
  </conditionalFormatting>
  <conditionalFormatting sqref="M15 M7 M9 M11 M13">
    <cfRule type="dataBar" priority="84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{51FEEF7C-262B-4C1F-8496-087413708CC7}</x14:id>
        </ext>
      </extLst>
    </cfRule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{B8A4C875-7AC1-4A97-9604-742DD0FC10F9}</x14:id>
        </ext>
      </extLst>
    </cfRule>
    <cfRule type="dataBar" priority="85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{1C2BD050-17E7-416A-9E2A-490349959C7E}</x14:id>
        </ext>
      </extLst>
    </cfRule>
    <cfRule type="dataBar" priority="8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{28C54807-4684-4C1B-9FCE-51FA904675BC}</x14:id>
        </ext>
      </extLst>
    </cfRule>
    <cfRule type="dataBar" priority="8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{A89018E7-7AF7-43CE-944C-ED5BC42527A9}</x14:id>
        </ext>
      </extLst>
    </cfRule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{1311CD03-D9FD-42CD-AB5D-0FA12619E35F}</x14:id>
        </ext>
      </extLst>
    </cfRule>
    <cfRule type="dataBar" priority="8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{30E3862A-D1BC-4681-8EBD-437B3B89B2E9}</x14:id>
        </ext>
      </extLst>
    </cfRule>
    <cfRule type="dataBar" priority="9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{C476B550-EACA-4853-994A-0636FB9F1312}</x14:id>
        </ext>
      </extLst>
    </cfRule>
  </conditionalFormatting>
  <conditionalFormatting sqref="M15:M16">
    <cfRule type="dataBar" priority="8">
      <dataBar>
        <cfvo type="num" val="0"/>
        <cfvo type="num" val="7"/>
        <color rgb="FF638EC6"/>
      </dataBar>
      <extLst>
        <ext xmlns:x14="http://schemas.microsoft.com/office/spreadsheetml/2009/9/main" uri="{B025F937-C7B1-47D3-B67F-A62EFF666E3E}">
          <x14:id>{15592063-5521-42E0-A194-F2B0B958245E}</x14:id>
        </ext>
      </extLst>
    </cfRule>
    <cfRule type="dataBar" priority="37">
      <dataBar>
        <cfvo type="num" val="0"/>
        <cfvo type="num" val="124"/>
        <color rgb="FF638EC6"/>
      </dataBar>
      <extLst>
        <ext xmlns:x14="http://schemas.microsoft.com/office/spreadsheetml/2009/9/main" uri="{B025F937-C7B1-47D3-B67F-A62EFF666E3E}">
          <x14:id>{B11CC232-4E52-4274-8905-8B0A3F7D9B94}</x14:id>
        </ext>
      </extLst>
    </cfRule>
    <cfRule type="dataBar" priority="14">
      <dataBar>
        <cfvo type="num" val="0"/>
        <cfvo type="num" val="102"/>
        <color rgb="FF638EC6"/>
      </dataBar>
      <extLst>
        <ext xmlns:x14="http://schemas.microsoft.com/office/spreadsheetml/2009/9/main" uri="{B025F937-C7B1-47D3-B67F-A62EFF666E3E}">
          <x14:id>{C978723E-D30A-4369-96BE-AFE84BC4C247}</x14:id>
        </ext>
      </extLst>
    </cfRule>
    <cfRule type="dataBar" priority="28">
      <dataBar>
        <cfvo type="num" val="0"/>
        <cfvo type="num" val="90"/>
        <color rgb="FF638EC6"/>
      </dataBar>
      <extLst>
        <ext xmlns:x14="http://schemas.microsoft.com/office/spreadsheetml/2009/9/main" uri="{B025F937-C7B1-47D3-B67F-A62EFF666E3E}">
          <x14:id>{D7CB245A-5E11-4EAE-A91D-93E1E2832041}</x14:id>
        </ext>
      </extLst>
    </cfRule>
    <cfRule type="dataBar" priority="25">
      <dataBar>
        <cfvo type="num" val="0"/>
        <cfvo type="num" val="134"/>
        <color rgb="FF638EC6"/>
      </dataBar>
      <extLst>
        <ext xmlns:x14="http://schemas.microsoft.com/office/spreadsheetml/2009/9/main" uri="{B025F937-C7B1-47D3-B67F-A62EFF666E3E}">
          <x14:id>{7C11FFED-ACC8-48F4-9560-803E0520F465}</x14:id>
        </ext>
      </extLst>
    </cfRule>
    <cfRule type="dataBar" priority="21">
      <dataBar>
        <cfvo type="num" val="0"/>
        <cfvo type="num" val="347"/>
        <color rgb="FF638EC6"/>
      </dataBar>
      <extLst>
        <ext xmlns:x14="http://schemas.microsoft.com/office/spreadsheetml/2009/9/main" uri="{B025F937-C7B1-47D3-B67F-A62EFF666E3E}">
          <x14:id>{72DF7450-ECC3-4A58-AFBE-11586C7E3F0F}</x14:id>
        </ext>
      </extLst>
    </cfRule>
    <cfRule type="dataBar" priority="40">
      <dataBar>
        <cfvo type="num" val="0"/>
        <cfvo type="num" val="36"/>
        <color rgb="FF638EC6"/>
      </dataBar>
      <extLst>
        <ext xmlns:x14="http://schemas.microsoft.com/office/spreadsheetml/2009/9/main" uri="{B025F937-C7B1-47D3-B67F-A62EFF666E3E}">
          <x14:id>{755AFCC5-7E2D-48B3-BF8F-465D6948B92B}</x14:id>
        </ext>
      </extLst>
    </cfRule>
    <cfRule type="dataBar" priority="47">
      <dataBar>
        <cfvo type="num" val="0"/>
        <cfvo type="num" val="46"/>
        <color rgb="FF638EC6"/>
      </dataBar>
      <extLst>
        <ext xmlns:x14="http://schemas.microsoft.com/office/spreadsheetml/2009/9/main" uri="{B025F937-C7B1-47D3-B67F-A62EFF666E3E}">
          <x14:id>{BA6639FC-62F3-456D-8916-290E10476C39}</x14:id>
        </ext>
      </extLst>
    </cfRule>
    <cfRule type="dataBar" priority="44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{EFDD002C-E29B-4AC0-B7E6-ADED05081E1E}</x14:id>
        </ext>
      </extLst>
    </cfRule>
    <cfRule type="dataBar" priority="31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{41507301-FE61-49F1-8D62-F3D7F01DD250}</x14:id>
        </ext>
      </extLst>
    </cfRule>
    <cfRule type="dataBar" priority="34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{41365E34-84FC-469D-852E-6F3FFB3F3DDB}</x14:id>
        </ext>
      </extLst>
    </cfRule>
  </conditionalFormatting>
  <conditionalFormatting sqref="M19:M20">
    <cfRule type="dataBar" priority="4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{0C9D5E83-1616-4718-B2A8-8ADB77665EE9}</x14:id>
        </ext>
      </extLst>
    </cfRule>
    <cfRule type="dataBar" priority="4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{1B7C37D4-FA75-4447-824B-695BA7FE17AE}</x14:id>
        </ext>
      </extLst>
    </cfRule>
    <cfRule type="dataBar" priority="5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{69EF377E-C16D-46BA-9446-D404D02F3874}</x14:id>
        </ext>
      </extLst>
    </cfRule>
    <cfRule type="dataBar" priority="6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{962C7849-7A56-4FDB-A304-B5EAC0F3A1F0}</x14:id>
        </ext>
      </extLst>
    </cfRule>
    <cfRule type="dataBar" priority="7">
      <dataBar>
        <cfvo type="num" val="0"/>
        <cfvo type="num" val="228"/>
        <color rgb="FF638EC6"/>
      </dataBar>
      <extLst>
        <ext xmlns:x14="http://schemas.microsoft.com/office/spreadsheetml/2009/9/main" uri="{B025F937-C7B1-47D3-B67F-A62EFF666E3E}">
          <x14:id>{E39649EB-175D-4202-B747-D9F6F28155F4}</x14:id>
        </ext>
      </extLst>
    </cfRule>
    <cfRule type="dataBar" priority="6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{BB5FEAB7-37D9-4E6D-8890-17ACEFA16910}</x14:id>
        </ext>
      </extLst>
    </cfRule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{E2A7A810-3FC4-4C40-81D2-88950CB8B27D}</x14:id>
        </ext>
      </extLst>
    </cfRule>
    <cfRule type="dataBar" priority="6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{B2BB8692-9B5A-435A-A5C5-37358457827D}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{5996EED7-B9EE-44F9-97DB-1D0A60C9C6F9}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{D1B5B651-ECA1-4406-B816-CD31638D7B36}</x14:id>
        </ext>
      </extLst>
    </cfRule>
    <cfRule type="dataBar" priority="39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{CCD248D5-694D-447D-AA96-395128C2C3A5}</x14:id>
        </ext>
      </extLst>
    </cfRule>
    <cfRule type="dataBar" priority="36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{3D826675-26C5-4D2B-8194-C3BB97E1C17B}</x14:id>
        </ext>
      </extLst>
    </cfRule>
    <cfRule type="dataBar" priority="33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{C9421C98-F77D-4A69-A649-168B805D6813}</x14:id>
        </ext>
      </extLst>
    </cfRule>
    <cfRule type="dataBar" priority="30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{28F0AC07-AE42-49A7-A402-F69FF2E07832}</x14:id>
        </ext>
      </extLst>
    </cfRule>
    <cfRule type="dataBar" priority="27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{698823B9-22C1-4618-A9D2-EDA763AC4088}</x14:id>
        </ext>
      </extLst>
    </cfRule>
    <cfRule type="dataBar" priority="24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{B52C8221-623F-470A-A462-D94F84F5B3DA}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{171FCF5B-AC7B-475E-B5B8-27A185DE6B9E}</x14:id>
        </ext>
      </extLst>
    </cfRule>
    <cfRule type="dataBar" priority="13">
      <dataBar>
        <cfvo type="num" val="0"/>
        <cfvo type="num" val="163"/>
        <color rgb="FF638EC6"/>
      </dataBar>
      <extLst>
        <ext xmlns:x14="http://schemas.microsoft.com/office/spreadsheetml/2009/9/main" uri="{B025F937-C7B1-47D3-B67F-A62EFF666E3E}">
          <x14:id>{B4EB58DE-A65B-4A03-8D4C-0BCCC6FCD36D}</x14:id>
        </ext>
      </extLst>
    </cfRule>
    <cfRule type="dataBar" priority="20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{54A4C6AE-22A0-4837-B19E-53D32CDFDF2F}</x14:id>
        </ext>
      </extLst>
    </cfRule>
    <cfRule type="dataBar" priority="2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{F099AF3C-2F86-4D23-92D3-A97F19B596C8}</x14:id>
        </ext>
      </extLst>
    </cfRule>
    <cfRule type="dataBar" priority="4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{A04AC095-D7E0-4091-8D43-92DBCAF3C3A9}</x14:id>
        </ext>
      </extLst>
    </cfRule>
    <cfRule type="dataBar" priority="4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{1F5D7377-14CF-431B-817E-BC53966603BF}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{00EFE2AC-45DA-4C11-9B64-5BF78AE8F8A1}</x14:id>
        </ext>
      </extLst>
    </cfRule>
  </conditionalFormatting>
  <conditionalFormatting sqref="M23:M24"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{F7AF1C22-F4CF-4F50-8BB7-F96D09B97312}</x14:id>
        </ext>
      </extLst>
    </cfRule>
    <cfRule type="dataBar" priority="1">
      <dataBar>
        <cfvo type="num" val="0"/>
        <cfvo type="num" val="163"/>
        <color rgb="FF638EC6"/>
      </dataBar>
      <extLst>
        <ext xmlns:x14="http://schemas.microsoft.com/office/spreadsheetml/2009/9/main" uri="{B025F937-C7B1-47D3-B67F-A62EFF666E3E}">
          <x14:id>{EF921C42-5E0E-43EA-BF30-C74DA82EE259}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{B427B347-0568-431A-A8AB-DA8750C258E4}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{8779CE64-6C3B-4750-BF01-1F7D80844950}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{DEABEBA4-9618-44E5-818B-87CDC97761EB}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{0027912A-B06F-4DFC-9B31-27AD98ADC475}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{EC121358-3A30-4603-B17A-4D459932F7E6}</x14:id>
        </ext>
      </extLst>
    </cfRule>
    <cfRule type="dataBar" priority="5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{83BCC661-4632-4ADC-B871-A14E895B9706}</x14:id>
        </ext>
      </extLst>
    </cfRule>
    <cfRule type="dataBar" priority="5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{8B4DAAC6-9438-4B37-A528-79FDA227C32C}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19EF2D-DDB8-459E-BB9B-1EED68FCD1C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DDC0A17-9A5B-4E27-AFD2-9107161AFD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BF4577-26F7-4D6E-A1B7-964D6A566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9F4676-1CB3-4BBE-AD3B-D70498FB1E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79BAD7-0EF9-4902-B194-95EBAEC81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L7:L16</xm:sqref>
        </x14:conditionalFormatting>
        <x14:conditionalFormatting xmlns:xm="http://schemas.microsoft.com/office/excel/2006/main">
          <x14:cfRule type="dataBar" id="{B2EA54B9-754D-4D32-93BB-2D66994958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76212C-3ABC-4F46-B09B-B0D4E42E2A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 L7:L16</xm:sqref>
        </x14:conditionalFormatting>
        <x14:conditionalFormatting xmlns:xm="http://schemas.microsoft.com/office/excel/2006/main">
          <x14:cfRule type="dataBar" id="{A0EF933A-2642-47A6-AF53-686764A296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1C36BF-A896-4DAF-91C7-E3A7BC012D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0E956B4-B521-4338-A57D-4C149C114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4C902D-2252-466B-B7FF-57B04FF366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A6E483-1D1A-4A14-AC2A-A113C8132C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6772D3FD-F3BF-4F94-8C63-D38D5CA22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769389-834A-481B-8043-4ECC009D4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EA2BD2-00E5-459B-9970-2C9EB647D2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E4F45A-C170-454D-B0B0-AAC4D4BF8A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82E15D-06CB-4EF1-971D-54F8472F5C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E29E1487-3997-4DD8-9E6C-ACEEF4F81D24}">
            <x14:dataBar minLength="0" maxLength="100" gradient="0">
              <x14:cfvo type="num">
                <xm:f>0</xm:f>
              </x14:cfvo>
              <x14:cfvo type="num">
                <xm:f>138</xm:f>
              </x14:cfvo>
              <x14:negativeFillColor rgb="FFFF0000"/>
              <x14:axisColor rgb="FF000000"/>
            </x14:dataBar>
          </x14:cfRule>
          <x14:cfRule type="dataBar" id="{028A9CBE-4588-40A4-9106-F90E038B9681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5EACF627-B039-4D29-858C-5FEA59A50569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A81CAC69-E7A9-48D7-8F08-E21DED2F34DD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E1C635E9-FC62-4674-A0E7-26997040D981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E1E2EF2B-7723-41E6-96A8-7C4324A7524C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0115318E-D064-4ABE-8FC1-9D4A86C736B2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4DF52E98-E58B-4C9B-89DA-D8F58BFE9F54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9A83D851-CE1C-495A-8464-B41CAD8CE794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D86E9039-F47D-4D95-A497-F98D7516855A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84EEC381-6297-491D-85BA-DDB9E7F2AF2F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B6F6F709-4692-4188-900C-D6C2D2C6BEF2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BE381C64-A7DC-4EA5-A283-F37ECC5FD482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B1AAAEC3-A255-4BF8-83D0-310EA4BBB9E2}">
            <x14:dataBar minLength="0" maxLength="100" gradient="0">
              <x14:cfvo type="num">
                <xm:f>0</xm:f>
              </x14:cfvo>
              <x14:cfvo type="num">
                <xm:f>12</xm:f>
              </x14:cfvo>
              <x14:negativeFillColor rgb="FFFF0000"/>
              <x14:axisColor rgb="FF000000"/>
            </x14:dataBar>
          </x14:cfRule>
          <x14:cfRule type="dataBar" id="{93A636B9-5499-4242-9E53-85E23A8720DF}">
            <x14:dataBar minLength="0" maxLength="100" gradient="0">
              <x14:cfvo type="num">
                <xm:f>0</xm:f>
              </x14:cfvo>
              <x14:cfvo type="num">
                <xm:f>72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BD50210E-75DD-41ED-B842-F62BDE64166C}">
            <x14:dataBar minLength="0" maxLength="100" gradient="0">
              <x14:cfvo type="num">
                <xm:f>0</xm:f>
              </x14:cfvo>
              <x14:cfvo type="num">
                <xm:f>156</xm:f>
              </x14:cfvo>
              <x14:negativeFillColor rgb="FFFF0000"/>
              <x14:axisColor rgb="FF000000"/>
            </x14:dataBar>
          </x14:cfRule>
          <x14:cfRule type="dataBar" id="{335AD1D2-9D9F-42EB-AFB2-F010C4E67067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2D7AA05C-594F-405F-9D6A-A52C57C03B06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14:cfRule type="dataBar" id="{B906449A-334F-49A6-A13F-C79FF9D13BBD}">
            <x14:dataBar minLength="0" maxLength="100" gradient="0">
              <x14:cfvo type="num">
                <xm:f>0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51FEEF7C-262B-4C1F-8496-087413708CC7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B8A4C875-7AC1-4A97-9604-742DD0FC10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2BD050-17E7-416A-9E2A-490349959C7E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28C54807-4684-4C1B-9FCE-51FA904675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9018E7-7AF7-43CE-944C-ED5BC42527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311CD03-D9FD-42CD-AB5D-0FA12619E3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E3862A-D1BC-4681-8EBD-437B3B89B2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76B550-EACA-4853-994A-0636FB9F13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M15 M7 M9 M11 M13</xm:sqref>
        </x14:conditionalFormatting>
        <x14:conditionalFormatting xmlns:xm="http://schemas.microsoft.com/office/excel/2006/main">
          <x14:cfRule type="dataBar" id="{15592063-5521-42E0-A194-F2B0B958245E}">
            <x14:dataBar minLength="0" maxLength="100" gradient="0">
              <x14:cfvo type="num">
                <xm:f>0</xm:f>
              </x14:cfvo>
              <x14:cfvo type="num">
                <xm:f>7</xm:f>
              </x14:cfvo>
              <x14:negativeFillColor rgb="FFFF0000"/>
              <x14:axisColor rgb="FF000000"/>
            </x14:dataBar>
          </x14:cfRule>
          <x14:cfRule type="dataBar" id="{B11CC232-4E52-4274-8905-8B0A3F7D9B94}">
            <x14:dataBar minLength="0" maxLength="100" gradient="0">
              <x14:cfvo type="num">
                <xm:f>0</xm:f>
              </x14:cfvo>
              <x14:cfvo type="num">
                <xm:f>124</xm:f>
              </x14:cfvo>
              <x14:negativeFillColor rgb="FFFF0000"/>
              <x14:axisColor rgb="FF000000"/>
            </x14:dataBar>
          </x14:cfRule>
          <x14:cfRule type="dataBar" id="{C978723E-D30A-4369-96BE-AFE84BC4C247}">
            <x14:dataBar minLength="0" maxLength="100" gradient="0">
              <x14:cfvo type="num">
                <xm:f>0</xm:f>
              </x14:cfvo>
              <x14:cfvo type="num">
                <xm:f>102</xm:f>
              </x14:cfvo>
              <x14:negativeFillColor rgb="FFFF0000"/>
              <x14:axisColor rgb="FF000000"/>
            </x14:dataBar>
          </x14:cfRule>
          <x14:cfRule type="dataBar" id="{D7CB245A-5E11-4EAE-A91D-93E1E2832041}">
            <x14:dataBar minLength="0" maxLength="100" gradient="0">
              <x14:cfvo type="num">
                <xm:f>0</xm:f>
              </x14:cfvo>
              <x14:cfvo type="num">
                <xm:f>90</xm:f>
              </x14:cfvo>
              <x14:negativeFillColor rgb="FFFF0000"/>
              <x14:axisColor rgb="FF000000"/>
            </x14:dataBar>
          </x14:cfRule>
          <x14:cfRule type="dataBar" id="{7C11FFED-ACC8-48F4-9560-803E0520F465}">
            <x14:dataBar minLength="0" maxLength="100" gradient="0">
              <x14:cfvo type="num">
                <xm:f>0</xm:f>
              </x14:cfvo>
              <x14:cfvo type="num">
                <xm:f>134</xm:f>
              </x14:cfvo>
              <x14:negativeFillColor rgb="FFFF0000"/>
              <x14:axisColor rgb="FF000000"/>
            </x14:dataBar>
          </x14:cfRule>
          <x14:cfRule type="dataBar" id="{72DF7450-ECC3-4A58-AFBE-11586C7E3F0F}">
            <x14:dataBar minLength="0" maxLength="100" gradient="0">
              <x14:cfvo type="num">
                <xm:f>0</xm:f>
              </x14:cfvo>
              <x14:cfvo type="num">
                <xm:f>347</xm:f>
              </x14:cfvo>
              <x14:negativeFillColor rgb="FFFF0000"/>
              <x14:axisColor rgb="FF000000"/>
            </x14:dataBar>
          </x14:cfRule>
          <x14:cfRule type="dataBar" id="{755AFCC5-7E2D-48B3-BF8F-465D6948B92B}">
            <x14:dataBar minLength="0" maxLength="100" gradient="0">
              <x14:cfvo type="num">
                <xm:f>0</xm:f>
              </x14:cfvo>
              <x14:cfvo type="num">
                <xm:f>36</xm:f>
              </x14:cfvo>
              <x14:negativeFillColor rgb="FFFF0000"/>
              <x14:axisColor rgb="FF000000"/>
            </x14:dataBar>
          </x14:cfRule>
          <x14:cfRule type="dataBar" id="{BA6639FC-62F3-456D-8916-290E10476C39}">
            <x14:dataBar minLength="0" maxLength="100" gradient="0">
              <x14:cfvo type="num">
                <xm:f>0</xm:f>
              </x14:cfvo>
              <x14:cfvo type="num">
                <xm:f>46</xm:f>
              </x14:cfvo>
              <x14:negativeFillColor rgb="FFFF0000"/>
              <x14:axisColor rgb="FF000000"/>
            </x14:dataBar>
          </x14:cfRule>
          <x14:cfRule type="dataBar" id="{EFDD002C-E29B-4AC0-B7E6-ADED05081E1E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41507301-FE61-49F1-8D62-F3D7F01DD250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41365E34-84FC-469D-852E-6F3FFB3F3DDB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0C9D5E83-1616-4718-B2A8-8ADB77665EE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B7C37D4-FA75-4447-824B-695BA7FE17AE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9EF377E-C16D-46BA-9446-D404D02F3874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962C7849-7A56-4FDB-A304-B5EAC0F3A1F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E39649EB-175D-4202-B747-D9F6F28155F4}">
            <x14:dataBar minLength="0" maxLength="100" gradient="0">
              <x14:cfvo type="num">
                <xm:f>0</xm:f>
              </x14:cfvo>
              <x14:cfvo type="num">
                <xm:f>228</xm:f>
              </x14:cfvo>
              <x14:negativeFillColor rgb="FFFF0000"/>
              <x14:axisColor rgb="FF000000"/>
            </x14:dataBar>
          </x14:cfRule>
          <x14:cfRule type="dataBar" id="{BB5FEAB7-37D9-4E6D-8890-17ACEFA1691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E2A7A810-3FC4-4C40-81D2-88950CB8B2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BB8692-9B5A-435A-A5C5-3735845782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96EED7-B9EE-44F9-97DB-1D0A60C9C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B5B651-ECA1-4406-B816-CD31638D7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D248D5-694D-447D-AA96-395128C2C3A5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3D826675-26C5-4D2B-8194-C3BB97E1C17B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C9421C98-F77D-4A69-A649-168B805D6813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28F0AC07-AE42-49A7-A402-F69FF2E07832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698823B9-22C1-4618-A9D2-EDA763AC4088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B52C8221-623F-470A-A462-D94F84F5B3DA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171FCF5B-AC7B-475E-B5B8-27A185DE6B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4EB58DE-A65B-4A03-8D4C-0BCCC6FCD36D}">
            <x14:dataBar minLength="0" maxLength="100" gradient="0">
              <x14:cfvo type="num">
                <xm:f>0</xm:f>
              </x14:cfvo>
              <x14:cfvo type="num">
                <xm:f>163</xm:f>
              </x14:cfvo>
              <x14:negativeFillColor rgb="FFFF0000"/>
              <x14:axisColor rgb="FF000000"/>
            </x14:dataBar>
          </x14:cfRule>
          <x14:cfRule type="dataBar" id="{54A4C6AE-22A0-4837-B19E-53D32CDFDF2F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F099AF3C-2F86-4D23-92D3-A97F19B596C8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A04AC095-D7E0-4091-8D43-92DBCAF3C3A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F5D7377-14CF-431B-817E-BC53966603BF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00EFE2AC-45DA-4C11-9B64-5BF78AE8F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F7AF1C22-F4CF-4F50-8BB7-F96D09B973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921C42-5E0E-43EA-BF30-C74DA82EE259}">
            <x14:dataBar minLength="0" maxLength="100" gradient="0">
              <x14:cfvo type="num">
                <xm:f>0</xm:f>
              </x14:cfvo>
              <x14:cfvo type="num">
                <xm:f>163</xm:f>
              </x14:cfvo>
              <x14:negativeFillColor rgb="FFFF0000"/>
              <x14:axisColor rgb="FF000000"/>
            </x14:dataBar>
          </x14:cfRule>
          <x14:cfRule type="dataBar" id="{B427B347-0568-431A-A8AB-DA8750C258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779CE64-6C3B-4750-BF01-1F7D80844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ABEBA4-9618-44E5-818B-87CDC97761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027912A-B06F-4DFC-9B31-27AD98ADC4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C121358-3A30-4603-B17A-4D459932F7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BCC661-4632-4ADC-B871-A14E895B9706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B4DAAC6-9438-4B37-A528-79FDA227C32C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6CB1-57E9-4AA1-9E18-2D35A0E5070C}">
  <sheetPr codeName="Hoja96"/>
  <dimension ref="B1:Y24"/>
  <sheetViews>
    <sheetView showGridLines="0" topLeftCell="F1" workbookViewId="0">
      <selection activeCell="K21" sqref="K21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428</v>
      </c>
      <c r="I1" s="19"/>
      <c r="J1" s="19"/>
      <c r="K1" s="19"/>
      <c r="L1" s="19"/>
      <c r="M1" s="19"/>
      <c r="N1" s="22"/>
      <c r="X1" s="8">
        <f>AVERAGE(L7,L9,L11,L15,L19)</f>
        <v>1.1460314732838932</v>
      </c>
      <c r="Y1" s="9">
        <f>1-X1</f>
        <v>-0.14603147328389321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429</v>
      </c>
      <c r="J7" s="27">
        <v>119</v>
      </c>
      <c r="K7" s="27">
        <v>121</v>
      </c>
      <c r="L7" s="23">
        <f>K7/J7</f>
        <v>1.0168067226890756</v>
      </c>
      <c r="M7" s="32">
        <f>J7-K7</f>
        <v>-2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430</v>
      </c>
      <c r="J9" s="27">
        <v>234</v>
      </c>
      <c r="K9" s="27">
        <v>239</v>
      </c>
      <c r="L9" s="23">
        <f>K9/J9</f>
        <v>1.0213675213675213</v>
      </c>
      <c r="M9" s="32">
        <f>J9-K9</f>
        <v>-5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277</v>
      </c>
      <c r="J11" s="27">
        <v>30</v>
      </c>
      <c r="K11" s="27">
        <v>50</v>
      </c>
      <c r="L11" s="23">
        <f>K11/J11</f>
        <v>1.6666666666666667</v>
      </c>
      <c r="M11" s="32">
        <f>J11-K11</f>
        <v>-20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1" t="s">
        <v>8</v>
      </c>
      <c r="I13" s="22"/>
      <c r="J13" s="22"/>
      <c r="K13" s="22"/>
      <c r="L13" s="22"/>
      <c r="M13" s="22"/>
      <c r="N13" s="22"/>
    </row>
    <row r="14" spans="2:25" x14ac:dyDescent="0.25">
      <c r="H14" s="21"/>
      <c r="I14" s="22"/>
      <c r="J14" s="22"/>
      <c r="K14" s="22"/>
      <c r="L14" s="22"/>
      <c r="M14" s="22"/>
      <c r="N14" s="22"/>
    </row>
    <row r="15" spans="2:25" x14ac:dyDescent="0.25">
      <c r="H15" s="26"/>
      <c r="I15" s="36" t="s">
        <v>428</v>
      </c>
      <c r="J15" s="20">
        <v>79</v>
      </c>
      <c r="K15" s="20">
        <v>81</v>
      </c>
      <c r="L15" s="23">
        <f>K15/J15</f>
        <v>1.0253164556962024</v>
      </c>
      <c r="M15" s="18">
        <f>J15-K15</f>
        <v>-2</v>
      </c>
      <c r="N15" s="22"/>
    </row>
    <row r="16" spans="2:25" x14ac:dyDescent="0.25">
      <c r="H16" s="26"/>
      <c r="I16" s="36"/>
      <c r="J16" s="20"/>
      <c r="K16" s="20"/>
      <c r="L16" s="23"/>
      <c r="M16" s="18"/>
      <c r="N16" s="22"/>
    </row>
    <row r="17" spans="8:14" x14ac:dyDescent="0.25">
      <c r="H17" s="21" t="s">
        <v>9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36" t="s">
        <v>428</v>
      </c>
      <c r="J19" s="20">
        <v>105</v>
      </c>
      <c r="K19" s="20">
        <v>105</v>
      </c>
      <c r="L19" s="23">
        <f>K19/J19</f>
        <v>1</v>
      </c>
      <c r="M19" s="18">
        <f>J19-K19</f>
        <v>0</v>
      </c>
      <c r="N19" s="22"/>
    </row>
    <row r="20" spans="8:14" x14ac:dyDescent="0.25">
      <c r="H20" s="26"/>
      <c r="I20" s="36"/>
      <c r="J20" s="20"/>
      <c r="K20" s="20"/>
      <c r="L20" s="23"/>
      <c r="M20" s="18"/>
      <c r="N20" s="22"/>
    </row>
    <row r="21" spans="8:14" x14ac:dyDescent="0.25">
      <c r="H21" s="2"/>
      <c r="I21" s="2"/>
      <c r="J21" s="5"/>
      <c r="K21" s="5"/>
      <c r="L21" s="5"/>
      <c r="M21" s="5"/>
      <c r="N21" s="22"/>
    </row>
    <row r="22" spans="8:14" x14ac:dyDescent="0.25">
      <c r="I22" s="24">
        <f ca="1">TODAY()</f>
        <v>46256</v>
      </c>
      <c r="J22" s="24"/>
      <c r="K22" s="24"/>
      <c r="L22" s="24"/>
    </row>
    <row r="24" spans="8:14" x14ac:dyDescent="0.25">
      <c r="J24" s="25"/>
      <c r="K24" s="25"/>
      <c r="L24" s="25"/>
    </row>
  </sheetData>
  <mergeCells count="38">
    <mergeCell ref="I22:L22"/>
    <mergeCell ref="J24:L24"/>
    <mergeCell ref="H17:H18"/>
    <mergeCell ref="I17:M18"/>
    <mergeCell ref="H19:H20"/>
    <mergeCell ref="I19:I20"/>
    <mergeCell ref="J19:J20"/>
    <mergeCell ref="K19:K20"/>
    <mergeCell ref="L19:L20"/>
    <mergeCell ref="M19:M20"/>
    <mergeCell ref="H15:H16"/>
    <mergeCell ref="I15:I16"/>
    <mergeCell ref="J15:J16"/>
    <mergeCell ref="K15:K16"/>
    <mergeCell ref="L15:L16"/>
    <mergeCell ref="L9:L10"/>
    <mergeCell ref="M9:M10"/>
    <mergeCell ref="I11:I12"/>
    <mergeCell ref="J11:J12"/>
    <mergeCell ref="K11:K12"/>
    <mergeCell ref="L11:L12"/>
    <mergeCell ref="M11:M12"/>
    <mergeCell ref="H1:M3"/>
    <mergeCell ref="N1:N21"/>
    <mergeCell ref="H5:H6"/>
    <mergeCell ref="I5:M6"/>
    <mergeCell ref="H7:H12"/>
    <mergeCell ref="I7:I8"/>
    <mergeCell ref="J7:J8"/>
    <mergeCell ref="K7:K8"/>
    <mergeCell ref="L7:L8"/>
    <mergeCell ref="M7:M8"/>
    <mergeCell ref="M15:M16"/>
    <mergeCell ref="H13:H14"/>
    <mergeCell ref="I13:M14"/>
    <mergeCell ref="I9:I10"/>
    <mergeCell ref="J9:J10"/>
    <mergeCell ref="K9:K10"/>
  </mergeCells>
  <conditionalFormatting sqref="L7:L12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{5A4B00C5-3BB5-4B7B-BD9B-70A51D867808}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{36D60F01-4629-4CF4-8398-96F64D4279D8}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{0EAE56E0-3E38-47C7-8C44-9194C94B2132}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{E14E5C94-77FD-4001-8F3E-2C5B3F6D6462}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{B14B0DC8-5934-4939-B9CC-A4FEE646244E}</x14:id>
        </ext>
      </extLst>
    </cfRule>
  </conditionalFormatting>
  <conditionalFormatting sqref="L15:L16 L19:L20 L7:L12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{92100B28-0BE3-4E33-9CFE-6093625EFA76}</x14:id>
        </ext>
      </extLst>
    </cfRule>
    <cfRule type="dataBar" priority="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{4EAECEB1-A775-48DA-8152-3126E6E48237}</x14:id>
        </ext>
      </extLst>
    </cfRule>
  </conditionalFormatting>
  <conditionalFormatting sqref="L15:L16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{A2661660-D005-41AF-A017-A6DFD40E4289}</x14:id>
        </ext>
      </extLst>
    </cfRule>
    <cfRule type="dataBar" priority="7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{B7F1E944-86B0-4FAA-843C-83C4D2C4E781}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{8D664861-93C4-4E12-974B-1950F29340E5}</x14:id>
        </ext>
      </extLst>
    </cfRule>
    <cfRule type="dataBar" priority="70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{31F03185-9EBE-4A97-BA30-4A0A5AB70BB3}</x14:id>
        </ext>
      </extLst>
    </cfRule>
    <cfRule type="dataBar" priority="7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{691B150A-9800-4AA5-BF91-35BAF352DA0D}</x14:id>
        </ext>
      </extLst>
    </cfRule>
  </conditionalFormatting>
  <conditionalFormatting sqref="L19:L20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{38F4B0E8-679F-4272-9A98-99824BE011FF}</x14:id>
        </ext>
      </extLst>
    </cfRule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{0DEBC621-3010-4B2C-8CC5-7C52E9824AFD}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{4E2B4D5A-3446-43FE-9F4C-80F947AF36FC}</x14:id>
        </ext>
      </extLst>
    </cfRule>
    <cfRule type="dataBar" priority="69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{3F46795A-7B39-4031-927F-D5ACA20EF92B}</x14:id>
        </ext>
      </extLst>
    </cfRule>
    <cfRule type="dataBar" priority="67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{398DD339-08C3-4A32-B52F-A78E059872D2}</x14:id>
        </ext>
      </extLst>
    </cfRule>
  </conditionalFormatting>
  <conditionalFormatting sqref="M7 M9 M11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{98A49E56-EB9E-49AC-A31C-21BC4B80BC33}</x14:id>
        </ext>
      </extLst>
    </cfRule>
    <cfRule type="dataBar" priority="81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{DF96BD09-877C-4CD7-9E8F-ACBA924962C7}</x14:id>
        </ext>
      </extLst>
    </cfRule>
    <cfRule type="dataBar" priority="81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{89293D19-3CA9-4605-88D7-61C1C6070490}</x14:id>
        </ext>
      </extLst>
    </cfRule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{39E499A4-90CA-49B3-8F51-CC3630724B67}</x14:id>
        </ext>
      </extLst>
    </cfRule>
    <cfRule type="dataBar" priority="8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{B6FB57A0-A715-4D6C-8C40-5F38B4B40E44}</x14:id>
        </ext>
      </extLst>
    </cfRule>
    <cfRule type="dataBar" priority="81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{AA057C9F-FFB3-4F33-946F-ADC320D28C04}</x14:id>
        </ext>
      </extLst>
    </cfRule>
    <cfRule type="dataBar" priority="81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{3A70DE85-16C9-46D1-9947-64E1573F7820}</x14:id>
        </ext>
      </extLst>
    </cfRule>
    <cfRule type="dataBar" priority="81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{136AA60F-EC26-449F-82A4-E600189E9FAF}</x14:id>
        </ext>
      </extLst>
    </cfRule>
  </conditionalFormatting>
  <conditionalFormatting sqref="M7:M8">
    <cfRule type="dataBar" priority="10">
      <dataBar>
        <cfvo type="num" val="0"/>
        <cfvo type="num" val="119"/>
        <color rgb="FF638EC6"/>
      </dataBar>
      <extLst>
        <ext xmlns:x14="http://schemas.microsoft.com/office/spreadsheetml/2009/9/main" uri="{B025F937-C7B1-47D3-B67F-A62EFF666E3E}">
          <x14:id>{9733278A-6414-4BF1-BDBB-49E50B2494BB}</x14:id>
        </ext>
      </extLst>
    </cfRule>
    <cfRule type="dataBar" priority="17">
      <dataBar>
        <cfvo type="num" val="0"/>
        <cfvo type="num" val="125"/>
        <color rgb="FF638EC6"/>
      </dataBar>
      <extLst>
        <ext xmlns:x14="http://schemas.microsoft.com/office/spreadsheetml/2009/9/main" uri="{B025F937-C7B1-47D3-B67F-A62EFF666E3E}">
          <x14:id>{2A6FC035-D53E-4D56-9061-1962B981F83C}</x14:id>
        </ext>
      </extLst>
    </cfRule>
  </conditionalFormatting>
  <conditionalFormatting sqref="M7:M12">
    <cfRule type="dataBar" priority="20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{E32BB799-6AC9-45A2-94F2-39FCA03CAC53}</x14:id>
        </ext>
      </extLst>
    </cfRule>
    <cfRule type="dataBar" priority="27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{59C935C8-21F1-4B3F-B441-4A1580D91936}</x14:id>
        </ext>
      </extLst>
    </cfRule>
    <cfRule type="dataBar" priority="30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{CB48E639-930B-4FF6-97AA-854085BA3950}</x14:id>
        </ext>
      </extLst>
    </cfRule>
    <cfRule type="dataBar" priority="33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{A9EC81FE-D7F3-4ACC-9823-D51D0E4835C0}</x14:id>
        </ext>
      </extLst>
    </cfRule>
    <cfRule type="dataBar" priority="36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{BD112573-EE0E-40B5-B69B-45534623C9C6}</x14:id>
        </ext>
      </extLst>
    </cfRule>
    <cfRule type="dataBar" priority="39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{78ACDC04-1229-4A74-81C7-B6746BAF234D}</x14:id>
        </ext>
      </extLst>
    </cfRule>
    <cfRule type="dataBar" priority="43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{D0946038-05EA-4A08-9175-5CE32ABB90E4}</x14:id>
        </ext>
      </extLst>
    </cfRule>
    <cfRule type="dataBar" priority="46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{92AE1A28-C7D4-4D9A-86CB-53BB4E740C9A}</x14:id>
        </ext>
      </extLst>
    </cfRule>
    <cfRule type="dataBar" priority="48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{B44CEA42-A239-4FE6-ADD2-28D9B59EF214}</x14:id>
        </ext>
      </extLst>
    </cfRule>
    <cfRule type="dataBar" priority="49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{D1680525-0811-44E8-8736-9883AAF9AB3A}</x14:id>
        </ext>
      </extLst>
    </cfRule>
    <cfRule type="dataBar" priority="24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{436FBADA-F83E-47F6-B9D5-F187668C200F}</x14:id>
        </ext>
      </extLst>
    </cfRule>
  </conditionalFormatting>
  <conditionalFormatting sqref="M9:M10">
    <cfRule type="dataBar" priority="9">
      <dataBar>
        <cfvo type="num" val="0"/>
        <cfvo type="num" val="234"/>
        <color rgb="FF638EC6"/>
      </dataBar>
      <extLst>
        <ext xmlns:x14="http://schemas.microsoft.com/office/spreadsheetml/2009/9/main" uri="{B025F937-C7B1-47D3-B67F-A62EFF666E3E}">
          <x14:id>{BE9BA351-7652-485F-98D7-0D1FFB39DBAC}</x14:id>
        </ext>
      </extLst>
    </cfRule>
    <cfRule type="dataBar" priority="16">
      <dataBar>
        <cfvo type="num" val="0"/>
        <cfvo type="num" val="12"/>
        <color rgb="FF638EC6"/>
      </dataBar>
      <extLst>
        <ext xmlns:x14="http://schemas.microsoft.com/office/spreadsheetml/2009/9/main" uri="{B025F937-C7B1-47D3-B67F-A62EFF666E3E}">
          <x14:id>{C1DC34F2-BAFE-44C4-9878-FF0704B78688}</x14:id>
        </ext>
      </extLst>
    </cfRule>
  </conditionalFormatting>
  <conditionalFormatting sqref="M11:M12">
    <cfRule type="dataBar" priority="8">
      <dataBar>
        <cfvo type="num" val="0"/>
        <cfvo type="num" val="30"/>
        <color rgb="FF638EC6"/>
      </dataBar>
      <extLst>
        <ext xmlns:x14="http://schemas.microsoft.com/office/spreadsheetml/2009/9/main" uri="{B025F937-C7B1-47D3-B67F-A62EFF666E3E}">
          <x14:id>{30F53B3D-651A-4D23-8F6D-DDADC0928DE2}</x14:id>
        </ext>
      </extLst>
    </cfRule>
    <cfRule type="dataBar" priority="15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{1B0FA6E6-A807-40F2-B7CF-12496C4DCA67}</x14:id>
        </ext>
      </extLst>
    </cfRule>
  </conditionalFormatting>
  <conditionalFormatting sqref="M15:M16">
    <cfRule type="dataBar" priority="41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{B5933360-B28A-4A04-8041-CAFFCF730852}</x14:id>
        </ext>
      </extLst>
    </cfRule>
    <cfRule type="dataBar" priority="21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{F336F231-BB68-49B6-8FA5-1D3B88BFFEAC}</x14:id>
        </ext>
      </extLst>
    </cfRule>
    <cfRule type="dataBar" priority="18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{EB7F510A-E822-4205-BF96-1420A06F87F7}</x14:id>
        </ext>
      </extLst>
    </cfRule>
    <cfRule type="dataBar" priority="11">
      <dataBar>
        <cfvo type="num" val="0"/>
        <cfvo type="num" val="163"/>
        <color rgb="FF638EC6"/>
      </dataBar>
      <extLst>
        <ext xmlns:x14="http://schemas.microsoft.com/office/spreadsheetml/2009/9/main" uri="{B025F937-C7B1-47D3-B67F-A62EFF666E3E}">
          <x14:id>{4BD7DEF1-A52D-476E-8672-4487F08AB71D}</x14:id>
        </ext>
      </extLst>
    </cfRule>
    <cfRule type="dataBar" priority="59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{DDCF5D23-36BB-4CD2-B950-6B89B7F106B8}</x14:id>
        </ext>
      </extLst>
    </cfRule>
    <cfRule type="dataBar" priority="60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{4B6B79D8-69BB-4EB6-9735-82293DE21441}</x14:id>
        </ext>
      </extLst>
    </cfRule>
    <cfRule type="dataBar" priority="6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{80E13F46-4934-4D4C-B043-E2E1F6226FE4}</x14:id>
        </ext>
      </extLst>
    </cfRule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{96172D88-D43D-4769-86D7-61B6400D049E}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{69079D27-F2ED-4BA5-9136-487CC495D2EA}</x14:id>
        </ext>
      </extLst>
    </cfRule>
    <cfRule type="dataBar" priority="6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{04CA0765-2283-47BB-8B3F-1F0AF31BDB34}</x14:id>
        </ext>
      </extLst>
    </cfRule>
    <cfRule type="dataBar" priority="6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{659C0560-BC28-4CAC-A69E-169D1F49CFFE}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{628D6430-36C3-4AA3-A1CC-3F6E884D2954}</x14:id>
        </ext>
      </extLst>
    </cfRule>
    <cfRule type="dataBar" priority="47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{071741FB-EB5A-4857-BE52-795868707D6E}</x14:id>
        </ext>
      </extLst>
    </cfRule>
    <cfRule type="dataBar" priority="44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{85C25761-E8B4-4E27-9ED0-30AB8B089FA9}</x14:id>
        </ext>
      </extLst>
    </cfRule>
    <cfRule type="dataBar" priority="7">
      <dataBar>
        <cfvo type="num" val="0"/>
        <cfvo type="num" val="79"/>
        <color rgb="FF638EC6"/>
      </dataBar>
      <extLst>
        <ext xmlns:x14="http://schemas.microsoft.com/office/spreadsheetml/2009/9/main" uri="{B025F937-C7B1-47D3-B67F-A62EFF666E3E}">
          <x14:id>{FD58B6D4-BE5E-40B5-A6BC-4FCFD4B590FD}</x14:id>
        </ext>
      </extLst>
    </cfRule>
    <cfRule type="dataBar" priority="40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{843E2085-B36A-4E11-81F0-936A1CF9268D}</x14:id>
        </ext>
      </extLst>
    </cfRule>
    <cfRule type="dataBar" priority="37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{ABE5B2E9-E9AF-4A1B-86B6-82A9557435D6}</x14:id>
        </ext>
      </extLst>
    </cfRule>
    <cfRule type="dataBar" priority="34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{0C3B5E59-083D-4B1C-9C69-6E8B05AE281F}</x14:id>
        </ext>
      </extLst>
    </cfRule>
    <cfRule type="dataBar" priority="31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{6CF06A6C-3CD0-4FCE-BB10-90B347E73969}</x14:id>
        </ext>
      </extLst>
    </cfRule>
    <cfRule type="dataBar" priority="28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{20B76A3D-32A1-4446-B877-9A13C9BA82E3}</x14:id>
        </ext>
      </extLst>
    </cfRule>
    <cfRule type="dataBar" priority="25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{11B634BD-A813-404A-ACBE-D647DA47FF59}</x14:id>
        </ext>
      </extLst>
    </cfRule>
    <cfRule type="dataBar" priority="50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{90806DE1-20B5-4D8E-A3B3-832F65C955F4}</x14:id>
        </ext>
      </extLst>
    </cfRule>
    <cfRule type="dataBar" priority="22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{6B124012-060B-4319-8AAE-8E01B0CD69CE}</x14:id>
        </ext>
      </extLst>
    </cfRule>
  </conditionalFormatting>
  <conditionalFormatting sqref="M19:M20">
    <cfRule type="dataBar" priority="5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{BF1A33AF-7773-46EA-A9E6-0EAE8DA77641}</x14:id>
        </ext>
      </extLst>
    </cfRule>
    <cfRule type="dataBar" priority="5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{A9FAC5FB-A008-4EC7-A72F-47D0A553F898}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{714F116C-C0DE-4864-8B09-28B0B5391CC9}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{631EA54F-EA95-4F94-8B39-577E5726F476}</x14:id>
        </ext>
      </extLst>
    </cfRule>
    <cfRule type="dataBar" priority="5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{203A8498-285D-4257-9C90-CFCE818FDA3C}</x14:id>
        </ext>
      </extLst>
    </cfRule>
    <cfRule type="dataBar" priority="1">
      <dataBar>
        <cfvo type="num" val="0"/>
        <cfvo type="num" val="105"/>
        <color rgb="FF638EC6"/>
      </dataBar>
      <extLst>
        <ext xmlns:x14="http://schemas.microsoft.com/office/spreadsheetml/2009/9/main" uri="{B025F937-C7B1-47D3-B67F-A62EFF666E3E}">
          <x14:id>{B95A862C-BB5A-4558-8199-901E54C9F24F}</x14:id>
        </ext>
      </extLst>
    </cfRule>
    <cfRule type="dataBar" priority="5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{2E17F989-42B3-4B0B-A25D-B817AC585B3C}</x14:id>
        </ext>
      </extLst>
    </cfRule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{7834206F-8ACF-4FA1-84D4-DD40CE3E5295}</x14:id>
        </ext>
      </extLst>
    </cfRule>
    <cfRule type="dataBar" priority="5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{9ED559FF-5AA1-497C-BE33-D8E08FA5538B}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4B00C5-3BB5-4B7B-BD9B-70A51D86780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6D60F01-4629-4CF4-8398-96F64D4279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AE56E0-3E38-47C7-8C44-9194C94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4E5C94-77FD-4001-8F3E-2C5B3F6D64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B0DC8-5934-4939-B9CC-A4FEE64624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L7:L12</xm:sqref>
        </x14:conditionalFormatting>
        <x14:conditionalFormatting xmlns:xm="http://schemas.microsoft.com/office/excel/2006/main">
          <x14:cfRule type="dataBar" id="{92100B28-0BE3-4E33-9CFE-6093625EFA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AECEB1-A775-48DA-8152-3126E6E48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L15:L16 L19:L20 L7:L12</xm:sqref>
        </x14:conditionalFormatting>
        <x14:conditionalFormatting xmlns:xm="http://schemas.microsoft.com/office/excel/2006/main">
          <x14:cfRule type="dataBar" id="{A2661660-D005-41AF-A017-A6DFD40E42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F1E944-86B0-4FAA-843C-83C4D2C4E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664861-93C4-4E12-974B-1950F2934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F03185-9EBE-4A97-BA30-4A0A5AB70B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1B150A-9800-4AA5-BF91-35BAF352D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8F4B0E8-679F-4272-9A98-99824BE01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EBC621-3010-4B2C-8CC5-7C52E9824A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2B4D5A-3446-43FE-9F4C-80F947AF3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46795A-7B39-4031-927F-D5ACA20EF9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8DD339-08C3-4A32-B52F-A78E0598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98A49E56-EB9E-49AC-A31C-21BC4B80BC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96BD09-877C-4CD7-9E8F-ACBA924962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9293D19-3CA9-4605-88D7-61C1C6070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E499A4-90CA-49B3-8F51-CC3630724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FB57A0-A715-4D6C-8C40-5F38B4B40E4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A057C9F-FFB3-4F33-946F-ADC320D28C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A70DE85-16C9-46D1-9947-64E1573F7820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136AA60F-EC26-449F-82A4-E600189E9FAF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M9 M11</xm:sqref>
        </x14:conditionalFormatting>
        <x14:conditionalFormatting xmlns:xm="http://schemas.microsoft.com/office/excel/2006/main">
          <x14:cfRule type="dataBar" id="{9733278A-6414-4BF1-BDBB-49E50B2494BB}">
            <x14:dataBar minLength="0" maxLength="100" gradient="0">
              <x14:cfvo type="num">
                <xm:f>0</xm:f>
              </x14:cfvo>
              <x14:cfvo type="num">
                <xm:f>119</xm:f>
              </x14:cfvo>
              <x14:negativeFillColor rgb="FFFF0000"/>
              <x14:axisColor rgb="FF000000"/>
            </x14:dataBar>
          </x14:cfRule>
          <x14:cfRule type="dataBar" id="{2A6FC035-D53E-4D56-9061-1962B981F83C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E32BB799-6AC9-45A2-94F2-39FCA03CAC53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59C935C8-21F1-4B3F-B441-4A1580D91936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CB48E639-930B-4FF6-97AA-854085BA3950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A9EC81FE-D7F3-4ACC-9823-D51D0E4835C0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BD112573-EE0E-40B5-B69B-45534623C9C6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78ACDC04-1229-4A74-81C7-B6746BAF234D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D0946038-05EA-4A08-9175-5CE32ABB90E4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92AE1A28-C7D4-4D9A-86CB-53BB4E740C9A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B44CEA42-A239-4FE6-ADD2-28D9B59EF214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1680525-0811-44E8-8736-9883AAF9AB3A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436FBADA-F83E-47F6-B9D5-F187668C200F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m:sqref>M7:M12</xm:sqref>
        </x14:conditionalFormatting>
        <x14:conditionalFormatting xmlns:xm="http://schemas.microsoft.com/office/excel/2006/main">
          <x14:cfRule type="dataBar" id="{BE9BA351-7652-485F-98D7-0D1FFB39DBAC}">
            <x14:dataBar minLength="0" maxLength="100" gradient="0">
              <x14:cfvo type="num">
                <xm:f>0</xm:f>
              </x14:cfvo>
              <x14:cfvo type="num">
                <xm:f>234</xm:f>
              </x14:cfvo>
              <x14:negativeFillColor rgb="FFFF0000"/>
              <x14:axisColor rgb="FF000000"/>
            </x14:dataBar>
          </x14:cfRule>
          <x14:cfRule type="dataBar" id="{C1DC34F2-BAFE-44C4-9878-FF0704B78688}">
            <x14:dataBar minLength="0" maxLength="100" gradient="0">
              <x14:cfvo type="num">
                <xm:f>0</xm:f>
              </x14:cfvo>
              <x14:cfvo type="num">
                <xm:f>12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30F53B3D-651A-4D23-8F6D-DDADC0928DE2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14:cfRule type="dataBar" id="{1B0FA6E6-A807-40F2-B7CF-12496C4DCA67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B5933360-B28A-4A04-8041-CAFFCF730852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336F231-BB68-49B6-8FA5-1D3B88BFFEAC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EB7F510A-E822-4205-BF96-1420A06F87F7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4BD7DEF1-A52D-476E-8672-4487F08AB71D}">
            <x14:dataBar minLength="0" maxLength="100" gradient="0">
              <x14:cfvo type="num">
                <xm:f>0</xm:f>
              </x14:cfvo>
              <x14:cfvo type="num">
                <xm:f>163</xm:f>
              </x14:cfvo>
              <x14:negativeFillColor rgb="FFFF0000"/>
              <x14:axisColor rgb="FF000000"/>
            </x14:dataBar>
          </x14:cfRule>
          <x14:cfRule type="dataBar" id="{DDCF5D23-36BB-4CD2-B950-6B89B7F106B8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4B6B79D8-69BB-4EB6-9735-82293DE2144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0E13F46-4934-4D4C-B043-E2E1F6226FE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172D88-D43D-4769-86D7-61B6400D04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9079D27-F2ED-4BA5-9136-487CC495D2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CA0765-2283-47BB-8B3F-1F0AF31BDB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9C0560-BC28-4CAC-A69E-169D1F49CF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8D6430-36C3-4AA3-A1CC-3F6E884D2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1741FB-EB5A-4857-BE52-795868707D6E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5C25761-E8B4-4E27-9ED0-30AB8B089FA9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D58B6D4-BE5E-40B5-A6BC-4FCFD4B590FD}">
            <x14:dataBar minLength="0" maxLength="100" gradient="0">
              <x14:cfvo type="num">
                <xm:f>0</xm:f>
              </x14:cfvo>
              <x14:cfvo type="num">
                <xm:f>79</xm:f>
              </x14:cfvo>
              <x14:negativeFillColor rgb="FFFF0000"/>
              <x14:axisColor rgb="FF000000"/>
            </x14:dataBar>
          </x14:cfRule>
          <x14:cfRule type="dataBar" id="{843E2085-B36A-4E11-81F0-936A1CF9268D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BE5B2E9-E9AF-4A1B-86B6-82A9557435D6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0C3B5E59-083D-4B1C-9C69-6E8B05AE281F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6CF06A6C-3CD0-4FCE-BB10-90B347E73969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20B76A3D-32A1-4446-B877-9A13C9BA82E3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11B634BD-A813-404A-ACBE-D647DA47FF59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90806DE1-20B5-4D8E-A3B3-832F65C955F4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6B124012-060B-4319-8AAE-8E01B0CD69CE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BF1A33AF-7773-46EA-A9E6-0EAE8DA77641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A9FAC5FB-A008-4EC7-A72F-47D0A553F8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4F116C-C0DE-4864-8B09-28B0B5391CC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31EA54F-EA95-4F94-8B39-577E5726F4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3A8498-285D-4257-9C90-CFCE818FDA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95A862C-BB5A-4558-8199-901E54C9F24F}">
            <x14:dataBar minLength="0" maxLength="100" gradient="0">
              <x14:cfvo type="num">
                <xm:f>0</xm:f>
              </x14:cfvo>
              <x14:cfvo type="num">
                <xm:f>105</xm:f>
              </x14:cfvo>
              <x14:negativeFillColor rgb="FFFF0000"/>
              <x14:axisColor rgb="FF000000"/>
            </x14:dataBar>
          </x14:cfRule>
          <x14:cfRule type="dataBar" id="{2E17F989-42B3-4B0B-A25D-B817AC585B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34206F-8ACF-4FA1-84D4-DD40CE3E52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D559FF-5AA1-497C-BE33-D8E08FA5538B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M19:M20</xm:sqref>
        </x14:conditionalFormatting>
      </x14:conditionalFormatting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188D-2E6A-412D-971E-71401E5B5FF1}">
  <sheetPr codeName="Hoja97"/>
  <dimension ref="B1:Y26"/>
  <sheetViews>
    <sheetView showGridLines="0" topLeftCell="F1" workbookViewId="0">
      <selection activeCell="K21" sqref="K21:K22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434</v>
      </c>
      <c r="I1" s="19"/>
      <c r="J1" s="19"/>
      <c r="K1" s="19"/>
      <c r="L1" s="19"/>
      <c r="M1" s="19"/>
      <c r="N1" s="22"/>
      <c r="X1" s="8">
        <f>AVERAGE(L7,L9,L11,L13,L17,L21)</f>
        <v>1.2529556836958016</v>
      </c>
      <c r="Y1" s="9">
        <f>1-X1</f>
        <v>-0.25295568369580157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431</v>
      </c>
      <c r="J7" s="27">
        <v>174</v>
      </c>
      <c r="K7" s="27">
        <v>225</v>
      </c>
      <c r="L7" s="23">
        <f>K7/J7</f>
        <v>1.2931034482758621</v>
      </c>
      <c r="M7" s="32">
        <f>J7-K7</f>
        <v>-51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183</v>
      </c>
      <c r="J9" s="27">
        <v>55</v>
      </c>
      <c r="K9" s="27">
        <v>59</v>
      </c>
      <c r="L9" s="23">
        <f>K9/J9</f>
        <v>1.0727272727272728</v>
      </c>
      <c r="M9" s="32">
        <f>J9-K9</f>
        <v>-4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432</v>
      </c>
      <c r="J11" s="27">
        <v>123</v>
      </c>
      <c r="K11" s="27">
        <v>148</v>
      </c>
      <c r="L11" s="23">
        <f>K11/J11</f>
        <v>1.2032520325203253</v>
      </c>
      <c r="M11" s="32">
        <f>J11-K11</f>
        <v>-25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433</v>
      </c>
      <c r="J13" s="27">
        <v>30</v>
      </c>
      <c r="K13" s="27">
        <v>51</v>
      </c>
      <c r="L13" s="23">
        <f>K13/J13</f>
        <v>1.7</v>
      </c>
      <c r="M13" s="32">
        <f>J13-K13</f>
        <v>-21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1" t="s">
        <v>8</v>
      </c>
      <c r="I15" s="22"/>
      <c r="J15" s="22"/>
      <c r="K15" s="22"/>
      <c r="L15" s="22"/>
      <c r="M15" s="22"/>
      <c r="N15" s="22"/>
    </row>
    <row r="16" spans="2:25" x14ac:dyDescent="0.25">
      <c r="H16" s="21"/>
      <c r="I16" s="22"/>
      <c r="J16" s="22"/>
      <c r="K16" s="22"/>
      <c r="L16" s="22"/>
      <c r="M16" s="22"/>
      <c r="N16" s="22"/>
    </row>
    <row r="17" spans="8:14" x14ac:dyDescent="0.25">
      <c r="H17" s="26"/>
      <c r="I17" s="36" t="s">
        <v>434</v>
      </c>
      <c r="J17" s="20">
        <v>210</v>
      </c>
      <c r="K17" s="20">
        <v>249</v>
      </c>
      <c r="L17" s="23">
        <f>K17/J17</f>
        <v>1.1857142857142857</v>
      </c>
      <c r="M17" s="18">
        <f>J17-K17</f>
        <v>-39</v>
      </c>
      <c r="N17" s="22"/>
    </row>
    <row r="18" spans="8:14" x14ac:dyDescent="0.25">
      <c r="H18" s="26"/>
      <c r="I18" s="36"/>
      <c r="J18" s="20"/>
      <c r="K18" s="20"/>
      <c r="L18" s="23"/>
      <c r="M18" s="18"/>
      <c r="N18" s="22"/>
    </row>
    <row r="19" spans="8:14" x14ac:dyDescent="0.25">
      <c r="H19" s="21" t="s">
        <v>9</v>
      </c>
      <c r="I19" s="22"/>
      <c r="J19" s="22"/>
      <c r="K19" s="22"/>
      <c r="L19" s="22"/>
      <c r="M19" s="22"/>
      <c r="N19" s="22"/>
    </row>
    <row r="20" spans="8:14" x14ac:dyDescent="0.25">
      <c r="H20" s="21"/>
      <c r="I20" s="22"/>
      <c r="J20" s="22"/>
      <c r="K20" s="22"/>
      <c r="L20" s="22"/>
      <c r="M20" s="22"/>
      <c r="N20" s="22"/>
    </row>
    <row r="21" spans="8:14" x14ac:dyDescent="0.25">
      <c r="H21" s="26"/>
      <c r="I21" s="36" t="s">
        <v>434</v>
      </c>
      <c r="J21" s="20">
        <v>143</v>
      </c>
      <c r="K21" s="20">
        <v>152</v>
      </c>
      <c r="L21" s="23">
        <f>K21/J21</f>
        <v>1.0629370629370629</v>
      </c>
      <c r="M21" s="18">
        <f>J21-K21</f>
        <v>-9</v>
      </c>
      <c r="N21" s="22"/>
    </row>
    <row r="22" spans="8:14" x14ac:dyDescent="0.25">
      <c r="H22" s="26"/>
      <c r="I22" s="36"/>
      <c r="J22" s="20"/>
      <c r="K22" s="20"/>
      <c r="L22" s="23"/>
      <c r="M22" s="18"/>
      <c r="N22" s="22"/>
    </row>
    <row r="23" spans="8:14" x14ac:dyDescent="0.25">
      <c r="H23" s="2"/>
      <c r="I23" s="2"/>
      <c r="J23" s="5"/>
      <c r="K23" s="5"/>
      <c r="L23" s="5"/>
      <c r="M23" s="5"/>
      <c r="N23" s="22"/>
    </row>
    <row r="24" spans="8:14" x14ac:dyDescent="0.25">
      <c r="I24" s="24">
        <f ca="1">TODAY()</f>
        <v>46256</v>
      </c>
      <c r="J24" s="24"/>
      <c r="K24" s="24"/>
      <c r="L24" s="24"/>
    </row>
    <row r="26" spans="8:14" x14ac:dyDescent="0.25">
      <c r="J26" s="25"/>
      <c r="K26" s="25"/>
      <c r="L26" s="25"/>
    </row>
  </sheetData>
  <mergeCells count="43">
    <mergeCell ref="I24:L24"/>
    <mergeCell ref="J26:L26"/>
    <mergeCell ref="H19:H20"/>
    <mergeCell ref="I19:M20"/>
    <mergeCell ref="H21:H22"/>
    <mergeCell ref="I21:I22"/>
    <mergeCell ref="J21:J22"/>
    <mergeCell ref="K21:K22"/>
    <mergeCell ref="L21:L22"/>
    <mergeCell ref="M21:M22"/>
    <mergeCell ref="H17:H18"/>
    <mergeCell ref="I17:I18"/>
    <mergeCell ref="J17:J18"/>
    <mergeCell ref="K17:K18"/>
    <mergeCell ref="L17:L18"/>
    <mergeCell ref="H15:H16"/>
    <mergeCell ref="I15:M16"/>
    <mergeCell ref="I13:I14"/>
    <mergeCell ref="J13:J14"/>
    <mergeCell ref="K13:K14"/>
    <mergeCell ref="L13:L14"/>
    <mergeCell ref="M13:M14"/>
    <mergeCell ref="J9:J10"/>
    <mergeCell ref="K9:K10"/>
    <mergeCell ref="L9:L10"/>
    <mergeCell ref="M9:M10"/>
    <mergeCell ref="M17:M18"/>
    <mergeCell ref="H1:M3"/>
    <mergeCell ref="N1:N23"/>
    <mergeCell ref="H5:H6"/>
    <mergeCell ref="I5:M6"/>
    <mergeCell ref="H7:H14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4"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{83F0794B-535C-49D1-9641-85E9C6317262}</x14:id>
        </ext>
      </extLst>
    </cfRule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{CCF7070A-28F0-48F6-BFF6-DA2BCE58D7BB}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{B8B096C3-758A-441C-AF86-6C14D7FEA59E}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{E97D63D9-9A16-46CE-96E7-5FD150D4F43A}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{4AB89BF1-5F0A-458C-9F39-4EC2BB5148EE}</x14:id>
        </ext>
      </extLst>
    </cfRule>
  </conditionalFormatting>
  <conditionalFormatting sqref="L17:L18 L21:L22 L7:L14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{B2D782A0-26B4-46EF-A0FF-1357F8EAECF2}</x14:id>
        </ext>
      </extLst>
    </cfRule>
    <cfRule type="dataBar" priority="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{3F2686FF-FC4E-40B8-AFB4-98BB47E1467A}</x14:id>
        </ext>
      </extLst>
    </cfRule>
  </conditionalFormatting>
  <conditionalFormatting sqref="L17:L18">
    <cfRule type="dataBar" priority="7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{1C8E8B1F-37A9-4BC3-9081-0DEB4E612050}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{2D4A5C81-0F9F-4727-AB2E-36A0B0909300}</x14:id>
        </ext>
      </extLst>
    </cfRule>
    <cfRule type="dataBar" priority="73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{C547631E-BF45-4ECA-A05D-ABA779EFA871}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{65A8B60B-7FBF-4F44-8174-EE1404CE809F}</x14:id>
        </ext>
      </extLst>
    </cfRule>
    <cfRule type="dataBar" priority="7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{0329644B-448B-443B-98F4-FEC34E0D7D9C}</x14:id>
        </ext>
      </extLst>
    </cfRule>
  </conditionalFormatting>
  <conditionalFormatting sqref="L21:L22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{E66CC846-4FE5-477A-99A7-6961642CA78C}</x14:id>
        </ext>
      </extLst>
    </cfRule>
    <cfRule type="dataBar" priority="7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{08B25A3E-9F0A-4EB3-824B-C682ADB0A41A}</x14:id>
        </ext>
      </extLs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{719E8C6F-CC53-4C12-B812-51C051025E8E}</x14:id>
        </ext>
      </extLst>
    </cfRule>
    <cfRule type="dataBar" priority="70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{CADF454F-AEBB-4A44-AC05-1285DB0EF082}</x14:id>
        </ext>
      </extLst>
    </cfRule>
    <cfRule type="dataBar" priority="68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{A2177491-2584-459C-8CAE-CCC1ABDB00F4}</x14:id>
        </ext>
      </extLst>
    </cfRule>
  </conditionalFormatting>
  <conditionalFormatting sqref="M7 M9 M11 M13">
    <cfRule type="dataBar" priority="8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{28438723-F5C2-4849-839A-9A605B47AA04}</x14:id>
        </ext>
      </extLst>
    </cfRule>
    <cfRule type="dataBar" priority="84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{5CC2A40B-5C4A-4E9B-9CC2-16B6E1B193C2}</x14:id>
        </ext>
      </extLst>
    </cfRule>
    <cfRule type="dataBar" priority="847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{0F2E77E7-C697-4CC5-AD70-5B5A068D54A5}</x14:id>
        </ext>
      </extLst>
    </cfRule>
    <cfRule type="dataBar" priority="846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{C78205CC-61B7-4B11-93E4-E61B21F3529A}</x14:id>
        </ext>
      </extLst>
    </cfRule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{03D55868-4670-4AA7-9E35-770974C2E5DA}</x14:id>
        </ext>
      </extLst>
    </cfRule>
    <cfRule type="dataBar" priority="85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{72AFBE8B-5AAD-4A57-92EF-FF954370ABD2}</x14:id>
        </ext>
      </extLst>
    </cfRule>
    <cfRule type="dataBar" priority="85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{941BE09B-43C5-445C-9EAE-E6EA5D2FD8DD}</x14:id>
        </ext>
      </extLst>
    </cfRule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{52F6A1EE-D8F1-421E-9E64-AC2C2D437463}</x14:id>
        </ext>
      </extLst>
    </cfRule>
  </conditionalFormatting>
  <conditionalFormatting sqref="M7:M8">
    <cfRule type="dataBar" priority="18">
      <dataBar>
        <cfvo type="num" val="0"/>
        <cfvo type="num" val="125"/>
        <color rgb="FF638EC6"/>
      </dataBar>
      <extLst>
        <ext xmlns:x14="http://schemas.microsoft.com/office/spreadsheetml/2009/9/main" uri="{B025F937-C7B1-47D3-B67F-A62EFF666E3E}">
          <x14:id>{5FAC59D2-4147-49B2-AAD5-872D2177BE79}</x14:id>
        </ext>
      </extLst>
    </cfRule>
    <cfRule type="dataBar" priority="11">
      <dataBar>
        <cfvo type="num" val="0"/>
        <cfvo type="num" val="174"/>
        <color rgb="FF638EC6"/>
      </dataBar>
      <extLst>
        <ext xmlns:x14="http://schemas.microsoft.com/office/spreadsheetml/2009/9/main" uri="{B025F937-C7B1-47D3-B67F-A62EFF666E3E}">
          <x14:id>{7A3EF2EA-200D-416C-8BA8-160E293FF9EA}</x14:id>
        </ext>
      </extLst>
    </cfRule>
  </conditionalFormatting>
  <conditionalFormatting sqref="M7:M14">
    <cfRule type="dataBar" priority="28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{A3703E30-7755-43EA-BDA7-BA9DAC066582}</x14:id>
        </ext>
      </extLst>
    </cfRule>
    <cfRule type="dataBar" priority="25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{BF5A4323-56ED-4DB8-AD2C-95195A730E89}</x14:id>
        </ext>
      </extLst>
    </cfRule>
    <cfRule type="dataBar" priority="50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{AFD016D6-C1AA-44BF-9148-74705247D476}</x14:id>
        </ext>
      </extLst>
    </cfRule>
    <cfRule type="dataBar" priority="37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{B5DE7291-4E35-47E5-8AC6-15BBB40BFD72}</x14:id>
        </ext>
      </extLst>
    </cfRule>
    <cfRule type="dataBar" priority="44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{16148412-B499-4A3B-AF02-9B37332384E9}</x14:id>
        </ext>
      </extLst>
    </cfRule>
    <cfRule type="dataBar" priority="21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{F89E4246-5F1F-4D1B-B2DF-8D0CCC508684}</x14:id>
        </ext>
      </extLst>
    </cfRule>
    <cfRule type="dataBar" priority="34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{0DEAF907-A6DD-4EAA-BC43-BCDC603F976F}</x14:id>
        </ext>
      </extLst>
    </cfRule>
    <cfRule type="dataBar" priority="49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{A9F8CC0C-2EA9-45E2-B668-A938129CF140}</x14:id>
        </ext>
      </extLst>
    </cfRule>
    <cfRule type="dataBar" priority="31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{6118D8EE-0D76-4C9C-B0E1-772BEA850C81}</x14:id>
        </ext>
      </extLst>
    </cfRule>
    <cfRule type="dataBar" priority="47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{BE8E1BA2-F44A-422B-B321-A7A9DC5F97DD}</x14:id>
        </ext>
      </extLst>
    </cfRule>
    <cfRule type="dataBar" priority="40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{CB715C14-0D61-45F8-8C70-4F5D0C6E8031}</x14:id>
        </ext>
      </extLst>
    </cfRule>
  </conditionalFormatting>
  <conditionalFormatting sqref="M9:M10">
    <cfRule type="dataBar" priority="17">
      <dataBar>
        <cfvo type="num" val="0"/>
        <cfvo type="num" val="12"/>
        <color rgb="FF638EC6"/>
      </dataBar>
      <extLst>
        <ext xmlns:x14="http://schemas.microsoft.com/office/spreadsheetml/2009/9/main" uri="{B025F937-C7B1-47D3-B67F-A62EFF666E3E}">
          <x14:id>{234B56BB-9F1E-4BD4-BCE1-6DCFA173F024}</x14:id>
        </ext>
      </extLst>
    </cfRule>
    <cfRule type="dataBar" priority="10">
      <dataBar>
        <cfvo type="num" val="0"/>
        <cfvo type="num" val="55"/>
        <color rgb="FF638EC6"/>
      </dataBar>
      <extLst>
        <ext xmlns:x14="http://schemas.microsoft.com/office/spreadsheetml/2009/9/main" uri="{B025F937-C7B1-47D3-B67F-A62EFF666E3E}">
          <x14:id>{E586C68A-5EBF-43AA-8226-7DFD56CF77FC}</x14:id>
        </ext>
      </extLst>
    </cfRule>
  </conditionalFormatting>
  <conditionalFormatting sqref="M11:M12">
    <cfRule type="dataBar" priority="16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{8B66EC11-8BA9-4846-9A13-9A48E48933CE}</x14:id>
        </ext>
      </extLst>
    </cfRule>
    <cfRule type="dataBar" priority="9">
      <dataBar>
        <cfvo type="num" val="0"/>
        <cfvo type="num" val="123"/>
        <color rgb="FF638EC6"/>
      </dataBar>
      <extLst>
        <ext xmlns:x14="http://schemas.microsoft.com/office/spreadsheetml/2009/9/main" uri="{B025F937-C7B1-47D3-B67F-A62EFF666E3E}">
          <x14:id>{F17F3400-667A-4F13-90DC-31C55ADFA27F}</x14:id>
        </ext>
      </extLst>
    </cfRule>
  </conditionalFormatting>
  <conditionalFormatting sqref="M13:M14">
    <cfRule type="dataBar" priority="15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{1C3B8552-6E03-477D-844C-7CA870410ABF}</x14:id>
        </ext>
      </extLst>
    </cfRule>
    <cfRule type="dataBar" priority="8">
      <dataBar>
        <cfvo type="num" val="0"/>
        <cfvo type="num" val="30"/>
        <color rgb="FF638EC6"/>
      </dataBar>
      <extLst>
        <ext xmlns:x14="http://schemas.microsoft.com/office/spreadsheetml/2009/9/main" uri="{B025F937-C7B1-47D3-B67F-A62EFF666E3E}">
          <x14:id>{68779B37-243A-49B1-B7E1-4A3632775DCB}</x14:id>
        </ext>
      </extLst>
    </cfRule>
  </conditionalFormatting>
  <conditionalFormatting sqref="M17:M18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{22283554-DE7C-463B-B4D9-279F94773C43}</x14:id>
        </ext>
      </extLst>
    </cfRule>
    <cfRule type="dataBar" priority="65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{3989DC48-E8CC-4F59-9C7B-B56F04D6FFA6}</x14:id>
        </ext>
      </extLst>
    </cfRule>
    <cfRule type="dataBar" priority="6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{25E35FA8-9445-4A7D-9082-E552D72A8D69}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{B0CD3EB0-D895-46B8-95C3-82290EC3F30C}</x14:id>
        </ext>
      </extLst>
    </cfRule>
    <cfRule type="dataBar" priority="7">
      <dataBar>
        <cfvo type="num" val="0"/>
        <cfvo type="num" val="210"/>
        <color rgb="FF638EC6"/>
      </dataBar>
      <extLst>
        <ext xmlns:x14="http://schemas.microsoft.com/office/spreadsheetml/2009/9/main" uri="{B025F937-C7B1-47D3-B67F-A62EFF666E3E}">
          <x14:id>{A54C0FE1-8924-4433-96AF-E3C15FDCF802}</x14:id>
        </ext>
      </extLst>
    </cfRule>
    <cfRule type="dataBar" priority="12">
      <dataBar>
        <cfvo type="num" val="0"/>
        <cfvo type="num" val="163"/>
        <color rgb="FF638EC6"/>
      </dataBar>
      <extLst>
        <ext xmlns:x14="http://schemas.microsoft.com/office/spreadsheetml/2009/9/main" uri="{B025F937-C7B1-47D3-B67F-A62EFF666E3E}">
          <x14:id>{93528B8B-4977-4CDF-BE3B-38452441E823}</x14:id>
        </ext>
      </extLst>
    </cfRule>
    <cfRule type="dataBar" priority="19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{B20CAA17-03AA-4516-9894-777E27984FBB}</x14:id>
        </ext>
      </extLst>
    </cfRule>
    <cfRule type="dataBar" priority="23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{5A88E3CD-F766-4E79-BF19-3AEC0A27E52A}</x14:id>
        </ext>
      </extLst>
    </cfRule>
    <cfRule type="dataBar" priority="26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{90C1FDD3-A2E6-4C28-8AC1-1261C6694A06}</x14:id>
        </ext>
      </extLst>
    </cfRule>
    <cfRule type="dataBar" priority="29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{C7A72220-8A8D-4AE3-8DBE-19795FD8AD9D}</x14:id>
        </ext>
      </extLst>
    </cfRule>
    <cfRule type="dataBar" priority="32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{82D44AB6-4A42-4D02-8965-43E590CA2464}</x14:id>
        </ext>
      </extLst>
    </cfRule>
    <cfRule type="dataBar" priority="35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{A2ECF4D0-D5D1-4D20-8738-D87A65E7F343}</x14:id>
        </ext>
      </extLst>
    </cfRule>
    <cfRule type="dataBar" priority="41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{9E3303FA-DFAB-44DC-B683-CB542D57FA2A}</x14:id>
        </ext>
      </extLst>
    </cfRule>
    <cfRule type="dataBar" priority="38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{1148912A-0C4A-4F24-8BEC-8C5FCEC8E402}</x14:id>
        </ext>
      </extLst>
    </cfRule>
    <cfRule type="dataBar" priority="42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{BC792185-B7A4-49D0-AE7C-A0CAB1D1EC3A}</x14:id>
        </ext>
      </extLst>
    </cfRule>
    <cfRule type="dataBar" priority="45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{A98F945C-246B-4507-94C2-12EE7C09156B}</x14:id>
        </ext>
      </extLst>
    </cfRule>
    <cfRule type="dataBar" priority="48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{D5A0576E-3B00-4DE6-9E81-B8AFE180E856}</x14:id>
        </ext>
      </extLst>
    </cfRule>
    <cfRule type="dataBar" priority="22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{8357B25D-DBB8-4451-B914-77A272803BB1}</x14:id>
        </ext>
      </extLst>
    </cfRule>
    <cfRule type="dataBar" priority="51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{41106F6E-BE45-44F7-94D9-B994B4691D9D}</x14:id>
        </ext>
      </extLst>
    </cfRule>
    <cfRule type="dataBar" priority="60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{30E9208C-0164-4B00-8F28-FF10FD3F8BF0}</x14:id>
        </ext>
      </extLst>
    </cfRule>
    <cfRule type="dataBar" priority="61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{6F0327B1-D23C-4294-8886-D6865B0DFDD2}</x14:id>
        </ext>
      </extLst>
    </cfRule>
    <cfRule type="dataBar" priority="6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{4EFFC75E-6A85-4E2F-9E2B-892070EFE820}</x14:id>
        </ext>
      </extLst>
    </cfRule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{B219F54F-7969-4A96-B4E9-EB1DDA7C36B3}</x14:id>
        </ext>
      </extLst>
    </cfRule>
  </conditionalFormatting>
  <conditionalFormatting sqref="M21:M22">
    <cfRule type="dataBar" priority="53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{794AAA35-D861-4EA2-B6C4-FD4BD70789F9}</x14:id>
        </ext>
      </extLst>
    </cfRule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{32D9322A-B1F5-4082-A961-A78C02D0018C}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{79E7BD23-0741-4867-89B3-287BE7199056}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{06E8F8B0-058D-4633-8708-FE20741FD5F7}</x14:id>
        </ext>
      </extLst>
    </cfRule>
    <cfRule type="dataBar" priority="57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{C26E11FD-1F00-4C93-B6D0-DB42A4532732}</x14:id>
        </ext>
      </extLst>
    </cfRule>
    <cfRule type="dataBar" priority="5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{125469F8-CE62-4188-BA76-DB08D8783551}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{D36355C8-2267-42B6-B257-038B1D5293AB}</x14:id>
        </ext>
      </extLst>
    </cfRule>
    <cfRule type="dataBar" priority="1">
      <dataBar>
        <cfvo type="num" val="0"/>
        <cfvo type="num" val="143"/>
        <color rgb="FF638EC6"/>
      </dataBar>
      <extLst>
        <ext xmlns:x14="http://schemas.microsoft.com/office/spreadsheetml/2009/9/main" uri="{B025F937-C7B1-47D3-B67F-A62EFF666E3E}">
          <x14:id>{0A2297B8-1F93-42CA-B0E1-7159FF2D9EC5}</x14:id>
        </ext>
      </extLst>
    </cfRule>
    <cfRule type="dataBar" priority="52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{1A4BA27E-D513-4FCF-AC7B-F73EE4AB6F75}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F0794B-535C-49D1-9641-85E9C63172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F7070A-28F0-48F6-BFF6-DA2BCE58D7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8B096C3-758A-441C-AF86-6C14D7FEA5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7D63D9-9A16-46CE-96E7-5FD150D4F4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B89BF1-5F0A-458C-9F39-4EC2BB5148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L7:L14</xm:sqref>
        </x14:conditionalFormatting>
        <x14:conditionalFormatting xmlns:xm="http://schemas.microsoft.com/office/excel/2006/main">
          <x14:cfRule type="dataBar" id="{B2D782A0-26B4-46EF-A0FF-1357F8EAE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686FF-FC4E-40B8-AFB4-98BB47E1467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 L21:L22 L7:L14</xm:sqref>
        </x14:conditionalFormatting>
        <x14:conditionalFormatting xmlns:xm="http://schemas.microsoft.com/office/excel/2006/main">
          <x14:cfRule type="dataBar" id="{1C8E8B1F-37A9-4BC3-9081-0DEB4E6120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4A5C81-0F9F-4727-AB2E-36A0B09093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47631E-BF45-4ECA-A05D-ABA779EFA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A8B60B-7FBF-4F44-8174-EE1404CE80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9644B-448B-443B-98F4-FEC34E0D7D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L17:L18</xm:sqref>
        </x14:conditionalFormatting>
        <x14:conditionalFormatting xmlns:xm="http://schemas.microsoft.com/office/excel/2006/main">
          <x14:cfRule type="dataBar" id="{E66CC846-4FE5-477A-99A7-6961642CA7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B25A3E-9F0A-4EB3-824B-C682ADB0A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9E8C6F-CC53-4C12-B812-51C051025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DF454F-AEBB-4A44-AC05-1285DB0EF0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177491-2584-459C-8CAE-CCC1ABDB00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28438723-F5C2-4849-839A-9A605B47AA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CC2A40B-5C4A-4E9B-9CC2-16B6E1B193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2E77E7-C697-4CC5-AD70-5B5A068D54A5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C78205CC-61B7-4B11-93E4-E61B21F3529A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03D55868-4670-4AA7-9E35-770974C2E5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AFBE8B-5AAD-4A57-92EF-FF954370A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1BE09B-43C5-445C-9EAE-E6EA5D2FD8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2F6A1EE-D8F1-421E-9E64-AC2C2D4374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 M9 M11 M13</xm:sqref>
        </x14:conditionalFormatting>
        <x14:conditionalFormatting xmlns:xm="http://schemas.microsoft.com/office/excel/2006/main">
          <x14:cfRule type="dataBar" id="{5FAC59D2-4147-49B2-AAD5-872D2177BE79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14:cfRule type="dataBar" id="{7A3EF2EA-200D-416C-8BA8-160E293FF9EA}">
            <x14:dataBar minLength="0" maxLength="100" gradient="0">
              <x14:cfvo type="num">
                <xm:f>0</xm:f>
              </x14:cfvo>
              <x14:cfvo type="num">
                <xm:f>174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A3703E30-7755-43EA-BDA7-BA9DAC066582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BF5A4323-56ED-4DB8-AD2C-95195A730E89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AFD016D6-C1AA-44BF-9148-74705247D476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B5DE7291-4E35-47E5-8AC6-15BBB40BFD72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16148412-B499-4A3B-AF02-9B37332384E9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14:cfRule type="dataBar" id="{F89E4246-5F1F-4D1B-B2DF-8D0CCC508684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0DEAF907-A6DD-4EAA-BC43-BCDC603F976F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A9F8CC0C-2EA9-45E2-B668-A938129CF140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118D8EE-0D76-4C9C-B0E1-772BEA850C81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BE8E1BA2-F44A-422B-B321-A7A9DC5F97DD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CB715C14-0D61-45F8-8C70-4F5D0C6E8031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m:sqref>M7:M14</xm:sqref>
        </x14:conditionalFormatting>
        <x14:conditionalFormatting xmlns:xm="http://schemas.microsoft.com/office/excel/2006/main">
          <x14:cfRule type="dataBar" id="{234B56BB-9F1E-4BD4-BCE1-6DCFA173F024}">
            <x14:dataBar minLength="0" maxLength="100" gradient="0">
              <x14:cfvo type="num">
                <xm:f>0</xm:f>
              </x14:cfvo>
              <x14:cfvo type="num">
                <xm:f>12</xm:f>
              </x14:cfvo>
              <x14:negativeFillColor rgb="FFFF0000"/>
              <x14:axisColor rgb="FF000000"/>
            </x14:dataBar>
          </x14:cfRule>
          <x14:cfRule type="dataBar" id="{E586C68A-5EBF-43AA-8226-7DFD56CF77FC}">
            <x14:dataBar minLength="0" maxLength="100" gradient="0">
              <x14:cfvo type="num">
                <xm:f>0</xm:f>
              </x14:cfvo>
              <x14:cfvo type="num">
                <xm:f>55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8B66EC11-8BA9-4846-9A13-9A48E48933CE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14:cfRule type="dataBar" id="{F17F3400-667A-4F13-90DC-31C55ADFA27F}">
            <x14:dataBar minLength="0" maxLength="100" gradient="0">
              <x14:cfvo type="num">
                <xm:f>0</xm:f>
              </x14:cfvo>
              <x14:cfvo type="num">
                <xm:f>123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1C3B8552-6E03-477D-844C-7CA870410ABF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14:cfRule type="dataBar" id="{68779B37-243A-49B1-B7E1-4A3632775DCB}">
            <x14:dataBar minLength="0" maxLength="100" gradient="0">
              <x14:cfvo type="num">
                <xm:f>0</xm:f>
              </x14:cfvo>
              <x14:cfvo type="num">
                <xm:f>30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22283554-DE7C-463B-B4D9-279F94773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89DC48-E8CC-4F59-9C7B-B56F04D6FF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E35FA8-9445-4A7D-9082-E552D72A8D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CD3EB0-D895-46B8-95C3-82290EC3F3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4C0FE1-8924-4433-96AF-E3C15FDCF802}">
            <x14:dataBar minLength="0" maxLength="100" gradient="0">
              <x14:cfvo type="num">
                <xm:f>0</xm:f>
              </x14:cfvo>
              <x14:cfvo type="num">
                <xm:f>210</xm:f>
              </x14:cfvo>
              <x14:negativeFillColor rgb="FFFF0000"/>
              <x14:axisColor rgb="FF000000"/>
            </x14:dataBar>
          </x14:cfRule>
          <x14:cfRule type="dataBar" id="{93528B8B-4977-4CDF-BE3B-38452441E823}">
            <x14:dataBar minLength="0" maxLength="100" gradient="0">
              <x14:cfvo type="num">
                <xm:f>0</xm:f>
              </x14:cfvo>
              <x14:cfvo type="num">
                <xm:f>163</xm:f>
              </x14:cfvo>
              <x14:negativeFillColor rgb="FFFF0000"/>
              <x14:axisColor rgb="FF000000"/>
            </x14:dataBar>
          </x14:cfRule>
          <x14:cfRule type="dataBar" id="{B20CAA17-03AA-4516-9894-777E27984FBB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14:cfRule type="dataBar" id="{5A88E3CD-F766-4E79-BF19-3AEC0A27E52A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90C1FDD3-A2E6-4C28-8AC1-1261C6694A06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C7A72220-8A8D-4AE3-8DBE-19795FD8AD9D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82D44AB6-4A42-4D02-8965-43E590CA2464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A2ECF4D0-D5D1-4D20-8738-D87A65E7F343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9E3303FA-DFAB-44DC-B683-CB542D57FA2A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148912A-0C4A-4F24-8BEC-8C5FCEC8E402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BC792185-B7A4-49D0-AE7C-A0CAB1D1EC3A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98F945C-246B-4507-94C2-12EE7C09156B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D5A0576E-3B00-4DE6-9E81-B8AFE180E856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8357B25D-DBB8-4451-B914-77A272803BB1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41106F6E-BE45-44F7-94D9-B994B4691D9D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30E9208C-0164-4B00-8F28-FF10FD3F8BF0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6F0327B1-D23C-4294-8886-D6865B0DFDD2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4EFFC75E-6A85-4E2F-9E2B-892070EFE8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219F54F-7969-4A96-B4E9-EB1DDA7C36B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M17:M18</xm:sqref>
        </x14:conditionalFormatting>
        <x14:conditionalFormatting xmlns:xm="http://schemas.microsoft.com/office/excel/2006/main">
          <x14:cfRule type="dataBar" id="{794AAA35-D861-4EA2-B6C4-FD4BD70789F9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2D9322A-B1F5-4082-A961-A78C02D001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9E7BD23-0741-4867-89B3-287BE71990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6E8F8B0-058D-4633-8708-FE20741FD5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6E11FD-1F00-4C93-B6D0-DB42A45327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5469F8-CE62-4188-BA76-DB08D87835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36355C8-2267-42B6-B257-038B1D529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2297B8-1F93-42CA-B0E1-7159FF2D9EC5}">
            <x14:dataBar minLength="0" maxLength="100" gradient="0">
              <x14:cfvo type="num">
                <xm:f>0</xm:f>
              </x14:cfvo>
              <x14:cfvo type="num">
                <xm:f>143</xm:f>
              </x14:cfvo>
              <x14:negativeFillColor rgb="FFFF0000"/>
              <x14:axisColor rgb="FF000000"/>
            </x14:dataBar>
          </x14:cfRule>
          <x14:cfRule type="dataBar" id="{1A4BA27E-D513-4FCF-AC7B-F73EE4AB6F7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M21:M22</xm:sqref>
        </x14:conditionalFormatting>
      </x14:conditionalFormatting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A08C-F6DC-4625-B63C-EEE487A761A4}">
  <sheetPr codeName="Hoja98">
    <tabColor rgb="FFFF0000"/>
  </sheetPr>
  <dimension ref="B1:Y28"/>
  <sheetViews>
    <sheetView showGridLines="0" topLeftCell="G1" workbookViewId="0">
      <selection activeCell="W35" sqref="W35"/>
    </sheetView>
  </sheetViews>
  <sheetFormatPr baseColWidth="10" defaultRowHeight="15" x14ac:dyDescent="0.25"/>
  <cols>
    <col min="4" max="4" width="14.7109375" customWidth="1"/>
    <col min="9" max="9" width="13.28515625" bestFit="1" customWidth="1"/>
    <col min="10" max="10" width="14.5703125" style="4" customWidth="1"/>
    <col min="11" max="11" width="17.28515625" style="4" customWidth="1"/>
    <col min="12" max="12" width="14.42578125" style="4" customWidth="1"/>
    <col min="13" max="13" width="11.42578125" style="4"/>
  </cols>
  <sheetData>
    <row r="1" spans="2:25" ht="15" customHeight="1" x14ac:dyDescent="0.25">
      <c r="C1" s="1"/>
      <c r="D1" s="1"/>
      <c r="E1" s="1"/>
      <c r="F1" s="1"/>
      <c r="G1" s="1"/>
      <c r="H1" s="19" t="s">
        <v>435</v>
      </c>
      <c r="I1" s="19"/>
      <c r="J1" s="19"/>
      <c r="K1" s="19"/>
      <c r="L1" s="19"/>
      <c r="M1" s="19"/>
      <c r="N1" s="22"/>
      <c r="X1" s="8">
        <f>AVERAGE(L7,L9,L11,L13,L15,L19,L23)</f>
        <v>0.57078602931555311</v>
      </c>
      <c r="Y1" s="9">
        <f>1-X1</f>
        <v>0.42921397068444689</v>
      </c>
    </row>
    <row r="2" spans="2:25" ht="15" customHeight="1" x14ac:dyDescent="0.25">
      <c r="B2" s="1"/>
      <c r="C2" s="1"/>
      <c r="D2" s="1"/>
      <c r="E2" s="1"/>
      <c r="F2" s="1"/>
      <c r="G2" s="1"/>
      <c r="H2" s="19"/>
      <c r="I2" s="19"/>
      <c r="J2" s="19"/>
      <c r="K2" s="19"/>
      <c r="L2" s="19"/>
      <c r="M2" s="19"/>
      <c r="N2" s="22"/>
    </row>
    <row r="3" spans="2:25" ht="15" customHeight="1" x14ac:dyDescent="0.25">
      <c r="B3" s="1"/>
      <c r="C3" s="1"/>
      <c r="D3" s="1"/>
      <c r="E3" s="1"/>
      <c r="F3" s="1"/>
      <c r="G3" s="1"/>
      <c r="H3" s="19"/>
      <c r="I3" s="19"/>
      <c r="J3" s="19"/>
      <c r="K3" s="19"/>
      <c r="L3" s="19"/>
      <c r="M3" s="19"/>
      <c r="N3" s="22"/>
    </row>
    <row r="4" spans="2:25" x14ac:dyDescent="0.25">
      <c r="H4" s="2" t="s">
        <v>1</v>
      </c>
      <c r="I4" s="7" t="s">
        <v>2</v>
      </c>
      <c r="J4" s="7" t="s">
        <v>3</v>
      </c>
      <c r="K4" s="7" t="s">
        <v>4</v>
      </c>
      <c r="L4" s="7" t="s">
        <v>5</v>
      </c>
      <c r="M4" s="7" t="s">
        <v>6</v>
      </c>
      <c r="N4" s="22"/>
    </row>
    <row r="5" spans="2:25" x14ac:dyDescent="0.25">
      <c r="H5" s="22" t="s">
        <v>7</v>
      </c>
      <c r="I5" s="22"/>
      <c r="J5" s="22"/>
      <c r="K5" s="22"/>
      <c r="L5" s="22"/>
      <c r="M5" s="22"/>
      <c r="N5" s="22"/>
    </row>
    <row r="6" spans="2:25" x14ac:dyDescent="0.25">
      <c r="H6" s="22"/>
      <c r="I6" s="22"/>
      <c r="J6" s="22"/>
      <c r="K6" s="22"/>
      <c r="L6" s="22"/>
      <c r="M6" s="22"/>
      <c r="N6" s="22"/>
    </row>
    <row r="7" spans="2:25" x14ac:dyDescent="0.25">
      <c r="H7" s="26"/>
      <c r="I7" s="27" t="s">
        <v>435</v>
      </c>
      <c r="J7" s="27">
        <v>180</v>
      </c>
      <c r="K7" s="27">
        <v>225</v>
      </c>
      <c r="L7" s="23">
        <f>K7/J7</f>
        <v>1.25</v>
      </c>
      <c r="M7" s="32">
        <f>J7-K7</f>
        <v>-45</v>
      </c>
      <c r="N7" s="22"/>
    </row>
    <row r="8" spans="2:25" x14ac:dyDescent="0.25">
      <c r="H8" s="26"/>
      <c r="I8" s="28"/>
      <c r="J8" s="28"/>
      <c r="K8" s="28"/>
      <c r="L8" s="23"/>
      <c r="M8" s="33"/>
      <c r="N8" s="22"/>
    </row>
    <row r="9" spans="2:25" x14ac:dyDescent="0.25">
      <c r="H9" s="26"/>
      <c r="I9" s="27" t="s">
        <v>24</v>
      </c>
      <c r="J9" s="27">
        <v>16</v>
      </c>
      <c r="K9" s="27">
        <v>1</v>
      </c>
      <c r="L9" s="23">
        <f>K9/J9</f>
        <v>6.25E-2</v>
      </c>
      <c r="M9" s="32">
        <f>J9-K9</f>
        <v>15</v>
      </c>
      <c r="N9" s="22"/>
    </row>
    <row r="10" spans="2:25" x14ac:dyDescent="0.25">
      <c r="H10" s="26"/>
      <c r="I10" s="28"/>
      <c r="J10" s="28"/>
      <c r="K10" s="28"/>
      <c r="L10" s="23"/>
      <c r="M10" s="33"/>
      <c r="N10" s="22"/>
    </row>
    <row r="11" spans="2:25" x14ac:dyDescent="0.25">
      <c r="H11" s="26"/>
      <c r="I11" s="27" t="s">
        <v>436</v>
      </c>
      <c r="J11" s="27">
        <v>56</v>
      </c>
      <c r="K11" s="27">
        <v>11</v>
      </c>
      <c r="L11" s="23">
        <f>K11/J11</f>
        <v>0.19642857142857142</v>
      </c>
      <c r="M11" s="32">
        <f>J11-K11</f>
        <v>45</v>
      </c>
      <c r="N11" s="22"/>
    </row>
    <row r="12" spans="2:25" x14ac:dyDescent="0.25">
      <c r="H12" s="26"/>
      <c r="I12" s="28"/>
      <c r="J12" s="28"/>
      <c r="K12" s="28"/>
      <c r="L12" s="23"/>
      <c r="M12" s="33"/>
      <c r="N12" s="22"/>
    </row>
    <row r="13" spans="2:25" x14ac:dyDescent="0.25">
      <c r="H13" s="26"/>
      <c r="I13" s="27" t="s">
        <v>437</v>
      </c>
      <c r="J13" s="27">
        <v>77</v>
      </c>
      <c r="K13" s="27">
        <v>9</v>
      </c>
      <c r="L13" s="23">
        <f>K13/J13</f>
        <v>0.11688311688311688</v>
      </c>
      <c r="M13" s="32">
        <f>J13-K13</f>
        <v>68</v>
      </c>
      <c r="N13" s="22"/>
    </row>
    <row r="14" spans="2:25" x14ac:dyDescent="0.25">
      <c r="H14" s="26"/>
      <c r="I14" s="28"/>
      <c r="J14" s="28"/>
      <c r="K14" s="28"/>
      <c r="L14" s="23"/>
      <c r="M14" s="33"/>
      <c r="N14" s="22"/>
    </row>
    <row r="15" spans="2:25" x14ac:dyDescent="0.25">
      <c r="H15" s="26"/>
      <c r="I15" s="27" t="s">
        <v>438</v>
      </c>
      <c r="J15" s="27">
        <v>53</v>
      </c>
      <c r="K15" s="27">
        <v>25</v>
      </c>
      <c r="L15" s="23">
        <f>K15/J15</f>
        <v>0.47169811320754718</v>
      </c>
      <c r="M15" s="32">
        <f>J15-K15</f>
        <v>28</v>
      </c>
      <c r="N15" s="22"/>
    </row>
    <row r="16" spans="2:25" x14ac:dyDescent="0.25">
      <c r="H16" s="26"/>
      <c r="I16" s="28"/>
      <c r="J16" s="28"/>
      <c r="K16" s="28"/>
      <c r="L16" s="23"/>
      <c r="M16" s="33"/>
      <c r="N16" s="22"/>
    </row>
    <row r="17" spans="8:14" x14ac:dyDescent="0.25">
      <c r="H17" s="21" t="s">
        <v>8</v>
      </c>
      <c r="I17" s="22"/>
      <c r="J17" s="22"/>
      <c r="K17" s="22"/>
      <c r="L17" s="22"/>
      <c r="M17" s="22"/>
      <c r="N17" s="22"/>
    </row>
    <row r="18" spans="8:14" x14ac:dyDescent="0.25">
      <c r="H18" s="21"/>
      <c r="I18" s="22"/>
      <c r="J18" s="22"/>
      <c r="K18" s="22"/>
      <c r="L18" s="22"/>
      <c r="M18" s="22"/>
      <c r="N18" s="22"/>
    </row>
    <row r="19" spans="8:14" x14ac:dyDescent="0.25">
      <c r="H19" s="26"/>
      <c r="I19" s="36" t="s">
        <v>435</v>
      </c>
      <c r="J19" s="20">
        <v>57</v>
      </c>
      <c r="K19" s="20">
        <v>60</v>
      </c>
      <c r="L19" s="23">
        <f>K19/J19</f>
        <v>1.0526315789473684</v>
      </c>
      <c r="M19" s="18">
        <f>J19-K19</f>
        <v>-3</v>
      </c>
      <c r="N19" s="22"/>
    </row>
    <row r="20" spans="8:14" x14ac:dyDescent="0.25">
      <c r="H20" s="26"/>
      <c r="I20" s="36"/>
      <c r="J20" s="20"/>
      <c r="K20" s="20"/>
      <c r="L20" s="23"/>
      <c r="M20" s="18"/>
      <c r="N20" s="22"/>
    </row>
    <row r="21" spans="8:14" x14ac:dyDescent="0.25">
      <c r="H21" s="21" t="s">
        <v>9</v>
      </c>
      <c r="I21" s="22"/>
      <c r="J21" s="22"/>
      <c r="K21" s="22"/>
      <c r="L21" s="22"/>
      <c r="M21" s="22"/>
      <c r="N21" s="22"/>
    </row>
    <row r="22" spans="8:14" x14ac:dyDescent="0.25">
      <c r="H22" s="21"/>
      <c r="I22" s="22"/>
      <c r="J22" s="22"/>
      <c r="K22" s="22"/>
      <c r="L22" s="22"/>
      <c r="M22" s="22"/>
      <c r="N22" s="22"/>
    </row>
    <row r="23" spans="8:14" x14ac:dyDescent="0.25">
      <c r="H23" s="26"/>
      <c r="I23" s="36" t="s">
        <v>435</v>
      </c>
      <c r="J23" s="20">
        <v>97</v>
      </c>
      <c r="K23" s="20">
        <v>82</v>
      </c>
      <c r="L23" s="23">
        <f>K23/J23</f>
        <v>0.84536082474226804</v>
      </c>
      <c r="M23" s="18">
        <f>J23-K23</f>
        <v>15</v>
      </c>
      <c r="N23" s="22"/>
    </row>
    <row r="24" spans="8:14" x14ac:dyDescent="0.25">
      <c r="H24" s="26"/>
      <c r="I24" s="36"/>
      <c r="J24" s="20"/>
      <c r="K24" s="20"/>
      <c r="L24" s="23"/>
      <c r="M24" s="18"/>
      <c r="N24" s="22"/>
    </row>
    <row r="25" spans="8:14" x14ac:dyDescent="0.25">
      <c r="H25" s="2"/>
      <c r="I25" s="2"/>
      <c r="J25" s="5"/>
      <c r="K25" s="5"/>
      <c r="L25" s="5"/>
      <c r="M25" s="5"/>
      <c r="N25" s="22"/>
    </row>
    <row r="26" spans="8:14" x14ac:dyDescent="0.25">
      <c r="I26" s="24">
        <f ca="1">TODAY()</f>
        <v>46256</v>
      </c>
      <c r="J26" s="24"/>
      <c r="K26" s="24"/>
      <c r="L26" s="24"/>
    </row>
    <row r="28" spans="8:14" x14ac:dyDescent="0.25">
      <c r="J28" s="25"/>
      <c r="K28" s="25"/>
      <c r="L28" s="25"/>
    </row>
  </sheetData>
  <mergeCells count="48">
    <mergeCell ref="I26:L26"/>
    <mergeCell ref="J28:L28"/>
    <mergeCell ref="H21:H22"/>
    <mergeCell ref="I21:M22"/>
    <mergeCell ref="H23:H24"/>
    <mergeCell ref="I23:I24"/>
    <mergeCell ref="J23:J24"/>
    <mergeCell ref="K23:K24"/>
    <mergeCell ref="L23:L24"/>
    <mergeCell ref="M23:M24"/>
    <mergeCell ref="H19:H20"/>
    <mergeCell ref="I19:I20"/>
    <mergeCell ref="J19:J20"/>
    <mergeCell ref="K19:K20"/>
    <mergeCell ref="L19:L20"/>
    <mergeCell ref="H17:H18"/>
    <mergeCell ref="I17:M18"/>
    <mergeCell ref="I13:I14"/>
    <mergeCell ref="J13:J14"/>
    <mergeCell ref="K13:K14"/>
    <mergeCell ref="L13:L14"/>
    <mergeCell ref="M13:M14"/>
    <mergeCell ref="I15:I16"/>
    <mergeCell ref="J15:J16"/>
    <mergeCell ref="K15:K16"/>
    <mergeCell ref="L15:L16"/>
    <mergeCell ref="M15:M16"/>
    <mergeCell ref="J9:J10"/>
    <mergeCell ref="K9:K10"/>
    <mergeCell ref="L9:L10"/>
    <mergeCell ref="M9:M10"/>
    <mergeCell ref="M19:M20"/>
    <mergeCell ref="H1:M3"/>
    <mergeCell ref="N1:N25"/>
    <mergeCell ref="H5:H6"/>
    <mergeCell ref="I5:M6"/>
    <mergeCell ref="H7:H16"/>
    <mergeCell ref="I7:I8"/>
    <mergeCell ref="J7:J8"/>
    <mergeCell ref="K7:K8"/>
    <mergeCell ref="L7:L8"/>
    <mergeCell ref="M7:M8"/>
    <mergeCell ref="I11:I12"/>
    <mergeCell ref="J11:J12"/>
    <mergeCell ref="K11:K12"/>
    <mergeCell ref="L11:L12"/>
    <mergeCell ref="M11:M12"/>
    <mergeCell ref="I9:I10"/>
  </mergeCells>
  <conditionalFormatting sqref="L7:L1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{ABA6402A-3267-4597-8F92-CEAC4A717775}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{A4FF05E3-C015-40D2-A84A-BD866A6E6E96}</x14:id>
        </ext>
      </extLst>
    </cfRule>
    <cfRule type="dataBar" priority="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{A60FEF76-6EA9-49C9-AA7E-8D7D7E4A938C}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{7E17A6EB-DBD0-46A5-9820-0C0E88E56BEC}</x14:id>
        </ext>
      </extLst>
    </cfRule>
    <cfRule type="dataBar" priority="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{E830006F-1479-408C-94EC-284F3151E606}</x14:id>
        </ext>
      </extLst>
    </cfRule>
  </conditionalFormatting>
  <conditionalFormatting sqref="L19:L20 L23:L24 L7:L16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{A55E2709-416C-4E01-8779-610C2822B5D7}</x14:id>
        </ext>
      </extLst>
    </cfRule>
    <cfRule type="dataBar" priority="7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{C597CE6F-A391-4F4D-B1EA-B2D1F44C2FBC}</x14:id>
        </ext>
      </extLst>
    </cfRule>
  </conditionalFormatting>
  <conditionalFormatting sqref="L19:L20">
    <cfRule type="dataBar" priority="74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{598B1745-F859-4698-8ADC-1C5820C6B309}</x14:id>
        </ext>
      </extLst>
    </cfRule>
    <cfRule type="dataBar" priority="7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{1741768B-BBDB-4E84-A271-A423B9679E3C}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{12390A8E-AAD1-41D5-87A7-60FCF9A926FF}</x14:id>
        </ext>
      </extLs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{46597AFD-CBAE-49E5-B09F-B4E0F6FE546B}</x14:id>
        </ext>
      </extLst>
    </cfRule>
    <cfRule type="dataBar" priority="7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{00412470-66F4-4238-A744-7A2BB531DD3A}</x14:id>
        </ext>
      </extLst>
    </cfRule>
  </conditionalFormatting>
  <conditionalFormatting sqref="L23:L24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{A8C75A20-0322-4FB3-A5AF-8EB7617B2E33}</x14:id>
        </ext>
      </extLst>
    </cfRule>
    <cfRule type="dataBar" priority="7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{0E4E17F5-1736-4203-B459-95E9A3E38AA1}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{B66CD743-D1BB-476B-B45C-4D7D66AF75E5}</x14:id>
        </ext>
      </extLst>
    </cfRule>
    <cfRule type="dataBar" priority="69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{D561ACFF-698F-4C5F-819F-2A50A464BA2A}</x14:id>
        </ext>
      </extLst>
    </cfRule>
    <cfRule type="dataBar" priority="7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{EDB93C67-C264-47CC-9183-187D4FEE6F9B}</x14:id>
        </ext>
      </extLst>
    </cfRule>
  </conditionalFormatting>
  <conditionalFormatting sqref="M7 M9 M11 M13 M15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{80658E2A-BC0C-4276-A042-FBF47FA08B3B}</x14:id>
        </ext>
      </extLst>
    </cfRule>
    <cfRule type="dataBar" priority="89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{C5C31357-FC86-452B-ACBE-517C0E98CD4C}</x14:id>
        </ext>
      </extLst>
    </cfRule>
    <cfRule type="dataBar" priority="892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{7175A5DE-035A-4C42-AA7C-14CC2DFEED79}</x14:id>
        </ext>
      </extLst>
    </cfRule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{F9D626A0-0FFE-42EE-9575-73CABFBCF9AA}</x14:id>
        </ext>
      </extLst>
    </cfRule>
    <cfRule type="dataBar" priority="890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{A0CE843F-2FC2-42CB-A564-E27B008CD2FD}</x14:id>
        </ext>
      </extLst>
    </cfRule>
    <cfRule type="dataBar" priority="88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{B3342EA9-B243-4D78-A515-A53B9ED3B925}</x14:id>
        </ext>
      </extLst>
    </cfRule>
    <cfRule type="dataBar" priority="888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{CA801463-A732-4724-92E2-FCE79F74AF6A}</x14:id>
        </ext>
      </extLst>
    </cfRule>
    <cfRule type="dataBar" priority="887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{33A812F8-A368-46F8-9142-BB968B88A3D5}</x14:id>
        </ext>
      </extLst>
    </cfRule>
  </conditionalFormatting>
  <conditionalFormatting sqref="M7:M8">
    <cfRule type="dataBar" priority="12">
      <dataBar>
        <cfvo type="num" val="0"/>
        <cfvo type="num" val="180"/>
        <color rgb="FF638EC6"/>
      </dataBar>
      <extLst>
        <ext xmlns:x14="http://schemas.microsoft.com/office/spreadsheetml/2009/9/main" uri="{B025F937-C7B1-47D3-B67F-A62EFF666E3E}">
          <x14:id>{68E7BF2C-5D6D-4088-B320-21B5EDFB15B5}</x14:id>
        </ext>
      </extLst>
    </cfRule>
    <cfRule type="dataBar" priority="19">
      <dataBar>
        <cfvo type="num" val="0"/>
        <cfvo type="num" val="125"/>
        <color rgb="FF638EC6"/>
      </dataBar>
      <extLst>
        <ext xmlns:x14="http://schemas.microsoft.com/office/spreadsheetml/2009/9/main" uri="{B025F937-C7B1-47D3-B67F-A62EFF666E3E}">
          <x14:id>{F3DB6D77-5B8B-4E1A-AEEC-B8213CA921F7}</x14:id>
        </ext>
      </extLst>
    </cfRule>
  </conditionalFormatting>
  <conditionalFormatting sqref="M7:M16">
    <cfRule type="dataBar" priority="48">
      <dataBar>
        <cfvo type="num" val="0"/>
        <cfvo type="num" val="92"/>
        <color rgb="FF638EC6"/>
      </dataBar>
      <extLst>
        <ext xmlns:x14="http://schemas.microsoft.com/office/spreadsheetml/2009/9/main" uri="{B025F937-C7B1-47D3-B67F-A62EFF666E3E}">
          <x14:id>{172CCB35-1803-4FD2-9312-0508BA0355D7}</x14:id>
        </ext>
      </extLst>
    </cfRule>
    <cfRule type="dataBar" priority="50">
      <dataBar>
        <cfvo type="num" val="311"/>
        <cfvo type="num" val="0"/>
        <color rgb="FF638EC6"/>
      </dataBar>
      <extLst>
        <ext xmlns:x14="http://schemas.microsoft.com/office/spreadsheetml/2009/9/main" uri="{B025F937-C7B1-47D3-B67F-A62EFF666E3E}">
          <x14:id>{9CF7F0D5-BF82-4B4A-83AF-F90195333428}</x14:id>
        </ext>
      </extLst>
    </cfRule>
    <cfRule type="dataBar" priority="51">
      <dataBar>
        <cfvo type="num" val="0"/>
        <cfvo type="num" val="311"/>
        <color rgb="FF638EC6"/>
      </dataBar>
      <extLst>
        <ext xmlns:x14="http://schemas.microsoft.com/office/spreadsheetml/2009/9/main" uri="{B025F937-C7B1-47D3-B67F-A62EFF666E3E}">
          <x14:id>{697432A8-51E7-4EFE-BDD7-5B39A2E67BBB}</x14:id>
        </ext>
      </extLst>
    </cfRule>
    <cfRule type="dataBar" priority="22">
      <dataBar>
        <cfvo type="num" val="0"/>
        <cfvo type="num" val="28"/>
        <color rgb="FF638EC6"/>
      </dataBar>
      <extLst>
        <ext xmlns:x14="http://schemas.microsoft.com/office/spreadsheetml/2009/9/main" uri="{B025F937-C7B1-47D3-B67F-A62EFF666E3E}">
          <x14:id>{C8003A89-3A77-419C-8DB7-BAD0EC1BAF28}</x14:id>
        </ext>
      </extLst>
    </cfRule>
    <cfRule type="dataBar" priority="26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{5251A070-059A-495D-B8D9-C5F41B72BBF9}</x14:id>
        </ext>
      </extLst>
    </cfRule>
    <cfRule type="dataBar" priority="29">
      <dataBar>
        <cfvo type="num" val="0"/>
        <cfvo type="num" val="96"/>
        <color rgb="FF638EC6"/>
      </dataBar>
      <extLst>
        <ext xmlns:x14="http://schemas.microsoft.com/office/spreadsheetml/2009/9/main" uri="{B025F937-C7B1-47D3-B67F-A62EFF666E3E}">
          <x14:id>{B54CF97F-07AE-4F83-825D-2D1EFE80C6E6}</x14:id>
        </ext>
      </extLst>
    </cfRule>
    <cfRule type="dataBar" priority="32">
      <dataBar>
        <cfvo type="num" val="0"/>
        <cfvo type="num" val="115"/>
        <color rgb="FF638EC6"/>
      </dataBar>
      <extLst>
        <ext xmlns:x14="http://schemas.microsoft.com/office/spreadsheetml/2009/9/main" uri="{B025F937-C7B1-47D3-B67F-A62EFF666E3E}">
          <x14:id>{A4671E89-0265-44C4-899F-20A95B9A8FFD}</x14:id>
        </ext>
      </extLst>
    </cfRule>
    <cfRule type="dataBar" priority="35">
      <dataBar>
        <cfvo type="num" val="0"/>
        <cfvo type="num" val="81"/>
        <color rgb="FF638EC6"/>
      </dataBar>
      <extLst>
        <ext xmlns:x14="http://schemas.microsoft.com/office/spreadsheetml/2009/9/main" uri="{B025F937-C7B1-47D3-B67F-A62EFF666E3E}">
          <x14:id>{7F569391-7D62-400B-95DC-1ED0C8958D0D}</x14:id>
        </ext>
      </extLst>
    </cfRule>
    <cfRule type="dataBar" priority="38">
      <dataBar>
        <cfvo type="num" val="0"/>
        <cfvo type="num" val="178"/>
        <color rgb="FF638EC6"/>
      </dataBar>
      <extLst>
        <ext xmlns:x14="http://schemas.microsoft.com/office/spreadsheetml/2009/9/main" uri="{B025F937-C7B1-47D3-B67F-A62EFF666E3E}">
          <x14:id>{DF4DD5A9-47D2-40AC-9B20-BE132F72D07A}</x14:id>
        </ext>
      </extLst>
    </cfRule>
    <cfRule type="dataBar" priority="41">
      <dataBar>
        <cfvo type="num" val="0"/>
        <cfvo type="num" val="73"/>
        <color rgb="FF638EC6"/>
      </dataBar>
      <extLst>
        <ext xmlns:x14="http://schemas.microsoft.com/office/spreadsheetml/2009/9/main" uri="{B025F937-C7B1-47D3-B67F-A62EFF666E3E}">
          <x14:id>{247789AD-2A68-4058-A7DC-D5B7B06002F1}</x14:id>
        </ext>
      </extLst>
    </cfRule>
    <cfRule type="dataBar" priority="45">
      <dataBar>
        <cfvo type="num" val="0"/>
        <cfvo type="num" val="78"/>
        <color rgb="FF638EC6"/>
      </dataBar>
      <extLst>
        <ext xmlns:x14="http://schemas.microsoft.com/office/spreadsheetml/2009/9/main" uri="{B025F937-C7B1-47D3-B67F-A62EFF666E3E}">
          <x14:id>{DCBFD964-4CDE-4EEA-ADE9-7E38363B1E85}</x14:id>
        </ext>
      </extLst>
    </cfRule>
  </conditionalFormatting>
  <conditionalFormatting sqref="M9:M10">
    <cfRule type="dataBar" priority="18">
      <dataBar>
        <cfvo type="num" val="0"/>
        <cfvo type="num" val="12"/>
        <color rgb="FF638EC6"/>
      </dataBar>
      <extLst>
        <ext xmlns:x14="http://schemas.microsoft.com/office/spreadsheetml/2009/9/main" uri="{B025F937-C7B1-47D3-B67F-A62EFF666E3E}">
          <x14:id>{BDE5F44D-55B3-454A-B6CE-A52C2EA84746}</x14:id>
        </ext>
      </extLst>
    </cfRule>
    <cfRule type="dataBar" priority="11">
      <dataBar>
        <cfvo type="num" val="0"/>
        <cfvo type="num" val="16"/>
        <color rgb="FF638EC6"/>
      </dataBar>
      <extLst>
        <ext xmlns:x14="http://schemas.microsoft.com/office/spreadsheetml/2009/9/main" uri="{B025F937-C7B1-47D3-B67F-A62EFF666E3E}">
          <x14:id>{BD41F0D0-E836-4046-9A08-51E429570BE0}</x14:id>
        </ext>
      </extLst>
    </cfRule>
  </conditionalFormatting>
  <conditionalFormatting sqref="M11:M12">
    <cfRule type="dataBar" priority="10">
      <dataBar>
        <cfvo type="num" val="0"/>
        <cfvo type="num" val="56"/>
        <color rgb="FF638EC6"/>
      </dataBar>
      <extLst>
        <ext xmlns:x14="http://schemas.microsoft.com/office/spreadsheetml/2009/9/main" uri="{B025F937-C7B1-47D3-B67F-A62EFF666E3E}">
          <x14:id>{ABB1612A-A1EC-4BD9-9237-46A90A346C1A}</x14:id>
        </ext>
      </extLst>
    </cfRule>
    <cfRule type="dataBar" priority="17">
      <dataBar>
        <cfvo type="num" val="0"/>
        <cfvo type="num" val="39"/>
        <color rgb="FF638EC6"/>
      </dataBar>
      <extLst>
        <ext xmlns:x14="http://schemas.microsoft.com/office/spreadsheetml/2009/9/main" uri="{B025F937-C7B1-47D3-B67F-A62EFF666E3E}">
          <x14:id>{C7B0A795-3E33-49C2-99E9-AC59C939DE73}</x14:id>
        </ext>
      </extLst>
    </cfRule>
  </conditionalFormatting>
  <conditionalFormatting sqref="M13:M14">
    <cfRule type="dataBar" priority="9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{0FD9BB4C-E26B-43AE-8798-D2AF4FFF6A70}</x14:id>
        </ext>
      </extLst>
    </cfRule>
    <cfRule type="dataBar" priority="16">
      <dataBar>
        <cfvo type="num" val="0"/>
        <cfvo type="num" val="17"/>
        <color rgb="FF638EC6"/>
      </dataBar>
      <extLst>
        <ext xmlns:x14="http://schemas.microsoft.com/office/spreadsheetml/2009/9/main" uri="{B025F937-C7B1-47D3-B67F-A62EFF666E3E}">
          <x14:id>{6FCDA42C-C7F5-4D15-89E6-5476B2C748F3}</x14:id>
        </ext>
      </extLst>
    </cfRule>
  </conditionalFormatting>
  <conditionalFormatting sqref="M15:M16">
    <cfRule type="dataBar" priority="15">
      <dataBar>
        <cfvo type="num" val="0"/>
        <cfvo type="num" val="88"/>
        <color rgb="FF638EC6"/>
      </dataBar>
      <extLst>
        <ext xmlns:x14="http://schemas.microsoft.com/office/spreadsheetml/2009/9/main" uri="{B025F937-C7B1-47D3-B67F-A62EFF666E3E}">
          <x14:id>{70A65BFD-6503-4C33-8033-E27868E83811}</x14:id>
        </ext>
      </extLst>
    </cfRule>
    <cfRule type="dataBar" priority="8">
      <dataBar>
        <cfvo type="num" val="0"/>
        <cfvo type="num" val="53"/>
        <color rgb="FF638EC6"/>
      </dataBar>
      <extLst>
        <ext xmlns:x14="http://schemas.microsoft.com/office/spreadsheetml/2009/9/main" uri="{B025F937-C7B1-47D3-B67F-A62EFF666E3E}">
          <x14:id>{CB5ED1A3-233E-469D-9C82-B6D8EB89973A}</x14:id>
        </ext>
      </extLst>
    </cfRule>
  </conditionalFormatting>
  <conditionalFormatting sqref="M19:M20">
    <cfRule type="dataBar" priority="7">
      <dataBar>
        <cfvo type="num" val="0"/>
        <cfvo type="num" val="57"/>
        <color rgb="FF638EC6"/>
      </dataBar>
      <extLst>
        <ext xmlns:x14="http://schemas.microsoft.com/office/spreadsheetml/2009/9/main" uri="{B025F937-C7B1-47D3-B67F-A62EFF666E3E}">
          <x14:id>{56463787-67A9-46F0-878B-CD76E6D15F4B}</x14:id>
        </ext>
      </extLst>
    </cfRule>
    <cfRule type="dataBar" priority="52">
      <dataBar>
        <cfvo type="num" val="0"/>
        <cfvo type="num" val="201"/>
        <color rgb="FF638EC6"/>
      </dataBar>
      <extLst>
        <ext xmlns:x14="http://schemas.microsoft.com/office/spreadsheetml/2009/9/main" uri="{B025F937-C7B1-47D3-B67F-A62EFF666E3E}">
          <x14:id>{30E6F701-1BB8-4191-88AC-F0EA9FCE9535}</x14:id>
        </ext>
      </extLst>
    </cfRule>
    <cfRule type="dataBar" priority="23">
      <dataBar>
        <cfvo type="num" val="0"/>
        <cfvo type="num" val="45"/>
        <color rgb="FF638EC6"/>
      </dataBar>
      <extLst>
        <ext xmlns:x14="http://schemas.microsoft.com/office/spreadsheetml/2009/9/main" uri="{B025F937-C7B1-47D3-B67F-A62EFF666E3E}">
          <x14:id>{745BBCA6-A006-4896-9843-870C9292171B}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{75548ED2-780B-47FB-8666-3B02050FE5F4}</x14:id>
        </ext>
      </extLst>
    </cfRule>
    <cfRule type="dataBar" priority="6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{BEC1285A-A471-480D-85BB-36F1F4CB7535}</x14:id>
        </ext>
      </extLst>
    </cfRule>
    <cfRule type="dataBar" priority="46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{96B7EFDA-10B6-4A88-960E-BBCC142D0DFC}</x14:id>
        </ext>
      </extLst>
    </cfRule>
    <cfRule type="dataBar" priority="13">
      <dataBar>
        <cfvo type="num" val="0"/>
        <cfvo type="num" val="163"/>
        <color rgb="FF638EC6"/>
      </dataBar>
      <extLst>
        <ext xmlns:x14="http://schemas.microsoft.com/office/spreadsheetml/2009/9/main" uri="{B025F937-C7B1-47D3-B67F-A62EFF666E3E}">
          <x14:id>{45326390-84CB-4485-BB90-6A805A6BB632}</x14:id>
        </ext>
      </extLst>
    </cfRule>
    <cfRule type="dataBar" priority="66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{096D3229-D241-4EED-A23B-8483F9EABB18}</x14:id>
        </ext>
      </extLst>
    </cfRule>
    <cfRule type="dataBar" priority="49">
      <dataBar>
        <cfvo type="num" val="272"/>
        <cfvo type="num" val="0"/>
        <color rgb="FF638EC6"/>
      </dataBar>
      <extLst>
        <ext xmlns:x14="http://schemas.microsoft.com/office/spreadsheetml/2009/9/main" uri="{B025F937-C7B1-47D3-B67F-A62EFF666E3E}">
          <x14:id>{A7F082CA-76A7-4D9C-BF19-73D81ADFA3C4}</x14:id>
        </ext>
      </extLst>
    </cfRule>
    <cfRule type="dataBar" priority="61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{1B100E9B-B445-4628-8A09-4FC63573E482}</x14:id>
        </ext>
      </extLst>
    </cfRule>
    <cfRule type="dataBar" priority="62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{D0DFCE85-8D95-434A-8980-C2AA3CEC0F14}</x14:id>
        </ext>
      </extLst>
    </cfRule>
    <cfRule type="dataBar" priority="6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{85E548D1-01C1-4AF7-8830-7F2651411926}</x14:id>
        </ext>
      </extLst>
    </cfRule>
    <cfRule type="dataBar" priority="6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{F2687C55-F987-4332-BA52-67E5D5E1BD53}</x14:id>
        </ext>
      </extLst>
    </cfRule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{2DFF8005-38BA-415E-9B49-BBCBFE1AC813}</x14:id>
        </ext>
      </extLst>
    </cfRule>
    <cfRule type="dataBar" priority="43">
      <dataBar>
        <cfvo type="num" val="159"/>
        <cfvo type="num" val="0"/>
        <color rgb="FF638EC6"/>
      </dataBar>
      <extLst>
        <ext xmlns:x14="http://schemas.microsoft.com/office/spreadsheetml/2009/9/main" uri="{B025F937-C7B1-47D3-B67F-A62EFF666E3E}">
          <x14:id>{17ABEBE4-E303-41FE-B4FD-712360159A55}</x14:id>
        </ext>
      </extLst>
    </cfRule>
    <cfRule type="dataBar" priority="42">
      <dataBar>
        <cfvo type="num" val="9"/>
        <cfvo type="num" val="0"/>
        <color rgb="FF638EC6"/>
      </dataBar>
      <extLst>
        <ext xmlns:x14="http://schemas.microsoft.com/office/spreadsheetml/2009/9/main" uri="{B025F937-C7B1-47D3-B67F-A62EFF666E3E}">
          <x14:id>{E2876F96-9AB8-4D97-918F-27C91AE94B35}</x14:id>
        </ext>
      </extLst>
    </cfRule>
    <cfRule type="dataBar" priority="39">
      <dataBar>
        <cfvo type="num" val="0"/>
        <cfvo type="num" val="230"/>
        <color rgb="FF638EC6"/>
      </dataBar>
      <extLst>
        <ext xmlns:x14="http://schemas.microsoft.com/office/spreadsheetml/2009/9/main" uri="{B025F937-C7B1-47D3-B67F-A62EFF666E3E}">
          <x14:id>{F12BA476-7326-409A-932A-ADE93B7E267E}</x14:id>
        </ext>
      </extLst>
    </cfRule>
    <cfRule type="dataBar" priority="36">
      <dataBar>
        <cfvo type="num" val="0"/>
        <cfvo type="num" val="33"/>
        <color rgb="FF638EC6"/>
      </dataBar>
      <extLst>
        <ext xmlns:x14="http://schemas.microsoft.com/office/spreadsheetml/2009/9/main" uri="{B025F937-C7B1-47D3-B67F-A62EFF666E3E}">
          <x14:id>{295EED9C-6C2A-491A-B3D5-C65367B4C886}</x14:id>
        </ext>
      </extLst>
    </cfRule>
    <cfRule type="dataBar" priority="33">
      <dataBar>
        <cfvo type="num" val="0"/>
        <cfvo type="num" val="77"/>
        <color rgb="FF638EC6"/>
      </dataBar>
      <extLst>
        <ext xmlns:x14="http://schemas.microsoft.com/office/spreadsheetml/2009/9/main" uri="{B025F937-C7B1-47D3-B67F-A62EFF666E3E}">
          <x14:id>{0AAA65C2-C94A-48C5-8F15-134C0E10BFE4}</x14:id>
        </ext>
      </extLst>
    </cfRule>
    <cfRule type="dataBar" priority="30">
      <dataBar>
        <cfvo type="num" val="0"/>
        <cfvo type="num" val="87"/>
        <color rgb="FF638EC6"/>
      </dataBar>
      <extLst>
        <ext xmlns:x14="http://schemas.microsoft.com/office/spreadsheetml/2009/9/main" uri="{B025F937-C7B1-47D3-B67F-A62EFF666E3E}">
          <x14:id>{8D3589C0-7D95-45F7-8318-F66D8E3AA9AC}</x14:id>
        </ext>
      </extLst>
    </cfRule>
    <cfRule type="dataBar" priority="27">
      <dataBar>
        <cfvo type="num" val="0"/>
        <cfvo type="num" val="47"/>
        <color rgb="FF638EC6"/>
      </dataBar>
      <extLst>
        <ext xmlns:x14="http://schemas.microsoft.com/office/spreadsheetml/2009/9/main" uri="{B025F937-C7B1-47D3-B67F-A62EFF666E3E}">
          <x14:id>{F20CD561-4823-43D1-8829-ACC6DCF0B3B4}</x14:id>
        </ext>
      </extLst>
    </cfRule>
    <cfRule type="dataBar" priority="24">
      <dataBar>
        <cfvo type="num" val="0"/>
        <cfvo type="num" val="50"/>
        <color rgb="FF638EC6"/>
      </dataBar>
      <extLst>
        <ext xmlns:x14="http://schemas.microsoft.com/office/spreadsheetml/2009/9/main" uri="{B025F937-C7B1-47D3-B67F-A62EFF666E3E}">
          <x14:id>{898229C5-7272-4EB6-910A-F3CD3784B87B}</x14:id>
        </ext>
      </extLst>
    </cfRule>
    <cfRule type="dataBar" priority="20">
      <dataBar>
        <cfvo type="num" val="0"/>
        <cfvo type="num" val="42"/>
        <color rgb="FF638EC6"/>
      </dataBar>
      <extLst>
        <ext xmlns:x14="http://schemas.microsoft.com/office/spreadsheetml/2009/9/main" uri="{B025F937-C7B1-47D3-B67F-A62EFF666E3E}">
          <x14:id>{B4D23F0C-AB6A-4BFD-977A-30C99B4D7802}</x14:id>
        </ext>
      </extLst>
    </cfRule>
  </conditionalFormatting>
  <conditionalFormatting sqref="M23:M24">
    <cfRule type="dataBar" priority="53">
      <dataBar>
        <cfvo type="num" val="0"/>
        <cfvo type="num" val="338"/>
        <color rgb="FF638EC6"/>
      </dataBar>
      <extLst>
        <ext xmlns:x14="http://schemas.microsoft.com/office/spreadsheetml/2009/9/main" uri="{B025F937-C7B1-47D3-B67F-A62EFF666E3E}">
          <x14:id>{26B79A97-6B41-491E-9408-B12AAD6385EE}</x14:id>
        </ext>
      </extLst>
    </cfRule>
    <cfRule type="dataBar" priority="54">
      <dataBar>
        <cfvo type="num" val="1"/>
        <cfvo type="max"/>
        <color rgb="FF638EC6"/>
      </dataBar>
      <extLst>
        <ext xmlns:x14="http://schemas.microsoft.com/office/spreadsheetml/2009/9/main" uri="{B025F937-C7B1-47D3-B67F-A62EFF666E3E}">
          <x14:id>{38F33C2F-E298-4FB8-8EFF-467CCB69CC38}</x14:id>
        </ext>
      </extLst>
    </cfRule>
    <cfRule type="dataBar" priority="5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{F7480A28-CBE7-4816-AED4-B1B85C022FD7}</x14:id>
        </ext>
      </extLst>
    </cfRule>
    <cfRule type="dataBar" priority="5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{A4D359C8-F9C3-4520-B9A6-1A196CF78ACE}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{A8469831-F143-48BA-AB4E-F6BF05786ACA}</x14:id>
        </ext>
      </extLst>
    </cfRule>
    <cfRule type="dataBar" priority="58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{D1AE8B7D-0F8D-4FA7-8F2D-5016CECE2C55}</x14:id>
        </ext>
      </extLst>
    </cfRule>
    <cfRule type="dataBar" priority="59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{7DF21241-4DE5-4203-97A4-9B6FC07A5FCD}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{38BD5C16-0C0A-4427-AE89-24006292BBF4}</x14:id>
        </ext>
      </extLst>
    </cfRule>
    <cfRule type="dataBar" priority="1">
      <dataBar>
        <cfvo type="num" val="0"/>
        <cfvo type="num" val="97"/>
        <color rgb="FF638EC6"/>
      </dataBar>
      <extLst>
        <ext xmlns:x14="http://schemas.microsoft.com/office/spreadsheetml/2009/9/main" uri="{B025F937-C7B1-47D3-B67F-A62EFF666E3E}">
          <x14:id>{2FF3EA8E-C6DD-4176-9A98-CD56E1A319B2}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A6402A-3267-4597-8F92-CEAC4A71777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FF05E3-C015-40D2-A84A-BD866A6E6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0FEF76-6EA9-49C9-AA7E-8D7D7E4A9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17A6EB-DBD0-46A5-9820-0C0E88E56B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30006F-1479-408C-94EC-284F3151E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L7:L16</xm:sqref>
        </x14:conditionalFormatting>
        <x14:conditionalFormatting xmlns:xm="http://schemas.microsoft.com/office/excel/2006/main">
          <x14:cfRule type="dataBar" id="{A55E2709-416C-4E01-8779-610C2822B5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97CE6F-A391-4F4D-B1EA-B2D1F44C2F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 L23:L24 L7:L16</xm:sqref>
        </x14:conditionalFormatting>
        <x14:conditionalFormatting xmlns:xm="http://schemas.microsoft.com/office/excel/2006/main">
          <x14:cfRule type="dataBar" id="{598B1745-F859-4698-8ADC-1C5820C6B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41768B-BBDB-4E84-A271-A423B9679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390A8E-AAD1-41D5-87A7-60FCF9A926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597AFD-CBAE-49E5-B09F-B4E0F6FE5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412470-66F4-4238-A744-7A2BB531DD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A8C75A20-0322-4FB3-A5AF-8EB7617B2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4E17F5-1736-4203-B459-95E9A3E38A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6CD743-D1BB-476B-B45C-4D7D66AF75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61ACFF-698F-4C5F-819F-2A50A464BA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DB93C67-C264-47CC-9183-187D4FEE6F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L23:L24</xm:sqref>
        </x14:conditionalFormatting>
        <x14:conditionalFormatting xmlns:xm="http://schemas.microsoft.com/office/excel/2006/main">
          <x14:cfRule type="dataBar" id="{80658E2A-BC0C-4276-A042-FBF47FA08B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C31357-FC86-452B-ACBE-517C0E98CD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175A5DE-035A-4C42-AA7C-14CC2DFEED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D626A0-0FFE-42EE-9575-73CABFBCF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CE843F-2FC2-42CB-A564-E27B008CD2F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3342EA9-B243-4D78-A515-A53B9ED3B92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A801463-A732-4724-92E2-FCE79F74AF6A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33A812F8-A368-46F8-9142-BB968B88A3D5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m:sqref>M7 M9 M11 M13 M15</xm:sqref>
        </x14:conditionalFormatting>
        <x14:conditionalFormatting xmlns:xm="http://schemas.microsoft.com/office/excel/2006/main">
          <x14:cfRule type="dataBar" id="{68E7BF2C-5D6D-4088-B320-21B5EDFB15B5}">
            <x14:dataBar minLength="0" maxLength="100" gradient="0">
              <x14:cfvo type="num">
                <xm:f>0</xm:f>
              </x14:cfvo>
              <x14:cfvo type="num">
                <xm:f>180</xm:f>
              </x14:cfvo>
              <x14:negativeFillColor rgb="FFFF0000"/>
              <x14:axisColor rgb="FF000000"/>
            </x14:dataBar>
          </x14:cfRule>
          <x14:cfRule type="dataBar" id="{F3DB6D77-5B8B-4E1A-AEEC-B8213CA921F7}">
            <x14:dataBar minLength="0" maxLength="100" gradient="0">
              <x14:cfvo type="num">
                <xm:f>0</xm:f>
              </x14:cfvo>
              <x14:cfvo type="num">
                <xm:f>125</xm:f>
              </x14:cfvo>
              <x14:negativeFillColor rgb="FFFF0000"/>
              <x14:axisColor rgb="FF000000"/>
            </x14:dataBar>
          </x14:cfRule>
          <xm:sqref>M7:M8</xm:sqref>
        </x14:conditionalFormatting>
        <x14:conditionalFormatting xmlns:xm="http://schemas.microsoft.com/office/excel/2006/main">
          <x14:cfRule type="dataBar" id="{172CCB35-1803-4FD2-9312-0508BA0355D7}">
            <x14:dataBar minLength="0" maxLength="100" gradient="0">
              <x14:cfvo type="num">
                <xm:f>0</xm:f>
              </x14:cfvo>
              <x14:cfvo type="num">
                <xm:f>92</xm:f>
              </x14:cfvo>
              <x14:negativeFillColor rgb="FFFF0000"/>
              <x14:axisColor rgb="FF000000"/>
            </x14:dataBar>
          </x14:cfRule>
          <x14:cfRule type="dataBar" id="{9CF7F0D5-BF82-4B4A-83AF-F90195333428}">
            <x14:dataBar minLength="0" maxLength="100" gradient="0">
              <x14:cfvo type="num">
                <xm:f>311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97432A8-51E7-4EFE-BDD7-5B39A2E67BBB}">
            <x14:dataBar minLength="0" maxLength="100" gradient="0">
              <x14:cfvo type="num">
                <xm:f>0</xm:f>
              </x14:cfvo>
              <x14:cfvo type="num">
                <xm:f>311</xm:f>
              </x14:cfvo>
              <x14:negativeFillColor rgb="FFFF0000"/>
              <x14:axisColor rgb="FF000000"/>
            </x14:dataBar>
          </x14:cfRule>
          <x14:cfRule type="dataBar" id="{C8003A89-3A77-419C-8DB7-BAD0EC1BAF28}">
            <x14:dataBar minLength="0" maxLength="100" gradient="0">
              <x14:cfvo type="num">
                <xm:f>0</xm:f>
              </x14:cfvo>
              <x14:cfvo type="num">
                <xm:f>28</xm:f>
              </x14:cfvo>
              <x14:negativeFillColor rgb="FFFF0000"/>
              <x14:axisColor rgb="FF000000"/>
            </x14:dataBar>
          </x14:cfRule>
          <x14:cfRule type="dataBar" id="{5251A070-059A-495D-B8D9-C5F41B72BBF9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B54CF97F-07AE-4F83-825D-2D1EFE80C6E6}">
            <x14:dataBar minLength="0" maxLength="100" gradient="0">
              <x14:cfvo type="num">
                <xm:f>0</xm:f>
              </x14:cfvo>
              <x14:cfvo type="num">
                <xm:f>96</xm:f>
              </x14:cfvo>
              <x14:negativeFillColor rgb="FFFF0000"/>
              <x14:axisColor rgb="FF000000"/>
            </x14:dataBar>
          </x14:cfRule>
          <x14:cfRule type="dataBar" id="{A4671E89-0265-44C4-899F-20A95B9A8FFD}">
            <x14:dataBar minLength="0" maxLength="100" gradient="0">
              <x14:cfvo type="num">
                <xm:f>0</xm:f>
              </x14:cfvo>
              <x14:cfvo type="num">
                <xm:f>115</xm:f>
              </x14:cfvo>
              <x14:negativeFillColor rgb="FFFF0000"/>
              <x14:axisColor rgb="FF000000"/>
            </x14:dataBar>
          </x14:cfRule>
          <x14:cfRule type="dataBar" id="{7F569391-7D62-400B-95DC-1ED0C8958D0D}">
            <x14:dataBar minLength="0" maxLength="100" gradient="0">
              <x14:cfvo type="num">
                <xm:f>0</xm:f>
              </x14:cfvo>
              <x14:cfvo type="num">
                <xm:f>81</xm:f>
              </x14:cfvo>
              <x14:negativeFillColor rgb="FFFF0000"/>
              <x14:axisColor rgb="FF000000"/>
            </x14:dataBar>
          </x14:cfRule>
          <x14:cfRule type="dataBar" id="{DF4DD5A9-47D2-40AC-9B20-BE132F72D07A}">
            <x14:dataBar minLength="0" maxLength="100" gradient="0">
              <x14:cfvo type="num">
                <xm:f>0</xm:f>
              </x14:cfvo>
              <x14:cfvo type="num">
                <xm:f>178</xm:f>
              </x14:cfvo>
              <x14:negativeFillColor rgb="FFFF0000"/>
              <x14:axisColor rgb="FF000000"/>
            </x14:dataBar>
          </x14:cfRule>
          <x14:cfRule type="dataBar" id="{247789AD-2A68-4058-A7DC-D5B7B06002F1}">
            <x14:dataBar minLength="0" maxLength="100" gradient="0">
              <x14:cfvo type="num">
                <xm:f>0</xm:f>
              </x14:cfvo>
              <x14:cfvo type="num">
                <xm:f>73</xm:f>
              </x14:cfvo>
              <x14:negativeFillColor rgb="FFFF0000"/>
              <x14:axisColor rgb="FF000000"/>
            </x14:dataBar>
          </x14:cfRule>
          <x14:cfRule type="dataBar" id="{DCBFD964-4CDE-4EEA-ADE9-7E38363B1E85}">
            <x14:dataBar minLength="0" maxLength="100" gradient="0">
              <x14:cfvo type="num">
                <xm:f>0</xm:f>
              </x14:cfvo>
              <x14:cfvo type="num">
                <xm:f>78</xm:f>
              </x14:cfvo>
              <x14:negativeFillColor rgb="FFFF0000"/>
              <x14:axisColor rgb="FF000000"/>
            </x14:dataBar>
          </x14:cfRule>
          <xm:sqref>M7:M16</xm:sqref>
        </x14:conditionalFormatting>
        <x14:conditionalFormatting xmlns:xm="http://schemas.microsoft.com/office/excel/2006/main">
          <x14:cfRule type="dataBar" id="{BDE5F44D-55B3-454A-B6CE-A52C2EA84746}">
            <x14:dataBar minLength="0" maxLength="100" gradient="0">
              <x14:cfvo type="num">
                <xm:f>0</xm:f>
              </x14:cfvo>
              <x14:cfvo type="num">
                <xm:f>12</xm:f>
              </x14:cfvo>
              <x14:negativeFillColor rgb="FFFF0000"/>
              <x14:axisColor rgb="FF000000"/>
            </x14:dataBar>
          </x14:cfRule>
          <x14:cfRule type="dataBar" id="{BD41F0D0-E836-4046-9A08-51E429570BE0}">
            <x14:dataBar minLength="0" maxLength="100" gradient="0">
              <x14:cfvo type="num">
                <xm:f>0</xm:f>
              </x14:cfvo>
              <x14:cfvo type="num">
                <xm:f>16</xm:f>
              </x14:cfvo>
              <x14:negativeFillColor rgb="FFFF0000"/>
              <x14:axisColor rgb="FF000000"/>
            </x14:dataBar>
          </x14:cfRule>
          <xm:sqref>M9:M10</xm:sqref>
        </x14:conditionalFormatting>
        <x14:conditionalFormatting xmlns:xm="http://schemas.microsoft.com/office/excel/2006/main">
          <x14:cfRule type="dataBar" id="{ABB1612A-A1EC-4BD9-9237-46A90A346C1A}">
            <x14:dataBar minLength="0" maxLength="100" gradient="0">
              <x14:cfvo type="num">
                <xm:f>0</xm:f>
              </x14:cfvo>
              <x14:cfvo type="num">
                <xm:f>56</xm:f>
              </x14:cfvo>
              <x14:negativeFillColor rgb="FFFF0000"/>
              <x14:axisColor rgb="FF000000"/>
            </x14:dataBar>
          </x14:cfRule>
          <x14:cfRule type="dataBar" id="{C7B0A795-3E33-49C2-99E9-AC59C939DE73}">
            <x14:dataBar minLength="0" maxLength="100" gradient="0">
              <x14:cfvo type="num">
                <xm:f>0</xm:f>
              </x14:cfvo>
              <x14:cfvo type="num">
                <xm:f>39</xm:f>
              </x14:cfvo>
              <x14:negativeFillColor rgb="FFFF0000"/>
              <x14:axisColor rgb="FF000000"/>
            </x14:dataBar>
          </x14:cfRule>
          <xm:sqref>M11:M12</xm:sqref>
        </x14:conditionalFormatting>
        <x14:conditionalFormatting xmlns:xm="http://schemas.microsoft.com/office/excel/2006/main">
          <x14:cfRule type="dataBar" id="{0FD9BB4C-E26B-43AE-8798-D2AF4FFF6A70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6FCDA42C-C7F5-4D15-89E6-5476B2C748F3}">
            <x14:dataBar minLength="0" maxLength="100" gradient="0">
              <x14:cfvo type="num">
                <xm:f>0</xm:f>
              </x14:cfvo>
              <x14:cfvo type="num">
                <xm:f>17</xm:f>
              </x14:cfvo>
              <x14:negativeFillColor rgb="FFFF0000"/>
              <x14:axisColor rgb="FF000000"/>
            </x14:dataBar>
          </x14:cfRule>
          <xm:sqref>M13:M14</xm:sqref>
        </x14:conditionalFormatting>
        <x14:conditionalFormatting xmlns:xm="http://schemas.microsoft.com/office/excel/2006/main">
          <x14:cfRule type="dataBar" id="{70A65BFD-6503-4C33-8033-E27868E83811}">
            <x14:dataBar minLength="0" maxLength="100" gradient="0">
              <x14:cfvo type="num">
                <xm:f>0</xm:f>
              </x14:cfvo>
              <x14:cfvo type="num">
                <xm:f>88</xm:f>
              </x14:cfvo>
              <x14:negativeFillColor rgb="FFFF0000"/>
              <x14:axisColor rgb="FF000000"/>
            </x14:dataBar>
          </x14:cfRule>
          <x14:cfRule type="dataBar" id="{CB5ED1A3-233E-469D-9C82-B6D8EB89973A}">
            <x14:dataBar minLength="0" maxLength="100" gradient="0">
              <x14:cfvo type="num">
                <xm:f>0</xm:f>
              </x14:cfvo>
              <x14:cfvo type="num">
                <xm:f>53</xm:f>
              </x14:cfvo>
              <x14:negativeFillColor rgb="FFFF0000"/>
              <x14:axisColor rgb="FF000000"/>
            </x14:dataBar>
          </x14:cfRule>
          <xm:sqref>M15:M16</xm:sqref>
        </x14:conditionalFormatting>
        <x14:conditionalFormatting xmlns:xm="http://schemas.microsoft.com/office/excel/2006/main">
          <x14:cfRule type="dataBar" id="{56463787-67A9-46F0-878B-CD76E6D15F4B}">
            <x14:dataBar minLength="0" maxLength="100" gradient="0">
              <x14:cfvo type="num">
                <xm:f>0</xm:f>
              </x14:cfvo>
              <x14:cfvo type="num">
                <xm:f>57</xm:f>
              </x14:cfvo>
              <x14:negativeFillColor rgb="FFFF0000"/>
              <x14:axisColor rgb="FF000000"/>
            </x14:dataBar>
          </x14:cfRule>
          <x14:cfRule type="dataBar" id="{30E6F701-1BB8-4191-88AC-F0EA9FCE9535}">
            <x14:dataBar minLength="0" maxLength="100" gradient="0">
              <x14:cfvo type="num">
                <xm:f>0</xm:f>
              </x14:cfvo>
              <x14:cfvo type="num">
                <xm:f>201</xm:f>
              </x14:cfvo>
              <x14:negativeFillColor rgb="FFFF0000"/>
              <x14:axisColor rgb="FF000000"/>
            </x14:dataBar>
          </x14:cfRule>
          <x14:cfRule type="dataBar" id="{745BBCA6-A006-4896-9843-870C9292171B}">
            <x14:dataBar minLength="0" maxLength="100" gradient="0">
              <x14:cfvo type="num">
                <xm:f>0</xm:f>
              </x14:cfvo>
              <x14:cfvo type="num">
                <xm:f>45</xm:f>
              </x14:cfvo>
              <x14:negativeFillColor rgb="FFFF0000"/>
              <x14:axisColor rgb="FF000000"/>
            </x14:dataBar>
          </x14:cfRule>
          <x14:cfRule type="dataBar" id="{75548ED2-780B-47FB-8666-3B02050FE5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1285A-A471-480D-85BB-36F1F4CB75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6B7EFDA-10B6-4A88-960E-BBCC142D0DFC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45326390-84CB-4485-BB90-6A805A6BB632}">
            <x14:dataBar minLength="0" maxLength="100" gradient="0">
              <x14:cfvo type="num">
                <xm:f>0</xm:f>
              </x14:cfvo>
              <x14:cfvo type="num">
                <xm:f>163</xm:f>
              </x14:cfvo>
              <x14:negativeFillColor rgb="FFFF0000"/>
              <x14:axisColor rgb="FF000000"/>
            </x14:dataBar>
          </x14:cfRule>
          <x14:cfRule type="dataBar" id="{096D3229-D241-4EED-A23B-8483F9EAB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F082CA-76A7-4D9C-BF19-73D81ADFA3C4}">
            <x14:dataBar minLength="0" maxLength="100" gradient="0">
              <x14:cfvo type="num">
                <xm:f>272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1B100E9B-B445-4628-8A09-4FC63573E482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D0DFCE85-8D95-434A-8980-C2AA3CEC0F14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85E548D1-01C1-4AF7-8830-7F26514119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687C55-F987-4332-BA52-67E5D5E1BD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DFF8005-38BA-415E-9B49-BBCBFE1AC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ABEBE4-E303-41FE-B4FD-712360159A55}">
            <x14:dataBar minLength="0" maxLength="100" gradient="0">
              <x14:cfvo type="num">
                <xm:f>159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E2876F96-9AB8-4D97-918F-27C91AE94B35}">
            <x14:dataBar minLength="0" maxLength="100" gradient="0">
              <x14:cfvo type="num">
                <xm:f>9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F12BA476-7326-409A-932A-ADE93B7E267E}">
            <x14:dataBar minLength="0" maxLength="100" gradient="0">
              <x14:cfvo type="num">
                <xm:f>0</xm:f>
              </x14:cfvo>
              <x14:cfvo type="num">
                <xm:f>230</xm:f>
              </x14:cfvo>
              <x14:negativeFillColor rgb="FFFF0000"/>
              <x14:axisColor rgb="FF000000"/>
            </x14:dataBar>
          </x14:cfRule>
          <x14:cfRule type="dataBar" id="{295EED9C-6C2A-491A-B3D5-C65367B4C886}">
            <x14:dataBar minLength="0" maxLength="100" gradient="0">
              <x14:cfvo type="num">
                <xm:f>0</xm:f>
              </x14:cfvo>
              <x14:cfvo type="num">
                <xm:f>33</xm:f>
              </x14:cfvo>
              <x14:negativeFillColor rgb="FFFF0000"/>
              <x14:axisColor rgb="FF000000"/>
            </x14:dataBar>
          </x14:cfRule>
          <x14:cfRule type="dataBar" id="{0AAA65C2-C94A-48C5-8F15-134C0E10BFE4}">
            <x14:dataBar minLength="0" maxLength="100" gradient="0">
              <x14:cfvo type="num">
                <xm:f>0</xm:f>
              </x14:cfvo>
              <x14:cfvo type="num">
                <xm:f>77</xm:f>
              </x14:cfvo>
              <x14:negativeFillColor rgb="FFFF0000"/>
              <x14:axisColor rgb="FF000000"/>
            </x14:dataBar>
          </x14:cfRule>
          <x14:cfRule type="dataBar" id="{8D3589C0-7D95-45F7-8318-F66D8E3AA9AC}">
            <x14:dataBar minLength="0" maxLength="100" gradient="0">
              <x14:cfvo type="num">
                <xm:f>0</xm:f>
              </x14:cfvo>
              <x14:cfvo type="num">
                <xm:f>87</xm:f>
              </x14:cfvo>
              <x14:negativeFillColor rgb="FFFF0000"/>
              <x14:axisColor rgb="FF000000"/>
            </x14:dataBar>
          </x14:cfRule>
          <x14:cfRule type="dataBar" id="{F20CD561-4823-43D1-8829-ACC6DCF0B3B4}">
            <x14:dataBar minLength="0" maxLength="100" gradient="0">
              <x14:cfvo type="num">
                <xm:f>0</xm:f>
              </x14:cfvo>
              <x14:cfvo type="num">
                <xm:f>47</xm:f>
              </x14:cfvo>
              <x14:negativeFillColor rgb="FFFF0000"/>
              <x14:axisColor rgb="FF000000"/>
            </x14:dataBar>
          </x14:cfRule>
          <x14:cfRule type="dataBar" id="{898229C5-7272-4EB6-910A-F3CD3784B87B}">
            <x14:dataBar minLength="0" maxLength="100" gradient="0">
              <x14:cfvo type="num">
                <xm:f>0</xm:f>
              </x14:cfvo>
              <x14:cfvo type="num">
                <xm:f>50</xm:f>
              </x14:cfvo>
              <x14:negativeFillColor rgb="FFFF0000"/>
              <x14:axisColor rgb="FF000000"/>
            </x14:dataBar>
          </x14:cfRule>
          <x14:cfRule type="dataBar" id="{B4D23F0C-AB6A-4BFD-977A-30C99B4D7802}">
            <x14:dataBar minLength="0" maxLength="100" gradient="0">
              <x14:cfvo type="num">
                <xm:f>0</xm:f>
              </x14:cfvo>
              <x14:cfvo type="num">
                <xm:f>42</xm:f>
              </x14:cfvo>
              <x14:negativeFillColor rgb="FFFF0000"/>
              <x14:axisColor rgb="FF000000"/>
            </x14:dataBar>
          </x14:cfRule>
          <xm:sqref>M19:M20</xm:sqref>
        </x14:conditionalFormatting>
        <x14:conditionalFormatting xmlns:xm="http://schemas.microsoft.com/office/excel/2006/main">
          <x14:cfRule type="dataBar" id="{26B79A97-6B41-491E-9408-B12AAD6385EE}">
            <x14:dataBar minLength="0" maxLength="100" gradient="0">
              <x14:cfvo type="num">
                <xm:f>0</xm:f>
              </x14:cfvo>
              <x14:cfvo type="num">
                <xm:f>338</xm:f>
              </x14:cfvo>
              <x14:negativeFillColor rgb="FFFF0000"/>
              <x14:axisColor rgb="FF000000"/>
            </x14:dataBar>
          </x14:cfRule>
          <x14:cfRule type="dataBar" id="{38F33C2F-E298-4FB8-8EFF-467CCB69CC38}">
            <x14:dataBar minLength="0" maxLength="100" gradient="0">
              <x14:cfvo type="num">
                <xm:f>1</xm:f>
              </x14:cfvo>
              <x14:cfvo type="autoMax"/>
              <x14:negativeFillColor rgb="FFFF0000"/>
              <x14:axisColor rgb="FF000000"/>
            </x14:dataBar>
          </x14:cfRule>
          <x14:cfRule type="dataBar" id="{F7480A28-CBE7-4816-AED4-B1B85C022F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4D359C8-F9C3-4520-B9A6-1A196CF78AC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8469831-F143-48BA-AB4E-F6BF05786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AE8B7D-0F8D-4FA7-8F2D-5016CECE2C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F21241-4DE5-4203-97A4-9B6FC07A5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38BD5C16-0C0A-4427-AE89-24006292BB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3EA8E-C6DD-4176-9A98-CD56E1A319B2}">
            <x14:dataBar minLength="0" maxLength="100" gradient="0">
              <x14:cfvo type="num">
                <xm:f>0</xm:f>
              </x14:cfvo>
              <x14:cfvo type="num">
                <xm:f>97</xm:f>
              </x14:cfvo>
              <x14:negativeFillColor rgb="FFFF0000"/>
              <x14:axisColor rgb="FF000000"/>
            </x14:dataBar>
          </x14:cfRule>
          <xm:sqref>M23:M24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110</vt:i4>
      </vt:variant>
    </vt:vector>
  </HeadingPairs>
  <TitlesOfParts>
    <vt:vector size="110" baseType="lpstr">
      <vt:lpstr>R1</vt:lpstr>
      <vt:lpstr>D1 Carmen</vt:lpstr>
      <vt:lpstr>D2 Merced</vt:lpstr>
      <vt:lpstr>D3 Hospital</vt:lpstr>
      <vt:lpstr>D4 Catedral</vt:lpstr>
      <vt:lpstr>D5 San Sebastian</vt:lpstr>
      <vt:lpstr>D6 Hatillo</vt:lpstr>
      <vt:lpstr>D7 Zapote</vt:lpstr>
      <vt:lpstr>D8 Pavas</vt:lpstr>
      <vt:lpstr>D9 Uruca</vt:lpstr>
      <vt:lpstr>D10 Curridabat</vt:lpstr>
      <vt:lpstr>D11 Montes de Oca</vt:lpstr>
      <vt:lpstr>D12 Goicochea</vt:lpstr>
      <vt:lpstr>D13 Moravia</vt:lpstr>
      <vt:lpstr>D14 Tibas</vt:lpstr>
      <vt:lpstr>D15 Coronado</vt:lpstr>
      <vt:lpstr>D16 Desamparados N</vt:lpstr>
      <vt:lpstr>D17 Desamparados S</vt:lpstr>
      <vt:lpstr>D18 Aserri</vt:lpstr>
      <vt:lpstr>D19 Acosta</vt:lpstr>
      <vt:lpstr>D20 Alajuelita</vt:lpstr>
      <vt:lpstr>D21 Escazu</vt:lpstr>
      <vt:lpstr>D22 Santa Ana</vt:lpstr>
      <vt:lpstr>D23 Mora</vt:lpstr>
      <vt:lpstr>D24 Puriscal</vt:lpstr>
      <vt:lpstr>D25 Turrubares</vt:lpstr>
      <vt:lpstr>R2</vt:lpstr>
      <vt:lpstr>D26 Alajuela Sur</vt:lpstr>
      <vt:lpstr>D27 Alajuela Norte</vt:lpstr>
      <vt:lpstr>D28 San Ramon</vt:lpstr>
      <vt:lpstr>D29 Grecia</vt:lpstr>
      <vt:lpstr>D30 San Mateo</vt:lpstr>
      <vt:lpstr>D31 Atenas</vt:lpstr>
      <vt:lpstr>D32 Naranjo</vt:lpstr>
      <vt:lpstr>D33 Palmares</vt:lpstr>
      <vt:lpstr>D34 Poas</vt:lpstr>
      <vt:lpstr>D35 Orotina</vt:lpstr>
      <vt:lpstr>D36 Sarchi</vt:lpstr>
      <vt:lpstr>R3</vt:lpstr>
      <vt:lpstr>D37 Cartago</vt:lpstr>
      <vt:lpstr>D38 Paraiso</vt:lpstr>
      <vt:lpstr>D39 La Union</vt:lpstr>
      <vt:lpstr>D40 Jimenez</vt:lpstr>
      <vt:lpstr>D41 Turrialba</vt:lpstr>
      <vt:lpstr>D42 Alvarado</vt:lpstr>
      <vt:lpstr>D43 Oreamuno</vt:lpstr>
      <vt:lpstr>D44 El Guarco</vt:lpstr>
      <vt:lpstr>D45 Tarrazu</vt:lpstr>
      <vt:lpstr>D46 Dota</vt:lpstr>
      <vt:lpstr>D47 Leon Cortes</vt:lpstr>
      <vt:lpstr>D48 Guadalupe</vt:lpstr>
      <vt:lpstr>R4</vt:lpstr>
      <vt:lpstr>D49 Heredia</vt:lpstr>
      <vt:lpstr>D50 Barva</vt:lpstr>
      <vt:lpstr>D51 Santo Domingo</vt:lpstr>
      <vt:lpstr>D52 Santa Barbara</vt:lpstr>
      <vt:lpstr>D53 San Rafael</vt:lpstr>
      <vt:lpstr>D54 San Isidro</vt:lpstr>
      <vt:lpstr>D55 Belen</vt:lpstr>
      <vt:lpstr>D56 Flores</vt:lpstr>
      <vt:lpstr>D57 San Pablo</vt:lpstr>
      <vt:lpstr>R5</vt:lpstr>
      <vt:lpstr>D60 Liberia</vt:lpstr>
      <vt:lpstr>D61 Nicoya</vt:lpstr>
      <vt:lpstr>D62 Santa Cruz</vt:lpstr>
      <vt:lpstr>D63 Bagaces</vt:lpstr>
      <vt:lpstr>D64 Carrillo</vt:lpstr>
      <vt:lpstr>D65 Cañas</vt:lpstr>
      <vt:lpstr>D66 Abangares</vt:lpstr>
      <vt:lpstr>D67 Tilaran</vt:lpstr>
      <vt:lpstr>D68 Nandayure</vt:lpstr>
      <vt:lpstr>D69 Hojancha</vt:lpstr>
      <vt:lpstr>D70 La Cruz</vt:lpstr>
      <vt:lpstr>R6</vt:lpstr>
      <vt:lpstr>D71 Puntarenas</vt:lpstr>
      <vt:lpstr>D72 Esparza</vt:lpstr>
      <vt:lpstr>D73 Montes de Oro</vt:lpstr>
      <vt:lpstr>D74 Quepos</vt:lpstr>
      <vt:lpstr>D75 Parrita</vt:lpstr>
      <vt:lpstr>D76 Garabito</vt:lpstr>
      <vt:lpstr>D77 Paquera</vt:lpstr>
      <vt:lpstr>D78 Judas de Chomes</vt:lpstr>
      <vt:lpstr>R7</vt:lpstr>
      <vt:lpstr>D79 Perez Zeledon</vt:lpstr>
      <vt:lpstr>D80 Buenos Aires</vt:lpstr>
      <vt:lpstr>D81 Osa</vt:lpstr>
      <vt:lpstr>R8</vt:lpstr>
      <vt:lpstr>D82 San Carlos O</vt:lpstr>
      <vt:lpstr>D82 San Carlos E </vt:lpstr>
      <vt:lpstr>D83 Zarcero</vt:lpstr>
      <vt:lpstr>D86 Guatuso</vt:lpstr>
      <vt:lpstr>D87 Rio Cuarto</vt:lpstr>
      <vt:lpstr>R9</vt:lpstr>
      <vt:lpstr>D88 Limon</vt:lpstr>
      <vt:lpstr>D90 Siquirres</vt:lpstr>
      <vt:lpstr>D91 Talamanca</vt:lpstr>
      <vt:lpstr>D92 Matina</vt:lpstr>
      <vt:lpstr>R10</vt:lpstr>
      <vt:lpstr>D94 Golfito</vt:lpstr>
      <vt:lpstr>D95 Coto Brus</vt:lpstr>
      <vt:lpstr>D96 Corredores</vt:lpstr>
      <vt:lpstr>D97 Puerto Jimenez</vt:lpstr>
      <vt:lpstr>R11</vt:lpstr>
      <vt:lpstr>D84 Upala</vt:lpstr>
      <vt:lpstr>D85 Los Chiles</vt:lpstr>
      <vt:lpstr>R12</vt:lpstr>
      <vt:lpstr>D58 Sarapiqui</vt:lpstr>
      <vt:lpstr>D98 Pococi Norte</vt:lpstr>
      <vt:lpstr>D89 Pococi Sur</vt:lpstr>
      <vt:lpstr>D93 Guacimo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Geovanny Duran Calderon</dc:creator>
  <cp:lastModifiedBy>Adrian Jose Alvarado Garcia</cp:lastModifiedBy>
  <dcterms:created xsi:type="dcterms:W3CDTF">2026-02-18T15:51:17Z</dcterms:created>
  <dcterms:modified xsi:type="dcterms:W3CDTF">2026-08-22T20:44:46Z</dcterms:modified>
</cp:coreProperties>
</file>