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keting.assistant\Desktop\ВЛАД\Прайс\2024\январь\"/>
    </mc:Choice>
  </mc:AlternateContent>
  <bookViews>
    <workbookView xWindow="0" yWindow="0" windowWidth="28800" windowHeight="12300" tabRatio="699" activeTab="2"/>
  </bookViews>
  <sheets>
    <sheet name="!!!" sheetId="3" r:id="rId1"/>
    <sheet name="Прайс рабочий" sheetId="1" r:id="rId2"/>
    <sheet name="ОП" sheetId="23" r:id="rId3"/>
    <sheet name="Розница" sheetId="2" r:id="rId4"/>
    <sheet name="Годовой" sheetId="8" r:id="rId5"/>
    <sheet name="Экспорт дол" sheetId="5" r:id="rId6"/>
    <sheet name="Экспорт рус долл " sheetId="22" r:id="rId7"/>
    <sheet name="Экспорт руб" sheetId="4" r:id="rId8"/>
    <sheet name="Экспорт сом" sheetId="17" r:id="rId9"/>
    <sheet name="Экспорт сум" sheetId="18" r:id="rId10"/>
    <sheet name="Гин" sheetId="9" r:id="rId11"/>
    <sheet name="Стом" sheetId="11" r:id="rId12"/>
    <sheet name="Бьюти" sheetId="12" r:id="rId13"/>
    <sheet name="Аптека" sheetId="13" r:id="rId14"/>
    <sheet name="Хорека" sheetId="14" r:id="rId15"/>
  </sheets>
  <definedNames>
    <definedName name="_xlnm.Print_Area" localSheetId="13">Аптека!$A$1:$F$303</definedName>
    <definedName name="_xlnm.Print_Area" localSheetId="12">Бьюти!$A$1:$F$218</definedName>
    <definedName name="_xlnm.Print_Area" localSheetId="10">Гин!$A$1:$F$394</definedName>
    <definedName name="_xlnm.Print_Area" localSheetId="4">Годовой!$A$1:$F$527</definedName>
    <definedName name="_xlnm.Print_Area" localSheetId="1">'Прайс рабочий'!$A$1:$R$529</definedName>
    <definedName name="_xlnm.Print_Area" localSheetId="3">Розница!$A$4:$F$525</definedName>
    <definedName name="_xlnm.Print_Area" localSheetId="11">Стом!$A$1:$F$249</definedName>
    <definedName name="_xlnm.Print_Area" localSheetId="14">Хорека!$A$1:$F$225</definedName>
    <definedName name="_xlnm.Print_Area" localSheetId="5">'Экспорт дол'!$A$1:$G$528</definedName>
    <definedName name="_xlnm.Print_Area" localSheetId="7">'Экспорт руб'!$A$1:$H$527</definedName>
    <definedName name="_xlnm.Print_Area" localSheetId="6">'Экспорт рус долл '!$A$1:$H$527</definedName>
    <definedName name="_xlnm.Print_Area" localSheetId="8">'Экспорт сом'!$A$1:$H$528</definedName>
    <definedName name="_xlnm.Print_Area" localSheetId="9">'Экспорт сум'!$A$1:$H$527</definedName>
  </definedNames>
  <calcPr calcId="162913"/>
</workbook>
</file>

<file path=xl/calcChain.xml><?xml version="1.0" encoding="utf-8"?>
<calcChain xmlns="http://schemas.openxmlformats.org/spreadsheetml/2006/main">
  <c r="I511" i="23" l="1"/>
  <c r="I510" i="23"/>
  <c r="I508" i="23"/>
  <c r="I507" i="23"/>
  <c r="I506" i="23"/>
  <c r="I505" i="23"/>
  <c r="I504" i="23"/>
  <c r="I503" i="23"/>
  <c r="I502" i="23"/>
  <c r="I501" i="23"/>
  <c r="I500" i="23"/>
  <c r="F500" i="23"/>
  <c r="I499" i="23"/>
  <c r="I498" i="23"/>
  <c r="I497" i="23"/>
  <c r="I496" i="23"/>
  <c r="I495" i="23"/>
  <c r="I493" i="23"/>
  <c r="I492" i="23"/>
  <c r="I491" i="23"/>
  <c r="I490" i="23"/>
  <c r="I489" i="23"/>
  <c r="I488" i="23"/>
  <c r="I487" i="23"/>
  <c r="I484" i="23"/>
  <c r="I483" i="23"/>
  <c r="I482" i="23"/>
  <c r="I481" i="23"/>
  <c r="I480" i="23"/>
  <c r="I479" i="23"/>
  <c r="I478" i="23"/>
  <c r="I476" i="23"/>
  <c r="I475" i="23"/>
  <c r="I474" i="23"/>
  <c r="I473" i="23"/>
  <c r="I472" i="23"/>
  <c r="I471" i="23"/>
  <c r="I470" i="23"/>
  <c r="I469" i="23"/>
  <c r="I468" i="23"/>
  <c r="I467" i="23"/>
  <c r="I466" i="23"/>
  <c r="I465" i="23"/>
  <c r="I464" i="23"/>
  <c r="I461" i="23"/>
  <c r="I458" i="23"/>
  <c r="I457" i="23"/>
  <c r="I456" i="23"/>
  <c r="I455" i="23"/>
  <c r="I454" i="23"/>
  <c r="I453" i="23"/>
  <c r="I452" i="23"/>
  <c r="I451" i="23"/>
  <c r="I450" i="23"/>
  <c r="I449" i="23"/>
  <c r="I448" i="23"/>
  <c r="I443" i="23"/>
  <c r="I438" i="23"/>
  <c r="I436" i="23"/>
  <c r="I435" i="23"/>
  <c r="I434" i="23"/>
  <c r="I433" i="23"/>
  <c r="I432" i="23"/>
  <c r="I431" i="23"/>
  <c r="I430" i="23"/>
  <c r="I429" i="23"/>
  <c r="I428" i="23"/>
  <c r="I427" i="23"/>
  <c r="I422" i="23"/>
  <c r="I417" i="23"/>
  <c r="I414" i="23"/>
  <c r="I413" i="23"/>
  <c r="I412" i="23"/>
  <c r="I411" i="23"/>
  <c r="I410" i="23"/>
  <c r="I409" i="23"/>
  <c r="I408" i="23"/>
  <c r="I407" i="23"/>
  <c r="I406" i="23"/>
  <c r="I405" i="23"/>
  <c r="I404" i="23"/>
  <c r="I403" i="23"/>
  <c r="I402" i="23"/>
  <c r="I401" i="23"/>
  <c r="I400" i="23"/>
  <c r="I399" i="23"/>
  <c r="I398" i="23"/>
  <c r="I397" i="23"/>
  <c r="I395" i="23"/>
  <c r="I394" i="23"/>
  <c r="I393" i="23"/>
  <c r="I392" i="23"/>
  <c r="I391" i="23"/>
  <c r="I390" i="23"/>
  <c r="I389" i="23"/>
  <c r="I388" i="23"/>
  <c r="I387" i="23"/>
  <c r="I386" i="23"/>
  <c r="I385" i="23"/>
  <c r="I384" i="23"/>
  <c r="I383" i="23"/>
  <c r="I382" i="23"/>
  <c r="I381" i="23"/>
  <c r="I380" i="23"/>
  <c r="I377" i="23"/>
  <c r="I376" i="23"/>
  <c r="I375" i="23"/>
  <c r="I374" i="23"/>
  <c r="I373" i="23"/>
  <c r="I372" i="23"/>
  <c r="I371" i="23"/>
  <c r="I370" i="23"/>
  <c r="I369" i="23"/>
  <c r="I368" i="23"/>
  <c r="I367" i="23"/>
  <c r="I366" i="23"/>
  <c r="I365" i="23"/>
  <c r="I364" i="23"/>
  <c r="I362" i="23"/>
  <c r="I361" i="23"/>
  <c r="I360" i="23"/>
  <c r="I359" i="23"/>
  <c r="I358" i="23"/>
  <c r="I357" i="23"/>
  <c r="I356" i="23"/>
  <c r="I354" i="23"/>
  <c r="I353" i="23"/>
  <c r="I352" i="23"/>
  <c r="I351" i="23"/>
  <c r="I350" i="23"/>
  <c r="I349" i="23"/>
  <c r="I348" i="23"/>
  <c r="I347" i="23"/>
  <c r="I346" i="23"/>
  <c r="I345" i="23"/>
  <c r="I342" i="23"/>
  <c r="I341" i="23"/>
  <c r="I340" i="23"/>
  <c r="I338" i="23"/>
  <c r="I337" i="23"/>
  <c r="I336" i="23"/>
  <c r="I333" i="23"/>
  <c r="I332" i="23"/>
  <c r="I331" i="23"/>
  <c r="I330" i="23"/>
  <c r="I329" i="23"/>
  <c r="I328" i="23"/>
  <c r="I327" i="23"/>
  <c r="I326" i="23"/>
  <c r="I325" i="23"/>
  <c r="I324" i="23"/>
  <c r="I321" i="23"/>
  <c r="I320" i="23"/>
  <c r="I319" i="23"/>
  <c r="I318" i="23"/>
  <c r="I317" i="23"/>
  <c r="I316" i="23"/>
  <c r="I315" i="23"/>
  <c r="I314" i="23"/>
  <c r="I312" i="23"/>
  <c r="I311" i="23"/>
  <c r="I310" i="23"/>
  <c r="I309" i="23"/>
  <c r="I308" i="23"/>
  <c r="I307" i="23"/>
  <c r="I306" i="23"/>
  <c r="I305" i="23"/>
  <c r="I304" i="23"/>
  <c r="I303" i="23"/>
  <c r="I302" i="23"/>
  <c r="I301" i="23"/>
  <c r="I300" i="23"/>
  <c r="I299" i="23"/>
  <c r="I298" i="23"/>
  <c r="I297" i="23"/>
  <c r="I296" i="23"/>
  <c r="I295" i="23"/>
  <c r="I294" i="23"/>
  <c r="I293" i="23"/>
  <c r="I292" i="23"/>
  <c r="I291" i="23"/>
  <c r="I290" i="23"/>
  <c r="I287" i="23"/>
  <c r="I286" i="23"/>
  <c r="I285" i="23"/>
  <c r="I284" i="23"/>
  <c r="I283" i="23"/>
  <c r="I282" i="23"/>
  <c r="I281" i="23"/>
  <c r="I280" i="23"/>
  <c r="I279" i="23"/>
  <c r="I278" i="23"/>
  <c r="I277" i="23"/>
  <c r="I276" i="23"/>
  <c r="I275" i="23"/>
  <c r="I274" i="23"/>
  <c r="I273" i="23"/>
  <c r="I272" i="23"/>
  <c r="I271" i="23"/>
  <c r="I270" i="23"/>
  <c r="I269" i="23"/>
  <c r="I268" i="23"/>
  <c r="I267" i="23"/>
  <c r="I266" i="23"/>
  <c r="I265" i="23"/>
  <c r="I264" i="23"/>
  <c r="I263" i="23"/>
  <c r="I262" i="23"/>
  <c r="I261" i="23"/>
  <c r="I260" i="23"/>
  <c r="I259" i="23"/>
  <c r="I258" i="23"/>
  <c r="I257" i="23"/>
  <c r="I256" i="23"/>
  <c r="I255" i="23"/>
  <c r="I254" i="23"/>
  <c r="I253" i="23"/>
  <c r="I252" i="23"/>
  <c r="I251" i="23"/>
  <c r="I250" i="23"/>
  <c r="I249" i="23"/>
  <c r="I246" i="23"/>
  <c r="I245" i="23"/>
  <c r="I244" i="23"/>
  <c r="I243" i="23"/>
  <c r="I242" i="23"/>
  <c r="I241" i="23"/>
  <c r="I240" i="23"/>
  <c r="I239" i="23"/>
  <c r="I238" i="23"/>
  <c r="I237" i="23"/>
  <c r="I236" i="23"/>
  <c r="I235" i="23"/>
  <c r="I234" i="23"/>
  <c r="I233" i="23"/>
  <c r="I232" i="23"/>
  <c r="I231" i="23"/>
  <c r="I230" i="23"/>
  <c r="I229" i="23"/>
  <c r="I228" i="23"/>
  <c r="I227" i="23"/>
  <c r="I226" i="23"/>
  <c r="I225" i="23"/>
  <c r="I223" i="23"/>
  <c r="I222" i="23"/>
  <c r="I221" i="23"/>
  <c r="I220" i="23"/>
  <c r="I219" i="23"/>
  <c r="I218" i="23"/>
  <c r="I217" i="23"/>
  <c r="I216" i="23"/>
  <c r="I213" i="23"/>
  <c r="I212" i="23"/>
  <c r="I211" i="23"/>
  <c r="I210" i="23"/>
  <c r="I209" i="23"/>
  <c r="I208" i="23"/>
  <c r="I207" i="23"/>
  <c r="I206" i="23"/>
  <c r="I205" i="23"/>
  <c r="I204" i="23"/>
  <c r="I203" i="23"/>
  <c r="I202" i="23"/>
  <c r="I201" i="23"/>
  <c r="I200" i="23"/>
  <c r="I199" i="23"/>
  <c r="I198" i="23"/>
  <c r="I197" i="23"/>
  <c r="I196" i="23"/>
  <c r="I195" i="23"/>
  <c r="I194" i="23"/>
  <c r="I193" i="23"/>
  <c r="I192" i="23"/>
  <c r="I191" i="23"/>
  <c r="I190" i="23"/>
  <c r="I189" i="23"/>
  <c r="I188" i="23"/>
  <c r="I187" i="23"/>
  <c r="I186" i="23"/>
  <c r="I185" i="23"/>
  <c r="I184" i="23"/>
  <c r="I183" i="23"/>
  <c r="I181" i="23"/>
  <c r="I180" i="23"/>
  <c r="I179" i="23"/>
  <c r="I178" i="23"/>
  <c r="I177" i="23"/>
  <c r="I176" i="23"/>
  <c r="I175" i="23"/>
  <c r="I174" i="23"/>
  <c r="I173" i="23"/>
  <c r="I172" i="23"/>
  <c r="I171" i="23"/>
  <c r="I170" i="23"/>
  <c r="I168" i="23"/>
  <c r="I167" i="23"/>
  <c r="I166" i="23"/>
  <c r="I165" i="23"/>
  <c r="I163" i="23"/>
  <c r="I162" i="23"/>
  <c r="I161" i="23"/>
  <c r="I160" i="23"/>
  <c r="I159" i="23"/>
  <c r="I158" i="23"/>
  <c r="I157" i="23"/>
  <c r="I156" i="23"/>
  <c r="I155" i="23"/>
  <c r="I154" i="23"/>
  <c r="I153" i="23"/>
  <c r="I152" i="23"/>
  <c r="I151" i="23"/>
  <c r="I150" i="23"/>
  <c r="I149" i="23"/>
  <c r="I148" i="23"/>
  <c r="I147" i="23"/>
  <c r="I146" i="23"/>
  <c r="I145" i="23"/>
  <c r="I144" i="23"/>
  <c r="I143" i="23"/>
  <c r="I142" i="23"/>
  <c r="I141" i="23"/>
  <c r="I139" i="23"/>
  <c r="I138" i="23"/>
  <c r="I137" i="23"/>
  <c r="I135" i="23"/>
  <c r="I134" i="23"/>
  <c r="I131" i="23"/>
  <c r="I130" i="23"/>
  <c r="I129" i="23"/>
  <c r="I128" i="23"/>
  <c r="I127" i="23"/>
  <c r="I126" i="23"/>
  <c r="I125" i="23"/>
  <c r="I124" i="23"/>
  <c r="I123" i="23"/>
  <c r="I122" i="23"/>
  <c r="I121" i="23"/>
  <c r="I120" i="23"/>
  <c r="I119" i="23"/>
  <c r="I118" i="23"/>
  <c r="I117" i="23"/>
  <c r="I116" i="23"/>
  <c r="I115" i="23"/>
  <c r="I114" i="23"/>
  <c r="I113" i="23"/>
  <c r="I112" i="23"/>
  <c r="I111" i="23"/>
  <c r="I110" i="23"/>
  <c r="I109" i="23"/>
  <c r="I108" i="23"/>
  <c r="I107" i="23"/>
  <c r="I106" i="23"/>
  <c r="I105" i="23"/>
  <c r="I104" i="23"/>
  <c r="I103" i="23"/>
  <c r="I102" i="23"/>
  <c r="I101" i="23"/>
  <c r="I100" i="23"/>
  <c r="I99" i="23"/>
  <c r="I98" i="23"/>
  <c r="I97" i="23"/>
  <c r="I96" i="23"/>
  <c r="I95" i="23"/>
  <c r="I94" i="23"/>
  <c r="I93" i="23"/>
  <c r="I92" i="23"/>
  <c r="I91" i="23"/>
  <c r="I90" i="23"/>
  <c r="I89" i="23"/>
  <c r="I88" i="23"/>
  <c r="I87" i="23"/>
  <c r="I86" i="23"/>
  <c r="I85" i="23"/>
  <c r="I84" i="23"/>
  <c r="I83" i="23"/>
  <c r="I79" i="23"/>
  <c r="I77" i="23"/>
  <c r="I76" i="23"/>
  <c r="I75" i="23"/>
  <c r="I72" i="23"/>
  <c r="I69" i="23"/>
  <c r="I65" i="23"/>
  <c r="I62" i="23"/>
  <c r="I59" i="23"/>
  <c r="I54" i="23"/>
  <c r="I51" i="23"/>
  <c r="I50" i="23"/>
  <c r="I49" i="23"/>
  <c r="I48" i="23"/>
  <c r="I42" i="23"/>
  <c r="I36" i="23"/>
  <c r="I31" i="23"/>
  <c r="I26" i="23"/>
  <c r="I21" i="23"/>
  <c r="I18" i="23"/>
  <c r="I14" i="23"/>
  <c r="I11" i="23"/>
  <c r="I515" i="23" l="1"/>
  <c r="M490" i="1"/>
  <c r="P179" i="1"/>
  <c r="P180" i="1"/>
  <c r="P186" i="1"/>
  <c r="P187" i="1"/>
  <c r="P194" i="1"/>
  <c r="P195" i="1"/>
  <c r="P203" i="1"/>
  <c r="P204" i="1"/>
  <c r="P208" i="1"/>
  <c r="P209" i="1"/>
  <c r="P232" i="1"/>
  <c r="P233" i="1"/>
  <c r="P248" i="1"/>
  <c r="P304" i="1"/>
  <c r="P305" i="1"/>
  <c r="P330" i="1"/>
  <c r="P331" i="1"/>
  <c r="P339" i="1"/>
  <c r="P340" i="1"/>
  <c r="P343" i="1"/>
  <c r="P344" i="1"/>
  <c r="P355" i="1"/>
  <c r="P356" i="1"/>
  <c r="P364" i="1"/>
  <c r="M440" i="1"/>
  <c r="C16" i="9"/>
  <c r="G22" i="18" l="1"/>
  <c r="F22" i="18"/>
  <c r="G22" i="17"/>
  <c r="F22" i="17"/>
  <c r="G22" i="4"/>
  <c r="F22" i="4"/>
  <c r="F22" i="22"/>
  <c r="G22" i="22"/>
  <c r="E49" i="5"/>
  <c r="F49" i="5"/>
  <c r="E44" i="5"/>
  <c r="F44" i="5"/>
  <c r="E39" i="5"/>
  <c r="F39" i="5"/>
  <c r="F34" i="5"/>
  <c r="F22" i="5"/>
  <c r="E22" i="8"/>
  <c r="O10" i="1"/>
  <c r="N10" i="1"/>
  <c r="M10" i="1"/>
  <c r="E66" i="13" l="1"/>
  <c r="E67" i="13"/>
  <c r="E68" i="13"/>
  <c r="E69" i="13"/>
  <c r="E70" i="13"/>
  <c r="E67" i="9" l="1"/>
  <c r="E68" i="9"/>
  <c r="E69" i="9"/>
  <c r="E70" i="9"/>
  <c r="F90" i="18"/>
  <c r="G90" i="18"/>
  <c r="F91" i="18"/>
  <c r="G91" i="18"/>
  <c r="F92" i="18"/>
  <c r="G92" i="18"/>
  <c r="F93" i="18"/>
  <c r="G93" i="18"/>
  <c r="F90" i="4"/>
  <c r="G90" i="4"/>
  <c r="F91" i="4"/>
  <c r="G91" i="4"/>
  <c r="F92" i="4"/>
  <c r="G92" i="4"/>
  <c r="F93" i="4"/>
  <c r="G93" i="4"/>
  <c r="G90" i="22"/>
  <c r="G91" i="22"/>
  <c r="G92" i="22"/>
  <c r="G93" i="22"/>
  <c r="F90" i="22"/>
  <c r="F91" i="22"/>
  <c r="F92" i="22"/>
  <c r="F93" i="22"/>
  <c r="E91" i="5"/>
  <c r="E90" i="5"/>
  <c r="F90" i="5"/>
  <c r="F91" i="5"/>
  <c r="E497" i="5"/>
  <c r="F497" i="5"/>
  <c r="F496" i="5"/>
  <c r="F495" i="5"/>
  <c r="F88" i="5"/>
  <c r="F89" i="5"/>
  <c r="F92" i="5"/>
  <c r="F93" i="5"/>
  <c r="E92" i="5"/>
  <c r="E93" i="5"/>
  <c r="E89" i="2"/>
  <c r="E90" i="2"/>
  <c r="E91" i="2"/>
  <c r="E92" i="2"/>
  <c r="E93" i="2"/>
  <c r="M82" i="1"/>
  <c r="N82" i="1"/>
  <c r="O82" i="1"/>
  <c r="M80" i="1"/>
  <c r="N80" i="1"/>
  <c r="O80" i="1"/>
  <c r="E203" i="14"/>
  <c r="E270" i="13"/>
  <c r="E202" i="12"/>
  <c r="E231" i="11"/>
  <c r="E364" i="9" l="1"/>
  <c r="G495" i="18"/>
  <c r="F495" i="18"/>
  <c r="G495" i="17"/>
  <c r="F495" i="17"/>
  <c r="G496" i="22"/>
  <c r="G497" i="22"/>
  <c r="G498" i="22"/>
  <c r="G499" i="22"/>
  <c r="G500" i="22"/>
  <c r="G501" i="22"/>
  <c r="G502" i="22"/>
  <c r="G495" i="22"/>
  <c r="G497" i="4"/>
  <c r="G498" i="4"/>
  <c r="G499" i="4"/>
  <c r="G500" i="4"/>
  <c r="G501" i="4"/>
  <c r="G502" i="4"/>
  <c r="G496" i="4"/>
  <c r="G495" i="4"/>
  <c r="F495" i="4"/>
  <c r="F496" i="4"/>
  <c r="F495" i="22"/>
  <c r="E495" i="5"/>
  <c r="O488" i="1"/>
  <c r="N488" i="1"/>
  <c r="M488" i="1"/>
  <c r="F489" i="22"/>
  <c r="F82" i="5" l="1"/>
  <c r="F82" i="22"/>
  <c r="G82" i="22"/>
  <c r="M13" i="1" l="1"/>
  <c r="F520" i="22" l="1"/>
  <c r="E520" i="22"/>
  <c r="G520" i="22" s="1"/>
  <c r="F519" i="22"/>
  <c r="E519" i="22"/>
  <c r="G519" i="22" s="1"/>
  <c r="F517" i="22"/>
  <c r="E517" i="22"/>
  <c r="G517" i="22" s="1"/>
  <c r="F516" i="22"/>
  <c r="E516" i="22"/>
  <c r="G516" i="22" s="1"/>
  <c r="F515" i="22"/>
  <c r="E515" i="22"/>
  <c r="G515" i="22" s="1"/>
  <c r="F514" i="22"/>
  <c r="E514" i="22"/>
  <c r="G514" i="22" s="1"/>
  <c r="F513" i="22"/>
  <c r="E513" i="22"/>
  <c r="G513" i="22" s="1"/>
  <c r="F512" i="22"/>
  <c r="E512" i="22"/>
  <c r="G512" i="22" s="1"/>
  <c r="F511" i="22"/>
  <c r="E511" i="22"/>
  <c r="G511" i="22" s="1"/>
  <c r="F510" i="22"/>
  <c r="E510" i="22"/>
  <c r="G510" i="22" s="1"/>
  <c r="E509" i="22"/>
  <c r="G509" i="22" s="1"/>
  <c r="F508" i="22"/>
  <c r="E508" i="22"/>
  <c r="G508" i="22" s="1"/>
  <c r="F507" i="22"/>
  <c r="E507" i="22"/>
  <c r="G507" i="22" s="1"/>
  <c r="F506" i="22"/>
  <c r="E506" i="22"/>
  <c r="G506" i="22" s="1"/>
  <c r="F505" i="22"/>
  <c r="E505" i="22"/>
  <c r="G505" i="22" s="1"/>
  <c r="F504" i="22"/>
  <c r="E504" i="22"/>
  <c r="G504" i="22" s="1"/>
  <c r="F502" i="22"/>
  <c r="E502" i="22"/>
  <c r="F501" i="22"/>
  <c r="E501" i="22"/>
  <c r="F500" i="22"/>
  <c r="E500" i="22"/>
  <c r="F499" i="22"/>
  <c r="E499" i="22"/>
  <c r="F498" i="22"/>
  <c r="E498" i="22"/>
  <c r="F497" i="22"/>
  <c r="E497" i="22"/>
  <c r="F496" i="22"/>
  <c r="E496" i="22"/>
  <c r="F493" i="22"/>
  <c r="E493" i="22"/>
  <c r="G493" i="22" s="1"/>
  <c r="F492" i="22"/>
  <c r="E492" i="22"/>
  <c r="G492" i="22" s="1"/>
  <c r="F491" i="22"/>
  <c r="E491" i="22"/>
  <c r="G491" i="22" s="1"/>
  <c r="F490" i="22"/>
  <c r="E490" i="22"/>
  <c r="G490" i="22" s="1"/>
  <c r="E489" i="22"/>
  <c r="G489" i="22" s="1"/>
  <c r="F487" i="22"/>
  <c r="E487" i="22"/>
  <c r="G487" i="22" s="1"/>
  <c r="F486" i="22"/>
  <c r="E486" i="22"/>
  <c r="G486" i="22" s="1"/>
  <c r="F485" i="22"/>
  <c r="E485" i="22"/>
  <c r="G485" i="22" s="1"/>
  <c r="F484" i="22"/>
  <c r="E484" i="22"/>
  <c r="G484" i="22" s="1"/>
  <c r="F483" i="22"/>
  <c r="E483" i="22"/>
  <c r="G483" i="22" s="1"/>
  <c r="F482" i="22"/>
  <c r="E482" i="22"/>
  <c r="G482" i="22" s="1"/>
  <c r="F481" i="22"/>
  <c r="E481" i="22"/>
  <c r="G481" i="22" s="1"/>
  <c r="E480" i="22"/>
  <c r="F479" i="22"/>
  <c r="E479" i="22"/>
  <c r="G479" i="22" s="1"/>
  <c r="F478" i="22"/>
  <c r="E478" i="22"/>
  <c r="G478" i="22" s="1"/>
  <c r="F477" i="22"/>
  <c r="E477" i="22"/>
  <c r="G477" i="22" s="1"/>
  <c r="F476" i="22"/>
  <c r="E476" i="22"/>
  <c r="G476" i="22" s="1"/>
  <c r="F475" i="22"/>
  <c r="E475" i="22"/>
  <c r="G475" i="22" s="1"/>
  <c r="F472" i="22"/>
  <c r="E472" i="22"/>
  <c r="G472" i="22" s="1"/>
  <c r="F469" i="22"/>
  <c r="E469" i="22"/>
  <c r="G469" i="22" s="1"/>
  <c r="F468" i="22"/>
  <c r="E468" i="22"/>
  <c r="G468" i="22" s="1"/>
  <c r="F467" i="22"/>
  <c r="E467" i="22"/>
  <c r="G467" i="22" s="1"/>
  <c r="F466" i="22"/>
  <c r="E466" i="22"/>
  <c r="G466" i="22" s="1"/>
  <c r="F465" i="22"/>
  <c r="E465" i="22"/>
  <c r="G465" i="22" s="1"/>
  <c r="F464" i="22"/>
  <c r="E464" i="22"/>
  <c r="G464" i="22" s="1"/>
  <c r="F463" i="22"/>
  <c r="E463" i="22"/>
  <c r="G463" i="22" s="1"/>
  <c r="F462" i="22"/>
  <c r="E462" i="22"/>
  <c r="G462" i="22" s="1"/>
  <c r="F461" i="22"/>
  <c r="E461" i="22"/>
  <c r="G461" i="22" s="1"/>
  <c r="F460" i="22"/>
  <c r="E460" i="22"/>
  <c r="G460" i="22" s="1"/>
  <c r="F459" i="22"/>
  <c r="E459" i="22"/>
  <c r="G459" i="22" s="1"/>
  <c r="F454" i="22"/>
  <c r="E454" i="22"/>
  <c r="G454" i="22" s="1"/>
  <c r="F449" i="22"/>
  <c r="E449" i="22"/>
  <c r="G449" i="22" s="1"/>
  <c r="F447" i="22"/>
  <c r="E447" i="22"/>
  <c r="G447" i="22" s="1"/>
  <c r="F446" i="22"/>
  <c r="E446" i="22"/>
  <c r="G446" i="22" s="1"/>
  <c r="F445" i="22"/>
  <c r="E445" i="22"/>
  <c r="G445" i="22" s="1"/>
  <c r="F444" i="22"/>
  <c r="E444" i="22"/>
  <c r="G444" i="22" s="1"/>
  <c r="F443" i="22"/>
  <c r="E443" i="22"/>
  <c r="G443" i="22" s="1"/>
  <c r="F442" i="22"/>
  <c r="E442" i="22"/>
  <c r="G442" i="22" s="1"/>
  <c r="F441" i="22"/>
  <c r="E441" i="22"/>
  <c r="G441" i="22" s="1"/>
  <c r="F440" i="22"/>
  <c r="E440" i="22"/>
  <c r="G440" i="22" s="1"/>
  <c r="F439" i="22"/>
  <c r="E439" i="22"/>
  <c r="G439" i="22" s="1"/>
  <c r="F438" i="22"/>
  <c r="E438" i="22"/>
  <c r="G438" i="22" s="1"/>
  <c r="F433" i="22"/>
  <c r="E433" i="22"/>
  <c r="G433" i="22" s="1"/>
  <c r="F428" i="22"/>
  <c r="E428" i="22"/>
  <c r="G428" i="22" s="1"/>
  <c r="F425" i="22"/>
  <c r="E425" i="22"/>
  <c r="G425" i="22" s="1"/>
  <c r="F424" i="22"/>
  <c r="E424" i="22"/>
  <c r="G424" i="22" s="1"/>
  <c r="F423" i="22"/>
  <c r="E423" i="22"/>
  <c r="G423" i="22" s="1"/>
  <c r="F422" i="22"/>
  <c r="E422" i="22"/>
  <c r="G422" i="22" s="1"/>
  <c r="F421" i="22"/>
  <c r="E421" i="22"/>
  <c r="G421" i="22" s="1"/>
  <c r="F420" i="22"/>
  <c r="E420" i="22"/>
  <c r="G420" i="22" s="1"/>
  <c r="F419" i="22"/>
  <c r="E419" i="22"/>
  <c r="G419" i="22" s="1"/>
  <c r="F418" i="22"/>
  <c r="E418" i="22"/>
  <c r="G418" i="22" s="1"/>
  <c r="F417" i="22"/>
  <c r="E417" i="22"/>
  <c r="G417" i="22" s="1"/>
  <c r="F416" i="22"/>
  <c r="E416" i="22"/>
  <c r="G416" i="22" s="1"/>
  <c r="F415" i="22"/>
  <c r="E415" i="22"/>
  <c r="G415" i="22" s="1"/>
  <c r="F414" i="22"/>
  <c r="E414" i="22"/>
  <c r="G414" i="22" s="1"/>
  <c r="F413" i="22"/>
  <c r="E413" i="22"/>
  <c r="G413" i="22" s="1"/>
  <c r="F412" i="22"/>
  <c r="E412" i="22"/>
  <c r="G412" i="22" s="1"/>
  <c r="F411" i="22"/>
  <c r="E411" i="22"/>
  <c r="G411" i="22" s="1"/>
  <c r="F410" i="22"/>
  <c r="E410" i="22"/>
  <c r="G410" i="22" s="1"/>
  <c r="F409" i="22"/>
  <c r="E409" i="22"/>
  <c r="G409" i="22" s="1"/>
  <c r="F408" i="22"/>
  <c r="E408" i="22"/>
  <c r="G408" i="22" s="1"/>
  <c r="F406" i="22"/>
  <c r="E406" i="22"/>
  <c r="G406" i="22" s="1"/>
  <c r="F405" i="22"/>
  <c r="E405" i="22"/>
  <c r="G405" i="22" s="1"/>
  <c r="F404" i="22"/>
  <c r="E404" i="22"/>
  <c r="G404" i="22" s="1"/>
  <c r="F403" i="22"/>
  <c r="E403" i="22"/>
  <c r="G403" i="22" s="1"/>
  <c r="F402" i="22"/>
  <c r="E402" i="22"/>
  <c r="G402" i="22" s="1"/>
  <c r="F401" i="22"/>
  <c r="E401" i="22"/>
  <c r="G401" i="22" s="1"/>
  <c r="F400" i="22"/>
  <c r="E400" i="22"/>
  <c r="G400" i="22" s="1"/>
  <c r="F399" i="22"/>
  <c r="E399" i="22"/>
  <c r="G399" i="22" s="1"/>
  <c r="F398" i="22"/>
  <c r="E398" i="22"/>
  <c r="G398" i="22" s="1"/>
  <c r="F397" i="22"/>
  <c r="E397" i="22"/>
  <c r="G397" i="22" s="1"/>
  <c r="F396" i="22"/>
  <c r="E396" i="22"/>
  <c r="G396" i="22" s="1"/>
  <c r="F395" i="22"/>
  <c r="E395" i="22"/>
  <c r="G395" i="22" s="1"/>
  <c r="F394" i="22"/>
  <c r="E394" i="22"/>
  <c r="G394" i="22" s="1"/>
  <c r="F393" i="22"/>
  <c r="E393" i="22"/>
  <c r="G393" i="22" s="1"/>
  <c r="F392" i="22"/>
  <c r="E392" i="22"/>
  <c r="G392" i="22" s="1"/>
  <c r="F391" i="22"/>
  <c r="E391" i="22"/>
  <c r="G391" i="22" s="1"/>
  <c r="F388" i="22"/>
  <c r="E388" i="22"/>
  <c r="G388" i="22" s="1"/>
  <c r="F385" i="22"/>
  <c r="E385" i="22"/>
  <c r="G385" i="22" s="1"/>
  <c r="F384" i="22"/>
  <c r="E384" i="22"/>
  <c r="G384" i="22" s="1"/>
  <c r="F381" i="22"/>
  <c r="E381" i="22"/>
  <c r="G381" i="22" s="1"/>
  <c r="F379" i="22"/>
  <c r="E379" i="22"/>
  <c r="G379" i="22" s="1"/>
  <c r="F375" i="22"/>
  <c r="E375" i="22"/>
  <c r="G375" i="22" s="1"/>
  <c r="F373" i="22"/>
  <c r="E373" i="22"/>
  <c r="G373" i="22" s="1"/>
  <c r="F372" i="22"/>
  <c r="E372" i="22"/>
  <c r="G372" i="22" s="1"/>
  <c r="F371" i="22"/>
  <c r="E371" i="22"/>
  <c r="G371" i="22" s="1"/>
  <c r="F370" i="22"/>
  <c r="E370" i="22"/>
  <c r="G370" i="22" s="1"/>
  <c r="F369" i="22"/>
  <c r="E369" i="22"/>
  <c r="G369" i="22" s="1"/>
  <c r="F368" i="22"/>
  <c r="E368" i="22"/>
  <c r="G368" i="22" s="1"/>
  <c r="F367" i="22"/>
  <c r="E367" i="22"/>
  <c r="G367" i="22" s="1"/>
  <c r="F365" i="22"/>
  <c r="E365" i="22"/>
  <c r="G365" i="22" s="1"/>
  <c r="F364" i="22"/>
  <c r="E364" i="22"/>
  <c r="G364" i="22" s="1"/>
  <c r="F363" i="22"/>
  <c r="E363" i="22"/>
  <c r="G363" i="22" s="1"/>
  <c r="F362" i="22"/>
  <c r="E362" i="22"/>
  <c r="G362" i="22" s="1"/>
  <c r="F361" i="22"/>
  <c r="E361" i="22"/>
  <c r="G361" i="22" s="1"/>
  <c r="F360" i="22"/>
  <c r="E360" i="22"/>
  <c r="G360" i="22" s="1"/>
  <c r="F359" i="22"/>
  <c r="E359" i="22"/>
  <c r="G359" i="22" s="1"/>
  <c r="F358" i="22"/>
  <c r="E358" i="22"/>
  <c r="G358" i="22" s="1"/>
  <c r="F357" i="22"/>
  <c r="E357" i="22"/>
  <c r="G357" i="22" s="1"/>
  <c r="F356" i="22"/>
  <c r="E356" i="22"/>
  <c r="G356" i="22" s="1"/>
  <c r="F353" i="22"/>
  <c r="E353" i="22"/>
  <c r="G353" i="22" s="1"/>
  <c r="F352" i="22"/>
  <c r="E352" i="22"/>
  <c r="G352" i="22" s="1"/>
  <c r="F351" i="22"/>
  <c r="E351" i="22"/>
  <c r="G351" i="22" s="1"/>
  <c r="F350" i="22"/>
  <c r="F349" i="22"/>
  <c r="E349" i="22"/>
  <c r="G349" i="22" s="1"/>
  <c r="F348" i="22"/>
  <c r="E348" i="22"/>
  <c r="G348" i="22" s="1"/>
  <c r="F347" i="22"/>
  <c r="E347" i="22"/>
  <c r="G347" i="22" s="1"/>
  <c r="F344" i="22"/>
  <c r="E344" i="22"/>
  <c r="G344" i="22" s="1"/>
  <c r="F343" i="22"/>
  <c r="E343" i="22"/>
  <c r="G343" i="22" s="1"/>
  <c r="F342" i="22"/>
  <c r="E342" i="22"/>
  <c r="G342" i="22" s="1"/>
  <c r="F341" i="22"/>
  <c r="E341" i="22"/>
  <c r="G341" i="22" s="1"/>
  <c r="F340" i="22"/>
  <c r="E340" i="22"/>
  <c r="G340" i="22" s="1"/>
  <c r="F339" i="22"/>
  <c r="E339" i="22"/>
  <c r="G339" i="22" s="1"/>
  <c r="F338" i="22"/>
  <c r="E338" i="22"/>
  <c r="G338" i="22" s="1"/>
  <c r="F337" i="22"/>
  <c r="E337" i="22"/>
  <c r="G337" i="22" s="1"/>
  <c r="F336" i="22"/>
  <c r="E336" i="22"/>
  <c r="G336" i="22" s="1"/>
  <c r="F335" i="22"/>
  <c r="E335" i="22"/>
  <c r="G335" i="22" s="1"/>
  <c r="F334" i="22"/>
  <c r="E334" i="22"/>
  <c r="G334" i="22" s="1"/>
  <c r="F333" i="22"/>
  <c r="E333" i="22"/>
  <c r="G333" i="22" s="1"/>
  <c r="F332" i="22"/>
  <c r="E332" i="22"/>
  <c r="G332" i="22" s="1"/>
  <c r="F331" i="22"/>
  <c r="E331" i="22"/>
  <c r="G331" i="22" s="1"/>
  <c r="F330" i="22"/>
  <c r="E330" i="22"/>
  <c r="G330" i="22" s="1"/>
  <c r="F329" i="22"/>
  <c r="E329" i="22"/>
  <c r="G329" i="22" s="1"/>
  <c r="F328" i="22"/>
  <c r="E328" i="22"/>
  <c r="G328" i="22" s="1"/>
  <c r="F327" i="22"/>
  <c r="E327" i="22"/>
  <c r="G327" i="22" s="1"/>
  <c r="F325" i="22"/>
  <c r="E325" i="22"/>
  <c r="G325" i="22" s="1"/>
  <c r="F324" i="22"/>
  <c r="E324" i="22"/>
  <c r="G324" i="22" s="1"/>
  <c r="F323" i="22"/>
  <c r="E323" i="22"/>
  <c r="G323" i="22" s="1"/>
  <c r="F322" i="22"/>
  <c r="E322" i="22"/>
  <c r="G322" i="22" s="1"/>
  <c r="F321" i="22"/>
  <c r="E321" i="22"/>
  <c r="G321" i="22" s="1"/>
  <c r="F320" i="22"/>
  <c r="E320" i="22"/>
  <c r="G320" i="22" s="1"/>
  <c r="F319" i="22"/>
  <c r="E319" i="22"/>
  <c r="G319" i="22" s="1"/>
  <c r="F318" i="22"/>
  <c r="E318" i="22"/>
  <c r="G318" i="22" s="1"/>
  <c r="F317" i="22"/>
  <c r="E317" i="22"/>
  <c r="G317" i="22" s="1"/>
  <c r="F316" i="22"/>
  <c r="E316" i="22"/>
  <c r="G316" i="22" s="1"/>
  <c r="F315" i="22"/>
  <c r="E315" i="22"/>
  <c r="G315" i="22" s="1"/>
  <c r="F314" i="22"/>
  <c r="E314" i="22"/>
  <c r="G314" i="22" s="1"/>
  <c r="F313" i="22"/>
  <c r="E313" i="22"/>
  <c r="G313" i="22" s="1"/>
  <c r="F312" i="22"/>
  <c r="E312" i="22"/>
  <c r="G312" i="22" s="1"/>
  <c r="F311" i="22"/>
  <c r="E311" i="22"/>
  <c r="G311" i="22" s="1"/>
  <c r="F310" i="22"/>
  <c r="E310" i="22"/>
  <c r="G310" i="22" s="1"/>
  <c r="F309" i="22"/>
  <c r="E309" i="22"/>
  <c r="G309" i="22" s="1"/>
  <c r="F308" i="22"/>
  <c r="E308" i="22"/>
  <c r="G308" i="22" s="1"/>
  <c r="F307" i="22"/>
  <c r="E307" i="22"/>
  <c r="G307" i="22" s="1"/>
  <c r="F306" i="22"/>
  <c r="E306" i="22"/>
  <c r="G306" i="22" s="1"/>
  <c r="F305" i="22"/>
  <c r="E305" i="22"/>
  <c r="G305" i="22" s="1"/>
  <c r="F304" i="22"/>
  <c r="E304" i="22"/>
  <c r="G304" i="22" s="1"/>
  <c r="F303" i="22"/>
  <c r="E303" i="22"/>
  <c r="G303" i="22" s="1"/>
  <c r="F300" i="22"/>
  <c r="E300" i="22"/>
  <c r="G300" i="22" s="1"/>
  <c r="F299" i="22"/>
  <c r="E299" i="22"/>
  <c r="G299" i="22" s="1"/>
  <c r="F298" i="22"/>
  <c r="E298" i="22"/>
  <c r="G298" i="22" s="1"/>
  <c r="F297" i="22"/>
  <c r="E297" i="22"/>
  <c r="G297" i="22" s="1"/>
  <c r="F296" i="22"/>
  <c r="E296" i="22"/>
  <c r="G296" i="22" s="1"/>
  <c r="F295" i="22"/>
  <c r="E295" i="22"/>
  <c r="G295" i="22" s="1"/>
  <c r="F294" i="22"/>
  <c r="E294" i="22"/>
  <c r="G294" i="22" s="1"/>
  <c r="F293" i="22"/>
  <c r="E293" i="22"/>
  <c r="G293" i="22" s="1"/>
  <c r="F292" i="22"/>
  <c r="E292" i="22"/>
  <c r="G292" i="22" s="1"/>
  <c r="F291" i="22"/>
  <c r="E291" i="22"/>
  <c r="G291" i="22" s="1"/>
  <c r="F290" i="22"/>
  <c r="E290" i="22"/>
  <c r="G290" i="22" s="1"/>
  <c r="F289" i="22"/>
  <c r="E289" i="22"/>
  <c r="G289" i="22" s="1"/>
  <c r="F288" i="22"/>
  <c r="E288" i="22"/>
  <c r="G288" i="22" s="1"/>
  <c r="F287" i="22"/>
  <c r="E287" i="22"/>
  <c r="G287" i="22" s="1"/>
  <c r="F286" i="22"/>
  <c r="E286" i="22"/>
  <c r="G286" i="22" s="1"/>
  <c r="F285" i="22"/>
  <c r="E285" i="22"/>
  <c r="G285" i="22" s="1"/>
  <c r="F284" i="22"/>
  <c r="E284" i="22"/>
  <c r="G284" i="22" s="1"/>
  <c r="F283" i="22"/>
  <c r="E283" i="22"/>
  <c r="G283" i="22" s="1"/>
  <c r="F282" i="22"/>
  <c r="E282" i="22"/>
  <c r="G282" i="22" s="1"/>
  <c r="F281" i="22"/>
  <c r="E281" i="22"/>
  <c r="G281" i="22" s="1"/>
  <c r="F280" i="22"/>
  <c r="E280" i="22"/>
  <c r="G280" i="22" s="1"/>
  <c r="F279" i="22"/>
  <c r="E279" i="22"/>
  <c r="G279" i="22" s="1"/>
  <c r="F278" i="22"/>
  <c r="E278" i="22"/>
  <c r="G278" i="22" s="1"/>
  <c r="F277" i="22"/>
  <c r="E277" i="22"/>
  <c r="G277" i="22" s="1"/>
  <c r="F276" i="22"/>
  <c r="E276" i="22"/>
  <c r="G276" i="22" s="1"/>
  <c r="F275" i="22"/>
  <c r="E275" i="22"/>
  <c r="G275" i="22" s="1"/>
  <c r="F274" i="22"/>
  <c r="E274" i="22"/>
  <c r="G274" i="22" s="1"/>
  <c r="F273" i="22"/>
  <c r="E273" i="22"/>
  <c r="G273" i="22" s="1"/>
  <c r="F272" i="22"/>
  <c r="E272" i="22"/>
  <c r="G272" i="22" s="1"/>
  <c r="F271" i="22"/>
  <c r="E271" i="22"/>
  <c r="G271" i="22" s="1"/>
  <c r="F270" i="22"/>
  <c r="E270" i="22"/>
  <c r="G270" i="22" s="1"/>
  <c r="F269" i="22"/>
  <c r="E269" i="22"/>
  <c r="G269" i="22" s="1"/>
  <c r="F268" i="22"/>
  <c r="E268" i="22"/>
  <c r="G268" i="22" s="1"/>
  <c r="F267" i="22"/>
  <c r="E267" i="22"/>
  <c r="G267" i="22" s="1"/>
  <c r="F266" i="22"/>
  <c r="E266" i="22"/>
  <c r="G266" i="22" s="1"/>
  <c r="F265" i="22"/>
  <c r="E265" i="22"/>
  <c r="G265" i="22" s="1"/>
  <c r="F264" i="22"/>
  <c r="E264" i="22"/>
  <c r="G264" i="22" s="1"/>
  <c r="F263" i="22"/>
  <c r="E263" i="22"/>
  <c r="G263" i="22" s="1"/>
  <c r="F262" i="22"/>
  <c r="E262" i="22"/>
  <c r="G262" i="22" s="1"/>
  <c r="F259" i="22"/>
  <c r="E259" i="22"/>
  <c r="G259" i="22" s="1"/>
  <c r="F258" i="22"/>
  <c r="E258" i="22"/>
  <c r="G258" i="22" s="1"/>
  <c r="F257" i="22"/>
  <c r="E257" i="22"/>
  <c r="G257" i="22" s="1"/>
  <c r="F256" i="22"/>
  <c r="E256" i="22"/>
  <c r="G256" i="22" s="1"/>
  <c r="F255" i="22"/>
  <c r="E255" i="22"/>
  <c r="G255" i="22" s="1"/>
  <c r="F254" i="22"/>
  <c r="E254" i="22"/>
  <c r="G254" i="22" s="1"/>
  <c r="F253" i="22"/>
  <c r="E253" i="22"/>
  <c r="G253" i="22" s="1"/>
  <c r="F252" i="22"/>
  <c r="E252" i="22"/>
  <c r="G252" i="22" s="1"/>
  <c r="F251" i="22"/>
  <c r="E251" i="22"/>
  <c r="G251" i="22" s="1"/>
  <c r="F250" i="22"/>
  <c r="E250" i="22"/>
  <c r="G250" i="22" s="1"/>
  <c r="F249" i="22"/>
  <c r="E249" i="22"/>
  <c r="G249" i="22" s="1"/>
  <c r="F248" i="22"/>
  <c r="E248" i="22"/>
  <c r="G248" i="22" s="1"/>
  <c r="F247" i="22"/>
  <c r="E247" i="22"/>
  <c r="G247" i="22" s="1"/>
  <c r="F246" i="22"/>
  <c r="E246" i="22"/>
  <c r="G246" i="22" s="1"/>
  <c r="F245" i="22"/>
  <c r="E245" i="22"/>
  <c r="G245" i="22" s="1"/>
  <c r="F244" i="22"/>
  <c r="E244" i="22"/>
  <c r="G244" i="22" s="1"/>
  <c r="F243" i="22"/>
  <c r="E243" i="22"/>
  <c r="G243" i="22" s="1"/>
  <c r="F242" i="22"/>
  <c r="E242" i="22"/>
  <c r="G242" i="22" s="1"/>
  <c r="F241" i="22"/>
  <c r="E241" i="22"/>
  <c r="G241" i="22" s="1"/>
  <c r="F240" i="22"/>
  <c r="E240" i="22"/>
  <c r="G240" i="22" s="1"/>
  <c r="F239" i="22"/>
  <c r="E239" i="22"/>
  <c r="G239" i="22" s="1"/>
  <c r="F238" i="22"/>
  <c r="E238" i="22"/>
  <c r="G238" i="22" s="1"/>
  <c r="F236" i="22"/>
  <c r="E236" i="22"/>
  <c r="G236" i="22" s="1"/>
  <c r="F235" i="22"/>
  <c r="E235" i="22"/>
  <c r="G235" i="22" s="1"/>
  <c r="F234" i="22"/>
  <c r="E234" i="22"/>
  <c r="G234" i="22" s="1"/>
  <c r="F233" i="22"/>
  <c r="E233" i="22"/>
  <c r="G233" i="22" s="1"/>
  <c r="F232" i="22"/>
  <c r="E232" i="22"/>
  <c r="G232" i="22" s="1"/>
  <c r="F231" i="22"/>
  <c r="E231" i="22"/>
  <c r="G231" i="22" s="1"/>
  <c r="F230" i="22"/>
  <c r="E230" i="22"/>
  <c r="G230" i="22" s="1"/>
  <c r="F229" i="22"/>
  <c r="E229" i="22"/>
  <c r="G229" i="22" s="1"/>
  <c r="F226" i="22"/>
  <c r="E226" i="22"/>
  <c r="G226" i="22" s="1"/>
  <c r="F225" i="22"/>
  <c r="E225" i="22"/>
  <c r="G225" i="22" s="1"/>
  <c r="F224" i="22"/>
  <c r="E224" i="22"/>
  <c r="G224" i="22" s="1"/>
  <c r="F223" i="22"/>
  <c r="E223" i="22"/>
  <c r="G223" i="22" s="1"/>
  <c r="F222" i="22"/>
  <c r="E222" i="22"/>
  <c r="G222" i="22" s="1"/>
  <c r="F221" i="22"/>
  <c r="E221" i="22"/>
  <c r="G221" i="22" s="1"/>
  <c r="F220" i="22"/>
  <c r="E220" i="22"/>
  <c r="G220" i="22" s="1"/>
  <c r="F219" i="22"/>
  <c r="E219" i="22"/>
  <c r="G219" i="22" s="1"/>
  <c r="F218" i="22"/>
  <c r="E218" i="22"/>
  <c r="G218" i="22" s="1"/>
  <c r="F217" i="22"/>
  <c r="E217" i="22"/>
  <c r="G217" i="22" s="1"/>
  <c r="F216" i="22"/>
  <c r="E216" i="22"/>
  <c r="G216" i="22" s="1"/>
  <c r="F215" i="22"/>
  <c r="E215" i="22"/>
  <c r="G215" i="22" s="1"/>
  <c r="F214" i="22"/>
  <c r="E214" i="22"/>
  <c r="G214" i="22" s="1"/>
  <c r="F213" i="22"/>
  <c r="E213" i="22"/>
  <c r="G213" i="22" s="1"/>
  <c r="F212" i="22"/>
  <c r="E212" i="22"/>
  <c r="G212" i="22" s="1"/>
  <c r="F211" i="22"/>
  <c r="E211" i="22"/>
  <c r="G211" i="22" s="1"/>
  <c r="F210" i="22"/>
  <c r="E210" i="22"/>
  <c r="G210" i="22" s="1"/>
  <c r="F209" i="22"/>
  <c r="E209" i="22"/>
  <c r="G209" i="22" s="1"/>
  <c r="F208" i="22"/>
  <c r="E208" i="22"/>
  <c r="G208" i="22" s="1"/>
  <c r="F207" i="22"/>
  <c r="E207" i="22"/>
  <c r="G207" i="22" s="1"/>
  <c r="F206" i="22"/>
  <c r="E206" i="22"/>
  <c r="G206" i="22" s="1"/>
  <c r="F205" i="22"/>
  <c r="E205" i="22"/>
  <c r="G205" i="22" s="1"/>
  <c r="F204" i="22"/>
  <c r="E204" i="22"/>
  <c r="G204" i="22" s="1"/>
  <c r="F203" i="22"/>
  <c r="E203" i="22"/>
  <c r="G203" i="22" s="1"/>
  <c r="F202" i="22"/>
  <c r="E202" i="22"/>
  <c r="G202" i="22" s="1"/>
  <c r="F201" i="22"/>
  <c r="E201" i="22"/>
  <c r="G201" i="22" s="1"/>
  <c r="F200" i="22"/>
  <c r="E200" i="22"/>
  <c r="G200" i="22" s="1"/>
  <c r="F199" i="22"/>
  <c r="E199" i="22"/>
  <c r="G199" i="22" s="1"/>
  <c r="F198" i="22"/>
  <c r="E198" i="22"/>
  <c r="G198" i="22" s="1"/>
  <c r="F197" i="22"/>
  <c r="E197" i="22"/>
  <c r="G197" i="22" s="1"/>
  <c r="F196" i="22"/>
  <c r="E196" i="22"/>
  <c r="G196" i="22" s="1"/>
  <c r="F194" i="22"/>
  <c r="E194" i="22"/>
  <c r="G194" i="22" s="1"/>
  <c r="F193" i="22"/>
  <c r="E193" i="22"/>
  <c r="G193" i="22" s="1"/>
  <c r="F192" i="22"/>
  <c r="E192" i="22"/>
  <c r="G192" i="22" s="1"/>
  <c r="F191" i="22"/>
  <c r="E191" i="22"/>
  <c r="G191" i="22" s="1"/>
  <c r="F190" i="22"/>
  <c r="E190" i="22"/>
  <c r="G190" i="22" s="1"/>
  <c r="F189" i="22"/>
  <c r="E189" i="22"/>
  <c r="G189" i="22" s="1"/>
  <c r="F188" i="22"/>
  <c r="E188" i="22"/>
  <c r="G188" i="22" s="1"/>
  <c r="F187" i="22"/>
  <c r="E187" i="22"/>
  <c r="G187" i="22" s="1"/>
  <c r="F186" i="22"/>
  <c r="E186" i="22"/>
  <c r="G186" i="22" s="1"/>
  <c r="F185" i="22"/>
  <c r="E185" i="22"/>
  <c r="G185" i="22" s="1"/>
  <c r="F184" i="22"/>
  <c r="E184" i="22"/>
  <c r="G184" i="22" s="1"/>
  <c r="F183" i="22"/>
  <c r="E183" i="22"/>
  <c r="G183" i="22" s="1"/>
  <c r="G181" i="22"/>
  <c r="F181" i="22"/>
  <c r="E181" i="22"/>
  <c r="G180" i="22"/>
  <c r="F180" i="22"/>
  <c r="E180" i="22"/>
  <c r="G179" i="22"/>
  <c r="F179" i="22"/>
  <c r="E179" i="22"/>
  <c r="G178" i="22"/>
  <c r="F178" i="22"/>
  <c r="E178" i="22"/>
  <c r="G176" i="22"/>
  <c r="F176" i="22"/>
  <c r="E176" i="22"/>
  <c r="G175" i="22"/>
  <c r="F175" i="22"/>
  <c r="E175" i="22"/>
  <c r="G174" i="22"/>
  <c r="F174" i="22"/>
  <c r="E174" i="22"/>
  <c r="G173" i="22"/>
  <c r="F173" i="22"/>
  <c r="E173" i="22"/>
  <c r="G172" i="22"/>
  <c r="F172" i="22"/>
  <c r="E172" i="22"/>
  <c r="G171" i="22"/>
  <c r="F171" i="22"/>
  <c r="E171" i="22"/>
  <c r="G170" i="22"/>
  <c r="F170" i="22"/>
  <c r="E170" i="22"/>
  <c r="G169" i="22"/>
  <c r="F169" i="22"/>
  <c r="E169" i="22"/>
  <c r="G168" i="22"/>
  <c r="F168" i="22"/>
  <c r="E168" i="22"/>
  <c r="G167" i="22"/>
  <c r="F167" i="22"/>
  <c r="E167" i="22"/>
  <c r="G166" i="22"/>
  <c r="F166" i="22"/>
  <c r="E166" i="22"/>
  <c r="G165" i="22"/>
  <c r="F165" i="22"/>
  <c r="E165" i="22"/>
  <c r="G164" i="22"/>
  <c r="F164" i="22"/>
  <c r="E164" i="22"/>
  <c r="G163" i="22"/>
  <c r="F163" i="22"/>
  <c r="E163" i="22"/>
  <c r="G162" i="22"/>
  <c r="F162" i="22"/>
  <c r="E162" i="22"/>
  <c r="G161" i="22"/>
  <c r="F161" i="22"/>
  <c r="E161" i="22"/>
  <c r="G160" i="22"/>
  <c r="F160" i="22"/>
  <c r="E160" i="22"/>
  <c r="G159" i="22"/>
  <c r="F159" i="22"/>
  <c r="E159" i="22"/>
  <c r="G158" i="22"/>
  <c r="F158" i="22"/>
  <c r="E158" i="22"/>
  <c r="G157" i="22"/>
  <c r="F157" i="22"/>
  <c r="E157" i="22"/>
  <c r="G156" i="22"/>
  <c r="F156" i="22"/>
  <c r="E156" i="22"/>
  <c r="G155" i="22"/>
  <c r="F155" i="22"/>
  <c r="E155" i="22"/>
  <c r="G154" i="22"/>
  <c r="F154" i="22"/>
  <c r="E154" i="22"/>
  <c r="G152" i="22"/>
  <c r="F152" i="22"/>
  <c r="E152" i="22"/>
  <c r="G151" i="22"/>
  <c r="F151" i="22"/>
  <c r="E151" i="22"/>
  <c r="G150" i="22"/>
  <c r="F150" i="22"/>
  <c r="E150" i="22"/>
  <c r="G148" i="22"/>
  <c r="F148" i="22"/>
  <c r="E148" i="22"/>
  <c r="G147" i="22"/>
  <c r="F147" i="22"/>
  <c r="E147" i="22"/>
  <c r="G144" i="22"/>
  <c r="F144" i="22"/>
  <c r="E144" i="22"/>
  <c r="G143" i="22"/>
  <c r="F143" i="22"/>
  <c r="E143" i="22"/>
  <c r="G142" i="22"/>
  <c r="F142" i="22"/>
  <c r="E142" i="22"/>
  <c r="G141" i="22"/>
  <c r="F141" i="22"/>
  <c r="E141" i="22"/>
  <c r="G140" i="22"/>
  <c r="F140" i="22"/>
  <c r="E140" i="22"/>
  <c r="G139" i="22"/>
  <c r="F139" i="22"/>
  <c r="E139" i="22"/>
  <c r="G138" i="22"/>
  <c r="F138" i="22"/>
  <c r="E138" i="22"/>
  <c r="G137" i="22"/>
  <c r="F137" i="22"/>
  <c r="E137" i="22"/>
  <c r="G136" i="22"/>
  <c r="F136" i="22"/>
  <c r="E136" i="22"/>
  <c r="G135" i="22"/>
  <c r="F135" i="22"/>
  <c r="E135" i="22"/>
  <c r="G134" i="22"/>
  <c r="F134" i="22"/>
  <c r="E134" i="22"/>
  <c r="G133" i="22"/>
  <c r="F133" i="22"/>
  <c r="E133" i="22"/>
  <c r="G132" i="22"/>
  <c r="F132" i="22"/>
  <c r="E132" i="22"/>
  <c r="G131" i="22"/>
  <c r="F131" i="22"/>
  <c r="E131" i="22"/>
  <c r="G130" i="22"/>
  <c r="F130" i="22"/>
  <c r="E130" i="22"/>
  <c r="G129" i="22"/>
  <c r="F129" i="22"/>
  <c r="E129" i="22"/>
  <c r="G128" i="22"/>
  <c r="F128" i="22"/>
  <c r="E128" i="22"/>
  <c r="G127" i="22"/>
  <c r="F127" i="22"/>
  <c r="E127" i="22"/>
  <c r="G124" i="22"/>
  <c r="F124" i="22"/>
  <c r="E124" i="22"/>
  <c r="G121" i="22"/>
  <c r="F121" i="22"/>
  <c r="E121" i="22"/>
  <c r="G118" i="22"/>
  <c r="F118" i="22"/>
  <c r="E118" i="22"/>
  <c r="G115" i="22"/>
  <c r="F115" i="22"/>
  <c r="E115" i="22"/>
  <c r="G112" i="22"/>
  <c r="F112" i="22"/>
  <c r="E112" i="22"/>
  <c r="G109" i="22"/>
  <c r="F109" i="22"/>
  <c r="E109" i="22"/>
  <c r="G106" i="22"/>
  <c r="F106" i="22"/>
  <c r="E106" i="22"/>
  <c r="G103" i="22"/>
  <c r="F103" i="22"/>
  <c r="E103" i="22"/>
  <c r="G102" i="22"/>
  <c r="F102" i="22"/>
  <c r="E102" i="22"/>
  <c r="G101" i="22"/>
  <c r="F101" i="22"/>
  <c r="E101" i="22"/>
  <c r="G100" i="22"/>
  <c r="F100" i="22"/>
  <c r="E100" i="22"/>
  <c r="G99" i="22"/>
  <c r="F99" i="22"/>
  <c r="E99" i="22"/>
  <c r="G98" i="22"/>
  <c r="F98" i="22"/>
  <c r="E98" i="22"/>
  <c r="G97" i="22"/>
  <c r="F97" i="22"/>
  <c r="E97" i="22"/>
  <c r="G96" i="22"/>
  <c r="F96" i="22"/>
  <c r="E96" i="22"/>
  <c r="E93" i="22"/>
  <c r="E92" i="22"/>
  <c r="E91" i="22"/>
  <c r="E90" i="22"/>
  <c r="G89" i="22"/>
  <c r="F89" i="22"/>
  <c r="G88" i="22"/>
  <c r="F88" i="22"/>
  <c r="E88" i="22"/>
  <c r="G85" i="22"/>
  <c r="F85" i="22"/>
  <c r="E85" i="22"/>
  <c r="G78" i="22"/>
  <c r="F78" i="22"/>
  <c r="E78" i="22"/>
  <c r="G75" i="22"/>
  <c r="F75" i="22"/>
  <c r="E75" i="22"/>
  <c r="G72" i="22"/>
  <c r="F72" i="22"/>
  <c r="E72" i="22"/>
  <c r="G67" i="22"/>
  <c r="F67" i="22"/>
  <c r="E67" i="22"/>
  <c r="G64" i="22"/>
  <c r="F64" i="22"/>
  <c r="E64" i="22"/>
  <c r="G61" i="22"/>
  <c r="F61" i="22"/>
  <c r="E61" i="22"/>
  <c r="G55" i="22"/>
  <c r="F55" i="22"/>
  <c r="E55" i="22"/>
  <c r="G49" i="22"/>
  <c r="F49" i="22"/>
  <c r="G44" i="22"/>
  <c r="F44" i="22"/>
  <c r="G39" i="22"/>
  <c r="F39" i="22"/>
  <c r="G34" i="22"/>
  <c r="F34" i="22"/>
  <c r="G31" i="22"/>
  <c r="F31" i="22"/>
  <c r="E31" i="22"/>
  <c r="G28" i="22"/>
  <c r="F28" i="22"/>
  <c r="E28" i="22"/>
  <c r="G25" i="22"/>
  <c r="F25" i="22"/>
  <c r="E25" i="22"/>
  <c r="E22" i="22"/>
  <c r="C18" i="22"/>
  <c r="E59" i="13" l="1"/>
  <c r="E59" i="9"/>
  <c r="G82" i="18"/>
  <c r="F82" i="18"/>
  <c r="G82" i="17"/>
  <c r="F82" i="17"/>
  <c r="G39" i="4"/>
  <c r="G44" i="4"/>
  <c r="G49" i="4"/>
  <c r="G34" i="4"/>
  <c r="F44" i="4"/>
  <c r="F49" i="4"/>
  <c r="F39" i="4"/>
  <c r="F34" i="4"/>
  <c r="G82" i="4"/>
  <c r="F82" i="4"/>
  <c r="F85" i="4"/>
  <c r="E82" i="5"/>
  <c r="M324" i="1" l="1"/>
  <c r="N324" i="1"/>
  <c r="O324" i="1"/>
  <c r="M325" i="1"/>
  <c r="N325" i="1"/>
  <c r="O325" i="1"/>
  <c r="O128" i="1"/>
  <c r="O114" i="1"/>
  <c r="O111" i="1"/>
  <c r="O93" i="1"/>
  <c r="M67" i="1" l="1"/>
  <c r="M85" i="1"/>
  <c r="M81" i="1"/>
  <c r="N78" i="1"/>
  <c r="M78" i="1"/>
  <c r="Q77" i="1"/>
  <c r="O77" i="1"/>
  <c r="N77" i="1"/>
  <c r="M77" i="1"/>
  <c r="M74" i="1"/>
  <c r="N71" i="1"/>
  <c r="O71" i="1"/>
  <c r="M71" i="1"/>
  <c r="M61" i="1"/>
  <c r="M56" i="1"/>
  <c r="M64" i="1"/>
  <c r="E26" i="9"/>
  <c r="F44" i="18"/>
  <c r="G44" i="18"/>
  <c r="F49" i="18"/>
  <c r="G49" i="18"/>
  <c r="G39" i="18"/>
  <c r="F39" i="18"/>
  <c r="G34" i="18"/>
  <c r="G31" i="18"/>
  <c r="F34" i="18"/>
  <c r="F31" i="18"/>
  <c r="F34" i="17"/>
  <c r="G39" i="17" l="1"/>
  <c r="G44" i="17"/>
  <c r="G49" i="17"/>
  <c r="G34" i="17"/>
  <c r="G31" i="17"/>
  <c r="F49" i="17"/>
  <c r="F44" i="17"/>
  <c r="F39" i="17"/>
  <c r="F31" i="17"/>
  <c r="F28" i="17"/>
  <c r="E34" i="5"/>
  <c r="E39" i="8"/>
  <c r="E44" i="8"/>
  <c r="E49" i="8"/>
  <c r="E34" i="8"/>
  <c r="E49" i="2"/>
  <c r="E44" i="2"/>
  <c r="E39" i="2"/>
  <c r="E34" i="2"/>
  <c r="Q38" i="1"/>
  <c r="O38" i="1"/>
  <c r="N38" i="1"/>
  <c r="M38" i="1"/>
  <c r="Q33" i="1"/>
  <c r="O33" i="1"/>
  <c r="N33" i="1"/>
  <c r="M33" i="1"/>
  <c r="Q28" i="1"/>
  <c r="O28" i="1"/>
  <c r="N28" i="1"/>
  <c r="M28" i="1"/>
  <c r="Q23" i="1"/>
  <c r="Q20" i="1"/>
  <c r="O23" i="1"/>
  <c r="O20" i="1"/>
  <c r="N23" i="1"/>
  <c r="N20" i="1"/>
  <c r="M23" i="1"/>
  <c r="M20" i="1"/>
  <c r="Q71" i="1" l="1"/>
  <c r="P71" i="1"/>
  <c r="Q74" i="1"/>
  <c r="P74" i="1"/>
  <c r="O74" i="1"/>
  <c r="N74" i="1"/>
  <c r="F520" i="18" l="1"/>
  <c r="E520" i="18"/>
  <c r="G520" i="18" s="1"/>
  <c r="F519" i="18"/>
  <c r="E519" i="18"/>
  <c r="G519" i="18" s="1"/>
  <c r="F517" i="18"/>
  <c r="E517" i="18"/>
  <c r="G517" i="18" s="1"/>
  <c r="F516" i="18"/>
  <c r="E516" i="18"/>
  <c r="G516" i="18" s="1"/>
  <c r="F515" i="18"/>
  <c r="E515" i="18"/>
  <c r="G515" i="18" s="1"/>
  <c r="F514" i="18"/>
  <c r="E514" i="18"/>
  <c r="G514" i="18" s="1"/>
  <c r="F513" i="18"/>
  <c r="E513" i="18"/>
  <c r="G513" i="18" s="1"/>
  <c r="F512" i="18"/>
  <c r="E512" i="18"/>
  <c r="G512" i="18" s="1"/>
  <c r="F511" i="18"/>
  <c r="E511" i="18"/>
  <c r="G511" i="18" s="1"/>
  <c r="F510" i="18"/>
  <c r="E510" i="18"/>
  <c r="G510" i="18" s="1"/>
  <c r="E509" i="18"/>
  <c r="G509" i="18" s="1"/>
  <c r="F508" i="18"/>
  <c r="E508" i="18"/>
  <c r="G508" i="18" s="1"/>
  <c r="F507" i="18"/>
  <c r="E507" i="18"/>
  <c r="G507" i="18" s="1"/>
  <c r="F506" i="18"/>
  <c r="E506" i="18"/>
  <c r="G506" i="18" s="1"/>
  <c r="F505" i="18"/>
  <c r="E505" i="18"/>
  <c r="G505" i="18" s="1"/>
  <c r="F504" i="18"/>
  <c r="E504" i="18"/>
  <c r="G504" i="18" s="1"/>
  <c r="F502" i="18"/>
  <c r="E502" i="18"/>
  <c r="G502" i="18" s="1"/>
  <c r="F501" i="18"/>
  <c r="E501" i="18"/>
  <c r="G501" i="18" s="1"/>
  <c r="F500" i="18"/>
  <c r="E500" i="18"/>
  <c r="G500" i="18" s="1"/>
  <c r="F499" i="18"/>
  <c r="E499" i="18"/>
  <c r="G499" i="18" s="1"/>
  <c r="F498" i="18"/>
  <c r="E498" i="18"/>
  <c r="G498" i="18" s="1"/>
  <c r="F497" i="18"/>
  <c r="E497" i="18"/>
  <c r="G497" i="18" s="1"/>
  <c r="F496" i="18"/>
  <c r="E496" i="18"/>
  <c r="G496" i="18" s="1"/>
  <c r="F493" i="18"/>
  <c r="E493" i="18"/>
  <c r="G493" i="18" s="1"/>
  <c r="F492" i="18"/>
  <c r="E492" i="18"/>
  <c r="G492" i="18" s="1"/>
  <c r="F491" i="18"/>
  <c r="E491" i="18"/>
  <c r="G491" i="18" s="1"/>
  <c r="F490" i="18"/>
  <c r="E490" i="18"/>
  <c r="G490" i="18" s="1"/>
  <c r="F489" i="18"/>
  <c r="E489" i="18"/>
  <c r="G489" i="18" s="1"/>
  <c r="F487" i="18"/>
  <c r="E487" i="18"/>
  <c r="G487" i="18" s="1"/>
  <c r="F486" i="18"/>
  <c r="E486" i="18"/>
  <c r="G486" i="18" s="1"/>
  <c r="F485" i="18"/>
  <c r="E485" i="18"/>
  <c r="G485" i="18" s="1"/>
  <c r="F484" i="18"/>
  <c r="E484" i="18"/>
  <c r="G484" i="18" s="1"/>
  <c r="F483" i="18"/>
  <c r="E483" i="18"/>
  <c r="G483" i="18" s="1"/>
  <c r="F482" i="18"/>
  <c r="E482" i="18"/>
  <c r="G482" i="18" s="1"/>
  <c r="F481" i="18"/>
  <c r="E481" i="18"/>
  <c r="G481" i="18" s="1"/>
  <c r="E480" i="18"/>
  <c r="F479" i="18"/>
  <c r="E479" i="18"/>
  <c r="G479" i="18" s="1"/>
  <c r="F478" i="18"/>
  <c r="E478" i="18"/>
  <c r="G478" i="18" s="1"/>
  <c r="F477" i="18"/>
  <c r="E477" i="18"/>
  <c r="G477" i="18" s="1"/>
  <c r="F476" i="18"/>
  <c r="E476" i="18"/>
  <c r="G476" i="18" s="1"/>
  <c r="F475" i="18"/>
  <c r="E475" i="18"/>
  <c r="G475" i="18" s="1"/>
  <c r="F472" i="18"/>
  <c r="E472" i="18"/>
  <c r="G472" i="18" s="1"/>
  <c r="F469" i="18"/>
  <c r="E469" i="18"/>
  <c r="G469" i="18" s="1"/>
  <c r="F468" i="18"/>
  <c r="E468" i="18"/>
  <c r="G468" i="18" s="1"/>
  <c r="F467" i="18"/>
  <c r="E467" i="18"/>
  <c r="G467" i="18" s="1"/>
  <c r="F466" i="18"/>
  <c r="E466" i="18"/>
  <c r="G466" i="18" s="1"/>
  <c r="F465" i="18"/>
  <c r="E465" i="18"/>
  <c r="G465" i="18" s="1"/>
  <c r="F464" i="18"/>
  <c r="E464" i="18"/>
  <c r="G464" i="18" s="1"/>
  <c r="F463" i="18"/>
  <c r="E463" i="18"/>
  <c r="G463" i="18" s="1"/>
  <c r="F462" i="18"/>
  <c r="E462" i="18"/>
  <c r="G462" i="18" s="1"/>
  <c r="F461" i="18"/>
  <c r="E461" i="18"/>
  <c r="G461" i="18" s="1"/>
  <c r="F460" i="18"/>
  <c r="E460" i="18"/>
  <c r="G460" i="18" s="1"/>
  <c r="F459" i="18"/>
  <c r="E459" i="18"/>
  <c r="G459" i="18" s="1"/>
  <c r="F454" i="18"/>
  <c r="E454" i="18"/>
  <c r="G454" i="18" s="1"/>
  <c r="F449" i="18"/>
  <c r="E449" i="18"/>
  <c r="G449" i="18" s="1"/>
  <c r="F447" i="18"/>
  <c r="E447" i="18"/>
  <c r="G447" i="18" s="1"/>
  <c r="F446" i="18"/>
  <c r="E446" i="18"/>
  <c r="G446" i="18" s="1"/>
  <c r="F445" i="18"/>
  <c r="E445" i="18"/>
  <c r="G445" i="18" s="1"/>
  <c r="F444" i="18"/>
  <c r="E444" i="18"/>
  <c r="G444" i="18" s="1"/>
  <c r="F443" i="18"/>
  <c r="E443" i="18"/>
  <c r="G443" i="18" s="1"/>
  <c r="F442" i="18"/>
  <c r="E442" i="18"/>
  <c r="G442" i="18" s="1"/>
  <c r="F441" i="18"/>
  <c r="E441" i="18"/>
  <c r="G441" i="18" s="1"/>
  <c r="F440" i="18"/>
  <c r="E440" i="18"/>
  <c r="G440" i="18" s="1"/>
  <c r="F439" i="18"/>
  <c r="E439" i="18"/>
  <c r="G439" i="18" s="1"/>
  <c r="F438" i="18"/>
  <c r="E438" i="18"/>
  <c r="G438" i="18" s="1"/>
  <c r="F433" i="18"/>
  <c r="E433" i="18"/>
  <c r="G433" i="18" s="1"/>
  <c r="F428" i="18"/>
  <c r="E428" i="18"/>
  <c r="G428" i="18" s="1"/>
  <c r="F425" i="18"/>
  <c r="E425" i="18"/>
  <c r="G425" i="18" s="1"/>
  <c r="F424" i="18"/>
  <c r="E424" i="18"/>
  <c r="G424" i="18" s="1"/>
  <c r="F423" i="18"/>
  <c r="E423" i="18"/>
  <c r="G423" i="18" s="1"/>
  <c r="F422" i="18"/>
  <c r="E422" i="18"/>
  <c r="G422" i="18" s="1"/>
  <c r="F421" i="18"/>
  <c r="E421" i="18"/>
  <c r="G421" i="18" s="1"/>
  <c r="F420" i="18"/>
  <c r="E420" i="18"/>
  <c r="G420" i="18" s="1"/>
  <c r="F419" i="18"/>
  <c r="E419" i="18"/>
  <c r="G419" i="18" s="1"/>
  <c r="F418" i="18"/>
  <c r="E418" i="18"/>
  <c r="G418" i="18" s="1"/>
  <c r="F417" i="18"/>
  <c r="E417" i="18"/>
  <c r="G417" i="18" s="1"/>
  <c r="F416" i="18"/>
  <c r="E416" i="18"/>
  <c r="G416" i="18" s="1"/>
  <c r="F415" i="18"/>
  <c r="E415" i="18"/>
  <c r="G415" i="18" s="1"/>
  <c r="F414" i="18"/>
  <c r="E414" i="18"/>
  <c r="G414" i="18" s="1"/>
  <c r="F413" i="18"/>
  <c r="E413" i="18"/>
  <c r="G413" i="18" s="1"/>
  <c r="F412" i="18"/>
  <c r="E412" i="18"/>
  <c r="G412" i="18" s="1"/>
  <c r="F411" i="18"/>
  <c r="E411" i="18"/>
  <c r="G411" i="18" s="1"/>
  <c r="F410" i="18"/>
  <c r="E410" i="18"/>
  <c r="G410" i="18" s="1"/>
  <c r="F409" i="18"/>
  <c r="E409" i="18"/>
  <c r="G409" i="18" s="1"/>
  <c r="F408" i="18"/>
  <c r="E408" i="18"/>
  <c r="G408" i="18" s="1"/>
  <c r="F406" i="18"/>
  <c r="E406" i="18"/>
  <c r="G406" i="18" s="1"/>
  <c r="F405" i="18"/>
  <c r="E405" i="18"/>
  <c r="G405" i="18" s="1"/>
  <c r="F404" i="18"/>
  <c r="E404" i="18"/>
  <c r="G404" i="18" s="1"/>
  <c r="F403" i="18"/>
  <c r="E403" i="18"/>
  <c r="G403" i="18" s="1"/>
  <c r="F402" i="18"/>
  <c r="E402" i="18"/>
  <c r="G402" i="18" s="1"/>
  <c r="F401" i="18"/>
  <c r="E401" i="18"/>
  <c r="G401" i="18" s="1"/>
  <c r="F400" i="18"/>
  <c r="E400" i="18"/>
  <c r="G400" i="18" s="1"/>
  <c r="F399" i="18"/>
  <c r="E399" i="18"/>
  <c r="G399" i="18" s="1"/>
  <c r="F398" i="18"/>
  <c r="E398" i="18"/>
  <c r="G398" i="18" s="1"/>
  <c r="F397" i="18"/>
  <c r="E397" i="18"/>
  <c r="G397" i="18" s="1"/>
  <c r="F396" i="18"/>
  <c r="E396" i="18"/>
  <c r="G396" i="18" s="1"/>
  <c r="F395" i="18"/>
  <c r="E395" i="18"/>
  <c r="G395" i="18" s="1"/>
  <c r="F394" i="18"/>
  <c r="E394" i="18"/>
  <c r="G394" i="18" s="1"/>
  <c r="F393" i="18"/>
  <c r="E393" i="18"/>
  <c r="G393" i="18" s="1"/>
  <c r="F392" i="18"/>
  <c r="E392" i="18"/>
  <c r="G392" i="18" s="1"/>
  <c r="F391" i="18"/>
  <c r="E391" i="18"/>
  <c r="G391" i="18" s="1"/>
  <c r="F388" i="18"/>
  <c r="E388" i="18"/>
  <c r="G388" i="18" s="1"/>
  <c r="F385" i="18"/>
  <c r="E385" i="18"/>
  <c r="G385" i="18" s="1"/>
  <c r="F384" i="18"/>
  <c r="E384" i="18"/>
  <c r="G384" i="18" s="1"/>
  <c r="F381" i="18"/>
  <c r="E381" i="18"/>
  <c r="G381" i="18" s="1"/>
  <c r="F379" i="18"/>
  <c r="E379" i="18"/>
  <c r="G379" i="18" s="1"/>
  <c r="F375" i="18"/>
  <c r="E375" i="18"/>
  <c r="G375" i="18" s="1"/>
  <c r="F373" i="18"/>
  <c r="E373" i="18"/>
  <c r="G373" i="18" s="1"/>
  <c r="F372" i="18"/>
  <c r="E372" i="18"/>
  <c r="G372" i="18" s="1"/>
  <c r="F371" i="18"/>
  <c r="E371" i="18"/>
  <c r="G371" i="18" s="1"/>
  <c r="F370" i="18"/>
  <c r="E370" i="18"/>
  <c r="G370" i="18" s="1"/>
  <c r="F369" i="18"/>
  <c r="E369" i="18"/>
  <c r="G369" i="18" s="1"/>
  <c r="F368" i="18"/>
  <c r="E368" i="18"/>
  <c r="G368" i="18" s="1"/>
  <c r="F367" i="18"/>
  <c r="E367" i="18"/>
  <c r="G367" i="18" s="1"/>
  <c r="F365" i="18"/>
  <c r="E365" i="18"/>
  <c r="G365" i="18" s="1"/>
  <c r="F364" i="18"/>
  <c r="E364" i="18"/>
  <c r="G364" i="18" s="1"/>
  <c r="F363" i="18"/>
  <c r="E363" i="18"/>
  <c r="G363" i="18" s="1"/>
  <c r="F362" i="18"/>
  <c r="E362" i="18"/>
  <c r="G362" i="18" s="1"/>
  <c r="F361" i="18"/>
  <c r="E361" i="18"/>
  <c r="G361" i="18" s="1"/>
  <c r="F360" i="18"/>
  <c r="E360" i="18"/>
  <c r="G360" i="18" s="1"/>
  <c r="F359" i="18"/>
  <c r="E359" i="18"/>
  <c r="G359" i="18" s="1"/>
  <c r="F358" i="18"/>
  <c r="E358" i="18"/>
  <c r="G358" i="18" s="1"/>
  <c r="F357" i="18"/>
  <c r="E357" i="18"/>
  <c r="G357" i="18" s="1"/>
  <c r="F356" i="18"/>
  <c r="E356" i="18"/>
  <c r="G356" i="18" s="1"/>
  <c r="F353" i="18"/>
  <c r="E353" i="18"/>
  <c r="G353" i="18" s="1"/>
  <c r="F352" i="18"/>
  <c r="E352" i="18"/>
  <c r="G352" i="18" s="1"/>
  <c r="F351" i="18"/>
  <c r="E351" i="18"/>
  <c r="G351" i="18" s="1"/>
  <c r="F350" i="18"/>
  <c r="F349" i="18"/>
  <c r="E349" i="18"/>
  <c r="G349" i="18" s="1"/>
  <c r="F348" i="18"/>
  <c r="E348" i="18"/>
  <c r="G348" i="18" s="1"/>
  <c r="F347" i="18"/>
  <c r="E347" i="18"/>
  <c r="G347" i="18" s="1"/>
  <c r="F344" i="18"/>
  <c r="E344" i="18"/>
  <c r="G344" i="18" s="1"/>
  <c r="F343" i="18"/>
  <c r="E343" i="18"/>
  <c r="G343" i="18" s="1"/>
  <c r="F342" i="18"/>
  <c r="E342" i="18"/>
  <c r="G342" i="18" s="1"/>
  <c r="F341" i="18"/>
  <c r="E341" i="18"/>
  <c r="G341" i="18" s="1"/>
  <c r="F340" i="18"/>
  <c r="E340" i="18"/>
  <c r="G340" i="18" s="1"/>
  <c r="F339" i="18"/>
  <c r="E339" i="18"/>
  <c r="G339" i="18" s="1"/>
  <c r="F338" i="18"/>
  <c r="E338" i="18"/>
  <c r="G338" i="18" s="1"/>
  <c r="F337" i="18"/>
  <c r="E337" i="18"/>
  <c r="G337" i="18" s="1"/>
  <c r="F336" i="18"/>
  <c r="E336" i="18"/>
  <c r="G336" i="18" s="1"/>
  <c r="F335" i="18"/>
  <c r="E335" i="18"/>
  <c r="G335" i="18" s="1"/>
  <c r="F334" i="18"/>
  <c r="E334" i="18"/>
  <c r="G334" i="18" s="1"/>
  <c r="F333" i="18"/>
  <c r="E333" i="18"/>
  <c r="G333" i="18" s="1"/>
  <c r="F332" i="18"/>
  <c r="E332" i="18"/>
  <c r="G332" i="18" s="1"/>
  <c r="F331" i="18"/>
  <c r="E331" i="18"/>
  <c r="G331" i="18" s="1"/>
  <c r="F330" i="18"/>
  <c r="E330" i="18"/>
  <c r="G330" i="18" s="1"/>
  <c r="F329" i="18"/>
  <c r="E329" i="18"/>
  <c r="G329" i="18" s="1"/>
  <c r="F328" i="18"/>
  <c r="E328" i="18"/>
  <c r="G328" i="18" s="1"/>
  <c r="F327" i="18"/>
  <c r="E327" i="18"/>
  <c r="G327" i="18" s="1"/>
  <c r="F325" i="18"/>
  <c r="E325" i="18"/>
  <c r="G325" i="18" s="1"/>
  <c r="F324" i="18"/>
  <c r="E324" i="18"/>
  <c r="G324" i="18" s="1"/>
  <c r="F323" i="18"/>
  <c r="E323" i="18"/>
  <c r="G323" i="18" s="1"/>
  <c r="F322" i="18"/>
  <c r="E322" i="18"/>
  <c r="G322" i="18" s="1"/>
  <c r="F321" i="18"/>
  <c r="E321" i="18"/>
  <c r="G321" i="18" s="1"/>
  <c r="F320" i="18"/>
  <c r="E320" i="18"/>
  <c r="G320" i="18" s="1"/>
  <c r="F319" i="18"/>
  <c r="E319" i="18"/>
  <c r="G319" i="18" s="1"/>
  <c r="F318" i="18"/>
  <c r="E318" i="18"/>
  <c r="G318" i="18" s="1"/>
  <c r="F317" i="18"/>
  <c r="E317" i="18"/>
  <c r="G317" i="18" s="1"/>
  <c r="F316" i="18"/>
  <c r="E316" i="18"/>
  <c r="G316" i="18" s="1"/>
  <c r="F315" i="18"/>
  <c r="E315" i="18"/>
  <c r="G315" i="18" s="1"/>
  <c r="F314" i="18"/>
  <c r="E314" i="18"/>
  <c r="G314" i="18" s="1"/>
  <c r="F313" i="18"/>
  <c r="E313" i="18"/>
  <c r="G313" i="18" s="1"/>
  <c r="F312" i="18"/>
  <c r="E312" i="18"/>
  <c r="G312" i="18" s="1"/>
  <c r="F311" i="18"/>
  <c r="E311" i="18"/>
  <c r="G311" i="18" s="1"/>
  <c r="F310" i="18"/>
  <c r="E310" i="18"/>
  <c r="G310" i="18" s="1"/>
  <c r="F309" i="18"/>
  <c r="E309" i="18"/>
  <c r="G309" i="18" s="1"/>
  <c r="F308" i="18"/>
  <c r="E308" i="18"/>
  <c r="G308" i="18" s="1"/>
  <c r="F307" i="18"/>
  <c r="E307" i="18"/>
  <c r="G307" i="18" s="1"/>
  <c r="F306" i="18"/>
  <c r="E306" i="18"/>
  <c r="G306" i="18" s="1"/>
  <c r="F305" i="18"/>
  <c r="E305" i="18"/>
  <c r="G305" i="18" s="1"/>
  <c r="F304" i="18"/>
  <c r="E304" i="18"/>
  <c r="G304" i="18" s="1"/>
  <c r="F303" i="18"/>
  <c r="E303" i="18"/>
  <c r="G303" i="18" s="1"/>
  <c r="F300" i="18"/>
  <c r="E300" i="18"/>
  <c r="G300" i="18" s="1"/>
  <c r="F299" i="18"/>
  <c r="E299" i="18"/>
  <c r="G299" i="18" s="1"/>
  <c r="F298" i="18"/>
  <c r="E298" i="18"/>
  <c r="G298" i="18" s="1"/>
  <c r="F297" i="18"/>
  <c r="E297" i="18"/>
  <c r="G297" i="18" s="1"/>
  <c r="F296" i="18"/>
  <c r="E296" i="18"/>
  <c r="G296" i="18" s="1"/>
  <c r="F295" i="18"/>
  <c r="E295" i="18"/>
  <c r="G295" i="18" s="1"/>
  <c r="F294" i="18"/>
  <c r="E294" i="18"/>
  <c r="G294" i="18" s="1"/>
  <c r="F293" i="18"/>
  <c r="E293" i="18"/>
  <c r="G293" i="18" s="1"/>
  <c r="F292" i="18"/>
  <c r="E292" i="18"/>
  <c r="G292" i="18" s="1"/>
  <c r="F291" i="18"/>
  <c r="E291" i="18"/>
  <c r="G291" i="18" s="1"/>
  <c r="F290" i="18"/>
  <c r="E290" i="18"/>
  <c r="G290" i="18" s="1"/>
  <c r="F289" i="18"/>
  <c r="E289" i="18"/>
  <c r="G289" i="18" s="1"/>
  <c r="F288" i="18"/>
  <c r="E288" i="18"/>
  <c r="G288" i="18" s="1"/>
  <c r="F287" i="18"/>
  <c r="E287" i="18"/>
  <c r="G287" i="18" s="1"/>
  <c r="F286" i="18"/>
  <c r="E286" i="18"/>
  <c r="G286" i="18" s="1"/>
  <c r="F285" i="18"/>
  <c r="E285" i="18"/>
  <c r="G285" i="18" s="1"/>
  <c r="F284" i="18"/>
  <c r="E284" i="18"/>
  <c r="G284" i="18" s="1"/>
  <c r="F283" i="18"/>
  <c r="E283" i="18"/>
  <c r="G283" i="18" s="1"/>
  <c r="F282" i="18"/>
  <c r="E282" i="18"/>
  <c r="G282" i="18" s="1"/>
  <c r="F281" i="18"/>
  <c r="E281" i="18"/>
  <c r="G281" i="18" s="1"/>
  <c r="F280" i="18"/>
  <c r="E280" i="18"/>
  <c r="G280" i="18" s="1"/>
  <c r="F279" i="18"/>
  <c r="E279" i="18"/>
  <c r="G279" i="18" s="1"/>
  <c r="F278" i="18"/>
  <c r="E278" i="18"/>
  <c r="G278" i="18" s="1"/>
  <c r="F277" i="18"/>
  <c r="E277" i="18"/>
  <c r="G277" i="18" s="1"/>
  <c r="F276" i="18"/>
  <c r="E276" i="18"/>
  <c r="G276" i="18" s="1"/>
  <c r="F275" i="18"/>
  <c r="E275" i="18"/>
  <c r="G275" i="18" s="1"/>
  <c r="F274" i="18"/>
  <c r="E274" i="18"/>
  <c r="G274" i="18" s="1"/>
  <c r="F273" i="18"/>
  <c r="E273" i="18"/>
  <c r="G273" i="18" s="1"/>
  <c r="F272" i="18"/>
  <c r="E272" i="18"/>
  <c r="G272" i="18" s="1"/>
  <c r="F271" i="18"/>
  <c r="E271" i="18"/>
  <c r="G271" i="18" s="1"/>
  <c r="F270" i="18"/>
  <c r="E270" i="18"/>
  <c r="G270" i="18" s="1"/>
  <c r="F269" i="18"/>
  <c r="E269" i="18"/>
  <c r="G269" i="18" s="1"/>
  <c r="F268" i="18"/>
  <c r="E268" i="18"/>
  <c r="G268" i="18" s="1"/>
  <c r="F267" i="18"/>
  <c r="E267" i="18"/>
  <c r="G267" i="18" s="1"/>
  <c r="F266" i="18"/>
  <c r="E266" i="18"/>
  <c r="G266" i="18" s="1"/>
  <c r="F265" i="18"/>
  <c r="E265" i="18"/>
  <c r="G265" i="18" s="1"/>
  <c r="F264" i="18"/>
  <c r="E264" i="18"/>
  <c r="G264" i="18" s="1"/>
  <c r="F263" i="18"/>
  <c r="E263" i="18"/>
  <c r="G263" i="18" s="1"/>
  <c r="F262" i="18"/>
  <c r="E262" i="18"/>
  <c r="G262" i="18" s="1"/>
  <c r="F259" i="18"/>
  <c r="E259" i="18"/>
  <c r="G259" i="18" s="1"/>
  <c r="F258" i="18"/>
  <c r="E258" i="18"/>
  <c r="G258" i="18" s="1"/>
  <c r="F257" i="18"/>
  <c r="E257" i="18"/>
  <c r="G257" i="18" s="1"/>
  <c r="F256" i="18"/>
  <c r="E256" i="18"/>
  <c r="G256" i="18" s="1"/>
  <c r="F255" i="18"/>
  <c r="E255" i="18"/>
  <c r="G255" i="18" s="1"/>
  <c r="F254" i="18"/>
  <c r="E254" i="18"/>
  <c r="G254" i="18" s="1"/>
  <c r="F253" i="18"/>
  <c r="E253" i="18"/>
  <c r="G253" i="18" s="1"/>
  <c r="F252" i="18"/>
  <c r="E252" i="18"/>
  <c r="G252" i="18" s="1"/>
  <c r="F251" i="18"/>
  <c r="E251" i="18"/>
  <c r="G251" i="18" s="1"/>
  <c r="F250" i="18"/>
  <c r="E250" i="18"/>
  <c r="G250" i="18" s="1"/>
  <c r="F249" i="18"/>
  <c r="E249" i="18"/>
  <c r="G249" i="18" s="1"/>
  <c r="F248" i="18"/>
  <c r="E248" i="18"/>
  <c r="G248" i="18" s="1"/>
  <c r="F247" i="18"/>
  <c r="E247" i="18"/>
  <c r="G247" i="18" s="1"/>
  <c r="F246" i="18"/>
  <c r="E246" i="18"/>
  <c r="G246" i="18" s="1"/>
  <c r="F245" i="18"/>
  <c r="E245" i="18"/>
  <c r="G245" i="18" s="1"/>
  <c r="F244" i="18"/>
  <c r="E244" i="18"/>
  <c r="G244" i="18" s="1"/>
  <c r="F243" i="18"/>
  <c r="E243" i="18"/>
  <c r="G243" i="18" s="1"/>
  <c r="F242" i="18"/>
  <c r="E242" i="18"/>
  <c r="G242" i="18" s="1"/>
  <c r="F241" i="18"/>
  <c r="E241" i="18"/>
  <c r="G241" i="18" s="1"/>
  <c r="F240" i="18"/>
  <c r="E240" i="18"/>
  <c r="G240" i="18" s="1"/>
  <c r="F239" i="18"/>
  <c r="E239" i="18"/>
  <c r="G239" i="18" s="1"/>
  <c r="F238" i="18"/>
  <c r="E238" i="18"/>
  <c r="G238" i="18" s="1"/>
  <c r="F236" i="18"/>
  <c r="E236" i="18"/>
  <c r="G236" i="18" s="1"/>
  <c r="F235" i="18"/>
  <c r="E235" i="18"/>
  <c r="G235" i="18" s="1"/>
  <c r="F234" i="18"/>
  <c r="E234" i="18"/>
  <c r="G234" i="18" s="1"/>
  <c r="F233" i="18"/>
  <c r="E233" i="18"/>
  <c r="G233" i="18" s="1"/>
  <c r="F232" i="18"/>
  <c r="E232" i="18"/>
  <c r="G232" i="18" s="1"/>
  <c r="F231" i="18"/>
  <c r="E231" i="18"/>
  <c r="G231" i="18" s="1"/>
  <c r="F230" i="18"/>
  <c r="E230" i="18"/>
  <c r="G230" i="18" s="1"/>
  <c r="F229" i="18"/>
  <c r="E229" i="18"/>
  <c r="G229" i="18" s="1"/>
  <c r="F226" i="18"/>
  <c r="E226" i="18"/>
  <c r="G226" i="18" s="1"/>
  <c r="F225" i="18"/>
  <c r="E225" i="18"/>
  <c r="G225" i="18" s="1"/>
  <c r="F224" i="18"/>
  <c r="E224" i="18"/>
  <c r="G224" i="18" s="1"/>
  <c r="F223" i="18"/>
  <c r="E223" i="18"/>
  <c r="G223" i="18" s="1"/>
  <c r="F222" i="18"/>
  <c r="E222" i="18"/>
  <c r="G222" i="18" s="1"/>
  <c r="F221" i="18"/>
  <c r="E221" i="18"/>
  <c r="G221" i="18" s="1"/>
  <c r="F220" i="18"/>
  <c r="E220" i="18"/>
  <c r="G220" i="18" s="1"/>
  <c r="F219" i="18"/>
  <c r="E219" i="18"/>
  <c r="G219" i="18" s="1"/>
  <c r="F218" i="18"/>
  <c r="E218" i="18"/>
  <c r="G218" i="18" s="1"/>
  <c r="F217" i="18"/>
  <c r="E217" i="18"/>
  <c r="G217" i="18" s="1"/>
  <c r="F216" i="18"/>
  <c r="E216" i="18"/>
  <c r="G216" i="18" s="1"/>
  <c r="F215" i="18"/>
  <c r="E215" i="18"/>
  <c r="G215" i="18" s="1"/>
  <c r="F214" i="18"/>
  <c r="E214" i="18"/>
  <c r="G214" i="18" s="1"/>
  <c r="F213" i="18"/>
  <c r="E213" i="18"/>
  <c r="G213" i="18" s="1"/>
  <c r="F212" i="18"/>
  <c r="E212" i="18"/>
  <c r="G212" i="18" s="1"/>
  <c r="F211" i="18"/>
  <c r="E211" i="18"/>
  <c r="G211" i="18" s="1"/>
  <c r="F210" i="18"/>
  <c r="E210" i="18"/>
  <c r="G210" i="18" s="1"/>
  <c r="F209" i="18"/>
  <c r="E209" i="18"/>
  <c r="G209" i="18" s="1"/>
  <c r="F208" i="18"/>
  <c r="E208" i="18"/>
  <c r="G208" i="18" s="1"/>
  <c r="F207" i="18"/>
  <c r="E207" i="18"/>
  <c r="G207" i="18" s="1"/>
  <c r="F206" i="18"/>
  <c r="E206" i="18"/>
  <c r="G206" i="18" s="1"/>
  <c r="F205" i="18"/>
  <c r="E205" i="18"/>
  <c r="G205" i="18" s="1"/>
  <c r="F204" i="18"/>
  <c r="E204" i="18"/>
  <c r="G204" i="18" s="1"/>
  <c r="F203" i="18"/>
  <c r="E203" i="18"/>
  <c r="G203" i="18" s="1"/>
  <c r="F202" i="18"/>
  <c r="E202" i="18"/>
  <c r="G202" i="18" s="1"/>
  <c r="F201" i="18"/>
  <c r="E201" i="18"/>
  <c r="G201" i="18" s="1"/>
  <c r="F200" i="18"/>
  <c r="E200" i="18"/>
  <c r="G200" i="18" s="1"/>
  <c r="F199" i="18"/>
  <c r="E199" i="18"/>
  <c r="G199" i="18" s="1"/>
  <c r="F198" i="18"/>
  <c r="E198" i="18"/>
  <c r="G198" i="18" s="1"/>
  <c r="F197" i="18"/>
  <c r="E197" i="18"/>
  <c r="G197" i="18" s="1"/>
  <c r="F196" i="18"/>
  <c r="E196" i="18"/>
  <c r="G196" i="18" s="1"/>
  <c r="F194" i="18"/>
  <c r="E194" i="18"/>
  <c r="G194" i="18" s="1"/>
  <c r="F193" i="18"/>
  <c r="E193" i="18"/>
  <c r="G193" i="18" s="1"/>
  <c r="F192" i="18"/>
  <c r="E192" i="18"/>
  <c r="G192" i="18" s="1"/>
  <c r="F191" i="18"/>
  <c r="E191" i="18"/>
  <c r="G191" i="18" s="1"/>
  <c r="F190" i="18"/>
  <c r="E190" i="18"/>
  <c r="G190" i="18" s="1"/>
  <c r="F189" i="18"/>
  <c r="E189" i="18"/>
  <c r="G189" i="18" s="1"/>
  <c r="F188" i="18"/>
  <c r="E188" i="18"/>
  <c r="G188" i="18" s="1"/>
  <c r="F187" i="18"/>
  <c r="E187" i="18"/>
  <c r="G187" i="18" s="1"/>
  <c r="F186" i="18"/>
  <c r="E186" i="18"/>
  <c r="G186" i="18" s="1"/>
  <c r="F185" i="18"/>
  <c r="E185" i="18"/>
  <c r="G185" i="18" s="1"/>
  <c r="F184" i="18"/>
  <c r="E184" i="18"/>
  <c r="G184" i="18" s="1"/>
  <c r="F183" i="18"/>
  <c r="E183" i="18"/>
  <c r="G183" i="18" s="1"/>
  <c r="G181" i="18"/>
  <c r="F181" i="18"/>
  <c r="E181" i="18"/>
  <c r="G180" i="18"/>
  <c r="F180" i="18"/>
  <c r="E180" i="18"/>
  <c r="G179" i="18"/>
  <c r="F179" i="18"/>
  <c r="E179" i="18"/>
  <c r="G178" i="18"/>
  <c r="F178" i="18"/>
  <c r="E178" i="18"/>
  <c r="G176" i="18"/>
  <c r="F176" i="18"/>
  <c r="E176" i="18"/>
  <c r="G175" i="18"/>
  <c r="F175" i="18"/>
  <c r="E175" i="18"/>
  <c r="G174" i="18"/>
  <c r="F174" i="18"/>
  <c r="E174" i="18"/>
  <c r="G173" i="18"/>
  <c r="F173" i="18"/>
  <c r="E173" i="18"/>
  <c r="G172" i="18"/>
  <c r="F172" i="18"/>
  <c r="E172" i="18"/>
  <c r="G171" i="18"/>
  <c r="F171" i="18"/>
  <c r="E171" i="18"/>
  <c r="G170" i="18"/>
  <c r="F170" i="18"/>
  <c r="E170" i="18"/>
  <c r="G169" i="18"/>
  <c r="F169" i="18"/>
  <c r="E169" i="18"/>
  <c r="G168" i="18"/>
  <c r="F168" i="18"/>
  <c r="E168" i="18"/>
  <c r="G167" i="18"/>
  <c r="F167" i="18"/>
  <c r="E167" i="18"/>
  <c r="G166" i="18"/>
  <c r="F166" i="18"/>
  <c r="E166" i="18"/>
  <c r="G165" i="18"/>
  <c r="F165" i="18"/>
  <c r="E165" i="18"/>
  <c r="G164" i="18"/>
  <c r="F164" i="18"/>
  <c r="E164" i="18"/>
  <c r="G163" i="18"/>
  <c r="F163" i="18"/>
  <c r="E163" i="18"/>
  <c r="G162" i="18"/>
  <c r="F162" i="18"/>
  <c r="E162" i="18"/>
  <c r="G161" i="18"/>
  <c r="F161" i="18"/>
  <c r="E161" i="18"/>
  <c r="G160" i="18"/>
  <c r="F160" i="18"/>
  <c r="E160" i="18"/>
  <c r="G159" i="18"/>
  <c r="F159" i="18"/>
  <c r="E159" i="18"/>
  <c r="G158" i="18"/>
  <c r="F158" i="18"/>
  <c r="E158" i="18"/>
  <c r="G157" i="18"/>
  <c r="F157" i="18"/>
  <c r="E157" i="18"/>
  <c r="G156" i="18"/>
  <c r="F156" i="18"/>
  <c r="E156" i="18"/>
  <c r="G155" i="18"/>
  <c r="F155" i="18"/>
  <c r="E155" i="18"/>
  <c r="G154" i="18"/>
  <c r="F154" i="18"/>
  <c r="E154" i="18"/>
  <c r="G152" i="18"/>
  <c r="F152" i="18"/>
  <c r="E152" i="18"/>
  <c r="G151" i="18"/>
  <c r="F151" i="18"/>
  <c r="E151" i="18"/>
  <c r="G150" i="18"/>
  <c r="F150" i="18"/>
  <c r="E150" i="18"/>
  <c r="G148" i="18"/>
  <c r="F148" i="18"/>
  <c r="E148" i="18"/>
  <c r="G147" i="18"/>
  <c r="F147" i="18"/>
  <c r="E147" i="18"/>
  <c r="G144" i="18"/>
  <c r="F144" i="18"/>
  <c r="E144" i="18"/>
  <c r="G143" i="18"/>
  <c r="F143" i="18"/>
  <c r="E143" i="18"/>
  <c r="G142" i="18"/>
  <c r="F142" i="18"/>
  <c r="E142" i="18"/>
  <c r="G141" i="18"/>
  <c r="F141" i="18"/>
  <c r="E141" i="18"/>
  <c r="G140" i="18"/>
  <c r="F140" i="18"/>
  <c r="E140" i="18"/>
  <c r="G139" i="18"/>
  <c r="F139" i="18"/>
  <c r="E139" i="18"/>
  <c r="G138" i="18"/>
  <c r="F138" i="18"/>
  <c r="E138" i="18"/>
  <c r="G137" i="18"/>
  <c r="F137" i="18"/>
  <c r="E137" i="18"/>
  <c r="G136" i="18"/>
  <c r="F136" i="18"/>
  <c r="E136" i="18"/>
  <c r="G135" i="18"/>
  <c r="F135" i="18"/>
  <c r="E135" i="18"/>
  <c r="G134" i="18"/>
  <c r="F134" i="18"/>
  <c r="E134" i="18"/>
  <c r="G133" i="18"/>
  <c r="F133" i="18"/>
  <c r="E133" i="18"/>
  <c r="G132" i="18"/>
  <c r="F132" i="18"/>
  <c r="E132" i="18"/>
  <c r="G131" i="18"/>
  <c r="F131" i="18"/>
  <c r="E131" i="18"/>
  <c r="G130" i="18"/>
  <c r="F130" i="18"/>
  <c r="E130" i="18"/>
  <c r="G129" i="18"/>
  <c r="F129" i="18"/>
  <c r="E129" i="18"/>
  <c r="G128" i="18"/>
  <c r="F128" i="18"/>
  <c r="E128" i="18"/>
  <c r="G127" i="18"/>
  <c r="F127" i="18"/>
  <c r="E127" i="18"/>
  <c r="G124" i="18"/>
  <c r="F124" i="18"/>
  <c r="E124" i="18"/>
  <c r="G121" i="18"/>
  <c r="F121" i="18"/>
  <c r="E121" i="18"/>
  <c r="G118" i="18"/>
  <c r="F118" i="18"/>
  <c r="E118" i="18"/>
  <c r="G115" i="18"/>
  <c r="F115" i="18"/>
  <c r="E115" i="18"/>
  <c r="G112" i="18"/>
  <c r="F112" i="18"/>
  <c r="E112" i="18"/>
  <c r="G109" i="18"/>
  <c r="F109" i="18"/>
  <c r="E109" i="18"/>
  <c r="G106" i="18"/>
  <c r="F106" i="18"/>
  <c r="E106" i="18"/>
  <c r="G103" i="18"/>
  <c r="F103" i="18"/>
  <c r="E103" i="18"/>
  <c r="G102" i="18"/>
  <c r="F102" i="18"/>
  <c r="E102" i="18"/>
  <c r="G101" i="18"/>
  <c r="F101" i="18"/>
  <c r="E101" i="18"/>
  <c r="G100" i="18"/>
  <c r="F100" i="18"/>
  <c r="E100" i="18"/>
  <c r="G99" i="18"/>
  <c r="F99" i="18"/>
  <c r="E99" i="18"/>
  <c r="G98" i="18"/>
  <c r="F98" i="18"/>
  <c r="E98" i="18"/>
  <c r="G97" i="18"/>
  <c r="F97" i="18"/>
  <c r="E97" i="18"/>
  <c r="G96" i="18"/>
  <c r="F96" i="18"/>
  <c r="E96" i="18"/>
  <c r="E93" i="18"/>
  <c r="E92" i="18"/>
  <c r="E91" i="18"/>
  <c r="E90" i="18"/>
  <c r="G89" i="18"/>
  <c r="F89" i="18"/>
  <c r="G88" i="18"/>
  <c r="F88" i="18"/>
  <c r="E88" i="18"/>
  <c r="G85" i="18"/>
  <c r="F85" i="18"/>
  <c r="E85" i="18"/>
  <c r="G78" i="18"/>
  <c r="F78" i="18"/>
  <c r="E78" i="18"/>
  <c r="G75" i="18"/>
  <c r="F75" i="18"/>
  <c r="E75" i="18"/>
  <c r="G72" i="18"/>
  <c r="F72" i="18"/>
  <c r="E72" i="18"/>
  <c r="G67" i="18"/>
  <c r="F67" i="18"/>
  <c r="E67" i="18"/>
  <c r="G64" i="18"/>
  <c r="F64" i="18"/>
  <c r="E64" i="18"/>
  <c r="G61" i="18"/>
  <c r="F61" i="18"/>
  <c r="E61" i="18"/>
  <c r="G55" i="18"/>
  <c r="F55" i="18"/>
  <c r="E55" i="18"/>
  <c r="E31" i="18"/>
  <c r="G28" i="18"/>
  <c r="F28" i="18"/>
  <c r="E28" i="18"/>
  <c r="G25" i="18"/>
  <c r="F25" i="18"/>
  <c r="E25" i="18"/>
  <c r="E22" i="18"/>
  <c r="C18" i="18"/>
  <c r="F520" i="17"/>
  <c r="E520" i="17"/>
  <c r="G520" i="17" s="1"/>
  <c r="F519" i="17"/>
  <c r="E519" i="17"/>
  <c r="G519" i="17" s="1"/>
  <c r="F517" i="17"/>
  <c r="E517" i="17"/>
  <c r="G517" i="17" s="1"/>
  <c r="F516" i="17"/>
  <c r="E516" i="17"/>
  <c r="G516" i="17" s="1"/>
  <c r="F515" i="17"/>
  <c r="E515" i="17"/>
  <c r="G515" i="17" s="1"/>
  <c r="F514" i="17"/>
  <c r="E514" i="17"/>
  <c r="G514" i="17" s="1"/>
  <c r="F513" i="17"/>
  <c r="E513" i="17"/>
  <c r="G513" i="17" s="1"/>
  <c r="F512" i="17"/>
  <c r="E512" i="17"/>
  <c r="G512" i="17" s="1"/>
  <c r="F511" i="17"/>
  <c r="E511" i="17"/>
  <c r="G511" i="17" s="1"/>
  <c r="F510" i="17"/>
  <c r="E510" i="17"/>
  <c r="G510" i="17" s="1"/>
  <c r="E509" i="17"/>
  <c r="G509" i="17" s="1"/>
  <c r="F508" i="17"/>
  <c r="E508" i="17"/>
  <c r="G508" i="17" s="1"/>
  <c r="F507" i="17"/>
  <c r="E507" i="17"/>
  <c r="G507" i="17" s="1"/>
  <c r="F506" i="17"/>
  <c r="E506" i="17"/>
  <c r="G506" i="17" s="1"/>
  <c r="F505" i="17"/>
  <c r="E505" i="17"/>
  <c r="G505" i="17" s="1"/>
  <c r="F504" i="17"/>
  <c r="E504" i="17"/>
  <c r="G504" i="17" s="1"/>
  <c r="F502" i="17"/>
  <c r="E502" i="17"/>
  <c r="G502" i="17" s="1"/>
  <c r="F501" i="17"/>
  <c r="E501" i="17"/>
  <c r="G501" i="17" s="1"/>
  <c r="F500" i="17"/>
  <c r="E500" i="17"/>
  <c r="G500" i="17" s="1"/>
  <c r="F499" i="17"/>
  <c r="E499" i="17"/>
  <c r="G499" i="17" s="1"/>
  <c r="F498" i="17"/>
  <c r="E498" i="17"/>
  <c r="G498" i="17" s="1"/>
  <c r="F497" i="17"/>
  <c r="E497" i="17"/>
  <c r="G497" i="17" s="1"/>
  <c r="F496" i="17"/>
  <c r="E496" i="17"/>
  <c r="G496" i="17" s="1"/>
  <c r="F493" i="17"/>
  <c r="E493" i="17"/>
  <c r="G493" i="17" s="1"/>
  <c r="F492" i="17"/>
  <c r="E492" i="17"/>
  <c r="G492" i="17" s="1"/>
  <c r="F491" i="17"/>
  <c r="E491" i="17"/>
  <c r="G491" i="17" s="1"/>
  <c r="F490" i="17"/>
  <c r="E490" i="17"/>
  <c r="G490" i="17" s="1"/>
  <c r="F489" i="17"/>
  <c r="E489" i="17"/>
  <c r="G489" i="17" s="1"/>
  <c r="F487" i="17"/>
  <c r="E487" i="17"/>
  <c r="G487" i="17" s="1"/>
  <c r="F486" i="17"/>
  <c r="E486" i="17"/>
  <c r="G486" i="17" s="1"/>
  <c r="F485" i="17"/>
  <c r="E485" i="17"/>
  <c r="G485" i="17" s="1"/>
  <c r="F484" i="17"/>
  <c r="E484" i="17"/>
  <c r="G484" i="17" s="1"/>
  <c r="F483" i="17"/>
  <c r="E483" i="17"/>
  <c r="G483" i="17" s="1"/>
  <c r="F482" i="17"/>
  <c r="E482" i="17"/>
  <c r="G482" i="17" s="1"/>
  <c r="F481" i="17"/>
  <c r="E481" i="17"/>
  <c r="G481" i="17" s="1"/>
  <c r="E480" i="17"/>
  <c r="F479" i="17"/>
  <c r="E479" i="17"/>
  <c r="G479" i="17" s="1"/>
  <c r="F478" i="17"/>
  <c r="E478" i="17"/>
  <c r="G478" i="17" s="1"/>
  <c r="F477" i="17"/>
  <c r="E477" i="17"/>
  <c r="G477" i="17" s="1"/>
  <c r="F476" i="17"/>
  <c r="E476" i="17"/>
  <c r="G476" i="17" s="1"/>
  <c r="F475" i="17"/>
  <c r="E475" i="17"/>
  <c r="G475" i="17" s="1"/>
  <c r="F472" i="17"/>
  <c r="E472" i="17"/>
  <c r="G472" i="17" s="1"/>
  <c r="F469" i="17"/>
  <c r="E469" i="17"/>
  <c r="G469" i="17" s="1"/>
  <c r="F468" i="17"/>
  <c r="E468" i="17"/>
  <c r="G468" i="17" s="1"/>
  <c r="F467" i="17"/>
  <c r="E467" i="17"/>
  <c r="G467" i="17" s="1"/>
  <c r="F466" i="17"/>
  <c r="E466" i="17"/>
  <c r="G466" i="17" s="1"/>
  <c r="F465" i="17"/>
  <c r="E465" i="17"/>
  <c r="G465" i="17" s="1"/>
  <c r="F464" i="17"/>
  <c r="E464" i="17"/>
  <c r="G464" i="17" s="1"/>
  <c r="F463" i="17"/>
  <c r="E463" i="17"/>
  <c r="G463" i="17" s="1"/>
  <c r="F462" i="17"/>
  <c r="E462" i="17"/>
  <c r="G462" i="17" s="1"/>
  <c r="F461" i="17"/>
  <c r="E461" i="17"/>
  <c r="G461" i="17" s="1"/>
  <c r="F460" i="17"/>
  <c r="E460" i="17"/>
  <c r="G460" i="17" s="1"/>
  <c r="F459" i="17"/>
  <c r="E459" i="17"/>
  <c r="G459" i="17" s="1"/>
  <c r="F454" i="17"/>
  <c r="E454" i="17"/>
  <c r="G454" i="17" s="1"/>
  <c r="F449" i="17"/>
  <c r="E449" i="17"/>
  <c r="G449" i="17" s="1"/>
  <c r="F447" i="17"/>
  <c r="E447" i="17"/>
  <c r="G447" i="17" s="1"/>
  <c r="F446" i="17"/>
  <c r="E446" i="17"/>
  <c r="G446" i="17" s="1"/>
  <c r="F445" i="17"/>
  <c r="E445" i="17"/>
  <c r="G445" i="17" s="1"/>
  <c r="F444" i="17"/>
  <c r="E444" i="17"/>
  <c r="G444" i="17" s="1"/>
  <c r="F443" i="17"/>
  <c r="E443" i="17"/>
  <c r="G443" i="17" s="1"/>
  <c r="F442" i="17"/>
  <c r="E442" i="17"/>
  <c r="G442" i="17" s="1"/>
  <c r="F441" i="17"/>
  <c r="E441" i="17"/>
  <c r="G441" i="17" s="1"/>
  <c r="F440" i="17"/>
  <c r="E440" i="17"/>
  <c r="G440" i="17" s="1"/>
  <c r="F439" i="17"/>
  <c r="E439" i="17"/>
  <c r="G439" i="17" s="1"/>
  <c r="F438" i="17"/>
  <c r="E438" i="17"/>
  <c r="G438" i="17" s="1"/>
  <c r="F433" i="17"/>
  <c r="E433" i="17"/>
  <c r="G433" i="17" s="1"/>
  <c r="F428" i="17"/>
  <c r="E428" i="17"/>
  <c r="G428" i="17" s="1"/>
  <c r="F425" i="17"/>
  <c r="E425" i="17"/>
  <c r="G425" i="17" s="1"/>
  <c r="F424" i="17"/>
  <c r="E424" i="17"/>
  <c r="G424" i="17" s="1"/>
  <c r="F423" i="17"/>
  <c r="E423" i="17"/>
  <c r="G423" i="17" s="1"/>
  <c r="F422" i="17"/>
  <c r="E422" i="17"/>
  <c r="G422" i="17" s="1"/>
  <c r="F421" i="17"/>
  <c r="E421" i="17"/>
  <c r="G421" i="17" s="1"/>
  <c r="F420" i="17"/>
  <c r="E420" i="17"/>
  <c r="G420" i="17" s="1"/>
  <c r="F419" i="17"/>
  <c r="E419" i="17"/>
  <c r="G419" i="17" s="1"/>
  <c r="F418" i="17"/>
  <c r="E418" i="17"/>
  <c r="G418" i="17" s="1"/>
  <c r="F417" i="17"/>
  <c r="E417" i="17"/>
  <c r="G417" i="17" s="1"/>
  <c r="F416" i="17"/>
  <c r="E416" i="17"/>
  <c r="G416" i="17" s="1"/>
  <c r="F415" i="17"/>
  <c r="E415" i="17"/>
  <c r="G415" i="17" s="1"/>
  <c r="F414" i="17"/>
  <c r="E414" i="17"/>
  <c r="G414" i="17" s="1"/>
  <c r="F413" i="17"/>
  <c r="E413" i="17"/>
  <c r="G413" i="17" s="1"/>
  <c r="F412" i="17"/>
  <c r="E412" i="17"/>
  <c r="G412" i="17" s="1"/>
  <c r="F411" i="17"/>
  <c r="E411" i="17"/>
  <c r="G411" i="17" s="1"/>
  <c r="F410" i="17"/>
  <c r="E410" i="17"/>
  <c r="G410" i="17" s="1"/>
  <c r="F409" i="17"/>
  <c r="E409" i="17"/>
  <c r="G409" i="17" s="1"/>
  <c r="F408" i="17"/>
  <c r="E408" i="17"/>
  <c r="G408" i="17" s="1"/>
  <c r="F406" i="17"/>
  <c r="E406" i="17"/>
  <c r="G406" i="17" s="1"/>
  <c r="F405" i="17"/>
  <c r="E405" i="17"/>
  <c r="G405" i="17" s="1"/>
  <c r="F404" i="17"/>
  <c r="E404" i="17"/>
  <c r="G404" i="17" s="1"/>
  <c r="F403" i="17"/>
  <c r="E403" i="17"/>
  <c r="G403" i="17" s="1"/>
  <c r="F402" i="17"/>
  <c r="E402" i="17"/>
  <c r="G402" i="17" s="1"/>
  <c r="F401" i="17"/>
  <c r="E401" i="17"/>
  <c r="G401" i="17" s="1"/>
  <c r="F400" i="17"/>
  <c r="E400" i="17"/>
  <c r="G400" i="17" s="1"/>
  <c r="F399" i="17"/>
  <c r="E399" i="17"/>
  <c r="G399" i="17" s="1"/>
  <c r="F398" i="17"/>
  <c r="E398" i="17"/>
  <c r="G398" i="17" s="1"/>
  <c r="F397" i="17"/>
  <c r="E397" i="17"/>
  <c r="G397" i="17" s="1"/>
  <c r="F396" i="17"/>
  <c r="E396" i="17"/>
  <c r="G396" i="17" s="1"/>
  <c r="F395" i="17"/>
  <c r="E395" i="17"/>
  <c r="G395" i="17" s="1"/>
  <c r="F394" i="17"/>
  <c r="E394" i="17"/>
  <c r="G394" i="17" s="1"/>
  <c r="F393" i="17"/>
  <c r="E393" i="17"/>
  <c r="G393" i="17" s="1"/>
  <c r="F392" i="17"/>
  <c r="E392" i="17"/>
  <c r="G392" i="17" s="1"/>
  <c r="F391" i="17"/>
  <c r="E391" i="17"/>
  <c r="G391" i="17" s="1"/>
  <c r="F388" i="17"/>
  <c r="E388" i="17"/>
  <c r="G388" i="17" s="1"/>
  <c r="F385" i="17"/>
  <c r="E385" i="17"/>
  <c r="G385" i="17" s="1"/>
  <c r="F384" i="17"/>
  <c r="E384" i="17"/>
  <c r="G384" i="17" s="1"/>
  <c r="F381" i="17"/>
  <c r="E381" i="17"/>
  <c r="G381" i="17" s="1"/>
  <c r="F379" i="17"/>
  <c r="E379" i="17"/>
  <c r="G379" i="17" s="1"/>
  <c r="F375" i="17"/>
  <c r="E375" i="17"/>
  <c r="G375" i="17" s="1"/>
  <c r="F373" i="17"/>
  <c r="E373" i="17"/>
  <c r="G373" i="17" s="1"/>
  <c r="F372" i="17"/>
  <c r="E372" i="17"/>
  <c r="G372" i="17" s="1"/>
  <c r="F371" i="17"/>
  <c r="E371" i="17"/>
  <c r="G371" i="17" s="1"/>
  <c r="F370" i="17"/>
  <c r="E370" i="17"/>
  <c r="G370" i="17" s="1"/>
  <c r="F369" i="17"/>
  <c r="E369" i="17"/>
  <c r="G369" i="17" s="1"/>
  <c r="F368" i="17"/>
  <c r="E368" i="17"/>
  <c r="G368" i="17" s="1"/>
  <c r="F367" i="17"/>
  <c r="E367" i="17"/>
  <c r="G367" i="17" s="1"/>
  <c r="F365" i="17"/>
  <c r="E365" i="17"/>
  <c r="G365" i="17" s="1"/>
  <c r="F364" i="17"/>
  <c r="E364" i="17"/>
  <c r="G364" i="17" s="1"/>
  <c r="F363" i="17"/>
  <c r="E363" i="17"/>
  <c r="G363" i="17" s="1"/>
  <c r="F362" i="17"/>
  <c r="E362" i="17"/>
  <c r="G362" i="17" s="1"/>
  <c r="F361" i="17"/>
  <c r="E361" i="17"/>
  <c r="G361" i="17" s="1"/>
  <c r="F360" i="17"/>
  <c r="E360" i="17"/>
  <c r="G360" i="17" s="1"/>
  <c r="F359" i="17"/>
  <c r="E359" i="17"/>
  <c r="G359" i="17" s="1"/>
  <c r="F358" i="17"/>
  <c r="E358" i="17"/>
  <c r="G358" i="17" s="1"/>
  <c r="F357" i="17"/>
  <c r="E357" i="17"/>
  <c r="G357" i="17" s="1"/>
  <c r="F356" i="17"/>
  <c r="E356" i="17"/>
  <c r="G356" i="17" s="1"/>
  <c r="F353" i="17"/>
  <c r="E353" i="17"/>
  <c r="G353" i="17" s="1"/>
  <c r="F352" i="17"/>
  <c r="E352" i="17"/>
  <c r="G352" i="17" s="1"/>
  <c r="F351" i="17"/>
  <c r="E351" i="17"/>
  <c r="G351" i="17" s="1"/>
  <c r="F350" i="17"/>
  <c r="F349" i="17"/>
  <c r="E349" i="17"/>
  <c r="G349" i="17" s="1"/>
  <c r="F348" i="17"/>
  <c r="E348" i="17"/>
  <c r="G348" i="17" s="1"/>
  <c r="F347" i="17"/>
  <c r="E347" i="17"/>
  <c r="G347" i="17" s="1"/>
  <c r="F344" i="17"/>
  <c r="E344" i="17"/>
  <c r="G344" i="17" s="1"/>
  <c r="F343" i="17"/>
  <c r="E343" i="17"/>
  <c r="G343" i="17" s="1"/>
  <c r="F342" i="17"/>
  <c r="E342" i="17"/>
  <c r="G342" i="17" s="1"/>
  <c r="F341" i="17"/>
  <c r="E341" i="17"/>
  <c r="G341" i="17" s="1"/>
  <c r="F340" i="17"/>
  <c r="E340" i="17"/>
  <c r="G340" i="17" s="1"/>
  <c r="F339" i="17"/>
  <c r="E339" i="17"/>
  <c r="G339" i="17" s="1"/>
  <c r="F338" i="17"/>
  <c r="E338" i="17"/>
  <c r="G338" i="17" s="1"/>
  <c r="F337" i="17"/>
  <c r="E337" i="17"/>
  <c r="G337" i="17" s="1"/>
  <c r="F336" i="17"/>
  <c r="E336" i="17"/>
  <c r="G336" i="17" s="1"/>
  <c r="F335" i="17"/>
  <c r="E335" i="17"/>
  <c r="G335" i="17" s="1"/>
  <c r="F334" i="17"/>
  <c r="E334" i="17"/>
  <c r="G334" i="17" s="1"/>
  <c r="F333" i="17"/>
  <c r="E333" i="17"/>
  <c r="G333" i="17" s="1"/>
  <c r="F332" i="17"/>
  <c r="E332" i="17"/>
  <c r="G332" i="17" s="1"/>
  <c r="F331" i="17"/>
  <c r="E331" i="17"/>
  <c r="G331" i="17" s="1"/>
  <c r="F330" i="17"/>
  <c r="E330" i="17"/>
  <c r="G330" i="17" s="1"/>
  <c r="F329" i="17"/>
  <c r="E329" i="17"/>
  <c r="G329" i="17" s="1"/>
  <c r="F328" i="17"/>
  <c r="E328" i="17"/>
  <c r="G328" i="17" s="1"/>
  <c r="F327" i="17"/>
  <c r="E327" i="17"/>
  <c r="G327" i="17" s="1"/>
  <c r="F325" i="17"/>
  <c r="E325" i="17"/>
  <c r="G325" i="17" s="1"/>
  <c r="F324" i="17"/>
  <c r="E324" i="17"/>
  <c r="G324" i="17" s="1"/>
  <c r="F323" i="17"/>
  <c r="E323" i="17"/>
  <c r="G323" i="17" s="1"/>
  <c r="F322" i="17"/>
  <c r="E322" i="17"/>
  <c r="G322" i="17" s="1"/>
  <c r="F321" i="17"/>
  <c r="E321" i="17"/>
  <c r="G321" i="17" s="1"/>
  <c r="F320" i="17"/>
  <c r="E320" i="17"/>
  <c r="G320" i="17" s="1"/>
  <c r="F319" i="17"/>
  <c r="E319" i="17"/>
  <c r="G319" i="17" s="1"/>
  <c r="F318" i="17"/>
  <c r="E318" i="17"/>
  <c r="G318" i="17" s="1"/>
  <c r="F317" i="17"/>
  <c r="E317" i="17"/>
  <c r="G317" i="17" s="1"/>
  <c r="F316" i="17"/>
  <c r="E316" i="17"/>
  <c r="G316" i="17" s="1"/>
  <c r="F315" i="17"/>
  <c r="E315" i="17"/>
  <c r="G315" i="17" s="1"/>
  <c r="F314" i="17"/>
  <c r="E314" i="17"/>
  <c r="G314" i="17" s="1"/>
  <c r="F313" i="17"/>
  <c r="E313" i="17"/>
  <c r="G313" i="17" s="1"/>
  <c r="F312" i="17"/>
  <c r="E312" i="17"/>
  <c r="G312" i="17" s="1"/>
  <c r="F311" i="17"/>
  <c r="E311" i="17"/>
  <c r="G311" i="17" s="1"/>
  <c r="F310" i="17"/>
  <c r="E310" i="17"/>
  <c r="G310" i="17" s="1"/>
  <c r="F309" i="17"/>
  <c r="E309" i="17"/>
  <c r="G309" i="17" s="1"/>
  <c r="F308" i="17"/>
  <c r="E308" i="17"/>
  <c r="G308" i="17" s="1"/>
  <c r="F307" i="17"/>
  <c r="E307" i="17"/>
  <c r="G307" i="17" s="1"/>
  <c r="F306" i="17"/>
  <c r="E306" i="17"/>
  <c r="G306" i="17" s="1"/>
  <c r="F305" i="17"/>
  <c r="E305" i="17"/>
  <c r="G305" i="17" s="1"/>
  <c r="F304" i="17"/>
  <c r="E304" i="17"/>
  <c r="G304" i="17" s="1"/>
  <c r="F303" i="17"/>
  <c r="E303" i="17"/>
  <c r="G303" i="17" s="1"/>
  <c r="F300" i="17"/>
  <c r="E300" i="17"/>
  <c r="G300" i="17" s="1"/>
  <c r="F299" i="17"/>
  <c r="E299" i="17"/>
  <c r="G299" i="17" s="1"/>
  <c r="F298" i="17"/>
  <c r="E298" i="17"/>
  <c r="G298" i="17" s="1"/>
  <c r="F297" i="17"/>
  <c r="E297" i="17"/>
  <c r="G297" i="17" s="1"/>
  <c r="F296" i="17"/>
  <c r="E296" i="17"/>
  <c r="G296" i="17" s="1"/>
  <c r="F295" i="17"/>
  <c r="E295" i="17"/>
  <c r="G295" i="17" s="1"/>
  <c r="F294" i="17"/>
  <c r="E294" i="17"/>
  <c r="G294" i="17" s="1"/>
  <c r="F293" i="17"/>
  <c r="E293" i="17"/>
  <c r="G293" i="17" s="1"/>
  <c r="F292" i="17"/>
  <c r="E292" i="17"/>
  <c r="G292" i="17" s="1"/>
  <c r="F291" i="17"/>
  <c r="E291" i="17"/>
  <c r="G291" i="17" s="1"/>
  <c r="F290" i="17"/>
  <c r="E290" i="17"/>
  <c r="G290" i="17" s="1"/>
  <c r="F289" i="17"/>
  <c r="E289" i="17"/>
  <c r="G289" i="17" s="1"/>
  <c r="F288" i="17"/>
  <c r="E288" i="17"/>
  <c r="G288" i="17" s="1"/>
  <c r="F287" i="17"/>
  <c r="E287" i="17"/>
  <c r="G287" i="17" s="1"/>
  <c r="F286" i="17"/>
  <c r="E286" i="17"/>
  <c r="G286" i="17" s="1"/>
  <c r="F285" i="17"/>
  <c r="E285" i="17"/>
  <c r="G285" i="17" s="1"/>
  <c r="F284" i="17"/>
  <c r="E284" i="17"/>
  <c r="G284" i="17" s="1"/>
  <c r="F283" i="17"/>
  <c r="E283" i="17"/>
  <c r="G283" i="17" s="1"/>
  <c r="F282" i="17"/>
  <c r="E282" i="17"/>
  <c r="G282" i="17" s="1"/>
  <c r="F281" i="17"/>
  <c r="E281" i="17"/>
  <c r="G281" i="17" s="1"/>
  <c r="F280" i="17"/>
  <c r="E280" i="17"/>
  <c r="G280" i="17" s="1"/>
  <c r="F279" i="17"/>
  <c r="E279" i="17"/>
  <c r="G279" i="17" s="1"/>
  <c r="F278" i="17"/>
  <c r="E278" i="17"/>
  <c r="G278" i="17" s="1"/>
  <c r="F277" i="17"/>
  <c r="E277" i="17"/>
  <c r="G277" i="17" s="1"/>
  <c r="F276" i="17"/>
  <c r="E276" i="17"/>
  <c r="G276" i="17" s="1"/>
  <c r="F275" i="17"/>
  <c r="E275" i="17"/>
  <c r="G275" i="17" s="1"/>
  <c r="F274" i="17"/>
  <c r="E274" i="17"/>
  <c r="G274" i="17" s="1"/>
  <c r="F273" i="17"/>
  <c r="E273" i="17"/>
  <c r="G273" i="17" s="1"/>
  <c r="F272" i="17"/>
  <c r="E272" i="17"/>
  <c r="G272" i="17" s="1"/>
  <c r="F271" i="17"/>
  <c r="E271" i="17"/>
  <c r="G271" i="17" s="1"/>
  <c r="F270" i="17"/>
  <c r="E270" i="17"/>
  <c r="G270" i="17" s="1"/>
  <c r="F269" i="17"/>
  <c r="E269" i="17"/>
  <c r="G269" i="17" s="1"/>
  <c r="F268" i="17"/>
  <c r="E268" i="17"/>
  <c r="G268" i="17" s="1"/>
  <c r="F267" i="17"/>
  <c r="E267" i="17"/>
  <c r="G267" i="17" s="1"/>
  <c r="F266" i="17"/>
  <c r="E266" i="17"/>
  <c r="G266" i="17" s="1"/>
  <c r="F265" i="17"/>
  <c r="E265" i="17"/>
  <c r="G265" i="17" s="1"/>
  <c r="F264" i="17"/>
  <c r="E264" i="17"/>
  <c r="G264" i="17" s="1"/>
  <c r="F263" i="17"/>
  <c r="E263" i="17"/>
  <c r="G263" i="17" s="1"/>
  <c r="F262" i="17"/>
  <c r="E262" i="17"/>
  <c r="G262" i="17" s="1"/>
  <c r="F259" i="17"/>
  <c r="E259" i="17"/>
  <c r="G259" i="17" s="1"/>
  <c r="F258" i="17"/>
  <c r="E258" i="17"/>
  <c r="G258" i="17" s="1"/>
  <c r="F257" i="17"/>
  <c r="E257" i="17"/>
  <c r="G257" i="17" s="1"/>
  <c r="F256" i="17"/>
  <c r="E256" i="17"/>
  <c r="G256" i="17" s="1"/>
  <c r="F255" i="17"/>
  <c r="E255" i="17"/>
  <c r="G255" i="17" s="1"/>
  <c r="F254" i="17"/>
  <c r="E254" i="17"/>
  <c r="G254" i="17" s="1"/>
  <c r="F253" i="17"/>
  <c r="E253" i="17"/>
  <c r="G253" i="17" s="1"/>
  <c r="F252" i="17"/>
  <c r="E252" i="17"/>
  <c r="G252" i="17" s="1"/>
  <c r="F251" i="17"/>
  <c r="E251" i="17"/>
  <c r="G251" i="17" s="1"/>
  <c r="F250" i="17"/>
  <c r="E250" i="17"/>
  <c r="G250" i="17" s="1"/>
  <c r="F249" i="17"/>
  <c r="E249" i="17"/>
  <c r="G249" i="17" s="1"/>
  <c r="F248" i="17"/>
  <c r="E248" i="17"/>
  <c r="G248" i="17" s="1"/>
  <c r="F247" i="17"/>
  <c r="E247" i="17"/>
  <c r="G247" i="17" s="1"/>
  <c r="F246" i="17"/>
  <c r="E246" i="17"/>
  <c r="G246" i="17" s="1"/>
  <c r="F245" i="17"/>
  <c r="E245" i="17"/>
  <c r="G245" i="17" s="1"/>
  <c r="F244" i="17"/>
  <c r="E244" i="17"/>
  <c r="G244" i="17" s="1"/>
  <c r="F243" i="17"/>
  <c r="E243" i="17"/>
  <c r="G243" i="17" s="1"/>
  <c r="F242" i="17"/>
  <c r="E242" i="17"/>
  <c r="G242" i="17" s="1"/>
  <c r="F241" i="17"/>
  <c r="E241" i="17"/>
  <c r="G241" i="17" s="1"/>
  <c r="F240" i="17"/>
  <c r="E240" i="17"/>
  <c r="G240" i="17" s="1"/>
  <c r="F239" i="17"/>
  <c r="E239" i="17"/>
  <c r="G239" i="17" s="1"/>
  <c r="F238" i="17"/>
  <c r="E238" i="17"/>
  <c r="G238" i="17" s="1"/>
  <c r="F236" i="17"/>
  <c r="E236" i="17"/>
  <c r="G236" i="17" s="1"/>
  <c r="F235" i="17"/>
  <c r="E235" i="17"/>
  <c r="G235" i="17" s="1"/>
  <c r="F234" i="17"/>
  <c r="E234" i="17"/>
  <c r="G234" i="17" s="1"/>
  <c r="F233" i="17"/>
  <c r="E233" i="17"/>
  <c r="G233" i="17" s="1"/>
  <c r="F232" i="17"/>
  <c r="E232" i="17"/>
  <c r="G232" i="17" s="1"/>
  <c r="F231" i="17"/>
  <c r="E231" i="17"/>
  <c r="G231" i="17" s="1"/>
  <c r="F230" i="17"/>
  <c r="E230" i="17"/>
  <c r="G230" i="17" s="1"/>
  <c r="F229" i="17"/>
  <c r="E229" i="17"/>
  <c r="G229" i="17" s="1"/>
  <c r="F226" i="17"/>
  <c r="E226" i="17"/>
  <c r="G226" i="17" s="1"/>
  <c r="F225" i="17"/>
  <c r="E225" i="17"/>
  <c r="G225" i="17" s="1"/>
  <c r="F224" i="17"/>
  <c r="E224" i="17"/>
  <c r="G224" i="17" s="1"/>
  <c r="F223" i="17"/>
  <c r="E223" i="17"/>
  <c r="G223" i="17" s="1"/>
  <c r="F222" i="17"/>
  <c r="E222" i="17"/>
  <c r="G222" i="17" s="1"/>
  <c r="F221" i="17"/>
  <c r="E221" i="17"/>
  <c r="G221" i="17" s="1"/>
  <c r="F220" i="17"/>
  <c r="E220" i="17"/>
  <c r="G220" i="17" s="1"/>
  <c r="F219" i="17"/>
  <c r="E219" i="17"/>
  <c r="G219" i="17" s="1"/>
  <c r="F218" i="17"/>
  <c r="E218" i="17"/>
  <c r="G218" i="17" s="1"/>
  <c r="F217" i="17"/>
  <c r="E217" i="17"/>
  <c r="G217" i="17" s="1"/>
  <c r="F216" i="17"/>
  <c r="E216" i="17"/>
  <c r="G216" i="17" s="1"/>
  <c r="F215" i="17"/>
  <c r="E215" i="17"/>
  <c r="G215" i="17" s="1"/>
  <c r="F214" i="17"/>
  <c r="E214" i="17"/>
  <c r="G214" i="17" s="1"/>
  <c r="F213" i="17"/>
  <c r="E213" i="17"/>
  <c r="G213" i="17" s="1"/>
  <c r="F212" i="17"/>
  <c r="E212" i="17"/>
  <c r="G212" i="17" s="1"/>
  <c r="F211" i="17"/>
  <c r="E211" i="17"/>
  <c r="G211" i="17" s="1"/>
  <c r="F210" i="17"/>
  <c r="E210" i="17"/>
  <c r="G210" i="17" s="1"/>
  <c r="F209" i="17"/>
  <c r="E209" i="17"/>
  <c r="G209" i="17" s="1"/>
  <c r="F208" i="17"/>
  <c r="E208" i="17"/>
  <c r="G208" i="17" s="1"/>
  <c r="F207" i="17"/>
  <c r="E207" i="17"/>
  <c r="G207" i="17" s="1"/>
  <c r="F206" i="17"/>
  <c r="E206" i="17"/>
  <c r="G206" i="17" s="1"/>
  <c r="F205" i="17"/>
  <c r="E205" i="17"/>
  <c r="G205" i="17" s="1"/>
  <c r="F204" i="17"/>
  <c r="E204" i="17"/>
  <c r="G204" i="17" s="1"/>
  <c r="F203" i="17"/>
  <c r="E203" i="17"/>
  <c r="G203" i="17" s="1"/>
  <c r="F202" i="17"/>
  <c r="E202" i="17"/>
  <c r="G202" i="17" s="1"/>
  <c r="F201" i="17"/>
  <c r="E201" i="17"/>
  <c r="G201" i="17" s="1"/>
  <c r="F200" i="17"/>
  <c r="E200" i="17"/>
  <c r="G200" i="17" s="1"/>
  <c r="F199" i="17"/>
  <c r="E199" i="17"/>
  <c r="G199" i="17" s="1"/>
  <c r="F198" i="17"/>
  <c r="E198" i="17"/>
  <c r="G198" i="17" s="1"/>
  <c r="F197" i="17"/>
  <c r="E197" i="17"/>
  <c r="G197" i="17" s="1"/>
  <c r="F196" i="17"/>
  <c r="E196" i="17"/>
  <c r="G196" i="17" s="1"/>
  <c r="F194" i="17"/>
  <c r="E194" i="17"/>
  <c r="G194" i="17" s="1"/>
  <c r="F193" i="17"/>
  <c r="E193" i="17"/>
  <c r="G193" i="17" s="1"/>
  <c r="F192" i="17"/>
  <c r="E192" i="17"/>
  <c r="G192" i="17" s="1"/>
  <c r="F191" i="17"/>
  <c r="E191" i="17"/>
  <c r="G191" i="17" s="1"/>
  <c r="F190" i="17"/>
  <c r="E190" i="17"/>
  <c r="G190" i="17" s="1"/>
  <c r="F189" i="17"/>
  <c r="E189" i="17"/>
  <c r="G189" i="17" s="1"/>
  <c r="F188" i="17"/>
  <c r="E188" i="17"/>
  <c r="G188" i="17" s="1"/>
  <c r="F187" i="17"/>
  <c r="E187" i="17"/>
  <c r="G187" i="17" s="1"/>
  <c r="F186" i="17"/>
  <c r="E186" i="17"/>
  <c r="G186" i="17" s="1"/>
  <c r="F185" i="17"/>
  <c r="E185" i="17"/>
  <c r="G185" i="17" s="1"/>
  <c r="F184" i="17"/>
  <c r="E184" i="17"/>
  <c r="G184" i="17" s="1"/>
  <c r="F183" i="17"/>
  <c r="E183" i="17"/>
  <c r="G183" i="17" s="1"/>
  <c r="G181" i="17"/>
  <c r="F181" i="17"/>
  <c r="E181" i="17"/>
  <c r="G180" i="17"/>
  <c r="F180" i="17"/>
  <c r="E180" i="17"/>
  <c r="G179" i="17"/>
  <c r="F179" i="17"/>
  <c r="E179" i="17"/>
  <c r="G178" i="17"/>
  <c r="F178" i="17"/>
  <c r="E178" i="17"/>
  <c r="G176" i="17"/>
  <c r="F176" i="17"/>
  <c r="E176" i="17"/>
  <c r="G175" i="17"/>
  <c r="F175" i="17"/>
  <c r="E175" i="17"/>
  <c r="G174" i="17"/>
  <c r="F174" i="17"/>
  <c r="E174" i="17"/>
  <c r="G173" i="17"/>
  <c r="F173" i="17"/>
  <c r="E173" i="17"/>
  <c r="G172" i="17"/>
  <c r="F172" i="17"/>
  <c r="E172" i="17"/>
  <c r="G171" i="17"/>
  <c r="F171" i="17"/>
  <c r="E171" i="17"/>
  <c r="G170" i="17"/>
  <c r="F170" i="17"/>
  <c r="E170" i="17"/>
  <c r="G169" i="17"/>
  <c r="F169" i="17"/>
  <c r="E169" i="17"/>
  <c r="G168" i="17"/>
  <c r="F168" i="17"/>
  <c r="E168" i="17"/>
  <c r="G167" i="17"/>
  <c r="F167" i="17"/>
  <c r="E167" i="17"/>
  <c r="G166" i="17"/>
  <c r="F166" i="17"/>
  <c r="E166" i="17"/>
  <c r="G165" i="17"/>
  <c r="F165" i="17"/>
  <c r="E165" i="17"/>
  <c r="G164" i="17"/>
  <c r="F164" i="17"/>
  <c r="E164" i="17"/>
  <c r="G163" i="17"/>
  <c r="F163" i="17"/>
  <c r="E163" i="17"/>
  <c r="G162" i="17"/>
  <c r="F162" i="17"/>
  <c r="E162" i="17"/>
  <c r="G161" i="17"/>
  <c r="F161" i="17"/>
  <c r="E161" i="17"/>
  <c r="G160" i="17"/>
  <c r="F160" i="17"/>
  <c r="E160" i="17"/>
  <c r="G159" i="17"/>
  <c r="F159" i="17"/>
  <c r="E159" i="17"/>
  <c r="G158" i="17"/>
  <c r="F158" i="17"/>
  <c r="E158" i="17"/>
  <c r="G157" i="17"/>
  <c r="F157" i="17"/>
  <c r="E157" i="17"/>
  <c r="G156" i="17"/>
  <c r="F156" i="17"/>
  <c r="E156" i="17"/>
  <c r="G155" i="17"/>
  <c r="F155" i="17"/>
  <c r="E155" i="17"/>
  <c r="G154" i="17"/>
  <c r="F154" i="17"/>
  <c r="E154" i="17"/>
  <c r="G152" i="17"/>
  <c r="F152" i="17"/>
  <c r="E152" i="17"/>
  <c r="G151" i="17"/>
  <c r="F151" i="17"/>
  <c r="E151" i="17"/>
  <c r="G150" i="17"/>
  <c r="F150" i="17"/>
  <c r="E150" i="17"/>
  <c r="G148" i="17"/>
  <c r="F148" i="17"/>
  <c r="E148" i="17"/>
  <c r="G147" i="17"/>
  <c r="F147" i="17"/>
  <c r="E147" i="17"/>
  <c r="G144" i="17"/>
  <c r="F144" i="17"/>
  <c r="E144" i="17"/>
  <c r="G143" i="17"/>
  <c r="F143" i="17"/>
  <c r="E143" i="17"/>
  <c r="G142" i="17"/>
  <c r="F142" i="17"/>
  <c r="E142" i="17"/>
  <c r="G141" i="17"/>
  <c r="F141" i="17"/>
  <c r="E141" i="17"/>
  <c r="G140" i="17"/>
  <c r="F140" i="17"/>
  <c r="E140" i="17"/>
  <c r="G139" i="17"/>
  <c r="F139" i="17"/>
  <c r="E139" i="17"/>
  <c r="G138" i="17"/>
  <c r="F138" i="17"/>
  <c r="E138" i="17"/>
  <c r="G137" i="17"/>
  <c r="F137" i="17"/>
  <c r="E137" i="17"/>
  <c r="G136" i="17"/>
  <c r="F136" i="17"/>
  <c r="E136" i="17"/>
  <c r="G135" i="17"/>
  <c r="F135" i="17"/>
  <c r="E135" i="17"/>
  <c r="G134" i="17"/>
  <c r="F134" i="17"/>
  <c r="E134" i="17"/>
  <c r="G133" i="17"/>
  <c r="F133" i="17"/>
  <c r="E133" i="17"/>
  <c r="G132" i="17"/>
  <c r="F132" i="17"/>
  <c r="E132" i="17"/>
  <c r="G131" i="17"/>
  <c r="F131" i="17"/>
  <c r="E131" i="17"/>
  <c r="G130" i="17"/>
  <c r="F130" i="17"/>
  <c r="E130" i="17"/>
  <c r="G129" i="17"/>
  <c r="F129" i="17"/>
  <c r="E129" i="17"/>
  <c r="G128" i="17"/>
  <c r="F128" i="17"/>
  <c r="E128" i="17"/>
  <c r="G127" i="17"/>
  <c r="F127" i="17"/>
  <c r="E127" i="17"/>
  <c r="G124" i="17"/>
  <c r="F124" i="17"/>
  <c r="E124" i="17"/>
  <c r="G121" i="17"/>
  <c r="F121" i="17"/>
  <c r="E121" i="17"/>
  <c r="G118" i="17"/>
  <c r="F118" i="17"/>
  <c r="E118" i="17"/>
  <c r="G115" i="17"/>
  <c r="F115" i="17"/>
  <c r="E115" i="17"/>
  <c r="G112" i="17"/>
  <c r="F112" i="17"/>
  <c r="E112" i="17"/>
  <c r="G109" i="17"/>
  <c r="F109" i="17"/>
  <c r="E109" i="17"/>
  <c r="G106" i="17"/>
  <c r="F106" i="17"/>
  <c r="E106" i="17"/>
  <c r="G103" i="17"/>
  <c r="F103" i="17"/>
  <c r="E103" i="17"/>
  <c r="G102" i="17"/>
  <c r="F102" i="17"/>
  <c r="E102" i="17"/>
  <c r="G101" i="17"/>
  <c r="F101" i="17"/>
  <c r="E101" i="17"/>
  <c r="G100" i="17"/>
  <c r="F100" i="17"/>
  <c r="E100" i="17"/>
  <c r="G99" i="17"/>
  <c r="F99" i="17"/>
  <c r="E99" i="17"/>
  <c r="G98" i="17"/>
  <c r="F98" i="17"/>
  <c r="E98" i="17"/>
  <c r="G97" i="17"/>
  <c r="F97" i="17"/>
  <c r="E97" i="17"/>
  <c r="G96" i="17"/>
  <c r="F96" i="17"/>
  <c r="E96" i="17"/>
  <c r="E93" i="17"/>
  <c r="G92" i="17"/>
  <c r="F92" i="17"/>
  <c r="E92" i="17"/>
  <c r="E91" i="17"/>
  <c r="G90" i="17"/>
  <c r="F90" i="17"/>
  <c r="E90" i="17"/>
  <c r="G89" i="17"/>
  <c r="F89" i="17"/>
  <c r="G88" i="17"/>
  <c r="F88" i="17"/>
  <c r="E88" i="17"/>
  <c r="G85" i="17"/>
  <c r="F85" i="17"/>
  <c r="E85" i="17"/>
  <c r="G78" i="17"/>
  <c r="F78" i="17"/>
  <c r="E78" i="17"/>
  <c r="G75" i="17"/>
  <c r="F75" i="17"/>
  <c r="E75" i="17"/>
  <c r="G72" i="17"/>
  <c r="F72" i="17"/>
  <c r="E72" i="17"/>
  <c r="G67" i="17"/>
  <c r="F67" i="17"/>
  <c r="E67" i="17"/>
  <c r="G64" i="17"/>
  <c r="F64" i="17"/>
  <c r="E64" i="17"/>
  <c r="G61" i="17"/>
  <c r="F61" i="17"/>
  <c r="E61" i="17"/>
  <c r="G55" i="17"/>
  <c r="F55" i="17"/>
  <c r="E55" i="17"/>
  <c r="E31" i="17"/>
  <c r="G28" i="17"/>
  <c r="E28" i="17"/>
  <c r="G25" i="17"/>
  <c r="F25" i="17"/>
  <c r="E25" i="17"/>
  <c r="E22" i="17"/>
  <c r="C18" i="17"/>
  <c r="E520" i="5"/>
  <c r="E519" i="5"/>
  <c r="E505" i="5"/>
  <c r="E506" i="5"/>
  <c r="E507" i="5"/>
  <c r="E508" i="5"/>
  <c r="E510" i="5"/>
  <c r="E511" i="5"/>
  <c r="E512" i="5"/>
  <c r="E513" i="5"/>
  <c r="E514" i="5"/>
  <c r="E515" i="5"/>
  <c r="E516" i="5"/>
  <c r="E517" i="5"/>
  <c r="E504" i="5"/>
  <c r="E499" i="5"/>
  <c r="E500" i="5"/>
  <c r="E501" i="5"/>
  <c r="E502" i="5"/>
  <c r="E498" i="5"/>
  <c r="E496" i="5"/>
  <c r="E493" i="5"/>
  <c r="E492" i="5"/>
  <c r="E490" i="5"/>
  <c r="E489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75" i="5"/>
  <c r="E472" i="5"/>
  <c r="E46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49" i="5"/>
  <c r="E443" i="5"/>
  <c r="E444" i="5"/>
  <c r="E445" i="5"/>
  <c r="E446" i="5"/>
  <c r="E447" i="5"/>
  <c r="E433" i="5"/>
  <c r="E438" i="5"/>
  <c r="E439" i="5"/>
  <c r="E440" i="5"/>
  <c r="E441" i="5"/>
  <c r="E442" i="5"/>
  <c r="E428" i="5"/>
  <c r="E418" i="5"/>
  <c r="E419" i="5"/>
  <c r="E420" i="5"/>
  <c r="E421" i="5"/>
  <c r="E422" i="5"/>
  <c r="E423" i="5"/>
  <c r="E424" i="5"/>
  <c r="E425" i="5"/>
  <c r="E409" i="5"/>
  <c r="E410" i="5"/>
  <c r="E411" i="5"/>
  <c r="E412" i="5"/>
  <c r="E413" i="5"/>
  <c r="E414" i="5"/>
  <c r="E415" i="5"/>
  <c r="E416" i="5"/>
  <c r="E417" i="5"/>
  <c r="E408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391" i="5"/>
  <c r="E381" i="5"/>
  <c r="E384" i="5"/>
  <c r="E385" i="5"/>
  <c r="E388" i="5"/>
  <c r="E379" i="5"/>
  <c r="E375" i="5"/>
  <c r="E368" i="5"/>
  <c r="E369" i="5"/>
  <c r="E370" i="5"/>
  <c r="E371" i="5"/>
  <c r="E372" i="5"/>
  <c r="E373" i="5"/>
  <c r="E367" i="5"/>
  <c r="E357" i="5"/>
  <c r="E358" i="5"/>
  <c r="E359" i="5"/>
  <c r="E360" i="5"/>
  <c r="E361" i="5"/>
  <c r="E362" i="5"/>
  <c r="E363" i="5"/>
  <c r="E364" i="5"/>
  <c r="E365" i="5"/>
  <c r="E356" i="5"/>
  <c r="E353" i="5"/>
  <c r="E352" i="5"/>
  <c r="E351" i="5"/>
  <c r="E348" i="5"/>
  <c r="E349" i="5"/>
  <c r="E347" i="5"/>
  <c r="E335" i="5"/>
  <c r="E336" i="5"/>
  <c r="E337" i="5"/>
  <c r="E338" i="5"/>
  <c r="E339" i="5"/>
  <c r="E340" i="5"/>
  <c r="E341" i="5"/>
  <c r="E342" i="5"/>
  <c r="E343" i="5"/>
  <c r="E344" i="5"/>
  <c r="E328" i="5"/>
  <c r="E329" i="5"/>
  <c r="E330" i="5"/>
  <c r="E331" i="5"/>
  <c r="E332" i="5"/>
  <c r="E333" i="5"/>
  <c r="E334" i="5"/>
  <c r="E327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03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263" i="5"/>
  <c r="E264" i="5"/>
  <c r="E265" i="5"/>
  <c r="E266" i="5"/>
  <c r="E267" i="5"/>
  <c r="E268" i="5"/>
  <c r="E269" i="5"/>
  <c r="E270" i="5"/>
  <c r="E262" i="5"/>
  <c r="E230" i="5"/>
  <c r="E231" i="5"/>
  <c r="E232" i="5"/>
  <c r="E233" i="5"/>
  <c r="E234" i="5"/>
  <c r="E235" i="5"/>
  <c r="E236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29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196" i="5"/>
  <c r="E184" i="5"/>
  <c r="E185" i="5"/>
  <c r="E186" i="5"/>
  <c r="E187" i="5"/>
  <c r="E188" i="5"/>
  <c r="E189" i="5"/>
  <c r="E190" i="5"/>
  <c r="E191" i="5"/>
  <c r="E192" i="5"/>
  <c r="E193" i="5"/>
  <c r="E194" i="5"/>
  <c r="E183" i="5"/>
  <c r="E179" i="5"/>
  <c r="E180" i="5"/>
  <c r="E181" i="5"/>
  <c r="E178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54" i="5"/>
  <c r="E151" i="5"/>
  <c r="E152" i="5"/>
  <c r="E150" i="5"/>
  <c r="E148" i="5"/>
  <c r="E147" i="5"/>
  <c r="E98" i="5"/>
  <c r="E99" i="5"/>
  <c r="E100" i="5"/>
  <c r="E101" i="5"/>
  <c r="E102" i="5"/>
  <c r="E103" i="5"/>
  <c r="E106" i="5"/>
  <c r="E109" i="5"/>
  <c r="E112" i="5"/>
  <c r="E115" i="5"/>
  <c r="E118" i="5"/>
  <c r="E121" i="5"/>
  <c r="E124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97" i="5"/>
  <c r="E96" i="5"/>
  <c r="E88" i="5"/>
  <c r="E89" i="5"/>
  <c r="E85" i="5"/>
  <c r="E78" i="5"/>
  <c r="E75" i="5"/>
  <c r="E72" i="5"/>
  <c r="E67" i="5"/>
  <c r="E61" i="5"/>
  <c r="E64" i="5"/>
  <c r="E55" i="5"/>
  <c r="E31" i="5"/>
  <c r="E28" i="5"/>
  <c r="E25" i="5"/>
  <c r="F520" i="4"/>
  <c r="F519" i="4"/>
  <c r="F505" i="4"/>
  <c r="F506" i="4"/>
  <c r="F507" i="4"/>
  <c r="F508" i="4"/>
  <c r="F510" i="4"/>
  <c r="F511" i="4"/>
  <c r="F512" i="4"/>
  <c r="F513" i="4"/>
  <c r="F514" i="4"/>
  <c r="F515" i="4"/>
  <c r="F516" i="4"/>
  <c r="F517" i="4"/>
  <c r="F504" i="4"/>
  <c r="F497" i="4"/>
  <c r="F498" i="4"/>
  <c r="F499" i="4"/>
  <c r="F500" i="4"/>
  <c r="F501" i="4"/>
  <c r="F502" i="4"/>
  <c r="F492" i="4"/>
  <c r="F493" i="4"/>
  <c r="F491" i="4"/>
  <c r="F490" i="4"/>
  <c r="F489" i="4"/>
  <c r="F482" i="4"/>
  <c r="F483" i="4"/>
  <c r="F484" i="4"/>
  <c r="F485" i="4"/>
  <c r="F486" i="4"/>
  <c r="F487" i="4"/>
  <c r="F481" i="4"/>
  <c r="F476" i="4"/>
  <c r="F477" i="4"/>
  <c r="F478" i="4"/>
  <c r="F479" i="4"/>
  <c r="F475" i="4"/>
  <c r="F472" i="4"/>
  <c r="F469" i="4"/>
  <c r="F460" i="4"/>
  <c r="F461" i="4"/>
  <c r="F462" i="4"/>
  <c r="F463" i="4"/>
  <c r="F464" i="4"/>
  <c r="F465" i="4"/>
  <c r="F466" i="4"/>
  <c r="F467" i="4"/>
  <c r="F468" i="4"/>
  <c r="F459" i="4"/>
  <c r="F454" i="4"/>
  <c r="F449" i="4"/>
  <c r="F439" i="4"/>
  <c r="F440" i="4"/>
  <c r="F441" i="4"/>
  <c r="F442" i="4"/>
  <c r="F443" i="4"/>
  <c r="F444" i="4"/>
  <c r="F445" i="4"/>
  <c r="F446" i="4"/>
  <c r="F447" i="4"/>
  <c r="F438" i="4"/>
  <c r="F433" i="4"/>
  <c r="F42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08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391" i="4"/>
  <c r="F388" i="4"/>
  <c r="F385" i="4"/>
  <c r="F384" i="4"/>
  <c r="F381" i="4"/>
  <c r="F379" i="4"/>
  <c r="F375" i="4"/>
  <c r="F368" i="4"/>
  <c r="F369" i="4"/>
  <c r="F370" i="4"/>
  <c r="F371" i="4"/>
  <c r="F372" i="4"/>
  <c r="F373" i="4"/>
  <c r="F367" i="4"/>
  <c r="F357" i="4"/>
  <c r="F358" i="4"/>
  <c r="F359" i="4"/>
  <c r="F360" i="4"/>
  <c r="F361" i="4"/>
  <c r="F362" i="4"/>
  <c r="F363" i="4"/>
  <c r="F364" i="4"/>
  <c r="F365" i="4"/>
  <c r="F356" i="4"/>
  <c r="F348" i="4"/>
  <c r="F349" i="4"/>
  <c r="F350" i="4"/>
  <c r="F351" i="4"/>
  <c r="F352" i="4"/>
  <c r="F353" i="4"/>
  <c r="F347" i="4"/>
  <c r="F330" i="4"/>
  <c r="F331" i="4"/>
  <c r="F332" i="4"/>
  <c r="F328" i="4"/>
  <c r="F329" i="4"/>
  <c r="F327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04" i="4" l="1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03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262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38" i="4"/>
  <c r="F230" i="4"/>
  <c r="F231" i="4"/>
  <c r="F232" i="4"/>
  <c r="F233" i="4"/>
  <c r="F234" i="4"/>
  <c r="F235" i="4"/>
  <c r="F236" i="4"/>
  <c r="F229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196" i="4"/>
  <c r="F184" i="4"/>
  <c r="F185" i="4"/>
  <c r="F186" i="4"/>
  <c r="F187" i="4"/>
  <c r="F188" i="4"/>
  <c r="F189" i="4"/>
  <c r="F190" i="4"/>
  <c r="F191" i="4"/>
  <c r="F192" i="4"/>
  <c r="F193" i="4"/>
  <c r="F194" i="4"/>
  <c r="F183" i="4"/>
  <c r="G179" i="4"/>
  <c r="G180" i="4"/>
  <c r="G181" i="4"/>
  <c r="G178" i="4"/>
  <c r="F179" i="4"/>
  <c r="F180" i="4"/>
  <c r="F181" i="4"/>
  <c r="F178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55" i="4"/>
  <c r="F156" i="4"/>
  <c r="G154" i="4"/>
  <c r="F154" i="4"/>
  <c r="G148" i="4"/>
  <c r="G150" i="4"/>
  <c r="G151" i="4"/>
  <c r="G152" i="4"/>
  <c r="F151" i="4"/>
  <c r="F152" i="4"/>
  <c r="F150" i="4"/>
  <c r="F148" i="4"/>
  <c r="G147" i="4"/>
  <c r="F147" i="4"/>
  <c r="G141" i="4"/>
  <c r="G142" i="4"/>
  <c r="G143" i="4"/>
  <c r="G144" i="4"/>
  <c r="G139" i="4"/>
  <c r="G140" i="4"/>
  <c r="G134" i="4"/>
  <c r="G135" i="4"/>
  <c r="G136" i="4"/>
  <c r="G137" i="4"/>
  <c r="G138" i="4"/>
  <c r="G133" i="4"/>
  <c r="G129" i="4"/>
  <c r="G130" i="4"/>
  <c r="G131" i="4"/>
  <c r="G132" i="4"/>
  <c r="G128" i="4"/>
  <c r="G127" i="4"/>
  <c r="G118" i="4"/>
  <c r="G121" i="4"/>
  <c r="G124" i="4"/>
  <c r="G109" i="4"/>
  <c r="G112" i="4"/>
  <c r="G115" i="4"/>
  <c r="G106" i="4"/>
  <c r="G103" i="4"/>
  <c r="G97" i="4"/>
  <c r="G98" i="4"/>
  <c r="G99" i="4"/>
  <c r="G100" i="4"/>
  <c r="G101" i="4"/>
  <c r="G102" i="4"/>
  <c r="G96" i="4"/>
  <c r="G89" i="4"/>
  <c r="G88" i="4"/>
  <c r="G85" i="4"/>
  <c r="G78" i="4"/>
  <c r="G75" i="4"/>
  <c r="G72" i="4"/>
  <c r="G67" i="4"/>
  <c r="G64" i="4"/>
  <c r="G61" i="4"/>
  <c r="G55" i="4"/>
  <c r="G31" i="4"/>
  <c r="G28" i="4"/>
  <c r="G25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27" i="4"/>
  <c r="F128" i="4"/>
  <c r="F99" i="4"/>
  <c r="F100" i="4"/>
  <c r="F101" i="4"/>
  <c r="F102" i="4"/>
  <c r="F103" i="4"/>
  <c r="F106" i="4"/>
  <c r="F109" i="4"/>
  <c r="F112" i="4"/>
  <c r="F115" i="4"/>
  <c r="F118" i="4"/>
  <c r="F121" i="4"/>
  <c r="F124" i="4"/>
  <c r="F97" i="4"/>
  <c r="F98" i="4"/>
  <c r="F96" i="4"/>
  <c r="F89" i="4"/>
  <c r="F88" i="4"/>
  <c r="F78" i="4"/>
  <c r="F72" i="4"/>
  <c r="F75" i="4"/>
  <c r="F67" i="4"/>
  <c r="F64" i="4"/>
  <c r="F61" i="4"/>
  <c r="F55" i="4"/>
  <c r="F31" i="4"/>
  <c r="F28" i="4"/>
  <c r="F25" i="4"/>
  <c r="E22" i="4"/>
  <c r="M482" i="1" l="1"/>
  <c r="N482" i="1"/>
  <c r="O482" i="1"/>
  <c r="Q482" i="1"/>
  <c r="M481" i="1"/>
  <c r="N481" i="1"/>
  <c r="O481" i="1"/>
  <c r="Q481" i="1"/>
  <c r="O16" i="1" l="1"/>
  <c r="O13" i="1"/>
  <c r="O127" i="1" l="1"/>
  <c r="P169" i="1" l="1"/>
  <c r="P151" i="1"/>
  <c r="P150" i="1"/>
  <c r="P144" i="1"/>
  <c r="P133" i="1"/>
  <c r="P128" i="1"/>
  <c r="P517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399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82" i="1"/>
  <c r="O344" i="1" l="1"/>
  <c r="P16" i="1"/>
  <c r="Q44" i="1" l="1"/>
  <c r="O44" i="1"/>
  <c r="N44" i="1"/>
  <c r="M44" i="1"/>
  <c r="Q16" i="1" l="1"/>
  <c r="E212" i="14" l="1"/>
  <c r="E213" i="14"/>
  <c r="E214" i="14"/>
  <c r="E215" i="14"/>
  <c r="E216" i="14"/>
  <c r="E217" i="14"/>
  <c r="E205" i="14"/>
  <c r="E206" i="14"/>
  <c r="E207" i="14"/>
  <c r="E208" i="14"/>
  <c r="E209" i="14"/>
  <c r="E210" i="14"/>
  <c r="E204" i="14"/>
  <c r="E198" i="14"/>
  <c r="E199" i="14"/>
  <c r="E200" i="14"/>
  <c r="E201" i="14"/>
  <c r="E197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83" i="14"/>
  <c r="E180" i="14"/>
  <c r="E177" i="14"/>
  <c r="E168" i="14"/>
  <c r="E169" i="14"/>
  <c r="E170" i="14"/>
  <c r="E171" i="14"/>
  <c r="E172" i="14"/>
  <c r="E173" i="14"/>
  <c r="E174" i="14"/>
  <c r="E175" i="14"/>
  <c r="E176" i="14"/>
  <c r="E167" i="14"/>
  <c r="E162" i="14"/>
  <c r="E157" i="14"/>
  <c r="E147" i="14"/>
  <c r="E148" i="14"/>
  <c r="E149" i="14"/>
  <c r="E150" i="14"/>
  <c r="E151" i="14"/>
  <c r="E152" i="14"/>
  <c r="E153" i="14"/>
  <c r="E154" i="14"/>
  <c r="E155" i="14"/>
  <c r="E146" i="14"/>
  <c r="E141" i="14"/>
  <c r="E136" i="14"/>
  <c r="E133" i="14"/>
  <c r="E130" i="14"/>
  <c r="E129" i="14"/>
  <c r="E126" i="14"/>
  <c r="E124" i="14"/>
  <c r="E120" i="14"/>
  <c r="E112" i="14"/>
  <c r="E113" i="14"/>
  <c r="E114" i="14"/>
  <c r="E115" i="14"/>
  <c r="E116" i="14"/>
  <c r="E117" i="14"/>
  <c r="E118" i="14"/>
  <c r="E103" i="14"/>
  <c r="E104" i="14"/>
  <c r="E105" i="14"/>
  <c r="E106" i="14"/>
  <c r="E107" i="14"/>
  <c r="E108" i="14"/>
  <c r="E109" i="14"/>
  <c r="E110" i="14"/>
  <c r="E102" i="14"/>
  <c r="E101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57" i="14"/>
  <c r="E52" i="14"/>
  <c r="E49" i="14"/>
  <c r="E44" i="14"/>
  <c r="E38" i="14"/>
  <c r="E41" i="14"/>
  <c r="E32" i="14"/>
  <c r="E28" i="14"/>
  <c r="E25" i="14"/>
  <c r="E22" i="14"/>
  <c r="C18" i="14"/>
  <c r="E295" i="13"/>
  <c r="E294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79" i="13"/>
  <c r="E272" i="13"/>
  <c r="E273" i="13"/>
  <c r="E274" i="13"/>
  <c r="E275" i="13"/>
  <c r="E276" i="13"/>
  <c r="E277" i="13"/>
  <c r="E271" i="13"/>
  <c r="E265" i="13"/>
  <c r="E266" i="13"/>
  <c r="E267" i="13"/>
  <c r="E268" i="13"/>
  <c r="E264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50" i="13"/>
  <c r="E247" i="13"/>
  <c r="E244" i="13"/>
  <c r="E235" i="13"/>
  <c r="E236" i="13"/>
  <c r="E237" i="13"/>
  <c r="E238" i="13"/>
  <c r="E239" i="13"/>
  <c r="E240" i="13"/>
  <c r="E241" i="13"/>
  <c r="E242" i="13"/>
  <c r="E243" i="13"/>
  <c r="E234" i="13"/>
  <c r="E229" i="13"/>
  <c r="E224" i="13"/>
  <c r="E214" i="13"/>
  <c r="E215" i="13"/>
  <c r="E216" i="13"/>
  <c r="E217" i="13"/>
  <c r="E218" i="13"/>
  <c r="E219" i="13"/>
  <c r="E220" i="13"/>
  <c r="E221" i="13"/>
  <c r="E222" i="13"/>
  <c r="E213" i="13"/>
  <c r="E208" i="13"/>
  <c r="E203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67" i="13"/>
  <c r="E166" i="13"/>
  <c r="E163" i="13"/>
  <c r="E160" i="13"/>
  <c r="E159" i="13"/>
  <c r="E156" i="13"/>
  <c r="E154" i="13"/>
  <c r="E150" i="13"/>
  <c r="E142" i="13"/>
  <c r="E143" i="13"/>
  <c r="E144" i="13"/>
  <c r="E145" i="13"/>
  <c r="E146" i="13"/>
  <c r="E147" i="13"/>
  <c r="E148" i="13"/>
  <c r="E133" i="13"/>
  <c r="E134" i="13"/>
  <c r="E135" i="13"/>
  <c r="E136" i="13"/>
  <c r="E137" i="13"/>
  <c r="E138" i="13"/>
  <c r="E139" i="13"/>
  <c r="E140" i="13"/>
  <c r="E132" i="13"/>
  <c r="E131" i="13"/>
  <c r="E128" i="13"/>
  <c r="E127" i="13"/>
  <c r="E126" i="13"/>
  <c r="E124" i="13"/>
  <c r="E123" i="13"/>
  <c r="E122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78" i="13"/>
  <c r="E79" i="13"/>
  <c r="E75" i="13"/>
  <c r="E73" i="13"/>
  <c r="E93" i="4"/>
  <c r="E93" i="8"/>
  <c r="E65" i="13"/>
  <c r="E62" i="13"/>
  <c r="E55" i="13"/>
  <c r="E52" i="13"/>
  <c r="E47" i="13"/>
  <c r="E44" i="13"/>
  <c r="E41" i="13"/>
  <c r="E35" i="13"/>
  <c r="E31" i="13"/>
  <c r="E28" i="13"/>
  <c r="E25" i="13"/>
  <c r="C18" i="13"/>
  <c r="E208" i="12"/>
  <c r="E209" i="12"/>
  <c r="E210" i="12"/>
  <c r="E211" i="12"/>
  <c r="E207" i="12"/>
  <c r="E204" i="12"/>
  <c r="E205" i="12"/>
  <c r="E203" i="12"/>
  <c r="E200" i="12"/>
  <c r="E197" i="12"/>
  <c r="E198" i="12"/>
  <c r="E187" i="12"/>
  <c r="E188" i="12"/>
  <c r="E189" i="12"/>
  <c r="E190" i="12"/>
  <c r="E191" i="12"/>
  <c r="E192" i="12"/>
  <c r="E193" i="12"/>
  <c r="E194" i="12"/>
  <c r="E186" i="12"/>
  <c r="E185" i="12"/>
  <c r="E180" i="12"/>
  <c r="E175" i="12"/>
  <c r="E171" i="12"/>
  <c r="E172" i="12"/>
  <c r="E173" i="12"/>
  <c r="E170" i="12"/>
  <c r="E169" i="12"/>
  <c r="E164" i="12"/>
  <c r="E159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23" i="12"/>
  <c r="E122" i="12"/>
  <c r="E113" i="12"/>
  <c r="E114" i="12"/>
  <c r="E115" i="12"/>
  <c r="E116" i="12"/>
  <c r="E117" i="12"/>
  <c r="E118" i="12"/>
  <c r="E119" i="12"/>
  <c r="E104" i="12"/>
  <c r="E105" i="12"/>
  <c r="E106" i="12"/>
  <c r="E107" i="12"/>
  <c r="E108" i="12"/>
  <c r="E109" i="12"/>
  <c r="E110" i="12"/>
  <c r="E111" i="12"/>
  <c r="E103" i="12"/>
  <c r="E102" i="12"/>
  <c r="E99" i="12"/>
  <c r="E98" i="12"/>
  <c r="E97" i="12"/>
  <c r="E95" i="12"/>
  <c r="E94" i="12"/>
  <c r="E93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74" i="12"/>
  <c r="E73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52" i="12"/>
  <c r="E51" i="12"/>
  <c r="E46" i="12"/>
  <c r="E43" i="12"/>
  <c r="E38" i="12"/>
  <c r="E35" i="12"/>
  <c r="E29" i="12"/>
  <c r="E25" i="12"/>
  <c r="E22" i="12"/>
  <c r="C15" i="11"/>
  <c r="C18" i="4"/>
  <c r="C18" i="8"/>
  <c r="C18" i="2"/>
  <c r="C18" i="12"/>
  <c r="E241" i="11"/>
  <c r="E240" i="11"/>
  <c r="E235" i="11"/>
  <c r="E236" i="11"/>
  <c r="E237" i="11"/>
  <c r="E238" i="11"/>
  <c r="E234" i="11"/>
  <c r="E233" i="11"/>
  <c r="E232" i="11"/>
  <c r="E227" i="11"/>
  <c r="E228" i="11"/>
  <c r="E229" i="11"/>
  <c r="E226" i="11"/>
  <c r="E225" i="11"/>
  <c r="E213" i="11"/>
  <c r="E212" i="11"/>
  <c r="E211" i="11"/>
  <c r="E208" i="11"/>
  <c r="E205" i="11"/>
  <c r="E204" i="11"/>
  <c r="E203" i="11"/>
  <c r="E202" i="11"/>
  <c r="E201" i="11"/>
  <c r="E200" i="11"/>
  <c r="E199" i="11"/>
  <c r="E198" i="11"/>
  <c r="E197" i="11"/>
  <c r="E196" i="11"/>
  <c r="E195" i="11"/>
  <c r="E190" i="11"/>
  <c r="E185" i="11"/>
  <c r="E176" i="11"/>
  <c r="E177" i="11"/>
  <c r="E178" i="11"/>
  <c r="E179" i="11"/>
  <c r="E180" i="11"/>
  <c r="E181" i="11"/>
  <c r="E182" i="11"/>
  <c r="E183" i="11"/>
  <c r="E175" i="11"/>
  <c r="E174" i="11"/>
  <c r="E169" i="11"/>
  <c r="E164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28" i="11"/>
  <c r="E127" i="11"/>
  <c r="E118" i="11"/>
  <c r="E119" i="11"/>
  <c r="E120" i="11"/>
  <c r="E121" i="11"/>
  <c r="E122" i="11"/>
  <c r="E123" i="11"/>
  <c r="E124" i="11"/>
  <c r="E109" i="11"/>
  <c r="E110" i="11"/>
  <c r="E111" i="11"/>
  <c r="E112" i="11"/>
  <c r="E113" i="11"/>
  <c r="E114" i="11"/>
  <c r="E115" i="11"/>
  <c r="E116" i="11"/>
  <c r="E108" i="11"/>
  <c r="E107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88" i="11"/>
  <c r="E87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64" i="11"/>
  <c r="E63" i="11"/>
  <c r="E60" i="11"/>
  <c r="E59" i="11"/>
  <c r="E58" i="11"/>
  <c r="E55" i="11"/>
  <c r="E54" i="11"/>
  <c r="E49" i="11"/>
  <c r="E46" i="11"/>
  <c r="E41" i="11"/>
  <c r="E38" i="11"/>
  <c r="E35" i="11"/>
  <c r="E29" i="11"/>
  <c r="E25" i="11"/>
  <c r="E22" i="11"/>
  <c r="E19" i="11"/>
  <c r="E386" i="9"/>
  <c r="E385" i="9"/>
  <c r="E375" i="9"/>
  <c r="E376" i="9"/>
  <c r="E377" i="9"/>
  <c r="E378" i="9"/>
  <c r="E379" i="9"/>
  <c r="E380" i="9"/>
  <c r="E381" i="9"/>
  <c r="E382" i="9"/>
  <c r="E383" i="9"/>
  <c r="E374" i="9"/>
  <c r="E373" i="9"/>
  <c r="E367" i="9"/>
  <c r="E368" i="9"/>
  <c r="E369" i="9"/>
  <c r="E370" i="9"/>
  <c r="E371" i="9"/>
  <c r="E366" i="9"/>
  <c r="E365" i="9"/>
  <c r="E360" i="9"/>
  <c r="E361" i="9"/>
  <c r="E362" i="9"/>
  <c r="E359" i="9"/>
  <c r="E358" i="9"/>
  <c r="E346" i="9"/>
  <c r="E347" i="9"/>
  <c r="E348" i="9"/>
  <c r="E349" i="9"/>
  <c r="E350" i="9"/>
  <c r="E351" i="9"/>
  <c r="E352" i="9"/>
  <c r="E353" i="9"/>
  <c r="E354" i="9"/>
  <c r="E355" i="9"/>
  <c r="E356" i="9"/>
  <c r="E345" i="9"/>
  <c r="E344" i="9"/>
  <c r="E341" i="9"/>
  <c r="E338" i="9"/>
  <c r="E330" i="9"/>
  <c r="E331" i="9"/>
  <c r="E332" i="9"/>
  <c r="E333" i="9"/>
  <c r="E334" i="9"/>
  <c r="E335" i="9"/>
  <c r="E336" i="9"/>
  <c r="E337" i="9"/>
  <c r="E329" i="9"/>
  <c r="E328" i="9"/>
  <c r="E323" i="9"/>
  <c r="E318" i="9"/>
  <c r="E310" i="9"/>
  <c r="E311" i="9"/>
  <c r="E312" i="9"/>
  <c r="E313" i="9"/>
  <c r="E314" i="9"/>
  <c r="E315" i="9"/>
  <c r="E316" i="9"/>
  <c r="E309" i="9"/>
  <c r="E308" i="9"/>
  <c r="E307" i="9"/>
  <c r="E302" i="9"/>
  <c r="E297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62" i="9"/>
  <c r="E261" i="9"/>
  <c r="E260" i="9"/>
  <c r="E251" i="9"/>
  <c r="E252" i="9"/>
  <c r="E253" i="9"/>
  <c r="E254" i="9"/>
  <c r="E255" i="9"/>
  <c r="E256" i="9"/>
  <c r="E257" i="9"/>
  <c r="E243" i="9"/>
  <c r="E244" i="9"/>
  <c r="E245" i="9"/>
  <c r="E246" i="9"/>
  <c r="E247" i="9"/>
  <c r="E248" i="9"/>
  <c r="E249" i="9"/>
  <c r="E242" i="9"/>
  <c r="E241" i="9"/>
  <c r="E240" i="9"/>
  <c r="E237" i="9"/>
  <c r="E236" i="9"/>
  <c r="E235" i="9"/>
  <c r="E233" i="9"/>
  <c r="E232" i="9"/>
  <c r="E231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13" i="9"/>
  <c r="E212" i="9"/>
  <c r="E211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189" i="9"/>
  <c r="E188" i="9"/>
  <c r="E187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48" i="9"/>
  <c r="E147" i="9"/>
  <c r="E146" i="9"/>
  <c r="E143" i="9"/>
  <c r="E142" i="9"/>
  <c r="E141" i="9"/>
  <c r="E140" i="9"/>
  <c r="E139" i="9"/>
  <c r="E138" i="9"/>
  <c r="E137" i="9"/>
  <c r="E136" i="9"/>
  <c r="E135" i="9"/>
  <c r="E134" i="9"/>
  <c r="E132" i="9"/>
  <c r="E133" i="9"/>
  <c r="E131" i="9"/>
  <c r="E130" i="9"/>
  <c r="E129" i="9"/>
  <c r="E127" i="9"/>
  <c r="E128" i="9"/>
  <c r="E125" i="9"/>
  <c r="E124" i="9"/>
  <c r="E123" i="9"/>
  <c r="E122" i="9"/>
  <c r="E121" i="9"/>
  <c r="E120" i="9"/>
  <c r="E119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1" i="9"/>
  <c r="E98" i="9"/>
  <c r="E95" i="9"/>
  <c r="E92" i="9"/>
  <c r="E89" i="9"/>
  <c r="E86" i="9"/>
  <c r="E83" i="9"/>
  <c r="E80" i="9"/>
  <c r="E79" i="9"/>
  <c r="E78" i="9"/>
  <c r="E77" i="9"/>
  <c r="E76" i="9"/>
  <c r="E75" i="9"/>
  <c r="E74" i="9"/>
  <c r="E73" i="9"/>
  <c r="E66" i="9"/>
  <c r="E65" i="9"/>
  <c r="E62" i="9"/>
  <c r="E55" i="9"/>
  <c r="E52" i="9"/>
  <c r="E47" i="9"/>
  <c r="E44" i="9"/>
  <c r="E41" i="9"/>
  <c r="E35" i="9"/>
  <c r="E23" i="9"/>
  <c r="E20" i="9"/>
  <c r="E520" i="8"/>
  <c r="E519" i="8"/>
  <c r="E517" i="8"/>
  <c r="E516" i="8"/>
  <c r="E515" i="8"/>
  <c r="E514" i="8"/>
  <c r="E513" i="8"/>
  <c r="E512" i="8"/>
  <c r="E511" i="8"/>
  <c r="E510" i="8"/>
  <c r="E508" i="8"/>
  <c r="E507" i="8"/>
  <c r="E506" i="8"/>
  <c r="E505" i="8"/>
  <c r="E504" i="8"/>
  <c r="E502" i="8"/>
  <c r="E501" i="8"/>
  <c r="E500" i="8"/>
  <c r="E499" i="8"/>
  <c r="E498" i="8"/>
  <c r="E497" i="8"/>
  <c r="E496" i="8"/>
  <c r="E493" i="8"/>
  <c r="E492" i="8"/>
  <c r="E491" i="8"/>
  <c r="E490" i="8"/>
  <c r="E489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2" i="8"/>
  <c r="E469" i="8"/>
  <c r="E468" i="8"/>
  <c r="E467" i="8"/>
  <c r="E466" i="8"/>
  <c r="E465" i="8"/>
  <c r="E464" i="8"/>
  <c r="E463" i="8"/>
  <c r="E462" i="8"/>
  <c r="E461" i="8"/>
  <c r="E460" i="8"/>
  <c r="E459" i="8"/>
  <c r="E454" i="8"/>
  <c r="E449" i="8"/>
  <c r="E447" i="8"/>
  <c r="E446" i="8"/>
  <c r="E445" i="8"/>
  <c r="E444" i="8"/>
  <c r="E443" i="8"/>
  <c r="E442" i="8"/>
  <c r="E441" i="8"/>
  <c r="E440" i="8"/>
  <c r="E439" i="8"/>
  <c r="E438" i="8"/>
  <c r="E433" i="8"/>
  <c r="E428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88" i="8"/>
  <c r="E385" i="8"/>
  <c r="E384" i="8"/>
  <c r="E381" i="8"/>
  <c r="E379" i="8"/>
  <c r="E375" i="8"/>
  <c r="E373" i="8"/>
  <c r="E372" i="8"/>
  <c r="E371" i="8"/>
  <c r="E370" i="8"/>
  <c r="E369" i="8"/>
  <c r="E368" i="8"/>
  <c r="E367" i="8"/>
  <c r="E365" i="8"/>
  <c r="E364" i="8"/>
  <c r="E363" i="8"/>
  <c r="E362" i="8"/>
  <c r="E361" i="8"/>
  <c r="E360" i="8"/>
  <c r="E359" i="8"/>
  <c r="E358" i="8"/>
  <c r="E357" i="8"/>
  <c r="E356" i="8"/>
  <c r="E353" i="8"/>
  <c r="E352" i="8"/>
  <c r="E351" i="8"/>
  <c r="E349" i="8"/>
  <c r="E348" i="8"/>
  <c r="E347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6" i="8"/>
  <c r="E235" i="8"/>
  <c r="E234" i="8"/>
  <c r="E233" i="8"/>
  <c r="E232" i="8"/>
  <c r="E231" i="8"/>
  <c r="E230" i="8"/>
  <c r="E229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1" i="8"/>
  <c r="E180" i="8"/>
  <c r="E179" i="8"/>
  <c r="E178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2" i="8"/>
  <c r="E151" i="8"/>
  <c r="E150" i="8"/>
  <c r="E148" i="8"/>
  <c r="E147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4" i="8"/>
  <c r="E121" i="8"/>
  <c r="E118" i="8"/>
  <c r="E115" i="8"/>
  <c r="E112" i="8"/>
  <c r="E109" i="8"/>
  <c r="E106" i="8"/>
  <c r="E103" i="8"/>
  <c r="E102" i="8"/>
  <c r="E101" i="8"/>
  <c r="E100" i="8"/>
  <c r="E99" i="8"/>
  <c r="E98" i="8"/>
  <c r="E97" i="8"/>
  <c r="E96" i="8"/>
  <c r="E92" i="8"/>
  <c r="E91" i="8"/>
  <c r="E90" i="8"/>
  <c r="E88" i="8"/>
  <c r="E85" i="8"/>
  <c r="E78" i="8"/>
  <c r="E75" i="8"/>
  <c r="E72" i="8"/>
  <c r="E67" i="8"/>
  <c r="E64" i="8"/>
  <c r="E61" i="8"/>
  <c r="E55" i="8"/>
  <c r="E31" i="8"/>
  <c r="E28" i="8"/>
  <c r="E25" i="8"/>
  <c r="E433" i="4"/>
  <c r="G433" i="4" l="1"/>
  <c r="E520" i="4"/>
  <c r="G520" i="4" s="1"/>
  <c r="E519" i="4"/>
  <c r="G519" i="4" s="1"/>
  <c r="E517" i="4"/>
  <c r="G517" i="4" s="1"/>
  <c r="E516" i="4"/>
  <c r="G516" i="4" s="1"/>
  <c r="E515" i="4"/>
  <c r="G515" i="4" s="1"/>
  <c r="E514" i="4"/>
  <c r="G514" i="4" s="1"/>
  <c r="E513" i="4"/>
  <c r="G513" i="4" s="1"/>
  <c r="E512" i="4"/>
  <c r="G512" i="4" s="1"/>
  <c r="E511" i="4"/>
  <c r="G511" i="4" s="1"/>
  <c r="E510" i="4"/>
  <c r="G510" i="4" s="1"/>
  <c r="E509" i="4"/>
  <c r="G509" i="4" s="1"/>
  <c r="E508" i="4"/>
  <c r="G508" i="4" s="1"/>
  <c r="E507" i="4"/>
  <c r="G507" i="4" s="1"/>
  <c r="E506" i="4"/>
  <c r="G506" i="4" s="1"/>
  <c r="E505" i="4"/>
  <c r="G505" i="4" s="1"/>
  <c r="E504" i="4"/>
  <c r="G504" i="4" s="1"/>
  <c r="E502" i="4"/>
  <c r="E501" i="4"/>
  <c r="E500" i="4"/>
  <c r="E499" i="4"/>
  <c r="E498" i="4"/>
  <c r="E497" i="4"/>
  <c r="E496" i="4"/>
  <c r="E493" i="4"/>
  <c r="G493" i="4" s="1"/>
  <c r="E492" i="4"/>
  <c r="G492" i="4" s="1"/>
  <c r="E491" i="4"/>
  <c r="G491" i="4" s="1"/>
  <c r="E490" i="4"/>
  <c r="G490" i="4" s="1"/>
  <c r="E489" i="4"/>
  <c r="G489" i="4" s="1"/>
  <c r="E487" i="4"/>
  <c r="G487" i="4" s="1"/>
  <c r="E486" i="4"/>
  <c r="G486" i="4" s="1"/>
  <c r="E485" i="4"/>
  <c r="G485" i="4" s="1"/>
  <c r="E484" i="4"/>
  <c r="G484" i="4" s="1"/>
  <c r="E483" i="4"/>
  <c r="G483" i="4" s="1"/>
  <c r="E482" i="4"/>
  <c r="G482" i="4" s="1"/>
  <c r="E481" i="4"/>
  <c r="G481" i="4" s="1"/>
  <c r="E480" i="4"/>
  <c r="E479" i="4"/>
  <c r="G479" i="4" s="1"/>
  <c r="E478" i="4"/>
  <c r="G478" i="4" s="1"/>
  <c r="E477" i="4"/>
  <c r="G477" i="4" s="1"/>
  <c r="E476" i="4"/>
  <c r="G476" i="4" s="1"/>
  <c r="E475" i="4"/>
  <c r="G475" i="4" s="1"/>
  <c r="E472" i="4"/>
  <c r="G472" i="4" s="1"/>
  <c r="E469" i="4"/>
  <c r="G469" i="4" s="1"/>
  <c r="E468" i="4"/>
  <c r="G468" i="4" s="1"/>
  <c r="E467" i="4"/>
  <c r="G467" i="4" s="1"/>
  <c r="E466" i="4"/>
  <c r="G466" i="4" s="1"/>
  <c r="E465" i="4"/>
  <c r="G465" i="4" s="1"/>
  <c r="E464" i="4"/>
  <c r="G464" i="4" s="1"/>
  <c r="E463" i="4"/>
  <c r="G463" i="4" s="1"/>
  <c r="E462" i="4"/>
  <c r="G462" i="4" s="1"/>
  <c r="E461" i="4"/>
  <c r="G461" i="4" s="1"/>
  <c r="E460" i="4"/>
  <c r="G460" i="4" s="1"/>
  <c r="E459" i="4"/>
  <c r="G459" i="4" s="1"/>
  <c r="E454" i="4"/>
  <c r="G454" i="4" s="1"/>
  <c r="E449" i="4"/>
  <c r="G449" i="4" s="1"/>
  <c r="E447" i="4"/>
  <c r="G447" i="4" s="1"/>
  <c r="E446" i="4"/>
  <c r="G446" i="4" s="1"/>
  <c r="E445" i="4"/>
  <c r="G445" i="4" s="1"/>
  <c r="E444" i="4"/>
  <c r="G444" i="4" s="1"/>
  <c r="E443" i="4"/>
  <c r="G443" i="4" s="1"/>
  <c r="E442" i="4"/>
  <c r="G442" i="4" s="1"/>
  <c r="E441" i="4"/>
  <c r="G441" i="4" s="1"/>
  <c r="E440" i="4"/>
  <c r="G440" i="4" s="1"/>
  <c r="E439" i="4"/>
  <c r="G439" i="4" s="1"/>
  <c r="E438" i="4"/>
  <c r="G438" i="4" s="1"/>
  <c r="E428" i="4"/>
  <c r="G428" i="4" s="1"/>
  <c r="E425" i="4"/>
  <c r="G425" i="4" s="1"/>
  <c r="E424" i="4"/>
  <c r="G424" i="4" s="1"/>
  <c r="E423" i="4"/>
  <c r="G423" i="4" s="1"/>
  <c r="E422" i="4"/>
  <c r="G422" i="4" s="1"/>
  <c r="E421" i="4"/>
  <c r="G421" i="4" s="1"/>
  <c r="E420" i="4"/>
  <c r="G420" i="4" s="1"/>
  <c r="E419" i="4"/>
  <c r="G419" i="4" s="1"/>
  <c r="E418" i="4"/>
  <c r="G418" i="4" s="1"/>
  <c r="E417" i="4"/>
  <c r="G417" i="4" s="1"/>
  <c r="E416" i="4"/>
  <c r="G416" i="4" s="1"/>
  <c r="E415" i="4"/>
  <c r="G415" i="4" s="1"/>
  <c r="E414" i="4"/>
  <c r="G414" i="4" s="1"/>
  <c r="E413" i="4"/>
  <c r="G413" i="4" s="1"/>
  <c r="E412" i="4"/>
  <c r="G412" i="4" s="1"/>
  <c r="E411" i="4"/>
  <c r="G411" i="4" s="1"/>
  <c r="E410" i="4"/>
  <c r="G410" i="4" s="1"/>
  <c r="E409" i="4"/>
  <c r="G409" i="4" s="1"/>
  <c r="E408" i="4"/>
  <c r="G408" i="4" s="1"/>
  <c r="E406" i="4"/>
  <c r="G406" i="4" s="1"/>
  <c r="E405" i="4"/>
  <c r="G405" i="4" s="1"/>
  <c r="E404" i="4"/>
  <c r="G404" i="4" s="1"/>
  <c r="E403" i="4"/>
  <c r="G403" i="4" s="1"/>
  <c r="E402" i="4"/>
  <c r="G402" i="4" s="1"/>
  <c r="E401" i="4"/>
  <c r="G401" i="4" s="1"/>
  <c r="E400" i="4"/>
  <c r="G400" i="4" s="1"/>
  <c r="E399" i="4"/>
  <c r="G399" i="4" s="1"/>
  <c r="E398" i="4"/>
  <c r="G398" i="4" s="1"/>
  <c r="E397" i="4"/>
  <c r="G397" i="4" s="1"/>
  <c r="E396" i="4"/>
  <c r="G396" i="4" s="1"/>
  <c r="E395" i="4"/>
  <c r="G395" i="4" s="1"/>
  <c r="E394" i="4"/>
  <c r="G394" i="4" s="1"/>
  <c r="E393" i="4"/>
  <c r="G393" i="4" s="1"/>
  <c r="E392" i="4"/>
  <c r="G392" i="4" s="1"/>
  <c r="E391" i="4"/>
  <c r="G391" i="4" s="1"/>
  <c r="E388" i="4"/>
  <c r="G388" i="4" s="1"/>
  <c r="E385" i="4"/>
  <c r="G385" i="4" s="1"/>
  <c r="E384" i="4"/>
  <c r="G384" i="4" s="1"/>
  <c r="E381" i="4"/>
  <c r="G381" i="4" s="1"/>
  <c r="E379" i="4"/>
  <c r="G379" i="4" s="1"/>
  <c r="E375" i="4"/>
  <c r="G375" i="4" s="1"/>
  <c r="E373" i="4"/>
  <c r="G373" i="4" s="1"/>
  <c r="E372" i="4"/>
  <c r="G372" i="4" s="1"/>
  <c r="E371" i="4"/>
  <c r="G371" i="4" s="1"/>
  <c r="E370" i="4"/>
  <c r="G370" i="4" s="1"/>
  <c r="E369" i="4"/>
  <c r="G369" i="4" s="1"/>
  <c r="E368" i="4"/>
  <c r="G368" i="4" s="1"/>
  <c r="E367" i="4"/>
  <c r="G367" i="4" s="1"/>
  <c r="E365" i="4"/>
  <c r="G365" i="4" s="1"/>
  <c r="E364" i="4"/>
  <c r="G364" i="4" s="1"/>
  <c r="E363" i="4"/>
  <c r="G363" i="4" s="1"/>
  <c r="E362" i="4"/>
  <c r="G362" i="4" s="1"/>
  <c r="E361" i="4"/>
  <c r="G361" i="4" s="1"/>
  <c r="E360" i="4"/>
  <c r="G360" i="4" s="1"/>
  <c r="E359" i="4"/>
  <c r="G359" i="4" s="1"/>
  <c r="E358" i="4"/>
  <c r="G358" i="4" s="1"/>
  <c r="E357" i="4"/>
  <c r="G357" i="4" s="1"/>
  <c r="E356" i="4"/>
  <c r="G356" i="4" s="1"/>
  <c r="E353" i="4"/>
  <c r="G353" i="4" s="1"/>
  <c r="E352" i="4"/>
  <c r="G352" i="4" s="1"/>
  <c r="E351" i="4"/>
  <c r="G351" i="4" s="1"/>
  <c r="E349" i="4"/>
  <c r="G349" i="4" s="1"/>
  <c r="E348" i="4"/>
  <c r="G348" i="4" s="1"/>
  <c r="E347" i="4"/>
  <c r="G347" i="4" s="1"/>
  <c r="E344" i="4"/>
  <c r="G344" i="4" s="1"/>
  <c r="E343" i="4"/>
  <c r="G343" i="4" s="1"/>
  <c r="E342" i="4"/>
  <c r="G342" i="4" s="1"/>
  <c r="E341" i="4"/>
  <c r="G341" i="4" s="1"/>
  <c r="E340" i="4"/>
  <c r="G340" i="4" s="1"/>
  <c r="E339" i="4"/>
  <c r="G339" i="4" s="1"/>
  <c r="E338" i="4"/>
  <c r="G338" i="4" s="1"/>
  <c r="E337" i="4"/>
  <c r="G337" i="4" s="1"/>
  <c r="E336" i="4"/>
  <c r="G336" i="4" s="1"/>
  <c r="E335" i="4"/>
  <c r="G335" i="4" s="1"/>
  <c r="E334" i="4"/>
  <c r="G334" i="4" s="1"/>
  <c r="E333" i="4"/>
  <c r="G333" i="4" s="1"/>
  <c r="E332" i="4"/>
  <c r="G332" i="4" s="1"/>
  <c r="E331" i="4"/>
  <c r="G331" i="4" s="1"/>
  <c r="E330" i="4"/>
  <c r="G330" i="4" s="1"/>
  <c r="E329" i="4"/>
  <c r="G329" i="4" s="1"/>
  <c r="E328" i="4"/>
  <c r="G328" i="4" s="1"/>
  <c r="E327" i="4"/>
  <c r="G327" i="4" s="1"/>
  <c r="E325" i="4"/>
  <c r="G325" i="4" s="1"/>
  <c r="E324" i="4"/>
  <c r="G324" i="4" s="1"/>
  <c r="E323" i="4"/>
  <c r="G323" i="4" s="1"/>
  <c r="E322" i="4"/>
  <c r="G322" i="4" s="1"/>
  <c r="E321" i="4"/>
  <c r="G321" i="4" s="1"/>
  <c r="E320" i="4"/>
  <c r="G320" i="4" s="1"/>
  <c r="E319" i="4"/>
  <c r="G319" i="4" s="1"/>
  <c r="E318" i="4"/>
  <c r="G318" i="4" s="1"/>
  <c r="E317" i="4"/>
  <c r="G317" i="4" s="1"/>
  <c r="E316" i="4"/>
  <c r="G316" i="4" s="1"/>
  <c r="E315" i="4"/>
  <c r="G315" i="4" s="1"/>
  <c r="E314" i="4"/>
  <c r="G314" i="4" s="1"/>
  <c r="E313" i="4"/>
  <c r="G313" i="4" s="1"/>
  <c r="E312" i="4"/>
  <c r="G312" i="4" s="1"/>
  <c r="E311" i="4"/>
  <c r="G311" i="4" s="1"/>
  <c r="E310" i="4"/>
  <c r="G310" i="4" s="1"/>
  <c r="E309" i="4"/>
  <c r="G309" i="4" s="1"/>
  <c r="E308" i="4"/>
  <c r="G308" i="4" s="1"/>
  <c r="E307" i="4"/>
  <c r="G307" i="4" s="1"/>
  <c r="E306" i="4"/>
  <c r="G306" i="4" s="1"/>
  <c r="E305" i="4"/>
  <c r="G305" i="4" s="1"/>
  <c r="E304" i="4"/>
  <c r="G304" i="4" s="1"/>
  <c r="E303" i="4"/>
  <c r="G303" i="4" s="1"/>
  <c r="E300" i="4"/>
  <c r="G300" i="4" s="1"/>
  <c r="E299" i="4"/>
  <c r="G299" i="4" s="1"/>
  <c r="E298" i="4"/>
  <c r="G298" i="4" s="1"/>
  <c r="E297" i="4"/>
  <c r="G297" i="4" s="1"/>
  <c r="E296" i="4"/>
  <c r="G296" i="4" s="1"/>
  <c r="E295" i="4"/>
  <c r="G295" i="4" s="1"/>
  <c r="E294" i="4"/>
  <c r="G294" i="4" s="1"/>
  <c r="E293" i="4"/>
  <c r="G293" i="4" s="1"/>
  <c r="E292" i="4"/>
  <c r="G292" i="4" s="1"/>
  <c r="E291" i="4"/>
  <c r="G291" i="4" s="1"/>
  <c r="E290" i="4"/>
  <c r="G290" i="4" s="1"/>
  <c r="E289" i="4"/>
  <c r="G289" i="4" s="1"/>
  <c r="E288" i="4"/>
  <c r="G288" i="4" s="1"/>
  <c r="E287" i="4"/>
  <c r="G287" i="4" s="1"/>
  <c r="E286" i="4"/>
  <c r="G286" i="4" s="1"/>
  <c r="E285" i="4"/>
  <c r="G285" i="4" s="1"/>
  <c r="E284" i="4"/>
  <c r="G284" i="4" s="1"/>
  <c r="E283" i="4"/>
  <c r="G283" i="4" s="1"/>
  <c r="E282" i="4"/>
  <c r="G282" i="4" s="1"/>
  <c r="E281" i="4"/>
  <c r="G281" i="4" s="1"/>
  <c r="E280" i="4"/>
  <c r="G280" i="4" s="1"/>
  <c r="E279" i="4"/>
  <c r="G279" i="4" s="1"/>
  <c r="E278" i="4"/>
  <c r="G278" i="4" s="1"/>
  <c r="E277" i="4"/>
  <c r="G277" i="4" s="1"/>
  <c r="E276" i="4"/>
  <c r="G276" i="4" s="1"/>
  <c r="E275" i="4"/>
  <c r="G275" i="4" s="1"/>
  <c r="E274" i="4"/>
  <c r="G274" i="4" s="1"/>
  <c r="E273" i="4"/>
  <c r="G273" i="4" s="1"/>
  <c r="E272" i="4"/>
  <c r="G272" i="4" s="1"/>
  <c r="E271" i="4"/>
  <c r="G271" i="4" s="1"/>
  <c r="E270" i="4"/>
  <c r="G270" i="4" s="1"/>
  <c r="E269" i="4"/>
  <c r="G269" i="4" s="1"/>
  <c r="E268" i="4"/>
  <c r="G268" i="4" s="1"/>
  <c r="E267" i="4"/>
  <c r="G267" i="4" s="1"/>
  <c r="E266" i="4"/>
  <c r="G266" i="4" s="1"/>
  <c r="E265" i="4"/>
  <c r="G265" i="4" s="1"/>
  <c r="E264" i="4"/>
  <c r="G264" i="4" s="1"/>
  <c r="E263" i="4"/>
  <c r="G263" i="4" s="1"/>
  <c r="E262" i="4"/>
  <c r="G262" i="4" s="1"/>
  <c r="E259" i="4"/>
  <c r="G259" i="4" s="1"/>
  <c r="E258" i="4"/>
  <c r="G258" i="4" s="1"/>
  <c r="E257" i="4"/>
  <c r="G257" i="4" s="1"/>
  <c r="E256" i="4"/>
  <c r="G256" i="4" s="1"/>
  <c r="E255" i="4"/>
  <c r="G255" i="4" s="1"/>
  <c r="E254" i="4"/>
  <c r="G254" i="4" s="1"/>
  <c r="E253" i="4"/>
  <c r="G253" i="4" s="1"/>
  <c r="E252" i="4"/>
  <c r="G252" i="4" s="1"/>
  <c r="E251" i="4"/>
  <c r="G251" i="4" s="1"/>
  <c r="E250" i="4"/>
  <c r="G250" i="4" s="1"/>
  <c r="E249" i="4"/>
  <c r="G249" i="4" s="1"/>
  <c r="E248" i="4"/>
  <c r="G248" i="4" s="1"/>
  <c r="E247" i="4"/>
  <c r="G247" i="4" s="1"/>
  <c r="E246" i="4"/>
  <c r="G246" i="4" s="1"/>
  <c r="E245" i="4"/>
  <c r="G245" i="4" s="1"/>
  <c r="E244" i="4"/>
  <c r="G244" i="4" s="1"/>
  <c r="E243" i="4"/>
  <c r="G243" i="4" s="1"/>
  <c r="E242" i="4"/>
  <c r="G242" i="4" s="1"/>
  <c r="E241" i="4"/>
  <c r="G241" i="4" s="1"/>
  <c r="E240" i="4"/>
  <c r="G240" i="4" s="1"/>
  <c r="E239" i="4"/>
  <c r="G239" i="4" s="1"/>
  <c r="E238" i="4"/>
  <c r="G238" i="4" s="1"/>
  <c r="E236" i="4"/>
  <c r="G236" i="4" s="1"/>
  <c r="E235" i="4"/>
  <c r="G235" i="4" s="1"/>
  <c r="E234" i="4"/>
  <c r="G234" i="4" s="1"/>
  <c r="E233" i="4"/>
  <c r="G233" i="4" s="1"/>
  <c r="E232" i="4"/>
  <c r="G232" i="4" s="1"/>
  <c r="E231" i="4"/>
  <c r="G231" i="4" s="1"/>
  <c r="E230" i="4"/>
  <c r="G230" i="4" s="1"/>
  <c r="E229" i="4"/>
  <c r="G229" i="4" s="1"/>
  <c r="E226" i="4"/>
  <c r="G226" i="4" s="1"/>
  <c r="E225" i="4"/>
  <c r="G225" i="4" s="1"/>
  <c r="E224" i="4"/>
  <c r="G224" i="4" s="1"/>
  <c r="E223" i="4"/>
  <c r="G223" i="4" s="1"/>
  <c r="E222" i="4"/>
  <c r="G222" i="4" s="1"/>
  <c r="E221" i="4"/>
  <c r="G221" i="4" s="1"/>
  <c r="E220" i="4"/>
  <c r="G220" i="4" s="1"/>
  <c r="E219" i="4"/>
  <c r="G219" i="4" s="1"/>
  <c r="E218" i="4"/>
  <c r="G218" i="4" s="1"/>
  <c r="E217" i="4"/>
  <c r="G217" i="4" s="1"/>
  <c r="E216" i="4"/>
  <c r="G216" i="4" s="1"/>
  <c r="E215" i="4"/>
  <c r="G215" i="4" s="1"/>
  <c r="E214" i="4"/>
  <c r="G214" i="4" s="1"/>
  <c r="E213" i="4"/>
  <c r="G213" i="4" s="1"/>
  <c r="E212" i="4"/>
  <c r="G212" i="4" s="1"/>
  <c r="E211" i="4"/>
  <c r="G211" i="4" s="1"/>
  <c r="E210" i="4"/>
  <c r="G210" i="4" s="1"/>
  <c r="E209" i="4"/>
  <c r="G209" i="4" s="1"/>
  <c r="E208" i="4"/>
  <c r="G208" i="4" s="1"/>
  <c r="E207" i="4"/>
  <c r="G207" i="4" s="1"/>
  <c r="E206" i="4"/>
  <c r="G206" i="4" s="1"/>
  <c r="E205" i="4"/>
  <c r="G205" i="4" s="1"/>
  <c r="E204" i="4"/>
  <c r="G204" i="4" s="1"/>
  <c r="E203" i="4"/>
  <c r="G203" i="4" s="1"/>
  <c r="E202" i="4"/>
  <c r="G202" i="4" s="1"/>
  <c r="E201" i="4"/>
  <c r="G201" i="4" s="1"/>
  <c r="E200" i="4"/>
  <c r="G200" i="4" s="1"/>
  <c r="E199" i="4"/>
  <c r="G199" i="4" s="1"/>
  <c r="E198" i="4"/>
  <c r="G198" i="4" s="1"/>
  <c r="E197" i="4"/>
  <c r="G197" i="4" s="1"/>
  <c r="E196" i="4"/>
  <c r="G196" i="4" s="1"/>
  <c r="E194" i="4"/>
  <c r="G194" i="4" s="1"/>
  <c r="E193" i="4"/>
  <c r="G193" i="4" s="1"/>
  <c r="E192" i="4"/>
  <c r="G192" i="4" s="1"/>
  <c r="E191" i="4"/>
  <c r="G191" i="4" s="1"/>
  <c r="E190" i="4"/>
  <c r="G190" i="4" s="1"/>
  <c r="E189" i="4"/>
  <c r="G189" i="4" s="1"/>
  <c r="E188" i="4"/>
  <c r="G188" i="4" s="1"/>
  <c r="E187" i="4"/>
  <c r="G187" i="4" s="1"/>
  <c r="E186" i="4"/>
  <c r="G186" i="4" s="1"/>
  <c r="E185" i="4"/>
  <c r="G185" i="4" s="1"/>
  <c r="E184" i="4"/>
  <c r="G184" i="4" s="1"/>
  <c r="E183" i="4"/>
  <c r="G183" i="4" s="1"/>
  <c r="E181" i="4"/>
  <c r="E180" i="4"/>
  <c r="E179" i="4"/>
  <c r="E178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2" i="4"/>
  <c r="E151" i="4"/>
  <c r="E150" i="4"/>
  <c r="E148" i="4"/>
  <c r="E147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4" i="4"/>
  <c r="E121" i="4"/>
  <c r="E118" i="4"/>
  <c r="E115" i="4"/>
  <c r="E112" i="4"/>
  <c r="E109" i="4"/>
  <c r="E106" i="4"/>
  <c r="E103" i="4"/>
  <c r="E102" i="4"/>
  <c r="E101" i="4"/>
  <c r="E100" i="4"/>
  <c r="E99" i="4"/>
  <c r="E98" i="4"/>
  <c r="E97" i="4"/>
  <c r="E96" i="4"/>
  <c r="E92" i="4"/>
  <c r="E91" i="4"/>
  <c r="E90" i="4"/>
  <c r="E88" i="4"/>
  <c r="E85" i="4"/>
  <c r="E78" i="4"/>
  <c r="E75" i="4"/>
  <c r="E72" i="4"/>
  <c r="E67" i="4"/>
  <c r="E64" i="4"/>
  <c r="E61" i="4"/>
  <c r="E55" i="4"/>
  <c r="E31" i="4"/>
  <c r="E28" i="4"/>
  <c r="E25" i="4"/>
  <c r="E520" i="2"/>
  <c r="E519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00" i="2"/>
  <c r="E501" i="2"/>
  <c r="E502" i="2"/>
  <c r="E496" i="2"/>
  <c r="E497" i="2"/>
  <c r="E498" i="2"/>
  <c r="E499" i="2"/>
  <c r="E489" i="2"/>
  <c r="E490" i="2"/>
  <c r="E491" i="2"/>
  <c r="E492" i="2"/>
  <c r="E493" i="2"/>
  <c r="E481" i="2"/>
  <c r="E482" i="2"/>
  <c r="E483" i="2"/>
  <c r="E484" i="2"/>
  <c r="E485" i="2"/>
  <c r="E486" i="2"/>
  <c r="E487" i="2"/>
  <c r="E480" i="2"/>
  <c r="E479" i="2"/>
  <c r="E478" i="2"/>
  <c r="E477" i="2"/>
  <c r="E476" i="2"/>
  <c r="E475" i="2"/>
  <c r="E472" i="2"/>
  <c r="E469" i="2"/>
  <c r="E462" i="2"/>
  <c r="E463" i="2"/>
  <c r="E464" i="2"/>
  <c r="E465" i="2"/>
  <c r="E466" i="2"/>
  <c r="E467" i="2"/>
  <c r="E468" i="2"/>
  <c r="E461" i="2"/>
  <c r="E460" i="2"/>
  <c r="E459" i="2"/>
  <c r="E454" i="2"/>
  <c r="E449" i="2"/>
  <c r="E442" i="2"/>
  <c r="E443" i="2"/>
  <c r="E444" i="2"/>
  <c r="E445" i="2"/>
  <c r="E446" i="2"/>
  <c r="E447" i="2"/>
  <c r="E441" i="2"/>
  <c r="E440" i="2"/>
  <c r="E439" i="2"/>
  <c r="E438" i="2"/>
  <c r="E433" i="2"/>
  <c r="E428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393" i="2"/>
  <c r="E392" i="2"/>
  <c r="E391" i="2"/>
  <c r="E388" i="2"/>
  <c r="E385" i="2"/>
  <c r="E384" i="2"/>
  <c r="E381" i="2"/>
  <c r="E379" i="2"/>
  <c r="E375" i="2"/>
  <c r="E367" i="2"/>
  <c r="E368" i="2"/>
  <c r="E369" i="2"/>
  <c r="E370" i="2"/>
  <c r="E371" i="2"/>
  <c r="E372" i="2"/>
  <c r="E373" i="2"/>
  <c r="E359" i="2"/>
  <c r="E360" i="2"/>
  <c r="E361" i="2"/>
  <c r="E362" i="2"/>
  <c r="E363" i="2"/>
  <c r="E364" i="2"/>
  <c r="E365" i="2"/>
  <c r="E358" i="2"/>
  <c r="E357" i="2"/>
  <c r="E356" i="2"/>
  <c r="E353" i="2"/>
  <c r="E352" i="2"/>
  <c r="E351" i="2"/>
  <c r="E349" i="2"/>
  <c r="E348" i="2"/>
  <c r="E347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29" i="2"/>
  <c r="E328" i="2"/>
  <c r="E327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05" i="2"/>
  <c r="E304" i="2"/>
  <c r="E303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264" i="2"/>
  <c r="E263" i="2"/>
  <c r="E262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40" i="2"/>
  <c r="E239" i="2"/>
  <c r="E238" i="2"/>
  <c r="E232" i="2"/>
  <c r="E233" i="2"/>
  <c r="E234" i="2"/>
  <c r="E235" i="2"/>
  <c r="E236" i="2"/>
  <c r="E231" i="2"/>
  <c r="E230" i="2"/>
  <c r="E229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03" i="2"/>
  <c r="E202" i="2"/>
  <c r="E201" i="2"/>
  <c r="E200" i="2"/>
  <c r="E199" i="2"/>
  <c r="E198" i="2"/>
  <c r="E197" i="2"/>
  <c r="E196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1" i="2"/>
  <c r="E180" i="2"/>
  <c r="E179" i="2"/>
  <c r="E178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2" i="2"/>
  <c r="E151" i="2"/>
  <c r="E150" i="2"/>
  <c r="E148" i="2"/>
  <c r="E147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4" i="2"/>
  <c r="E121" i="2"/>
  <c r="E118" i="2"/>
  <c r="E115" i="2"/>
  <c r="E112" i="2"/>
  <c r="E109" i="2"/>
  <c r="E106" i="2"/>
  <c r="E103" i="2"/>
  <c r="E102" i="2"/>
  <c r="E101" i="2"/>
  <c r="E100" i="2"/>
  <c r="E99" i="2"/>
  <c r="E98" i="2"/>
  <c r="E97" i="2"/>
  <c r="E96" i="2"/>
  <c r="E88" i="2"/>
  <c r="E85" i="2"/>
  <c r="E78" i="2"/>
  <c r="E75" i="2"/>
  <c r="E72" i="2"/>
  <c r="E67" i="2"/>
  <c r="E64" i="2"/>
  <c r="E61" i="2"/>
  <c r="E55" i="2"/>
  <c r="E31" i="2"/>
  <c r="E28" i="2"/>
  <c r="E25" i="2"/>
  <c r="M310" i="1"/>
  <c r="M512" i="1" l="1"/>
  <c r="N512" i="1"/>
  <c r="O512" i="1"/>
  <c r="Q512" i="1"/>
  <c r="M513" i="1"/>
  <c r="N513" i="1"/>
  <c r="O513" i="1"/>
  <c r="Q513" i="1"/>
  <c r="Q510" i="1" l="1"/>
  <c r="O510" i="1"/>
  <c r="N510" i="1"/>
  <c r="M510" i="1"/>
  <c r="Q509" i="1"/>
  <c r="O509" i="1"/>
  <c r="N509" i="1"/>
  <c r="M509" i="1"/>
  <c r="Q508" i="1"/>
  <c r="O508" i="1"/>
  <c r="N508" i="1"/>
  <c r="M508" i="1"/>
  <c r="Q507" i="1"/>
  <c r="O507" i="1"/>
  <c r="N507" i="1"/>
  <c r="M507" i="1"/>
  <c r="Q506" i="1"/>
  <c r="O506" i="1"/>
  <c r="N506" i="1"/>
  <c r="M506" i="1"/>
  <c r="Q505" i="1"/>
  <c r="O505" i="1"/>
  <c r="N505" i="1"/>
  <c r="M505" i="1"/>
  <c r="Q504" i="1"/>
  <c r="O504" i="1"/>
  <c r="N504" i="1"/>
  <c r="M504" i="1"/>
  <c r="Q503" i="1"/>
  <c r="O503" i="1"/>
  <c r="N503" i="1"/>
  <c r="M503" i="1"/>
  <c r="Q502" i="1"/>
  <c r="O502" i="1"/>
  <c r="N502" i="1"/>
  <c r="I502" i="1"/>
  <c r="F509" i="22" s="1"/>
  <c r="Q501" i="1"/>
  <c r="O501" i="1"/>
  <c r="N501" i="1"/>
  <c r="M501" i="1"/>
  <c r="Q500" i="1"/>
  <c r="O500" i="1"/>
  <c r="N500" i="1"/>
  <c r="M500" i="1"/>
  <c r="Q499" i="1"/>
  <c r="O499" i="1"/>
  <c r="N499" i="1"/>
  <c r="M499" i="1"/>
  <c r="Q498" i="1"/>
  <c r="O498" i="1"/>
  <c r="N498" i="1"/>
  <c r="M498" i="1"/>
  <c r="Q497" i="1"/>
  <c r="O497" i="1"/>
  <c r="N497" i="1"/>
  <c r="M497" i="1"/>
  <c r="Q495" i="1"/>
  <c r="O495" i="1"/>
  <c r="N495" i="1"/>
  <c r="M495" i="1"/>
  <c r="Q494" i="1"/>
  <c r="O494" i="1"/>
  <c r="N494" i="1"/>
  <c r="M494" i="1"/>
  <c r="Q493" i="1"/>
  <c r="O493" i="1"/>
  <c r="N493" i="1"/>
  <c r="M493" i="1"/>
  <c r="Q492" i="1"/>
  <c r="O492" i="1"/>
  <c r="N492" i="1"/>
  <c r="M492" i="1"/>
  <c r="Q491" i="1"/>
  <c r="O491" i="1"/>
  <c r="N491" i="1"/>
  <c r="M491" i="1"/>
  <c r="Q490" i="1"/>
  <c r="O490" i="1"/>
  <c r="N490" i="1"/>
  <c r="Q489" i="1"/>
  <c r="O489" i="1"/>
  <c r="N489" i="1"/>
  <c r="M489" i="1"/>
  <c r="Q486" i="1"/>
  <c r="O486" i="1"/>
  <c r="N486" i="1"/>
  <c r="M486" i="1"/>
  <c r="Q485" i="1"/>
  <c r="O485" i="1"/>
  <c r="N485" i="1"/>
  <c r="M485" i="1"/>
  <c r="Q484" i="1"/>
  <c r="O484" i="1"/>
  <c r="N484" i="1"/>
  <c r="M484" i="1"/>
  <c r="Q483" i="1"/>
  <c r="O483" i="1"/>
  <c r="N483" i="1"/>
  <c r="M483" i="1"/>
  <c r="Q480" i="1"/>
  <c r="O480" i="1"/>
  <c r="N480" i="1"/>
  <c r="M480" i="1"/>
  <c r="Q478" i="1"/>
  <c r="O478" i="1"/>
  <c r="N478" i="1"/>
  <c r="M478" i="1"/>
  <c r="Q477" i="1"/>
  <c r="O477" i="1"/>
  <c r="N477" i="1"/>
  <c r="M477" i="1"/>
  <c r="Q476" i="1"/>
  <c r="O476" i="1"/>
  <c r="N476" i="1"/>
  <c r="M476" i="1"/>
  <c r="Q475" i="1"/>
  <c r="O475" i="1"/>
  <c r="N475" i="1"/>
  <c r="M475" i="1"/>
  <c r="Q474" i="1"/>
  <c r="O474" i="1"/>
  <c r="N474" i="1"/>
  <c r="M474" i="1"/>
  <c r="Q473" i="1"/>
  <c r="O473" i="1"/>
  <c r="N473" i="1"/>
  <c r="M473" i="1"/>
  <c r="Q472" i="1"/>
  <c r="O472" i="1"/>
  <c r="N472" i="1"/>
  <c r="M472" i="1"/>
  <c r="Q471" i="1"/>
  <c r="Q470" i="1"/>
  <c r="O470" i="1"/>
  <c r="N470" i="1"/>
  <c r="M470" i="1"/>
  <c r="Q469" i="1"/>
  <c r="Q468" i="1"/>
  <c r="O468" i="1"/>
  <c r="O517" i="1" s="1"/>
  <c r="N468" i="1"/>
  <c r="M468" i="1"/>
  <c r="Q467" i="1"/>
  <c r="O467" i="1"/>
  <c r="N467" i="1"/>
  <c r="M467" i="1"/>
  <c r="Q466" i="1"/>
  <c r="O466" i="1"/>
  <c r="N466" i="1"/>
  <c r="M466" i="1"/>
  <c r="Q463" i="1"/>
  <c r="O463" i="1"/>
  <c r="N463" i="1"/>
  <c r="M463" i="1"/>
  <c r="Q460" i="1"/>
  <c r="O460" i="1"/>
  <c r="N460" i="1"/>
  <c r="M460" i="1"/>
  <c r="Q459" i="1"/>
  <c r="O459" i="1"/>
  <c r="N459" i="1"/>
  <c r="M459" i="1"/>
  <c r="Q458" i="1"/>
  <c r="O458" i="1"/>
  <c r="N458" i="1"/>
  <c r="M458" i="1"/>
  <c r="Q457" i="1"/>
  <c r="O457" i="1"/>
  <c r="N457" i="1"/>
  <c r="M457" i="1"/>
  <c r="Q456" i="1"/>
  <c r="O456" i="1"/>
  <c r="N456" i="1"/>
  <c r="M456" i="1"/>
  <c r="Q455" i="1"/>
  <c r="O455" i="1"/>
  <c r="N455" i="1"/>
  <c r="M455" i="1"/>
  <c r="Q454" i="1"/>
  <c r="O454" i="1"/>
  <c r="N454" i="1"/>
  <c r="M454" i="1"/>
  <c r="Q453" i="1"/>
  <c r="O453" i="1"/>
  <c r="N453" i="1"/>
  <c r="M453" i="1"/>
  <c r="Q452" i="1"/>
  <c r="O452" i="1"/>
  <c r="N452" i="1"/>
  <c r="M452" i="1"/>
  <c r="Q451" i="1"/>
  <c r="O451" i="1"/>
  <c r="N451" i="1"/>
  <c r="M451" i="1"/>
  <c r="Q450" i="1"/>
  <c r="O450" i="1"/>
  <c r="N450" i="1"/>
  <c r="M450" i="1"/>
  <c r="Q445" i="1"/>
  <c r="O445" i="1"/>
  <c r="N445" i="1"/>
  <c r="M445" i="1"/>
  <c r="Q440" i="1"/>
  <c r="O440" i="1"/>
  <c r="N440" i="1"/>
  <c r="Q438" i="1"/>
  <c r="O438" i="1"/>
  <c r="N438" i="1"/>
  <c r="M438" i="1"/>
  <c r="Q437" i="1"/>
  <c r="O437" i="1"/>
  <c r="N437" i="1"/>
  <c r="M437" i="1"/>
  <c r="Q436" i="1"/>
  <c r="O436" i="1"/>
  <c r="N436" i="1"/>
  <c r="M436" i="1"/>
  <c r="Q435" i="1"/>
  <c r="O435" i="1"/>
  <c r="N435" i="1"/>
  <c r="M435" i="1"/>
  <c r="Q434" i="1"/>
  <c r="O434" i="1"/>
  <c r="N434" i="1"/>
  <c r="M434" i="1"/>
  <c r="Q433" i="1"/>
  <c r="O433" i="1"/>
  <c r="N433" i="1"/>
  <c r="M433" i="1"/>
  <c r="Q432" i="1"/>
  <c r="O432" i="1"/>
  <c r="N432" i="1"/>
  <c r="M432" i="1"/>
  <c r="Q431" i="1"/>
  <c r="O431" i="1"/>
  <c r="N431" i="1"/>
  <c r="M431" i="1"/>
  <c r="Q430" i="1"/>
  <c r="O430" i="1"/>
  <c r="N430" i="1"/>
  <c r="M430" i="1"/>
  <c r="Q429" i="1"/>
  <c r="O429" i="1"/>
  <c r="N429" i="1"/>
  <c r="M429" i="1"/>
  <c r="Q424" i="1"/>
  <c r="O424" i="1"/>
  <c r="N424" i="1"/>
  <c r="M424" i="1"/>
  <c r="Q419" i="1"/>
  <c r="O419" i="1"/>
  <c r="N419" i="1"/>
  <c r="M419" i="1"/>
  <c r="Q416" i="1"/>
  <c r="O416" i="1"/>
  <c r="N416" i="1"/>
  <c r="M416" i="1"/>
  <c r="Q415" i="1"/>
  <c r="O415" i="1"/>
  <c r="N415" i="1"/>
  <c r="M415" i="1"/>
  <c r="Q414" i="1"/>
  <c r="O414" i="1"/>
  <c r="N414" i="1"/>
  <c r="M414" i="1"/>
  <c r="Q413" i="1"/>
  <c r="O413" i="1"/>
  <c r="N413" i="1"/>
  <c r="M413" i="1"/>
  <c r="Q412" i="1"/>
  <c r="O412" i="1"/>
  <c r="N412" i="1"/>
  <c r="M412" i="1"/>
  <c r="Q411" i="1"/>
  <c r="O411" i="1"/>
  <c r="N411" i="1"/>
  <c r="M411" i="1"/>
  <c r="Q410" i="1"/>
  <c r="O410" i="1"/>
  <c r="N410" i="1"/>
  <c r="M410" i="1"/>
  <c r="Q409" i="1"/>
  <c r="O409" i="1"/>
  <c r="N409" i="1"/>
  <c r="M409" i="1"/>
  <c r="Q408" i="1"/>
  <c r="O408" i="1"/>
  <c r="N408" i="1"/>
  <c r="M408" i="1"/>
  <c r="Q407" i="1"/>
  <c r="O407" i="1"/>
  <c r="N407" i="1"/>
  <c r="M407" i="1"/>
  <c r="Q406" i="1"/>
  <c r="O406" i="1"/>
  <c r="N406" i="1"/>
  <c r="M406" i="1"/>
  <c r="Q405" i="1"/>
  <c r="O405" i="1"/>
  <c r="N405" i="1"/>
  <c r="M405" i="1"/>
  <c r="Q404" i="1"/>
  <c r="O404" i="1"/>
  <c r="N404" i="1"/>
  <c r="M404" i="1"/>
  <c r="Q403" i="1"/>
  <c r="O403" i="1"/>
  <c r="N403" i="1"/>
  <c r="M403" i="1"/>
  <c r="Q402" i="1"/>
  <c r="O402" i="1"/>
  <c r="N402" i="1"/>
  <c r="M402" i="1"/>
  <c r="Q401" i="1"/>
  <c r="O401" i="1"/>
  <c r="N401" i="1"/>
  <c r="M401" i="1"/>
  <c r="Q400" i="1"/>
  <c r="O400" i="1"/>
  <c r="N400" i="1"/>
  <c r="M400" i="1"/>
  <c r="Q399" i="1"/>
  <c r="O399" i="1"/>
  <c r="N399" i="1"/>
  <c r="M399" i="1"/>
  <c r="Q397" i="1"/>
  <c r="O397" i="1"/>
  <c r="N397" i="1"/>
  <c r="M397" i="1"/>
  <c r="Q396" i="1"/>
  <c r="O396" i="1"/>
  <c r="N396" i="1"/>
  <c r="M396" i="1"/>
  <c r="Q395" i="1"/>
  <c r="O395" i="1"/>
  <c r="N395" i="1"/>
  <c r="M395" i="1"/>
  <c r="Q394" i="1"/>
  <c r="O394" i="1"/>
  <c r="N394" i="1"/>
  <c r="M394" i="1"/>
  <c r="Q393" i="1"/>
  <c r="O393" i="1"/>
  <c r="N393" i="1"/>
  <c r="M393" i="1"/>
  <c r="Q392" i="1"/>
  <c r="O392" i="1"/>
  <c r="N392" i="1"/>
  <c r="M392" i="1"/>
  <c r="Q391" i="1"/>
  <c r="O391" i="1"/>
  <c r="N391" i="1"/>
  <c r="M391" i="1"/>
  <c r="Q390" i="1"/>
  <c r="O390" i="1"/>
  <c r="N390" i="1"/>
  <c r="M390" i="1"/>
  <c r="Q389" i="1"/>
  <c r="O389" i="1"/>
  <c r="N389" i="1"/>
  <c r="M389" i="1"/>
  <c r="Q388" i="1"/>
  <c r="O388" i="1"/>
  <c r="N388" i="1"/>
  <c r="M388" i="1"/>
  <c r="Q387" i="1"/>
  <c r="O387" i="1"/>
  <c r="N387" i="1"/>
  <c r="M387" i="1"/>
  <c r="Q386" i="1"/>
  <c r="O386" i="1"/>
  <c r="N386" i="1"/>
  <c r="M386" i="1"/>
  <c r="Q385" i="1"/>
  <c r="O385" i="1"/>
  <c r="N385" i="1"/>
  <c r="M385" i="1"/>
  <c r="Q384" i="1"/>
  <c r="O384" i="1"/>
  <c r="N384" i="1"/>
  <c r="M384" i="1"/>
  <c r="Q383" i="1"/>
  <c r="O383" i="1"/>
  <c r="N383" i="1"/>
  <c r="M383" i="1"/>
  <c r="Q382" i="1"/>
  <c r="O382" i="1"/>
  <c r="N382" i="1"/>
  <c r="M382" i="1"/>
  <c r="Q379" i="1"/>
  <c r="O379" i="1"/>
  <c r="N379" i="1"/>
  <c r="M379" i="1"/>
  <c r="Q378" i="1"/>
  <c r="O378" i="1"/>
  <c r="N378" i="1"/>
  <c r="M378" i="1"/>
  <c r="Q377" i="1"/>
  <c r="O377" i="1"/>
  <c r="N377" i="1"/>
  <c r="M377" i="1"/>
  <c r="Q376" i="1"/>
  <c r="O376" i="1"/>
  <c r="N376" i="1"/>
  <c r="M376" i="1"/>
  <c r="Q375" i="1"/>
  <c r="O375" i="1"/>
  <c r="N375" i="1"/>
  <c r="M375" i="1"/>
  <c r="Q374" i="1"/>
  <c r="O374" i="1"/>
  <c r="N374" i="1"/>
  <c r="M374" i="1"/>
  <c r="Q373" i="1"/>
  <c r="O373" i="1"/>
  <c r="N373" i="1"/>
  <c r="M373" i="1"/>
  <c r="Q372" i="1"/>
  <c r="O372" i="1"/>
  <c r="N372" i="1"/>
  <c r="M372" i="1"/>
  <c r="Q371" i="1"/>
  <c r="O371" i="1"/>
  <c r="N371" i="1"/>
  <c r="M371" i="1"/>
  <c r="Q370" i="1"/>
  <c r="O370" i="1"/>
  <c r="N370" i="1"/>
  <c r="M370" i="1"/>
  <c r="Q369" i="1"/>
  <c r="O369" i="1"/>
  <c r="N369" i="1"/>
  <c r="M369" i="1"/>
  <c r="Q368" i="1"/>
  <c r="O368" i="1"/>
  <c r="N368" i="1"/>
  <c r="M368" i="1"/>
  <c r="Q367" i="1"/>
  <c r="O367" i="1"/>
  <c r="N367" i="1"/>
  <c r="M367" i="1"/>
  <c r="Q366" i="1"/>
  <c r="O366" i="1"/>
  <c r="N366" i="1"/>
  <c r="M366" i="1"/>
  <c r="Q364" i="1"/>
  <c r="O364" i="1"/>
  <c r="N364" i="1"/>
  <c r="M364" i="1"/>
  <c r="Q363" i="1"/>
  <c r="O363" i="1"/>
  <c r="N363" i="1"/>
  <c r="M363" i="1"/>
  <c r="Q362" i="1"/>
  <c r="O362" i="1"/>
  <c r="N362" i="1"/>
  <c r="M362" i="1"/>
  <c r="Q361" i="1"/>
  <c r="O361" i="1"/>
  <c r="N361" i="1"/>
  <c r="M361" i="1"/>
  <c r="Q360" i="1"/>
  <c r="O360" i="1"/>
  <c r="N360" i="1"/>
  <c r="M360" i="1"/>
  <c r="Q359" i="1"/>
  <c r="O359" i="1"/>
  <c r="N359" i="1"/>
  <c r="M359" i="1"/>
  <c r="Q358" i="1"/>
  <c r="O358" i="1"/>
  <c r="N358" i="1"/>
  <c r="M358" i="1"/>
  <c r="Q356" i="1"/>
  <c r="O356" i="1"/>
  <c r="N356" i="1"/>
  <c r="M356" i="1"/>
  <c r="Q355" i="1"/>
  <c r="O355" i="1"/>
  <c r="N355" i="1"/>
  <c r="M355" i="1"/>
  <c r="Q354" i="1"/>
  <c r="O354" i="1"/>
  <c r="N354" i="1"/>
  <c r="M354" i="1"/>
  <c r="Q353" i="1"/>
  <c r="O353" i="1"/>
  <c r="N353" i="1"/>
  <c r="M353" i="1"/>
  <c r="Q352" i="1"/>
  <c r="O352" i="1"/>
  <c r="N352" i="1"/>
  <c r="M352" i="1"/>
  <c r="Q351" i="1"/>
  <c r="O351" i="1"/>
  <c r="N351" i="1"/>
  <c r="M351" i="1"/>
  <c r="Q350" i="1"/>
  <c r="O350" i="1"/>
  <c r="N350" i="1"/>
  <c r="M350" i="1"/>
  <c r="Q349" i="1"/>
  <c r="O349" i="1"/>
  <c r="N349" i="1"/>
  <c r="M349" i="1"/>
  <c r="Q348" i="1"/>
  <c r="O348" i="1"/>
  <c r="N348" i="1"/>
  <c r="M348" i="1"/>
  <c r="Q347" i="1"/>
  <c r="O347" i="1"/>
  <c r="N347" i="1"/>
  <c r="M347" i="1"/>
  <c r="Q344" i="1"/>
  <c r="N344" i="1"/>
  <c r="M344" i="1"/>
  <c r="Q343" i="1"/>
  <c r="O343" i="1"/>
  <c r="N343" i="1"/>
  <c r="M343" i="1"/>
  <c r="Q342" i="1"/>
  <c r="O342" i="1"/>
  <c r="N342" i="1"/>
  <c r="M342" i="1"/>
  <c r="Q340" i="1"/>
  <c r="O340" i="1"/>
  <c r="N340" i="1"/>
  <c r="M340" i="1"/>
  <c r="Q339" i="1"/>
  <c r="O339" i="1"/>
  <c r="N339" i="1"/>
  <c r="M339" i="1"/>
  <c r="Q338" i="1"/>
  <c r="O338" i="1"/>
  <c r="N338" i="1"/>
  <c r="M338" i="1"/>
  <c r="Q335" i="1"/>
  <c r="O335" i="1"/>
  <c r="N335" i="1"/>
  <c r="M335" i="1"/>
  <c r="Q334" i="1"/>
  <c r="O334" i="1"/>
  <c r="N334" i="1"/>
  <c r="M334" i="1"/>
  <c r="Q333" i="1"/>
  <c r="O333" i="1"/>
  <c r="N333" i="1"/>
  <c r="M333" i="1"/>
  <c r="Q332" i="1"/>
  <c r="O332" i="1"/>
  <c r="N332" i="1"/>
  <c r="M332" i="1"/>
  <c r="Q331" i="1"/>
  <c r="O331" i="1"/>
  <c r="N331" i="1"/>
  <c r="M331" i="1"/>
  <c r="Q330" i="1"/>
  <c r="O330" i="1"/>
  <c r="N330" i="1"/>
  <c r="M330" i="1"/>
  <c r="Q329" i="1"/>
  <c r="O329" i="1"/>
  <c r="N329" i="1"/>
  <c r="M329" i="1"/>
  <c r="Q328" i="1"/>
  <c r="O328" i="1"/>
  <c r="N328" i="1"/>
  <c r="M328" i="1"/>
  <c r="Q327" i="1"/>
  <c r="O327" i="1"/>
  <c r="N327" i="1"/>
  <c r="M327" i="1"/>
  <c r="Q326" i="1"/>
  <c r="O326" i="1"/>
  <c r="N326" i="1"/>
  <c r="M326" i="1"/>
  <c r="Q323" i="1"/>
  <c r="O323" i="1"/>
  <c r="N323" i="1"/>
  <c r="M323" i="1"/>
  <c r="Q322" i="1"/>
  <c r="O322" i="1"/>
  <c r="N322" i="1"/>
  <c r="M322" i="1"/>
  <c r="Q321" i="1"/>
  <c r="O321" i="1"/>
  <c r="N321" i="1"/>
  <c r="M321" i="1"/>
  <c r="Q320" i="1"/>
  <c r="O320" i="1"/>
  <c r="N320" i="1"/>
  <c r="M320" i="1"/>
  <c r="Q319" i="1"/>
  <c r="O319" i="1"/>
  <c r="N319" i="1"/>
  <c r="M319" i="1"/>
  <c r="Q318" i="1"/>
  <c r="O318" i="1"/>
  <c r="N318" i="1"/>
  <c r="M318" i="1"/>
  <c r="Q317" i="1"/>
  <c r="O317" i="1"/>
  <c r="N317" i="1"/>
  <c r="M317" i="1"/>
  <c r="Q316" i="1"/>
  <c r="O316" i="1"/>
  <c r="N316" i="1"/>
  <c r="M316" i="1"/>
  <c r="Q314" i="1"/>
  <c r="O314" i="1"/>
  <c r="N314" i="1"/>
  <c r="M314" i="1"/>
  <c r="Q313" i="1"/>
  <c r="O313" i="1"/>
  <c r="N313" i="1"/>
  <c r="M313" i="1"/>
  <c r="Q312" i="1"/>
  <c r="O312" i="1"/>
  <c r="N312" i="1"/>
  <c r="M312" i="1"/>
  <c r="Q311" i="1"/>
  <c r="O311" i="1"/>
  <c r="N311" i="1"/>
  <c r="M311" i="1"/>
  <c r="Q310" i="1"/>
  <c r="O310" i="1"/>
  <c r="N310" i="1"/>
  <c r="Q309" i="1"/>
  <c r="O309" i="1"/>
  <c r="N309" i="1"/>
  <c r="M309" i="1"/>
  <c r="Q308" i="1"/>
  <c r="O308" i="1"/>
  <c r="N308" i="1"/>
  <c r="M308" i="1"/>
  <c r="Q307" i="1"/>
  <c r="O307" i="1"/>
  <c r="N307" i="1"/>
  <c r="M307" i="1"/>
  <c r="Q306" i="1"/>
  <c r="O306" i="1"/>
  <c r="N306" i="1"/>
  <c r="M306" i="1"/>
  <c r="Q305" i="1"/>
  <c r="O305" i="1"/>
  <c r="N305" i="1"/>
  <c r="M305" i="1"/>
  <c r="Q304" i="1"/>
  <c r="O304" i="1"/>
  <c r="N304" i="1"/>
  <c r="M304" i="1"/>
  <c r="Q303" i="1"/>
  <c r="O303" i="1"/>
  <c r="N303" i="1"/>
  <c r="M303" i="1"/>
  <c r="Q302" i="1"/>
  <c r="O302" i="1"/>
  <c r="N302" i="1"/>
  <c r="M302" i="1"/>
  <c r="Q301" i="1"/>
  <c r="O301" i="1"/>
  <c r="N301" i="1"/>
  <c r="M301" i="1"/>
  <c r="Q300" i="1"/>
  <c r="O300" i="1"/>
  <c r="N300" i="1"/>
  <c r="M300" i="1"/>
  <c r="Q299" i="1"/>
  <c r="O299" i="1"/>
  <c r="N299" i="1"/>
  <c r="M299" i="1"/>
  <c r="Q298" i="1"/>
  <c r="O298" i="1"/>
  <c r="N298" i="1"/>
  <c r="M298" i="1"/>
  <c r="Q297" i="1"/>
  <c r="O297" i="1"/>
  <c r="N297" i="1"/>
  <c r="M297" i="1"/>
  <c r="Q296" i="1"/>
  <c r="O296" i="1"/>
  <c r="N296" i="1"/>
  <c r="M296" i="1"/>
  <c r="Q295" i="1"/>
  <c r="O295" i="1"/>
  <c r="N295" i="1"/>
  <c r="M295" i="1"/>
  <c r="Q294" i="1"/>
  <c r="O294" i="1"/>
  <c r="N294" i="1"/>
  <c r="M294" i="1"/>
  <c r="Q293" i="1"/>
  <c r="O293" i="1"/>
  <c r="N293" i="1"/>
  <c r="M293" i="1"/>
  <c r="Q292" i="1"/>
  <c r="O292" i="1"/>
  <c r="N292" i="1"/>
  <c r="M292" i="1"/>
  <c r="Q289" i="1"/>
  <c r="O289" i="1"/>
  <c r="N289" i="1"/>
  <c r="M289" i="1"/>
  <c r="Q288" i="1"/>
  <c r="O288" i="1"/>
  <c r="N288" i="1"/>
  <c r="M288" i="1"/>
  <c r="Q287" i="1"/>
  <c r="O287" i="1"/>
  <c r="N287" i="1"/>
  <c r="M287" i="1"/>
  <c r="Q286" i="1"/>
  <c r="O286" i="1"/>
  <c r="N286" i="1"/>
  <c r="M286" i="1"/>
  <c r="Q285" i="1"/>
  <c r="O285" i="1"/>
  <c r="N285" i="1"/>
  <c r="M285" i="1"/>
  <c r="Q284" i="1"/>
  <c r="O284" i="1"/>
  <c r="N284" i="1"/>
  <c r="M284" i="1"/>
  <c r="Q283" i="1"/>
  <c r="O283" i="1"/>
  <c r="N283" i="1"/>
  <c r="M283" i="1"/>
  <c r="Q282" i="1"/>
  <c r="O282" i="1"/>
  <c r="N282" i="1"/>
  <c r="M282" i="1"/>
  <c r="Q281" i="1"/>
  <c r="O281" i="1"/>
  <c r="N281" i="1"/>
  <c r="M281" i="1"/>
  <c r="Q280" i="1"/>
  <c r="O280" i="1"/>
  <c r="N280" i="1"/>
  <c r="M280" i="1"/>
  <c r="Q279" i="1"/>
  <c r="O279" i="1"/>
  <c r="N279" i="1"/>
  <c r="M279" i="1"/>
  <c r="Q278" i="1"/>
  <c r="O278" i="1"/>
  <c r="N278" i="1"/>
  <c r="M278" i="1"/>
  <c r="Q277" i="1"/>
  <c r="O277" i="1"/>
  <c r="N277" i="1"/>
  <c r="M277" i="1"/>
  <c r="Q276" i="1"/>
  <c r="O276" i="1"/>
  <c r="N276" i="1"/>
  <c r="M276" i="1"/>
  <c r="Q275" i="1"/>
  <c r="O275" i="1"/>
  <c r="N275" i="1"/>
  <c r="M275" i="1"/>
  <c r="Q274" i="1"/>
  <c r="O274" i="1"/>
  <c r="N274" i="1"/>
  <c r="M274" i="1"/>
  <c r="Q273" i="1"/>
  <c r="O273" i="1"/>
  <c r="N273" i="1"/>
  <c r="M273" i="1"/>
  <c r="Q272" i="1"/>
  <c r="O272" i="1"/>
  <c r="N272" i="1"/>
  <c r="M272" i="1"/>
  <c r="Q271" i="1"/>
  <c r="O271" i="1"/>
  <c r="N271" i="1"/>
  <c r="M271" i="1"/>
  <c r="Q270" i="1"/>
  <c r="O270" i="1"/>
  <c r="N270" i="1"/>
  <c r="M270" i="1"/>
  <c r="Q269" i="1"/>
  <c r="O269" i="1"/>
  <c r="N269" i="1"/>
  <c r="M269" i="1"/>
  <c r="Q268" i="1"/>
  <c r="O268" i="1"/>
  <c r="N268" i="1"/>
  <c r="M268" i="1"/>
  <c r="Q267" i="1"/>
  <c r="O267" i="1"/>
  <c r="N267" i="1"/>
  <c r="M267" i="1"/>
  <c r="Q266" i="1"/>
  <c r="O266" i="1"/>
  <c r="N266" i="1"/>
  <c r="M266" i="1"/>
  <c r="Q265" i="1"/>
  <c r="O265" i="1"/>
  <c r="N265" i="1"/>
  <c r="M265" i="1"/>
  <c r="Q264" i="1"/>
  <c r="O264" i="1"/>
  <c r="N264" i="1"/>
  <c r="M264" i="1"/>
  <c r="Q263" i="1"/>
  <c r="O263" i="1"/>
  <c r="N263" i="1"/>
  <c r="M263" i="1"/>
  <c r="Q262" i="1"/>
  <c r="O262" i="1"/>
  <c r="N262" i="1"/>
  <c r="M262" i="1"/>
  <c r="Q261" i="1"/>
  <c r="O261" i="1"/>
  <c r="N261" i="1"/>
  <c r="M261" i="1"/>
  <c r="Q260" i="1"/>
  <c r="O260" i="1"/>
  <c r="N260" i="1"/>
  <c r="M260" i="1"/>
  <c r="Q259" i="1"/>
  <c r="O259" i="1"/>
  <c r="N259" i="1"/>
  <c r="M259" i="1"/>
  <c r="Q258" i="1"/>
  <c r="O258" i="1"/>
  <c r="N258" i="1"/>
  <c r="M258" i="1"/>
  <c r="Q257" i="1"/>
  <c r="O257" i="1"/>
  <c r="N257" i="1"/>
  <c r="M257" i="1"/>
  <c r="Q256" i="1"/>
  <c r="O256" i="1"/>
  <c r="N256" i="1"/>
  <c r="M256" i="1"/>
  <c r="Q255" i="1"/>
  <c r="O255" i="1"/>
  <c r="N255" i="1"/>
  <c r="M255" i="1"/>
  <c r="Q254" i="1"/>
  <c r="O254" i="1"/>
  <c r="N254" i="1"/>
  <c r="M254" i="1"/>
  <c r="Q253" i="1"/>
  <c r="O253" i="1"/>
  <c r="N253" i="1"/>
  <c r="M253" i="1"/>
  <c r="Q252" i="1"/>
  <c r="O252" i="1"/>
  <c r="N252" i="1"/>
  <c r="M252" i="1"/>
  <c r="Q251" i="1"/>
  <c r="O251" i="1"/>
  <c r="N251" i="1"/>
  <c r="M251" i="1"/>
  <c r="Q248" i="1"/>
  <c r="O248" i="1"/>
  <c r="N248" i="1"/>
  <c r="M248" i="1"/>
  <c r="Q247" i="1"/>
  <c r="O247" i="1"/>
  <c r="N247" i="1"/>
  <c r="M247" i="1"/>
  <c r="Q246" i="1"/>
  <c r="O246" i="1"/>
  <c r="N246" i="1"/>
  <c r="M246" i="1"/>
  <c r="Q245" i="1"/>
  <c r="O245" i="1"/>
  <c r="N245" i="1"/>
  <c r="M245" i="1"/>
  <c r="Q244" i="1"/>
  <c r="O244" i="1"/>
  <c r="N244" i="1"/>
  <c r="M244" i="1"/>
  <c r="Q243" i="1"/>
  <c r="O243" i="1"/>
  <c r="N243" i="1"/>
  <c r="M243" i="1"/>
  <c r="Q242" i="1"/>
  <c r="O242" i="1"/>
  <c r="N242" i="1"/>
  <c r="M242" i="1"/>
  <c r="Q241" i="1"/>
  <c r="O241" i="1"/>
  <c r="N241" i="1"/>
  <c r="M241" i="1"/>
  <c r="Q240" i="1"/>
  <c r="O240" i="1"/>
  <c r="N240" i="1"/>
  <c r="M240" i="1"/>
  <c r="Q239" i="1"/>
  <c r="O239" i="1"/>
  <c r="N239" i="1"/>
  <c r="M239" i="1"/>
  <c r="Q238" i="1"/>
  <c r="O238" i="1"/>
  <c r="N238" i="1"/>
  <c r="M238" i="1"/>
  <c r="Q237" i="1"/>
  <c r="O237" i="1"/>
  <c r="N237" i="1"/>
  <c r="M237" i="1"/>
  <c r="Q236" i="1"/>
  <c r="O236" i="1"/>
  <c r="N236" i="1"/>
  <c r="M236" i="1"/>
  <c r="Q235" i="1"/>
  <c r="O235" i="1"/>
  <c r="N235" i="1"/>
  <c r="M235" i="1"/>
  <c r="Q234" i="1"/>
  <c r="O234" i="1"/>
  <c r="N234" i="1"/>
  <c r="M234" i="1"/>
  <c r="Q233" i="1"/>
  <c r="O233" i="1"/>
  <c r="N233" i="1"/>
  <c r="M233" i="1"/>
  <c r="Q232" i="1"/>
  <c r="O232" i="1"/>
  <c r="N232" i="1"/>
  <c r="M232" i="1"/>
  <c r="Q231" i="1"/>
  <c r="O231" i="1"/>
  <c r="N231" i="1"/>
  <c r="M231" i="1"/>
  <c r="Q230" i="1"/>
  <c r="O230" i="1"/>
  <c r="N230" i="1"/>
  <c r="M230" i="1"/>
  <c r="Q229" i="1"/>
  <c r="O229" i="1"/>
  <c r="N229" i="1"/>
  <c r="M229" i="1"/>
  <c r="Q228" i="1"/>
  <c r="O228" i="1"/>
  <c r="N228" i="1"/>
  <c r="M228" i="1"/>
  <c r="Q227" i="1"/>
  <c r="O227" i="1"/>
  <c r="N227" i="1"/>
  <c r="M227" i="1"/>
  <c r="Q225" i="1"/>
  <c r="O225" i="1"/>
  <c r="N225" i="1"/>
  <c r="M225" i="1"/>
  <c r="Q224" i="1"/>
  <c r="O224" i="1"/>
  <c r="N224" i="1"/>
  <c r="M224" i="1"/>
  <c r="Q223" i="1"/>
  <c r="O223" i="1"/>
  <c r="N223" i="1"/>
  <c r="M223" i="1"/>
  <c r="Q222" i="1"/>
  <c r="O222" i="1"/>
  <c r="N222" i="1"/>
  <c r="M222" i="1"/>
  <c r="Q221" i="1"/>
  <c r="O221" i="1"/>
  <c r="N221" i="1"/>
  <c r="M221" i="1"/>
  <c r="Q220" i="1"/>
  <c r="O220" i="1"/>
  <c r="N220" i="1"/>
  <c r="M220" i="1"/>
  <c r="Q219" i="1"/>
  <c r="O219" i="1"/>
  <c r="N219" i="1"/>
  <c r="M219" i="1"/>
  <c r="Q218" i="1"/>
  <c r="O218" i="1"/>
  <c r="N218" i="1"/>
  <c r="M218" i="1"/>
  <c r="Q215" i="1"/>
  <c r="O215" i="1"/>
  <c r="N215" i="1"/>
  <c r="M215" i="1"/>
  <c r="Q214" i="1"/>
  <c r="O214" i="1"/>
  <c r="N214" i="1"/>
  <c r="M214" i="1"/>
  <c r="Q213" i="1"/>
  <c r="O213" i="1"/>
  <c r="N213" i="1"/>
  <c r="M213" i="1"/>
  <c r="Q212" i="1"/>
  <c r="O212" i="1"/>
  <c r="N212" i="1"/>
  <c r="M212" i="1"/>
  <c r="Q211" i="1"/>
  <c r="O211" i="1"/>
  <c r="N211" i="1"/>
  <c r="M211" i="1"/>
  <c r="Q210" i="1"/>
  <c r="O210" i="1"/>
  <c r="N210" i="1"/>
  <c r="M210" i="1"/>
  <c r="Q209" i="1"/>
  <c r="O209" i="1"/>
  <c r="N209" i="1"/>
  <c r="M209" i="1"/>
  <c r="Q208" i="1"/>
  <c r="O208" i="1"/>
  <c r="N208" i="1"/>
  <c r="M208" i="1"/>
  <c r="Q207" i="1"/>
  <c r="O207" i="1"/>
  <c r="N207" i="1"/>
  <c r="M207" i="1"/>
  <c r="Q206" i="1"/>
  <c r="O206" i="1"/>
  <c r="N206" i="1"/>
  <c r="M206" i="1"/>
  <c r="Q205" i="1"/>
  <c r="O205" i="1"/>
  <c r="N205" i="1"/>
  <c r="M205" i="1"/>
  <c r="Q204" i="1"/>
  <c r="O204" i="1"/>
  <c r="N204" i="1"/>
  <c r="M204" i="1"/>
  <c r="Q203" i="1"/>
  <c r="O203" i="1"/>
  <c r="N203" i="1"/>
  <c r="M203" i="1"/>
  <c r="Q202" i="1"/>
  <c r="O202" i="1"/>
  <c r="N202" i="1"/>
  <c r="M202" i="1"/>
  <c r="Q201" i="1"/>
  <c r="O201" i="1"/>
  <c r="N201" i="1"/>
  <c r="M201" i="1"/>
  <c r="Q200" i="1"/>
  <c r="O200" i="1"/>
  <c r="N200" i="1"/>
  <c r="M200" i="1"/>
  <c r="Q199" i="1"/>
  <c r="O199" i="1"/>
  <c r="N199" i="1"/>
  <c r="M199" i="1"/>
  <c r="Q198" i="1"/>
  <c r="O198" i="1"/>
  <c r="N198" i="1"/>
  <c r="M198" i="1"/>
  <c r="Q197" i="1"/>
  <c r="O197" i="1"/>
  <c r="N197" i="1"/>
  <c r="M197" i="1"/>
  <c r="Q196" i="1"/>
  <c r="O196" i="1"/>
  <c r="N196" i="1"/>
  <c r="M196" i="1"/>
  <c r="Q195" i="1"/>
  <c r="O195" i="1"/>
  <c r="N195" i="1"/>
  <c r="M195" i="1"/>
  <c r="Q194" i="1"/>
  <c r="O194" i="1"/>
  <c r="N194" i="1"/>
  <c r="M194" i="1"/>
  <c r="Q193" i="1"/>
  <c r="O193" i="1"/>
  <c r="N193" i="1"/>
  <c r="M193" i="1"/>
  <c r="Q192" i="1"/>
  <c r="O192" i="1"/>
  <c r="N192" i="1"/>
  <c r="M192" i="1"/>
  <c r="Q191" i="1"/>
  <c r="O191" i="1"/>
  <c r="N191" i="1"/>
  <c r="M191" i="1"/>
  <c r="Q190" i="1"/>
  <c r="O190" i="1"/>
  <c r="N190" i="1"/>
  <c r="M190" i="1"/>
  <c r="Q189" i="1"/>
  <c r="O189" i="1"/>
  <c r="N189" i="1"/>
  <c r="M189" i="1"/>
  <c r="Q188" i="1"/>
  <c r="O188" i="1"/>
  <c r="N188" i="1"/>
  <c r="M188" i="1"/>
  <c r="Q187" i="1"/>
  <c r="O187" i="1"/>
  <c r="N187" i="1"/>
  <c r="M187" i="1"/>
  <c r="Q186" i="1"/>
  <c r="O186" i="1"/>
  <c r="N186" i="1"/>
  <c r="M186" i="1"/>
  <c r="Q185" i="1"/>
  <c r="O185" i="1"/>
  <c r="N185" i="1"/>
  <c r="M185" i="1"/>
  <c r="Q183" i="1"/>
  <c r="O183" i="1"/>
  <c r="N183" i="1"/>
  <c r="M183" i="1"/>
  <c r="Q182" i="1"/>
  <c r="O182" i="1"/>
  <c r="N182" i="1"/>
  <c r="M182" i="1"/>
  <c r="Q181" i="1"/>
  <c r="O181" i="1"/>
  <c r="N181" i="1"/>
  <c r="M181" i="1"/>
  <c r="Q180" i="1"/>
  <c r="O180" i="1"/>
  <c r="N180" i="1"/>
  <c r="M180" i="1"/>
  <c r="Q179" i="1"/>
  <c r="O179" i="1"/>
  <c r="N179" i="1"/>
  <c r="M179" i="1"/>
  <c r="Q178" i="1"/>
  <c r="O178" i="1"/>
  <c r="N178" i="1"/>
  <c r="M178" i="1"/>
  <c r="Q177" i="1"/>
  <c r="O177" i="1"/>
  <c r="N177" i="1"/>
  <c r="M177" i="1"/>
  <c r="Q176" i="1"/>
  <c r="O176" i="1"/>
  <c r="N176" i="1"/>
  <c r="M176" i="1"/>
  <c r="Q175" i="1"/>
  <c r="O175" i="1"/>
  <c r="N175" i="1"/>
  <c r="M175" i="1"/>
  <c r="Q174" i="1"/>
  <c r="O174" i="1"/>
  <c r="N174" i="1"/>
  <c r="M174" i="1"/>
  <c r="Q173" i="1"/>
  <c r="O173" i="1"/>
  <c r="N173" i="1"/>
  <c r="M173" i="1"/>
  <c r="Q172" i="1"/>
  <c r="O172" i="1"/>
  <c r="N172" i="1"/>
  <c r="M172" i="1"/>
  <c r="Q170" i="1"/>
  <c r="O170" i="1"/>
  <c r="N170" i="1"/>
  <c r="M170" i="1"/>
  <c r="Q169" i="1"/>
  <c r="O169" i="1"/>
  <c r="N169" i="1"/>
  <c r="M169" i="1"/>
  <c r="Q168" i="1"/>
  <c r="O168" i="1"/>
  <c r="N168" i="1"/>
  <c r="M168" i="1"/>
  <c r="Q167" i="1"/>
  <c r="O167" i="1"/>
  <c r="N167" i="1"/>
  <c r="M167" i="1"/>
  <c r="Q165" i="1"/>
  <c r="O165" i="1"/>
  <c r="N165" i="1"/>
  <c r="M165" i="1"/>
  <c r="Q164" i="1"/>
  <c r="O164" i="1"/>
  <c r="N164" i="1"/>
  <c r="M164" i="1"/>
  <c r="Q163" i="1"/>
  <c r="O163" i="1"/>
  <c r="N163" i="1"/>
  <c r="M163" i="1"/>
  <c r="Q162" i="1"/>
  <c r="O162" i="1"/>
  <c r="N162" i="1"/>
  <c r="M162" i="1"/>
  <c r="Q161" i="1"/>
  <c r="O161" i="1"/>
  <c r="N161" i="1"/>
  <c r="M161" i="1"/>
  <c r="Q160" i="1"/>
  <c r="O160" i="1"/>
  <c r="N160" i="1"/>
  <c r="M160" i="1"/>
  <c r="Q159" i="1"/>
  <c r="O159" i="1"/>
  <c r="N159" i="1"/>
  <c r="M159" i="1"/>
  <c r="Q158" i="1"/>
  <c r="O158" i="1"/>
  <c r="N158" i="1"/>
  <c r="M158" i="1"/>
  <c r="Q157" i="1"/>
  <c r="O157" i="1"/>
  <c r="N157" i="1"/>
  <c r="M157" i="1"/>
  <c r="Q156" i="1"/>
  <c r="O156" i="1"/>
  <c r="N156" i="1"/>
  <c r="M156" i="1"/>
  <c r="Q155" i="1"/>
  <c r="O155" i="1"/>
  <c r="N155" i="1"/>
  <c r="M155" i="1"/>
  <c r="Q154" i="1"/>
  <c r="O154" i="1"/>
  <c r="N154" i="1"/>
  <c r="M154" i="1"/>
  <c r="Q153" i="1"/>
  <c r="O153" i="1"/>
  <c r="N153" i="1"/>
  <c r="M153" i="1"/>
  <c r="Q152" i="1"/>
  <c r="O152" i="1"/>
  <c r="N152" i="1"/>
  <c r="M152" i="1"/>
  <c r="Q151" i="1"/>
  <c r="O151" i="1"/>
  <c r="N151" i="1"/>
  <c r="M151" i="1"/>
  <c r="Q150" i="1"/>
  <c r="O150" i="1"/>
  <c r="N150" i="1"/>
  <c r="M150" i="1"/>
  <c r="Q149" i="1"/>
  <c r="O149" i="1"/>
  <c r="N149" i="1"/>
  <c r="M149" i="1"/>
  <c r="Q148" i="1"/>
  <c r="O148" i="1"/>
  <c r="N148" i="1"/>
  <c r="M148" i="1"/>
  <c r="Q147" i="1"/>
  <c r="O147" i="1"/>
  <c r="N147" i="1"/>
  <c r="M147" i="1"/>
  <c r="Q146" i="1"/>
  <c r="O146" i="1"/>
  <c r="N146" i="1"/>
  <c r="M146" i="1"/>
  <c r="Q145" i="1"/>
  <c r="O145" i="1"/>
  <c r="N145" i="1"/>
  <c r="M145" i="1"/>
  <c r="Q144" i="1"/>
  <c r="O144" i="1"/>
  <c r="N144" i="1"/>
  <c r="M144" i="1"/>
  <c r="Q143" i="1"/>
  <c r="O143" i="1"/>
  <c r="N143" i="1"/>
  <c r="M143" i="1"/>
  <c r="Q141" i="1"/>
  <c r="O141" i="1"/>
  <c r="N141" i="1"/>
  <c r="M141" i="1"/>
  <c r="Q140" i="1"/>
  <c r="O140" i="1"/>
  <c r="N140" i="1"/>
  <c r="M140" i="1"/>
  <c r="Q139" i="1"/>
  <c r="O139" i="1"/>
  <c r="N139" i="1"/>
  <c r="M139" i="1"/>
  <c r="Q137" i="1"/>
  <c r="O137" i="1"/>
  <c r="N137" i="1"/>
  <c r="M137" i="1"/>
  <c r="Q136" i="1"/>
  <c r="O136" i="1"/>
  <c r="N136" i="1"/>
  <c r="M136" i="1"/>
  <c r="Q133" i="1"/>
  <c r="O133" i="1"/>
  <c r="N133" i="1"/>
  <c r="M133" i="1"/>
  <c r="Q132" i="1"/>
  <c r="O132" i="1"/>
  <c r="N132" i="1"/>
  <c r="M132" i="1"/>
  <c r="Q131" i="1"/>
  <c r="O131" i="1"/>
  <c r="N131" i="1"/>
  <c r="M131" i="1"/>
  <c r="Q130" i="1"/>
  <c r="O130" i="1"/>
  <c r="N130" i="1"/>
  <c r="M130" i="1"/>
  <c r="Q129" i="1"/>
  <c r="O129" i="1"/>
  <c r="N129" i="1"/>
  <c r="M129" i="1"/>
  <c r="Q128" i="1"/>
  <c r="N128" i="1"/>
  <c r="M128" i="1"/>
  <c r="Q127" i="1"/>
  <c r="N127" i="1"/>
  <c r="M127" i="1"/>
  <c r="Q126" i="1"/>
  <c r="O126" i="1"/>
  <c r="N126" i="1"/>
  <c r="M126" i="1"/>
  <c r="Q125" i="1"/>
  <c r="O125" i="1"/>
  <c r="N125" i="1"/>
  <c r="M125" i="1"/>
  <c r="Q124" i="1"/>
  <c r="O124" i="1"/>
  <c r="N124" i="1"/>
  <c r="M124" i="1"/>
  <c r="Q123" i="1"/>
  <c r="O123" i="1"/>
  <c r="N123" i="1"/>
  <c r="M123" i="1"/>
  <c r="Q122" i="1"/>
  <c r="O122" i="1"/>
  <c r="N122" i="1"/>
  <c r="M122" i="1"/>
  <c r="Q121" i="1"/>
  <c r="O121" i="1"/>
  <c r="N121" i="1"/>
  <c r="M121" i="1"/>
  <c r="Q120" i="1"/>
  <c r="O120" i="1"/>
  <c r="N120" i="1"/>
  <c r="M120" i="1"/>
  <c r="Q119" i="1"/>
  <c r="O119" i="1"/>
  <c r="N119" i="1"/>
  <c r="M119" i="1"/>
  <c r="Q118" i="1"/>
  <c r="O118" i="1"/>
  <c r="N118" i="1"/>
  <c r="M118" i="1"/>
  <c r="Q117" i="1"/>
  <c r="O117" i="1"/>
  <c r="N117" i="1"/>
  <c r="M117" i="1"/>
  <c r="Q116" i="1"/>
  <c r="O116" i="1"/>
  <c r="N116" i="1"/>
  <c r="M116" i="1"/>
  <c r="Q115" i="1"/>
  <c r="O115" i="1"/>
  <c r="N115" i="1"/>
  <c r="M115" i="1"/>
  <c r="Q114" i="1"/>
  <c r="N114" i="1"/>
  <c r="M114" i="1"/>
  <c r="Q113" i="1"/>
  <c r="O113" i="1"/>
  <c r="N113" i="1"/>
  <c r="M113" i="1"/>
  <c r="Q112" i="1"/>
  <c r="O112" i="1"/>
  <c r="N112" i="1"/>
  <c r="M112" i="1"/>
  <c r="Q111" i="1"/>
  <c r="N111" i="1"/>
  <c r="M111" i="1"/>
  <c r="Q110" i="1"/>
  <c r="O110" i="1"/>
  <c r="N110" i="1"/>
  <c r="M110" i="1"/>
  <c r="Q109" i="1"/>
  <c r="O109" i="1"/>
  <c r="N109" i="1"/>
  <c r="M109" i="1"/>
  <c r="Q108" i="1"/>
  <c r="O108" i="1"/>
  <c r="N108" i="1"/>
  <c r="M108" i="1"/>
  <c r="Q107" i="1"/>
  <c r="O107" i="1"/>
  <c r="N107" i="1"/>
  <c r="M107" i="1"/>
  <c r="Q106" i="1"/>
  <c r="O106" i="1"/>
  <c r="N106" i="1"/>
  <c r="M106" i="1"/>
  <c r="Q105" i="1"/>
  <c r="O105" i="1"/>
  <c r="N105" i="1"/>
  <c r="M105" i="1"/>
  <c r="Q104" i="1"/>
  <c r="O104" i="1"/>
  <c r="N104" i="1"/>
  <c r="M104" i="1"/>
  <c r="Q103" i="1"/>
  <c r="O103" i="1"/>
  <c r="N103" i="1"/>
  <c r="M103" i="1"/>
  <c r="Q102" i="1"/>
  <c r="O102" i="1"/>
  <c r="N102" i="1"/>
  <c r="M102" i="1"/>
  <c r="Q101" i="1"/>
  <c r="O101" i="1"/>
  <c r="N101" i="1"/>
  <c r="M101" i="1"/>
  <c r="Q100" i="1"/>
  <c r="O100" i="1"/>
  <c r="N100" i="1"/>
  <c r="M100" i="1"/>
  <c r="Q99" i="1"/>
  <c r="O99" i="1"/>
  <c r="N99" i="1"/>
  <c r="M99" i="1"/>
  <c r="Q98" i="1"/>
  <c r="O98" i="1"/>
  <c r="N98" i="1"/>
  <c r="M98" i="1"/>
  <c r="Q97" i="1"/>
  <c r="O97" i="1"/>
  <c r="N97" i="1"/>
  <c r="M97" i="1"/>
  <c r="Q96" i="1"/>
  <c r="O96" i="1"/>
  <c r="N96" i="1"/>
  <c r="M96" i="1"/>
  <c r="Q95" i="1"/>
  <c r="O95" i="1"/>
  <c r="N95" i="1"/>
  <c r="M95" i="1"/>
  <c r="Q94" i="1"/>
  <c r="O94" i="1"/>
  <c r="N94" i="1"/>
  <c r="M94" i="1"/>
  <c r="Q93" i="1"/>
  <c r="N93" i="1"/>
  <c r="M93" i="1"/>
  <c r="Q92" i="1"/>
  <c r="O92" i="1"/>
  <c r="N92" i="1"/>
  <c r="M92" i="1"/>
  <c r="Q91" i="1"/>
  <c r="O91" i="1"/>
  <c r="N91" i="1"/>
  <c r="M91" i="1"/>
  <c r="Q90" i="1"/>
  <c r="O90" i="1"/>
  <c r="N90" i="1"/>
  <c r="M90" i="1"/>
  <c r="Q89" i="1"/>
  <c r="O89" i="1"/>
  <c r="N89" i="1"/>
  <c r="M89" i="1"/>
  <c r="Q88" i="1"/>
  <c r="O88" i="1"/>
  <c r="N88" i="1"/>
  <c r="M88" i="1"/>
  <c r="Q87" i="1"/>
  <c r="O87" i="1"/>
  <c r="N87" i="1"/>
  <c r="M87" i="1"/>
  <c r="Q86" i="1"/>
  <c r="O86" i="1"/>
  <c r="N86" i="1"/>
  <c r="M86" i="1"/>
  <c r="Q85" i="1"/>
  <c r="O85" i="1"/>
  <c r="N85" i="1"/>
  <c r="Q81" i="1"/>
  <c r="O81" i="1"/>
  <c r="N81" i="1"/>
  <c r="Q79" i="1"/>
  <c r="Q78" i="1"/>
  <c r="O78" i="1"/>
  <c r="Q67" i="1"/>
  <c r="O67" i="1"/>
  <c r="N67" i="1"/>
  <c r="Q64" i="1"/>
  <c r="O64" i="1"/>
  <c r="N64" i="1"/>
  <c r="Q61" i="1"/>
  <c r="O61" i="1"/>
  <c r="N61" i="1"/>
  <c r="Q56" i="1"/>
  <c r="O56" i="1"/>
  <c r="N56" i="1"/>
  <c r="Q53" i="1"/>
  <c r="O53" i="1"/>
  <c r="N53" i="1"/>
  <c r="M53" i="1"/>
  <c r="Q52" i="1"/>
  <c r="O52" i="1"/>
  <c r="N52" i="1"/>
  <c r="M52" i="1"/>
  <c r="Q51" i="1"/>
  <c r="O51" i="1"/>
  <c r="N51" i="1"/>
  <c r="M51" i="1"/>
  <c r="Q50" i="1"/>
  <c r="O50" i="1"/>
  <c r="N50" i="1"/>
  <c r="M50" i="1"/>
  <c r="N16" i="1"/>
  <c r="M16" i="1"/>
  <c r="Q13" i="1"/>
  <c r="N13" i="1"/>
  <c r="Q7" i="1"/>
  <c r="O7" i="1"/>
  <c r="N7" i="1"/>
  <c r="M7" i="1"/>
  <c r="N517" i="1" l="1"/>
  <c r="M517" i="1"/>
  <c r="E509" i="5"/>
  <c r="F509" i="4"/>
  <c r="F509" i="18"/>
  <c r="F509" i="17"/>
  <c r="M502" i="1"/>
  <c r="E509" i="8"/>
  <c r="Q517" i="1"/>
</calcChain>
</file>

<file path=xl/sharedStrings.xml><?xml version="1.0" encoding="utf-8"?>
<sst xmlns="http://schemas.openxmlformats.org/spreadsheetml/2006/main" count="11610" uniqueCount="823">
  <si>
    <t>Утверждено</t>
  </si>
  <si>
    <t>Макишева С.М.___________</t>
  </si>
  <si>
    <t>Директор ТОО "Dolce Pharm"</t>
  </si>
  <si>
    <t>Наименование</t>
  </si>
  <si>
    <t>Доп.информация 
(размер и т.д.)</t>
  </si>
  <si>
    <t>Материал</t>
  </si>
  <si>
    <t xml:space="preserve">Кол-во в упаковке/ Транспортная упаковка </t>
  </si>
  <si>
    <t>Цена отгрузки Dolce</t>
  </si>
  <si>
    <t>Цена отгрузки франчайзи</t>
  </si>
  <si>
    <t>конкуренты</t>
  </si>
  <si>
    <t>ЦКО от 1 000 000 тенге</t>
  </si>
  <si>
    <t>ЦМО от 150 000 до 1 000 000тенге</t>
  </si>
  <si>
    <t>РРЦ до 150 000 тенге</t>
  </si>
  <si>
    <t>Наценка ЦК</t>
  </si>
  <si>
    <t>Наценка ЦМО</t>
  </si>
  <si>
    <t>Наценка РЦ</t>
  </si>
  <si>
    <t>Наценка франчайзи</t>
  </si>
  <si>
    <t>Картинка</t>
  </si>
  <si>
    <t>Уголь активированный</t>
  </si>
  <si>
    <r>
      <rPr>
        <b/>
        <sz val="12"/>
        <color theme="1"/>
        <rFont val="PFAgoraSansPro-Regular"/>
      </rPr>
      <t xml:space="preserve">Уголь активированный 
</t>
    </r>
    <r>
      <rPr>
        <sz val="10"/>
        <color theme="1"/>
        <rFont val="PFAgoraSansPro-Regular"/>
      </rPr>
      <t xml:space="preserve">Ультра-адсорб 0,25г </t>
    </r>
  </si>
  <si>
    <t>По 10 таб. в контурной безъячейковой упаковке</t>
  </si>
  <si>
    <t>1/1500</t>
  </si>
  <si>
    <t xml:space="preserve">Перчатки медицинские стерильные </t>
  </si>
  <si>
    <t xml:space="preserve">Латексные: </t>
  </si>
  <si>
    <r>
      <rPr>
        <b/>
        <sz val="12"/>
        <color theme="1"/>
        <rFont val="Rasa"/>
      </rPr>
      <t xml:space="preserve">Перчатки Derma-Tex 
</t>
    </r>
    <r>
      <rPr>
        <sz val="10"/>
        <color theme="1"/>
        <rFont val="PFAgoraSansPro-Regular"/>
      </rPr>
      <t>диагностические неопудренные текстурированные латексные</t>
    </r>
  </si>
  <si>
    <t>6,5 (S)</t>
  </si>
  <si>
    <t>1/400</t>
  </si>
  <si>
    <t>7-7,5 (M)</t>
  </si>
  <si>
    <t>8-8,5 (L)</t>
  </si>
  <si>
    <r>
      <rPr>
        <b/>
        <sz val="12"/>
        <color theme="1"/>
        <rFont val="PFAgoraSansPro-Regular"/>
      </rPr>
      <t xml:space="preserve">Перчатки Surgical-Smooth 
</t>
    </r>
    <r>
      <rPr>
        <sz val="10"/>
        <color theme="1"/>
        <rFont val="PFAgoraSansPro-Regular"/>
      </rPr>
      <t>хирургические опудренные гладкие латексные</t>
    </r>
  </si>
  <si>
    <t xml:space="preserve">6,0;  </t>
  </si>
  <si>
    <t>7; 7,5; 8</t>
  </si>
  <si>
    <t xml:space="preserve">Нитриловые: </t>
  </si>
  <si>
    <r>
      <rPr>
        <b/>
        <sz val="12"/>
        <color theme="1"/>
        <rFont val="PFAgoraSansPro-Regular"/>
      </rPr>
      <t xml:space="preserve">Перчатки Nitrile-Tex 
</t>
    </r>
    <r>
      <rPr>
        <sz val="10"/>
        <color theme="1"/>
        <rFont val="PFAgoraSansPro-Regular"/>
      </rPr>
      <t>диагностические неопудренные текстурированные нитриловые</t>
    </r>
  </si>
  <si>
    <t>5-6 (XS)</t>
  </si>
  <si>
    <t xml:space="preserve">Перчатки медицинские нестерильные </t>
  </si>
  <si>
    <r>
      <rPr>
        <b/>
        <sz val="12"/>
        <color theme="1"/>
        <rFont val="Helvetica "/>
      </rPr>
      <t>Перчатки MPG Latex</t>
    </r>
    <r>
      <rPr>
        <sz val="10"/>
        <color theme="1"/>
        <rFont val="Helvetica "/>
      </rPr>
      <t xml:space="preserve"> 
диагностические неопудренные текстурированные латексные </t>
    </r>
  </si>
  <si>
    <t>S</t>
  </si>
  <si>
    <t>M</t>
  </si>
  <si>
    <t>L</t>
  </si>
  <si>
    <t>XS</t>
  </si>
  <si>
    <r>
      <rPr>
        <b/>
        <sz val="12"/>
        <color theme="1"/>
        <rFont val="Rasa"/>
      </rPr>
      <t>Перчатки MPG-Nitril</t>
    </r>
    <r>
      <rPr>
        <sz val="12"/>
        <color theme="1"/>
        <rFont val="PFAgoraSansPro-Regular"/>
      </rPr>
      <t xml:space="preserve"> 
</t>
    </r>
    <r>
      <rPr>
        <sz val="10"/>
        <color theme="1"/>
        <rFont val="PFAgoraSansPro-Regular"/>
      </rPr>
      <t>диагностические неопудренные текстурированные нитриловые</t>
    </r>
  </si>
  <si>
    <t>6,5 (XS) (S)</t>
  </si>
  <si>
    <r>
      <rPr>
        <b/>
        <sz val="12"/>
        <color theme="1"/>
        <rFont val="Rasa"/>
      </rPr>
      <t xml:space="preserve">Перчатки Mediguar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нитриловые</t>
    </r>
  </si>
  <si>
    <t>1/200</t>
  </si>
  <si>
    <r>
      <rPr>
        <b/>
        <sz val="12"/>
        <color theme="1"/>
        <rFont val="PFAgoraSansPro-Regular"/>
      </rPr>
      <t xml:space="preserve">Перчатки Nitrile-Tex 
</t>
    </r>
    <r>
      <rPr>
        <sz val="10"/>
        <color theme="1"/>
        <rFont val="PFAgoraSansPro-Regular"/>
      </rPr>
      <t xml:space="preserve">диагностические неопудренные текстурированные нитриловые
</t>
    </r>
  </si>
  <si>
    <t>7-8 (M)</t>
  </si>
  <si>
    <t xml:space="preserve">Полимерные изделия </t>
  </si>
  <si>
    <t xml:space="preserve"> L </t>
  </si>
  <si>
    <t>1/80</t>
  </si>
  <si>
    <r>
      <rPr>
        <b/>
        <sz val="12"/>
        <color theme="1"/>
        <rFont val="PFAgoraSansPro-Regular"/>
      </rPr>
      <t xml:space="preserve">Зеркало Куско Dolce
</t>
    </r>
    <r>
      <rPr>
        <sz val="10"/>
        <color theme="1"/>
        <rFont val="PFAgoraSansPro-Regular"/>
      </rPr>
      <t>стерильное, одноразовое</t>
    </r>
  </si>
  <si>
    <t>Полистирол</t>
  </si>
  <si>
    <t>М</t>
  </si>
  <si>
    <r>
      <rPr>
        <b/>
        <sz val="12"/>
        <color theme="1"/>
        <rFont val="PFAgoraSansPro-Regular"/>
      </rPr>
      <t>Ложка  Фолькмана</t>
    </r>
    <r>
      <rPr>
        <sz val="10"/>
        <color theme="1"/>
        <rFont val="PFAgoraSansPro-Regular"/>
      </rPr>
      <t xml:space="preserve"> стерильная</t>
    </r>
  </si>
  <si>
    <t>Попропилен</t>
  </si>
  <si>
    <t>1/1200</t>
  </si>
  <si>
    <t>40-47</t>
  </si>
  <si>
    <r>
      <rPr>
        <b/>
        <sz val="12"/>
        <color theme="1"/>
        <rFont val="PFAgoraSansPro-Regular"/>
      </rPr>
      <t xml:space="preserve">Шпатель Эйра </t>
    </r>
    <r>
      <rPr>
        <sz val="10"/>
        <color theme="1"/>
        <rFont val="PFAgoraSansPro-Regular"/>
      </rPr>
      <t>стерильный</t>
    </r>
  </si>
  <si>
    <t>под заказ</t>
  </si>
  <si>
    <t>Полиэтилен</t>
  </si>
  <si>
    <r>
      <rPr>
        <b/>
        <sz val="12"/>
        <color theme="1"/>
        <rFont val="Rasa"/>
      </rPr>
      <t xml:space="preserve">Контейнер для сбора биоматериала
</t>
    </r>
    <r>
      <rPr>
        <b/>
        <sz val="10"/>
        <color theme="1"/>
        <rFont val="PFAgoraSansPro-Regular"/>
      </rPr>
      <t>нестерильный</t>
    </r>
  </si>
  <si>
    <t>1/150</t>
  </si>
  <si>
    <r>
      <rPr>
        <b/>
        <sz val="12"/>
        <color theme="1"/>
        <rFont val="Rasa"/>
      </rPr>
      <t xml:space="preserve">Контейнер для сбора биоматериала
</t>
    </r>
    <r>
      <rPr>
        <sz val="10"/>
        <color theme="1"/>
        <rFont val="PFAgoraSansPro-Regular"/>
      </rPr>
      <t>стерильный</t>
    </r>
  </si>
  <si>
    <t>Комплекты и изделия для акушерства и гинекологии</t>
  </si>
  <si>
    <t xml:space="preserve">Стерильные комплекты: </t>
  </si>
  <si>
    <r>
      <rPr>
        <b/>
        <sz val="12"/>
        <color theme="1"/>
        <rFont val="PFAgoraSansPro-Regular"/>
      </rPr>
      <t xml:space="preserve">Комплект для осмотра половых органов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Салфетка 70 х 80 см - 1шт.
2. Перчатки диагностические из латекса - 1 пара
3. Чехол транс вагинальный, ректальный из латекса - 1 шт.</t>
    </r>
  </si>
  <si>
    <t xml:space="preserve">SMS 28 </t>
  </si>
  <si>
    <t>SMS 40</t>
  </si>
  <si>
    <r>
      <rPr>
        <b/>
        <sz val="12"/>
        <color theme="1"/>
        <rFont val="PFAgoraSansPro-Regular"/>
      </rPr>
      <t>Комплект для УЗИ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 х 190 см - 1 шт.
2. Перчатки диагностические из латекса - 1 пара 
3. Маска трехслойная из нетканого материала - 1 шт. 
4. Бахилы из нетканого материала - 1 пара 
5. Чехол транс вагинальный, ректальный из латекса - 1 шт.</t>
    </r>
  </si>
  <si>
    <t>1/50</t>
  </si>
  <si>
    <r>
      <rPr>
        <b/>
        <sz val="12"/>
        <color theme="1"/>
        <rFont val="PFAgoraSansPro-Regular"/>
      </rPr>
      <t>Комплект для аборта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 х 190 см - 1 шт.
2. Подстилка - пеленка впитывающая трехслойная 60 х 60 см - 1 шт.
3. Салфетка бумажная впитывающая 22 х 23 см - 4 шт.</t>
    </r>
  </si>
  <si>
    <t>SMS 28</t>
  </si>
  <si>
    <t>1/35</t>
  </si>
  <si>
    <r>
      <rPr>
        <b/>
        <sz val="12"/>
        <color theme="1"/>
        <rFont val="PFAgoraSansPro-Regular"/>
      </rPr>
      <t>Комплект для новорожденного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Салфетка 80 х 90 см - 2 шт.
2. Подстилка-пеленка впитывающая 60 х 60 см - 1 шт.
3. Браслет для идентификации из полимера - 1 шт.
4. Зажим для пуповины из полимера - 1 шт</t>
    </r>
  </si>
  <si>
    <r>
      <rPr>
        <b/>
        <sz val="12"/>
        <color theme="1"/>
        <rFont val="PFAgoraSansPro-Regular"/>
      </rPr>
      <t>Комплект для гинекологического осмотра НГ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 xml:space="preserve">Состав: 
1. Зеркало Куско, размеры S, M, L – 1 шт.*
2. Перчатки медицинские диагностические – 1 пара.
3. Шпатель Эйра – 1 шт.
4. Ложка Фолькмана – 1 шт.
5. Цитощетка – 1 шт.
6. Бахилы из нетканого материала высокие или низ-кие / полиэтиленовые – 1 пара.*
7. Маска медицинская трехслойная / с угольным фильтром – 1 шт.*
8. Салфетка подкладная 70*40/80 см – 1 шт.*
*- на выбор один из перечислеенных размеров </t>
    </r>
  </si>
  <si>
    <t>SMS 28 S</t>
  </si>
  <si>
    <t>SMS 28 M</t>
  </si>
  <si>
    <t>SMS 28 L</t>
  </si>
  <si>
    <t>SMS 40 S</t>
  </si>
  <si>
    <t>SMS 40 M</t>
  </si>
  <si>
    <t>SMS 40 L</t>
  </si>
  <si>
    <r>
      <rPr>
        <b/>
        <sz val="12"/>
        <color theme="1"/>
        <rFont val="PFAgoraSansPro-Regular"/>
      </rPr>
      <t>Комплект для гинекологического осмотра НГ-1.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 xml:space="preserve">Состав: 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1. Зеркало Куско, размеры S, M, L – 1 шт.*
2. Перчатки медицинские диагностические – 1пара.
3. Шпатель Эйра / Цитощетка / Ложка Фолькмана – 1 шт.*
4. Салфетка подкладная 70*40/80 см – 1 шт.*
*-  на выбор один из перечисленных размеров</t>
    </r>
  </si>
  <si>
    <r>
      <rPr>
        <b/>
        <sz val="12"/>
        <color theme="1"/>
        <rFont val="PFAgoraSansPro-Regular"/>
      </rPr>
      <t>Комплект для гинекологического осмотра НГ-2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Зеркало Куско S, M, L - 1 шт. *
2. Перчатки медицинские диагностические – 1 пара.
3. Цитощётка - 1 шт.
4. Салфетка подкладная 70*40/80 - 1 шт.
5. Салфетка бумажная стерильная
*-  на выбор один из перечисленных размеров</t>
    </r>
  </si>
  <si>
    <r>
      <rPr>
        <b/>
        <sz val="12"/>
        <color theme="1"/>
        <rFont val="PFAgoraSansPro-Regular"/>
      </rPr>
      <t>Комплект для гинекологического осмотра НГ-3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Зеркало Куско, размеры S, M, L - 1 шт.*
2. Перчатки медицинские диагностические – 1 пара.
3. Шпатель Эйра – 1 шт.
4. Салфетка подкладная 70*40/80 см – 1 шт.*
5. Салфетка бумажная  20*20 / 24*24 см – 1 шт.*
*- на выбор один из перечисленных размеров</t>
    </r>
  </si>
  <si>
    <t>1/49</t>
  </si>
  <si>
    <r>
      <rPr>
        <b/>
        <sz val="12"/>
        <color theme="1"/>
        <rFont val="PFAgoraSansPro-Regular"/>
      </rPr>
      <t>Комплект белья акушерский для рожениц КБР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2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8. Салфетка впитывающая 20*20 / 24*24 / 22*23 см – 2 шт.*
9. Маска медицинская трехслойная / с угольным фильтром – 1шт.*
*- на выбор один из перечисленного товара и размера</t>
    </r>
  </si>
  <si>
    <t>1/25</t>
  </si>
  <si>
    <r>
      <rPr>
        <b/>
        <sz val="12"/>
        <color theme="1"/>
        <rFont val="PFAgoraSansPro-Regular"/>
      </rPr>
      <t xml:space="preserve">Комплект белья акушерский для рожениц КБР-1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8. Салфетка впитывающая 24*24 / 22*23 / 16*14 см – 2 шт.*
*- на выбор один из перечисленного товара и размера</t>
    </r>
  </si>
  <si>
    <r>
      <rPr>
        <b/>
        <sz val="12"/>
        <color theme="1"/>
        <rFont val="PFAgoraSansPro-Regular"/>
      </rPr>
      <t xml:space="preserve">Комплект белья акушерский для рожениц КБР-2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*- на выбор один из перечисленного товара и размера</t>
    </r>
  </si>
  <si>
    <r>
      <rPr>
        <b/>
        <sz val="12"/>
        <color theme="1"/>
        <rFont val="PFAgoraSansPro-Regular"/>
      </rPr>
      <t xml:space="preserve">Комплект белья акушерский для рожениц КБР-3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пара*
6. Прокладка впитывающая – 2 шт.
*- на выбор один из перечисленного товара и размера</t>
    </r>
  </si>
  <si>
    <r>
      <rPr>
        <b/>
        <sz val="12"/>
        <color theme="1"/>
        <rFont val="PFAgoraSansPro-Regular"/>
      </rPr>
      <t>Комплект белья акушерский для рожениц КБР-4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пара*
*- на выбор один из перечисленного товара и размера</t>
    </r>
  </si>
  <si>
    <r>
      <rPr>
        <b/>
        <sz val="12"/>
        <color theme="1"/>
        <rFont val="PFAgoraSansPro-Regular"/>
      </rPr>
      <t>Комплект "Dolce-Pharm" хирургический для кесарево сечения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145*80 см - 1 шт.
2. Простыня большая операционная 190*160 см – 1 шт. 
3. Простыня малая операционная 120*160 см - 1 шт. 
4. Простыня операционная 250*160 см, с отверстием, карманом, отводом и инцизионной пленкой - 1 шт. 
5. Салфетка бумажная впитывающая 21*23 см - 4 шт. 
6. Лента операционная с липкой фиксацией 50*10 см - 2 шт.</t>
    </r>
  </si>
  <si>
    <t>1/10</t>
  </si>
  <si>
    <t>SMMS 40</t>
  </si>
  <si>
    <t>Спанлейс 68</t>
  </si>
  <si>
    <r>
      <rPr>
        <b/>
        <sz val="12"/>
        <color theme="1"/>
        <rFont val="PFAgoraSansPro-Regular"/>
      </rPr>
      <t>Комплект гинекологический для цистоскопии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160*190/210 см – 1 шт.*
2. Простыня для цистоскопии 150*75 см, с овальными вырезами для ног 11*12 см и с
клейкими фиксаторами, ромбовидным вырезом 11*32 см – 1 шт.
3. Салфетка 80*90 см – 1 шт.
4. Бахилы из нетканого материала высокие или низкие / полиэтиленовые – 1 пара*
5. Салфетка впитывающая 21*23 / 30*30 см – 2 шт.*
6. Халат хирургический (длина от 110 до 140 см) – 1 шт.*
7. Лента операционная адгезивная 50*10 см – 2 шт.
*- на выбор один из перечисленного товара и размера</t>
    </r>
  </si>
  <si>
    <r>
      <rPr>
        <b/>
        <sz val="12"/>
        <color theme="1"/>
        <rFont val="PFAgoraSansPro-Regular"/>
      </rPr>
      <t>Комплект гинекологический для цистоскопии-1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160*190/210 см – 1 шт.*
2. Простыня для цистоскопии 150*75 см, с овальными вырезами для ног 11*12 см и с
клейкими фиксаторами, ромбовидным вырезом 11*32 см– 1 шт.
3. Салфетка 80*90 см – 1 шт.
4. Бахилы из нетканого материала высокие или низкие / полиэтиленовые – 1 пара.*
5. Салфетка впитывающая 21*23 / 30*30см – 2 шт.*
6. Халат хирургический (длина от 110 до 140 см) – 1 шт.*
7. Лента операционная адгезивная 50*10см – 2 шт.
8. Пеленка впитывающая 60*60/90 см –1шт.*
9. Чехол на инструментальный стол 145*80 см – 1шт.
*- на выбор один из перечисленного товара</t>
    </r>
  </si>
  <si>
    <t>1/8</t>
  </si>
  <si>
    <t>1/6</t>
  </si>
  <si>
    <t>Комплекты и изделия для стоматологии</t>
  </si>
  <si>
    <t xml:space="preserve">Нестерильные: </t>
  </si>
  <si>
    <t>Салфетки стоматологические 40*50</t>
  </si>
  <si>
    <t>50/1000</t>
  </si>
  <si>
    <r>
      <rPr>
        <b/>
        <sz val="12"/>
        <color theme="1"/>
        <rFont val="PFAgoraSansPro-Regular"/>
      </rPr>
      <t>Набор стоматологический для осмотра/ приема пациента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
1. Салфетка-нагрудник стоматологическая без/с вырезом;
2. Маска медицинская;
3. Подголовник на стоматологическое кресло.</t>
    </r>
  </si>
  <si>
    <t xml:space="preserve">Стерильные: </t>
  </si>
  <si>
    <r>
      <rPr>
        <b/>
        <sz val="12"/>
        <color theme="1"/>
        <rFont val="PFAgoraSansPro-Regular"/>
      </rPr>
      <t>Набор стоматологический (упрощённый)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Зеркало стоматологическое с пластмассовой ручкой – 1 шт.;
2. Зонд с пластмассовой ручкой односторонний / двухсторонний* – 1 шт.;
3. Пинцет с металлическим изогнутым наконечником/полимерный* – 1 шт.;
4. Наконечник к слюноотсосу полимерный – 1 шт.;
5. Салфетка бумажная/ из нетканого материала* – 1 шт.;
6. Нагрудник-салфетка 33-50*40-50 см* – 1 шт.;
7. Ватный валик – 4 шт.;</t>
    </r>
  </si>
  <si>
    <r>
      <rPr>
        <b/>
        <sz val="12"/>
        <color theme="1"/>
        <rFont val="PFAgoraSansPro-Regular"/>
      </rPr>
      <t xml:space="preserve">Набор стоматологический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Зеркало стоматологическое с пластмассовой ручкой – 1 шт.;
2. Зонд с пластмассовой ручкой односторонний / двухсторонний* – 1 шт.;
3. Пинцет с металлическим изогнутым наконечником/полимерный* – 1 шт.;
4. Наконечник к слюноотсосу полимерный – 1 шт.;
5. Салфетка бумажная/ из нетканого материала* – 1 шт.;
6. Нагрудник-салфетка 33-50*40-50 см* – 1 шт.;
7. Маска медицинская – 1 шт.;
8. Ватный валик – 4 шт.;
9. Перчатки медицинские диагностические* – 1 пара;
10. Лоток полимерный для инструментов* – 1 шт.;
11. Шапочка клип-берет – 1 шт.
*- на выбор один из перечисленного товара и размера</t>
    </r>
  </si>
  <si>
    <r>
      <rPr>
        <b/>
        <sz val="12"/>
        <color theme="1"/>
        <rFont val="PFAgoraSansPro-Regular"/>
      </rPr>
      <t>Набор стоматологический для парадонтологических операций/ имплантаций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Салфетка-нагрудник стоматологическая без/с вырезом;
2. Нагрудник впитывающий;
3. Маска медицинская;
4. Шапочка клип-берет;
5. Подголовник на стоматологическое кресло;
6. Халат хирургический;
7. Простыня на кресло.</t>
    </r>
  </si>
  <si>
    <t>Комплекты и изделия для кардиологии</t>
  </si>
  <si>
    <r>
      <rPr>
        <b/>
        <sz val="12"/>
        <color theme="1"/>
        <rFont val="PFAgoraSansPro-Regular"/>
      </rPr>
      <t xml:space="preserve">Комплект "Dolce-Pharm" хирургический для АКШ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145*80 см. - 1 шт.
2. Простыня операционная 100*80 см. - 1 шт.
3. Простыня с периниальным покрытием 230*180, с вырезом 20*100 см - 1 шт.
4. Простыня торакальная 330*300/200см. с отверстием и карманом-приемником - 1 шт.
5. Простыня 180*250 см, с вырезом и адгезивным краем – 1 шт.
6. Карман-приемник из полипропилена 50*75/20 см. - 1 шт.
7. Лента операционная 50*10 см. с липкой фиксацией - 1 шт. 
8. Бахилы–носки - 1 пара</t>
    </r>
  </si>
  <si>
    <t>1/5</t>
  </si>
  <si>
    <r>
      <rPr>
        <b/>
        <sz val="12"/>
        <color theme="1"/>
        <rFont val="Arial Cyr"/>
      </rPr>
      <t xml:space="preserve">Комплект «Dolce-Pharm» хирургический для АКШ №1 </t>
    </r>
    <r>
      <rPr>
        <sz val="11"/>
        <color theme="1"/>
        <rFont val="Arial Cyr"/>
      </rPr>
      <t xml:space="preserve">
</t>
    </r>
    <r>
      <rPr>
        <sz val="10"/>
        <color theme="1"/>
        <rFont val="Arial Cyr"/>
      </rPr>
      <t xml:space="preserve">Состав: 
1. Чехол на инструментальный стол 75-80*145-150 см, стандартный/ усиленный* – 2шт.
2. Чехол на инструментальный стол 205*230 см – 1 шт.
3. Простыня операционная 80*100 см – 2 шт.
4. Простыня 180/195*230 см* с перинеальным покрытием, с вырезом  – 1 шт.
5. Простыня 330*300/180 см / 330*300/225 см* торакальная 
с отверстием и карманом-приемником – 1 шт.
6. Карман-приемник 50*75/20 см – 1 шт.
7. Операционная лента 10*50 см – 4 шт.
8. Бахилы из нетканого материала высокие/ низкие* – 1 пара 
9. Простыня с вырезом и адгезивным краем 180*250 см – 1 шт.
10. Пелёнка – впитывающая 60*30/40/60/90 см* – 5 шт.
11. Фиксатор трубок (Велькро) 2*25 см – 1 шт.
12. Фиксатор для разрезов 60*90 см с отверстием диаметром 7 см – 2 шт. 
(простыня для малых манипуляций) 
13. Фиксатор для разрезов 60*90 см с отверстием диаметром 12 см – 1 шт.
(простыня для малых манипуляций)
*-на выбор один из перечисленного товара
</t>
    </r>
  </si>
  <si>
    <r>
      <rPr>
        <b/>
        <sz val="12"/>
        <color theme="1"/>
        <rFont val="PFAgoraSansPro-Regular"/>
      </rPr>
      <t xml:space="preserve">Комплект "Dolce-Pharm" хирургический для ангиографии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145*80 см – 1 шт.
2. Простыня операционная 190*160 см – 1 шт.
3. Простыня для ангиографии 300*180 см с двумя отверстиями – 1 шт.
4. Фиксатор для трубок с двумя отверстиями - 1 шт.
5. Салфетка бумажная впитывающая 21*23 см – 2 шт.
6. Лента операционная с липкой фиксацией 50*10 см - 1 шт.</t>
    </r>
  </si>
  <si>
    <t>1/12</t>
  </si>
  <si>
    <t xml:space="preserve">Спанлейс 68 </t>
  </si>
  <si>
    <r>
      <rPr>
        <b/>
        <sz val="12"/>
        <color theme="1"/>
        <rFont val="PFAgoraSansPro-Regular"/>
      </rPr>
      <t xml:space="preserve">Комплект "Dolce-Pharm" хирургический для ангиографии -1 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для ангиографии 300*180 см с двумя отверстиями – 1 шт. 
2. Фиксатор для трубок с двумя отверстиями - 1 шт.
3. Салфетка бумажная впитывающая 21*23 см. – 2 шт.</t>
    </r>
  </si>
  <si>
    <r>
      <rPr>
        <b/>
        <sz val="12"/>
        <color theme="1"/>
        <rFont val="PFAgoraSansPro-Regular"/>
      </rPr>
      <t>Комплект "Dolce-Pharm" хирургический для ангиографии -2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145*80 см – 1 шт.
2. Простыня операционная 190*160 см – 1 шт.
3. Простыня для ангиографии с 2 отверстиями 300*272 см – 1шт.
4. Фиксатор для трубок с 2 отверстиями диаметром 1,6 см – 1шт.
5. Салфетка впитывающая 21*23 см – 2 шт. 
6. Лента операционная 60*10 см или 60*20 см (по желанию заказчика) – 2 шт.</t>
    </r>
  </si>
  <si>
    <r>
      <rPr>
        <b/>
        <sz val="12"/>
        <color theme="1"/>
        <rFont val="PFAgoraSansPro-Regular"/>
      </rPr>
      <t xml:space="preserve">Простыня для ангиографии 300х180 см.
</t>
    </r>
    <r>
      <rPr>
        <b/>
        <sz val="10"/>
        <color theme="1"/>
        <rFont val="PFAgoraSansPro-Regular"/>
      </rPr>
      <t xml:space="preserve">с </t>
    </r>
    <r>
      <rPr>
        <sz val="10"/>
        <color theme="1"/>
        <rFont val="PFAgoraSansPro-Regular"/>
      </rPr>
      <t>2 отверстиями</t>
    </r>
  </si>
  <si>
    <t>SMМS 40</t>
  </si>
  <si>
    <r>
      <rPr>
        <b/>
        <sz val="12"/>
        <color theme="1"/>
        <rFont val="PFAgoraSansPro-Regular"/>
      </rPr>
      <t>Простыня для ангиографии</t>
    </r>
    <r>
      <rPr>
        <sz val="12"/>
        <color theme="1"/>
        <rFont val="PFAgoraSansPro-Regular"/>
      </rPr>
      <t xml:space="preserve"> </t>
    </r>
    <r>
      <rPr>
        <b/>
        <sz val="12"/>
        <color theme="1"/>
        <rFont val="PFAgoraSansPro-Regular"/>
      </rPr>
      <t>№2 300х272 см.</t>
    </r>
    <r>
      <rPr>
        <sz val="12"/>
        <color theme="1"/>
        <rFont val="PFAgoraSansPro-Regular"/>
      </rPr>
      <t xml:space="preserve">
</t>
    </r>
    <r>
      <rPr>
        <sz val="10"/>
        <color theme="1"/>
        <rFont val="PFAgoraSansPro-Regular"/>
      </rPr>
      <t>с 2 отверстиями</t>
    </r>
  </si>
  <si>
    <r>
      <rPr>
        <b/>
        <sz val="12"/>
        <color theme="1"/>
        <rFont val="PFAgoraSansPro-Regular"/>
      </rPr>
      <t xml:space="preserve">Простыня торакальная 330х300/200 см.
</t>
    </r>
    <r>
      <rPr>
        <sz val="10"/>
        <color theme="1"/>
        <rFont val="PFAgoraSansPro-Regular"/>
      </rPr>
      <t>с отверстием и с карманом - приемником</t>
    </r>
  </si>
  <si>
    <t>Комплекты и изделия для оториноларингологии (ухо, горло, нос)</t>
  </si>
  <si>
    <r>
      <rPr>
        <b/>
        <sz val="12"/>
        <color theme="1"/>
        <rFont val="PFAgoraSansPro-Regular"/>
      </rPr>
      <t>Комплект "Dolce-Pharm" для лор операции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на операционный стол 190*160 см - 1 шт.
2. Простыня с адгезивным краем 90*80 см- 1 шт.
3. Простыня с вырезом 7*40 см и адгезивным краем 160* 100 см - 1 шт 
4. Чехол на инструментальный стол влагонепроницаемый 145* 80 см - 1шт.
5. Лента опреационная 50* 10 см - 1 шт.
6. Салфетка бумажная впитывающая 22 * 23 см - 4 шт.</t>
    </r>
  </si>
  <si>
    <r>
      <rPr>
        <b/>
        <sz val="12"/>
        <color theme="1"/>
        <rFont val="PFAgoraSansPro-Regular"/>
      </rPr>
      <t xml:space="preserve">Комплект "Dolce Pharm" оториноларингологический </t>
    </r>
    <r>
      <rPr>
        <b/>
        <sz val="10"/>
        <color theme="1"/>
        <rFont val="PFAgoraSansPro-Regular"/>
      </rPr>
      <t xml:space="preserve">(ухо, горло, нос)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160*190/210 или 200*180 см – 1 шт.*
2. Простыня операционная 160*100/150*125 см адгезивная, с вырезом 7*40 см – 1 шт.*
3. Простыня операционная 175*160 см с адгезивным краем – 1 шт.
4. Салфетка 80*70/75 см с адгезивным краем – 1 шт.*
5. Операционная лента адгезивная 10*50 см – 2 шт
6. Салфетка впитывающая 22*23 / 30*30 см – 1 шт.*
*-на выбор один из перечисленного товара</t>
    </r>
  </si>
  <si>
    <t>1/14</t>
  </si>
  <si>
    <t>Комплекты и изделия для офтальмологии</t>
  </si>
  <si>
    <r>
      <rPr>
        <b/>
        <sz val="12"/>
        <color theme="1"/>
        <rFont val="PFAgoraSansPro-Regular"/>
      </rPr>
      <t>Комплект белья "Dolce-Pharm" офтальмологический для хирургии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190*160 /120*70 см – 1 шт.*
2. Простыня операционная 160*200 / 120*120 см для офтальмологии, с 2-мя
квадратными вырезами 10*10 см и инцизионной пленкой, и с 2-мя карманами -приемниками с фиксаторами – 1 шт.*
3. Салфетка впитывающая 21*23 / 30*30 см – 2 шт.*
*-на выбор один из перечисленного размера</t>
    </r>
  </si>
  <si>
    <t>1/15</t>
  </si>
  <si>
    <r>
      <rPr>
        <b/>
        <sz val="12"/>
        <color theme="1"/>
        <rFont val="PFAgoraSansPro-Regular"/>
      </rPr>
      <t>Комплект белья «Dolce-Pharm» офтальмологический для хирургии №1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190*160 /120*70 см – 1 шт.*
2. Простыня операционная 160*200 /120*120 см для офтальмологии, с 2-мя квадратными вырезами 10*10 см и инцизионной пленкой, и с 2-мя карманами -приемниками с фиксаторами – 1 шт.*
3. Простыня 50*50 / 60*60 см – 1 шт.*
4. Салфетка впитывающая 21*23 / 30*30 см – 2 шт.*
5. Чехол на инструментальный стол 145*80 см – 1 шт.
*-на выбор один из перечисленного размера</t>
    </r>
  </si>
  <si>
    <r>
      <rPr>
        <b/>
        <sz val="12"/>
        <color theme="1"/>
        <rFont val="PFAgoraSansPro-Regular"/>
      </rPr>
      <t>Комплект "Dolce-Pharm" хирургический для офтальмологии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
1.Простыня впитывающая 120*120 см, с отверстием диаметром 7,5см, адгезивным слоем, карманом и фиксатором – 1 шт.
2. Простыня операционная 190*160 см - 1 шт.
3. Простыня впитывающая 140*100 см - 1 шт.
4. Салфетка бумажная впитывающая 21*23 см – 4 шт.
5. Халат хирургический, размер М - 3 шт. 
6. Шапочка клип-берет - 1 шт.
7. Бахилы из нетканого материала низкие – 2 пары</t>
    </r>
  </si>
  <si>
    <r>
      <rPr>
        <b/>
        <sz val="12"/>
        <color theme="1"/>
        <rFont val="PFAgoraSansPro-Regular"/>
      </rPr>
      <t xml:space="preserve">Простыня впитывающая 120*120см с адгезивным слоем </t>
    </r>
    <r>
      <rPr>
        <sz val="10"/>
        <color theme="1"/>
        <rFont val="PFAgoraSansPro-Regular"/>
      </rPr>
      <t>с отверстием диаметром 7,5см., карманом, фиксатором</t>
    </r>
  </si>
  <si>
    <t>Комплекты хирургические специализированные</t>
  </si>
  <si>
    <r>
      <rPr>
        <b/>
        <sz val="12"/>
        <color theme="1"/>
        <rFont val="PFAgoraSansPro-Regular"/>
      </rPr>
      <t xml:space="preserve">Комплект "Dolce-Pharm" универсальный большой
</t>
    </r>
    <r>
      <rPr>
        <sz val="10"/>
        <color theme="1"/>
        <rFont val="PFAgoraSansPro-Regular"/>
      </rPr>
      <t>Состав: 
1. Чехол на инструментальный стол 145 *80 - 1 шт.
2. Простыня с адгезивным краем 90*80см - 2 шт.
3. Простыня операционная размер 160*190см - 1 шт.
4. Салфетка впитывающая 12*12см - 4 шт.
5. Простыня с адгезивным краем 240*160см - 1 шт.
6. Лента операционная 50*10см - 1 шт.
7. Простыня с адгезивным краем 160*180см - 1 шт.</t>
    </r>
  </si>
  <si>
    <r>
      <rPr>
        <b/>
        <sz val="12"/>
        <color theme="1"/>
        <rFont val="PFAgoraSansPro-Regular"/>
      </rPr>
      <t>Комплект "Dolce-Pharm" универсальный большой №1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с адгезивным краем 90*80 см - 2 шт.
2. Салфетка впитывающая 12*12см- 4 шт.
3. Простыня операционная 160*190см- 1 шт.
4. Простыня с адгезивным краем 240*160см - 1 шт.</t>
    </r>
  </si>
  <si>
    <r>
      <rPr>
        <b/>
        <sz val="12"/>
        <color theme="1"/>
        <rFont val="PFAgoraSansPro-Regular"/>
      </rPr>
      <t>Комплект "Dolce-Pharm" для основной хирургии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 х 80см - 1шт
2. Простыня с адгезивным краем 240 х 160см - 1шт
3. Простыня с адгезивным краем 180 х 160см - 1шт
4. Простыня с адгезивным краем 100 х 80см - 1шт.
5. Лента операционная 50 х 10см - 1 шт</t>
    </r>
  </si>
  <si>
    <r>
      <rPr>
        <b/>
        <sz val="12"/>
        <color theme="1"/>
        <rFont val="PFAgoraSansPro-Regular"/>
      </rPr>
      <t xml:space="preserve">Комплект "Dolce-Pharm" хирургический для лапароскопии
</t>
    </r>
    <r>
      <rPr>
        <sz val="10"/>
        <color theme="1"/>
        <rFont val="PFAgoraSansPro-Regular"/>
      </rPr>
      <t>Состав: 
1. Чехол на инструментальный стол 145*80 см – 1 шт.
2. Простыня операционная 190*160 см – 1 шт.
3. Простыня для лапароскопии 280*180 см с отверстием, двумя карманами на липкой фиксации, инцизионной пленкой и дополнительными вставками из нетканого материала с отверстиями для трубок – 1 шт.
4. Салфетка бумажная впитывающая 21*23 см – 4 шт.
5. Лента операционная с липкой фиксацией 50*10 см – 2 шт.</t>
    </r>
  </si>
  <si>
    <r>
      <rPr>
        <b/>
        <sz val="12"/>
        <color theme="1"/>
        <rFont val="PFAgoraSansPro-Regular"/>
      </rPr>
      <t>Комплект "Dolce-Pharm" хирургический для лапароскопии №1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для лапароскопии 280*180 см с отверстием, двумя карманами на липкой фиксации, инцизионной пленкой и дополнительными вставками с отверстиями для трубок – 1 шт.
2. Простыня операционная 190*160 см – 1 шт.
3. Салфетка бумажная впитывающая 21*23 см – 4 шт.</t>
    </r>
  </si>
  <si>
    <r>
      <rPr>
        <b/>
        <sz val="12"/>
        <color theme="1"/>
        <rFont val="PFAgoraSansPro-Regular"/>
      </rPr>
      <t xml:space="preserve">Комплект "Dolce-Pharm" для операции на голове
</t>
    </r>
    <r>
      <rPr>
        <sz val="10"/>
        <color theme="1"/>
        <rFont val="PFAgoraSansPro-Regular"/>
      </rPr>
      <t>Состав: 
1. Чехол за инструментальный столик 145 х 80 см - 1шт
2. Простыня адгезивная  250 х 180 см с вырезом 70 х 10 см- 1шт 
3. Простыня операционная 160 х 100 см - 1шт 
4. Салфетка с адгезивным краем 80 х 40 см – 1 шт.
5. Лента операционная 50 х 10 см - 2шт</t>
    </r>
  </si>
  <si>
    <r>
      <rPr>
        <b/>
        <sz val="12"/>
        <color theme="1"/>
        <rFont val="PFAgoraSansPro-Regular"/>
      </rPr>
      <t>Комплект "Dolce-Pharm" для полушарной операции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Карман-приёмник с липким краем из нетканки/ полиэтилена 55*65/55 см- 1 шт.
2. Чехол защитный диаметр 60см из нетканки/ полиэтилена -1 шт.
3. Простыня адгезивная с вырезом 160*140 см - 1 шт.
4. Простыня с адгезивным краем 210*160 см - 1 шт. 
5. Салфетка впитывающая из нетканого материала 22*23 см.-4 шт.</t>
    </r>
  </si>
  <si>
    <r>
      <rPr>
        <b/>
        <sz val="12"/>
        <color theme="1"/>
        <rFont val="PFAgoraSansPro-Regular"/>
      </rPr>
      <t>Комплект "Dolce-Pharm" хирургический для операций на бедре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на инструментальный стол 145*80 см – 1 шт.
2. Простыня с адгезивным краем 180*160 см - 1 шт.
3. Простыня с адгезивным краем 240*160 см - 1 шт.
4. Простыня с вырезом 250*180 см - 1 шт.
5. Простыня влагонепроницаемая с адгезивным краем 90*80 см - 2 шт.
6. Простыня на операционный стол 190*160 см - 1 шт.
7. Лента операционная из полимеров и бумаги 50*10 см - 3 шт.  
8. Бахила-чулок 120*34 см - 1 шт.</t>
    </r>
  </si>
  <si>
    <r>
      <rPr>
        <b/>
        <sz val="12"/>
        <color theme="1"/>
        <rFont val="PFAgoraSansPro-Regular"/>
      </rPr>
      <t xml:space="preserve">Комплект "Dolce-Pharm" для операций на бедре №1
</t>
    </r>
    <r>
      <rPr>
        <sz val="10"/>
        <color theme="1"/>
        <rFont val="PFAgoraSansPro-Regular"/>
      </rPr>
      <t>Состав: 
1. Простыня с адгезивным краем 180*160 см - 1 шт.  
2. Простыня с адгезивным краем 240*160 см - 1 шт.
3. Простыня 250*180 см с вырезом - 1 шт.
4. Простыня влагонепроницаемая с адгезивным краем 90*80 см - 2 шт.  
5. Лента операционная из полимеров и бумаги 50*10 см - 3 шт.</t>
    </r>
  </si>
  <si>
    <r>
      <rPr>
        <b/>
        <sz val="12"/>
        <color theme="1"/>
        <rFont val="PFAgoraSansPro-Regular"/>
      </rPr>
      <t>Комплект "Dolce Pharm" для операции на грудной клетке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Чехол комбинированный на инструментальный столик 145*80 см - 1 шт.
2. Простыня на операционный стол 160*190 см - 1шт.
3. Простыня 160*190 см - 1 шт.
4. Мешок для дефибриллятора 35*30 см - 1 шт.
5. Простыня торакальная с отверстием 40*32 см.
с инцизионной плёнкой 330*300/200 см - 1 шт.
6. Держатель для шнура 30*3 см - 2 шт. 
7. Лента операционная 50*10 см - 2 шт.
8. Покрытие для гениталий с адгезивным слоем 70*80 см - 1 шт
9. Салфетка бумажная впитывающая 22*23 см- 4 шт.</t>
    </r>
  </si>
  <si>
    <r>
      <rPr>
        <b/>
        <sz val="12"/>
        <color theme="1"/>
        <rFont val="PFAgoraSansPro-Regular"/>
      </rPr>
      <t>Комплект "Dolce Pharm" для операции на позвоночнике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160*110 см - 2 шт. 
2. Простыня с отверстием с инцизионной пленкой 300*160 см - 1 шт. 
3. Салфетка бумажная впитывающая 22*23 см- 4 шт</t>
    </r>
  </si>
  <si>
    <r>
      <rPr>
        <b/>
        <sz val="12"/>
        <color theme="1"/>
        <rFont val="PFAgoraSansPro-Regular"/>
      </rPr>
      <t xml:space="preserve">Комплект "Dolce-Pharm" для ламинэктомии
</t>
    </r>
    <r>
      <rPr>
        <sz val="10"/>
        <color theme="1"/>
        <rFont val="PFAgoraSansPro-Regular"/>
      </rPr>
      <t>Состав: 
1. Простыня операционная 190*160 см - 1 шт.
2. Простыня для ламинэктомии 160*300см с вырезом 20*30 с инцизион пленкой - 1шт.
3. Салфетка 80*90 см из нетканого материала с адгезивным краем - 4 шт.
4. Салфетка бумажная впитывающая 22*23 см - 3 шт.</t>
    </r>
  </si>
  <si>
    <r>
      <rPr>
        <b/>
        <sz val="12"/>
        <color theme="1"/>
        <rFont val="PFAgoraSansPro-Regular"/>
      </rPr>
      <t>Комплект "Dolce-Pharm" для липосакции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Салфетка впитывающая 22*23/30*30 см – 3 шт.*
2. Простыня с адгезивным краем 160 х 150 см - 1 шт
3. Простыня с адгезивным краем 160 х 120 см - 1 шт
4. Салфетка впитывающая 45 х 45 см - 1 шт
5. Бахилы из нетканого материала 120 х 75 см – 1 пара</t>
    </r>
  </si>
  <si>
    <t xml:space="preserve">Комплекты хирургические простые </t>
  </si>
  <si>
    <r>
      <rPr>
        <b/>
        <sz val="12"/>
        <color theme="1"/>
        <rFont val="PFAgoraSansPro-Regular"/>
      </rPr>
      <t>Комплект постельного белья №1</t>
    </r>
    <r>
      <rPr>
        <sz val="12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1.Наволочка 80*70см – 1 шт.
2.Простыня 200*160см – 1 шт.
3.Пододеяльник 200*160см – 1 шт.</t>
    </r>
  </si>
  <si>
    <r>
      <rPr>
        <b/>
        <sz val="12"/>
        <color theme="1"/>
        <rFont val="PFAgoraSansPro-Regular"/>
      </rPr>
      <t>Комплект постельного белья №2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1.Простыня 200*160см – 1 шт.
2.Пододеяльник 200*160см – 1 шт.</t>
    </r>
  </si>
  <si>
    <r>
      <rPr>
        <b/>
        <sz val="12"/>
        <color theme="1"/>
        <rFont val="PFAgoraSansPro-Regular"/>
      </rPr>
      <t>Комплект для пациента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рубашка -1шт.
2. шапочка клип-берет-1шт.
3. бахилы низкие-1пара</t>
    </r>
  </si>
  <si>
    <r>
      <rPr>
        <b/>
        <sz val="12"/>
        <color theme="1"/>
        <rFont val="Rasa"/>
      </rPr>
      <t xml:space="preserve">Комплект для посетителей
</t>
    </r>
    <r>
      <rPr>
        <sz val="10"/>
        <color theme="1"/>
        <rFont val="PFAgoraSansPro-Regular"/>
      </rPr>
      <t>Состав: 
1. Накидка
2. Шапочка клип-берет
3. Бахилы полиэтиленовые</t>
    </r>
  </si>
  <si>
    <t>SMS пл 28</t>
  </si>
  <si>
    <r>
      <rPr>
        <b/>
        <sz val="12"/>
        <color theme="1"/>
        <rFont val="PFAgoraSansPro-Regular"/>
      </rPr>
      <t>Комплект для индивидуальной защиты</t>
    </r>
    <r>
      <rPr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1. Маска хирургическая, четырехслойная, противожидкостная на резинках
2. Перчатки диагностические, латексные, текстурированные, неопудренные
3. Шапочка клип-берет
4. Бахилы высокие, защитные
5. Комбинезон защитный с капюшоном
6. Очки защитные</t>
    </r>
  </si>
  <si>
    <t>Спанбонд 40</t>
  </si>
  <si>
    <r>
      <rPr>
        <b/>
        <sz val="12"/>
        <color theme="1"/>
        <rFont val="Rasa"/>
      </rPr>
      <t xml:space="preserve">Комплект одежды и белья хирургический с принадлежностями
</t>
    </r>
    <r>
      <rPr>
        <sz val="10"/>
        <color theme="1"/>
        <rFont val="PFAgoraSansPro-Regular"/>
      </rPr>
      <t>Состав:
1. Наволочка 60*60см.
2. Пододеяльник 200*140см.
3. Простыня большая операционная 200*140см.</t>
    </r>
  </si>
  <si>
    <t>SMS 12</t>
  </si>
  <si>
    <r>
      <rPr>
        <b/>
        <sz val="12"/>
        <color theme="1"/>
        <rFont val="PFAgoraSansPro-Regular"/>
      </rPr>
      <t>Комплект постельного белья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Наволочка 80*70см - 1шт.
2. Простыня 200*160см - 1шт.
3. Пододеяльник 200*160см - 1 шт</t>
    </r>
  </si>
  <si>
    <t>1/20</t>
  </si>
  <si>
    <r>
      <rPr>
        <b/>
        <sz val="12"/>
        <color theme="1"/>
        <rFont val="PFAgoraSansPro-Regular"/>
      </rPr>
      <t xml:space="preserve">Комплект хирургический КХ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4. Бахилы из нетканого материала высокие или низкие / полиэтиленовые – 1 пара.*
*- на выбор один из перечисленного товара</t>
    </r>
  </si>
  <si>
    <r>
      <rPr>
        <b/>
        <sz val="12"/>
        <color theme="1"/>
        <rFont val="PFAgoraSansPro-Regular"/>
      </rPr>
      <t xml:space="preserve">Комплект хирургический КХ-1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4. Фартук – 1 шт.
5. Бахилы из нетканого материала высокие или низкие / полиэтиленовые – 1 пара.*
*- на выбор один из перечисленного товара</t>
    </r>
  </si>
  <si>
    <r>
      <rPr>
        <b/>
        <sz val="12"/>
        <color theme="1"/>
        <rFont val="PFAgoraSansPro-Regular"/>
      </rPr>
      <t xml:space="preserve">Комплект хирургический КХ-2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*- на выбор один из перечисленного товара</t>
    </r>
  </si>
  <si>
    <r>
      <rPr>
        <b/>
        <sz val="12"/>
        <color theme="1"/>
        <rFont val="PFAgoraSansPro-Regular"/>
      </rPr>
      <t>Комплект для усиленной защиты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Фартук ламинированный – 1 шт. 
2. Комбинезон из нетканого материала – 1 шт. 
3. Маска трехслойная  – 1 шт. 
4. Бахилы высокие из нетканого материала – 1 пара</t>
    </r>
  </si>
  <si>
    <r>
      <rPr>
        <b/>
        <sz val="12"/>
        <color theme="1"/>
        <rFont val="PFAgoraSansPro-Regular"/>
      </rPr>
      <t>Комплект для ограничения операционного поля КООП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с адгезивным краем, 160*200/240см или 140*200 см – 2 шт.*
2. Салфетка с адгезивным краем, 80*70/140 см – 2 шт.*
*- на выбор один из перечисленных размеров</t>
    </r>
  </si>
  <si>
    <r>
      <rPr>
        <b/>
        <sz val="12"/>
        <color theme="1"/>
        <rFont val="PFAgoraSansPro-Regular"/>
      </rPr>
      <t>Комплект для ограничения операционного поля КООП-1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с адгезивным краем, 160*200/240 см или 140*200 см – 2 шт.*
2. Простыня, 80*70/140 см – 2 шт.* 
*- на выбор один из перечисленных размеров</t>
    </r>
  </si>
  <si>
    <r>
      <rPr>
        <b/>
        <sz val="12"/>
        <color theme="1"/>
        <rFont val="PFAgoraSansPro-Regular"/>
      </rPr>
      <t>Комплект для ограничения операционного поля КООП-2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с адгезивным краем, 160*200/240 см или 140*200 см – 2 шт.*
2. Простыня, 80*70/140 см – 2 шт.*
3. Чехол на инструментальный стол, 145*80 см – 1 шт.
4. Пеленка впитывающая, 60*60/90 см – 1 шт.*
5. Салфетка с адгезивным краем, 80*70/140 см – 2 шт.*
*- на выбор один из перечисленных размеров</t>
    </r>
  </si>
  <si>
    <r>
      <rPr>
        <b/>
        <sz val="12"/>
        <color theme="1"/>
        <rFont val="PFAgoraSansPro-Regular"/>
      </rPr>
      <t>Комплект для обработки ран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Перчатки медицинские – 1 пара;
2. Марлевые/ватные шарики – 5 шт
3. Салфетки из нетканого материала/марли 7*7 см– 2 шт
4. Пинцет пластиковый – 1 шт</t>
    </r>
  </si>
  <si>
    <r>
      <rPr>
        <b/>
        <sz val="12"/>
        <color theme="1"/>
        <rFont val="PFAgoraSansPro-Regular"/>
      </rPr>
      <t xml:space="preserve">Комплект для снятия швов 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Перчатки медицинские – 1 пара;
2. Нож для снятия швов из полимера из нержавеющей стали – 1 шт; 
3. Салфетки из нетканого материала/марли 7*7 см – 2 шт;
4. Пинцет пластиковый – 1 шт</t>
    </r>
  </si>
  <si>
    <r>
      <rPr>
        <b/>
        <sz val="12"/>
        <color theme="1"/>
        <rFont val="PFAgoraSansPro-Regular"/>
      </rPr>
      <t xml:space="preserve">Комплект для проведения биопсии
</t>
    </r>
    <r>
      <rPr>
        <sz val="10"/>
        <color theme="1"/>
        <rFont val="PFAgoraSansPro-Regular"/>
      </rPr>
      <t>Состав: 
1. Простыня операционная 160 х 190 см - 1 шт.
2. Маска трехслойная - 1 шт.
3. Халат - 1 шт.
4. Лоток из полимера - 1 шт.
5. Пинцет из полимера - 1 шт
6. Перчатки диагностические из латекса - 1 пара</t>
    </r>
  </si>
  <si>
    <r>
      <rPr>
        <b/>
        <sz val="12"/>
        <color theme="1"/>
        <rFont val="PFAgoraSansPro-Regular"/>
      </rPr>
      <t>Комплект для скрининговых исследований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>Состав: 
1. Простыня операционная 160 х 190 см - 1 шт.
2. Зонд из полимера - 1 шт. 
3. Маска трехслойная - 1 шт.
4. Фартук из ламинированного материала - 1 шт. 
5. Перчатки диагностические из латекса - 1 пара 
6. Загубник из полимера- 1 шт. 
7. Лоток из полимера- 1 шт.</t>
    </r>
  </si>
  <si>
    <t>Простыни специализированные</t>
  </si>
  <si>
    <t>Простыня операционная</t>
  </si>
  <si>
    <t>100х80 см.</t>
  </si>
  <si>
    <t>Простыня малая операционная</t>
  </si>
  <si>
    <t>120х160 см.</t>
  </si>
  <si>
    <t xml:space="preserve">Простыня большая операционная </t>
  </si>
  <si>
    <t>190х160 см.</t>
  </si>
  <si>
    <t>Простыня впитывающая</t>
  </si>
  <si>
    <t>140х110 см.</t>
  </si>
  <si>
    <r>
      <rPr>
        <b/>
        <sz val="12"/>
        <color theme="1"/>
        <rFont val="PFAgoraSansPro-Regular"/>
      </rPr>
      <t xml:space="preserve">Простыня с адгезивным краем
</t>
    </r>
    <r>
      <rPr>
        <sz val="10"/>
        <color theme="1"/>
        <rFont val="PFAgoraSansPro-Regular"/>
      </rPr>
      <t xml:space="preserve">с отверстием 70х80см. </t>
    </r>
    <r>
      <rPr>
        <sz val="12"/>
        <color theme="1"/>
        <rFont val="PFAgoraSansPro-Regular"/>
      </rPr>
      <t xml:space="preserve">
</t>
    </r>
  </si>
  <si>
    <t>180х250 см.</t>
  </si>
  <si>
    <t xml:space="preserve">Простыня с адгезивным краем </t>
  </si>
  <si>
    <t>240х160 см.</t>
  </si>
  <si>
    <t>160х180 см.</t>
  </si>
  <si>
    <t>90х80 см.</t>
  </si>
  <si>
    <t>Простыня для блефаропластической операции</t>
  </si>
  <si>
    <t>160/180 х 200/250 см.*</t>
  </si>
  <si>
    <r>
      <rPr>
        <b/>
        <sz val="12"/>
        <color theme="1"/>
        <rFont val="PFAgoraSansPro-Regular"/>
      </rPr>
      <t>Простыня с периниальным покрытием,</t>
    </r>
    <r>
      <rPr>
        <sz val="12"/>
        <color theme="1"/>
        <rFont val="PFAgoraSansPro-Regular"/>
      </rPr>
      <t xml:space="preserve"> </t>
    </r>
    <r>
      <rPr>
        <sz val="10"/>
        <color theme="1"/>
        <rFont val="PFAgoraSansPro-Regular"/>
      </rPr>
      <t>с вырезом</t>
    </r>
  </si>
  <si>
    <t>230х180 см.</t>
  </si>
  <si>
    <r>
      <rPr>
        <b/>
        <sz val="12"/>
        <color theme="1"/>
        <rFont val="PFAgoraSansPro-Regular"/>
      </rPr>
      <t xml:space="preserve">Простыня операционная </t>
    </r>
    <r>
      <rPr>
        <sz val="10"/>
        <color theme="1"/>
        <rFont val="PFAgoraSansPro-Regular"/>
      </rPr>
      <t>с отверстием 28х32, с карманом, отводом и инцизионной пленкой</t>
    </r>
  </si>
  <si>
    <t>250х160 см.</t>
  </si>
  <si>
    <r>
      <rPr>
        <b/>
        <sz val="12"/>
        <color theme="1"/>
        <rFont val="PFAgoraSansPro-Regular"/>
      </rPr>
      <t xml:space="preserve">Простыня для лапаротомии
</t>
    </r>
    <r>
      <rPr>
        <sz val="10"/>
        <color theme="1"/>
        <rFont val="PFAgoraSansPro-Regular"/>
      </rPr>
      <t>с отверстием 28х32, инцизионной пленкой, липучкой (карманы)</t>
    </r>
  </si>
  <si>
    <t>280х180 см.</t>
  </si>
  <si>
    <r>
      <rPr>
        <b/>
        <sz val="12"/>
        <color theme="1"/>
        <rFont val="PFAgoraSansPro-Regular"/>
      </rPr>
      <t xml:space="preserve">Чехол на инструментальный стол 145х80, </t>
    </r>
    <r>
      <rPr>
        <sz val="10"/>
        <color theme="1"/>
        <rFont val="PFAgoraSansPro-Regular"/>
      </rPr>
      <t>одноразовый стерильный</t>
    </r>
  </si>
  <si>
    <t>145х80 см</t>
  </si>
  <si>
    <t xml:space="preserve">Простыни обычные </t>
  </si>
  <si>
    <t>Простыни</t>
  </si>
  <si>
    <t>140х70 см.</t>
  </si>
  <si>
    <t>5/100</t>
  </si>
  <si>
    <t>140х80 см.</t>
  </si>
  <si>
    <t>160х80 см.</t>
  </si>
  <si>
    <t>200х70 см.</t>
  </si>
  <si>
    <t>200х80 см.</t>
  </si>
  <si>
    <t>200х140 см.</t>
  </si>
  <si>
    <t>200х160 см.</t>
  </si>
  <si>
    <t>200х180 см.</t>
  </si>
  <si>
    <t>210х160 см.</t>
  </si>
  <si>
    <r>
      <rPr>
        <b/>
        <sz val="12"/>
        <color theme="1"/>
        <rFont val="PFAgoraSansPro-Regular"/>
      </rPr>
      <t xml:space="preserve">Простыни в рулонах
</t>
    </r>
    <r>
      <rPr>
        <sz val="10"/>
        <color theme="1"/>
        <rFont val="PFAgoraSansPro-Regular"/>
      </rPr>
      <t>Полиспан Меди 0,8*200</t>
    </r>
  </si>
  <si>
    <t xml:space="preserve">белый </t>
  </si>
  <si>
    <t>пл-ть 12</t>
  </si>
  <si>
    <t>1 шт</t>
  </si>
  <si>
    <t xml:space="preserve">голубой  </t>
  </si>
  <si>
    <t>пл-ть 18</t>
  </si>
  <si>
    <t>Стерильные:</t>
  </si>
  <si>
    <r>
      <rPr>
        <b/>
        <sz val="12"/>
        <color theme="1"/>
        <rFont val="PFAgoraSansPro-Regular"/>
      </rPr>
      <t>Простыни</t>
    </r>
    <r>
      <rPr>
        <sz val="12"/>
        <color theme="1"/>
        <rFont val="PFAgoraSansPro-Regular"/>
      </rPr>
      <t xml:space="preserve">
</t>
    </r>
  </si>
  <si>
    <t xml:space="preserve">1/100
</t>
  </si>
  <si>
    <t>Подстилки-пеленки (цены остатки)</t>
  </si>
  <si>
    <t>Нестерильная:</t>
  </si>
  <si>
    <r>
      <rPr>
        <b/>
        <sz val="12"/>
        <color theme="1"/>
        <rFont val="PFAgoraSansPro-Regular"/>
      </rPr>
      <t>Подстилка-пеленка</t>
    </r>
    <r>
      <rPr>
        <sz val="12"/>
        <color theme="1"/>
        <rFont val="PFAgoraSansPro-Regular"/>
      </rPr>
      <t xml:space="preserve"> впитывающая</t>
    </r>
  </si>
  <si>
    <t>60*40 см</t>
  </si>
  <si>
    <t>1/100</t>
  </si>
  <si>
    <t>60х60 см.</t>
  </si>
  <si>
    <t>60х90 см.</t>
  </si>
  <si>
    <t xml:space="preserve">Стерильная: </t>
  </si>
  <si>
    <r>
      <rPr>
        <b/>
        <sz val="12"/>
        <color theme="1"/>
        <rFont val="PFAgoraSansPro-Regular"/>
      </rPr>
      <t>Подстилка-пеленка</t>
    </r>
    <r>
      <rPr>
        <sz val="12"/>
        <color theme="1"/>
        <rFont val="PFAgoraSansPro-Regular"/>
      </rPr>
      <t xml:space="preserve"> впитывающая</t>
    </r>
  </si>
  <si>
    <t>Салфетки</t>
  </si>
  <si>
    <t>30*40 см</t>
  </si>
  <si>
    <t>10/400</t>
  </si>
  <si>
    <t>70*40 см.</t>
  </si>
  <si>
    <t xml:space="preserve">70*70 см </t>
  </si>
  <si>
    <t>80х40 см.</t>
  </si>
  <si>
    <t>80х70 см.</t>
  </si>
  <si>
    <t xml:space="preserve">70х40 см. </t>
  </si>
  <si>
    <t xml:space="preserve">70х70 см. </t>
  </si>
  <si>
    <t>Комбинезоны</t>
  </si>
  <si>
    <r>
      <rPr>
        <b/>
        <sz val="12"/>
        <color theme="1"/>
        <rFont val="PFAgoraSansPro-Regular"/>
      </rPr>
      <t xml:space="preserve">Комбинезон </t>
    </r>
    <r>
      <rPr>
        <sz val="12"/>
        <color theme="1"/>
        <rFont val="PFAgoraSansPro-Regular"/>
      </rPr>
      <t>защитный</t>
    </r>
    <r>
      <rPr>
        <b/>
        <sz val="12"/>
        <color theme="1"/>
        <rFont val="PFAgoraSansPro-Regular"/>
      </rPr>
      <t xml:space="preserve"> </t>
    </r>
  </si>
  <si>
    <t>3/51</t>
  </si>
  <si>
    <t>XL</t>
  </si>
  <si>
    <t>XXL</t>
  </si>
  <si>
    <r>
      <rPr>
        <b/>
        <sz val="12"/>
        <color theme="1"/>
        <rFont val="PFAgoraSansPro-Regular"/>
      </rPr>
      <t>Комбинезон</t>
    </r>
    <r>
      <rPr>
        <sz val="12"/>
        <color theme="1"/>
        <rFont val="PFAgoraSansPro-Regular"/>
      </rPr>
      <t xml:space="preserve"> защитный </t>
    </r>
  </si>
  <si>
    <r>
      <rPr>
        <b/>
        <sz val="12"/>
        <color theme="1"/>
        <rFont val="PFAgoraSansPro-Regular"/>
      </rPr>
      <t xml:space="preserve">Комбинезон </t>
    </r>
    <r>
      <rPr>
        <sz val="12"/>
        <color theme="1"/>
        <rFont val="PFAgoraSansPro-Regular"/>
      </rPr>
      <t xml:space="preserve">защитный </t>
    </r>
  </si>
  <si>
    <t>Спанбонд 40 
Ламинированный</t>
  </si>
  <si>
    <r>
      <rPr>
        <b/>
        <sz val="12"/>
        <color theme="1"/>
        <rFont val="PFAgoraSansPro-Regular"/>
      </rPr>
      <t>Комбинезон</t>
    </r>
    <r>
      <rPr>
        <sz val="12"/>
        <color theme="1"/>
        <rFont val="PFAgoraSansPro-Regular"/>
      </rPr>
      <t xml:space="preserve"> защитный </t>
    </r>
  </si>
  <si>
    <t>Спанбонд 55 
Ламинированный</t>
  </si>
  <si>
    <r>
      <rPr>
        <b/>
        <sz val="12"/>
        <color theme="1"/>
        <rFont val="PFAgoraSansPro-Regular"/>
      </rPr>
      <t xml:space="preserve">Комбинезон </t>
    </r>
    <r>
      <rPr>
        <sz val="12"/>
        <color theme="1"/>
        <rFont val="PFAgoraSansPro-Regular"/>
      </rPr>
      <t>защитный с клапаном</t>
    </r>
  </si>
  <si>
    <r>
      <rPr>
        <b/>
        <sz val="12"/>
        <color theme="1"/>
        <rFont val="PFAgoraSansPro-Regular"/>
      </rPr>
      <t>Комбинезон</t>
    </r>
    <r>
      <rPr>
        <sz val="12"/>
        <color theme="1"/>
        <rFont val="PFAgoraSansPro-Regular"/>
      </rPr>
      <t xml:space="preserve"> противочумный с клапаном</t>
    </r>
  </si>
  <si>
    <t>Спанбонд 55</t>
  </si>
  <si>
    <t>Костюмы хирургические</t>
  </si>
  <si>
    <r>
      <rPr>
        <b/>
        <sz val="12"/>
        <color theme="1"/>
        <rFont val="PFAgoraSansPro-Regular"/>
      </rPr>
      <t xml:space="preserve">Костюм хирургический с длинным рукавом. </t>
    </r>
    <r>
      <rPr>
        <sz val="12"/>
        <color theme="1"/>
        <rFont val="PFAgoraSansPro-Regular"/>
      </rPr>
      <t xml:space="preserve">Трикотажный манжет. 
Цвет: голубой. </t>
    </r>
  </si>
  <si>
    <t xml:space="preserve">M </t>
  </si>
  <si>
    <t>5/60</t>
  </si>
  <si>
    <r>
      <rPr>
        <b/>
        <sz val="12"/>
        <color theme="1"/>
        <rFont val="PFAgoraSansPro-Regular"/>
      </rPr>
      <t>Костюм хирургический с коротким рукавом.</t>
    </r>
    <r>
      <rPr>
        <sz val="12"/>
        <color theme="1"/>
        <rFont val="PFAgoraSansPro-Regular"/>
      </rPr>
      <t xml:space="preserve">
Цвет: голубой. </t>
    </r>
  </si>
  <si>
    <t>5/70</t>
  </si>
  <si>
    <t>Стерильные</t>
  </si>
  <si>
    <r>
      <rPr>
        <b/>
        <sz val="12"/>
        <color theme="1"/>
        <rFont val="PFAgoraSansPro-Regular"/>
      </rPr>
      <t>Костюм хирургический с длинным рукавом</t>
    </r>
    <r>
      <rPr>
        <sz val="12"/>
        <color theme="1"/>
        <rFont val="PFAgoraSansPro-Regular"/>
      </rPr>
      <t xml:space="preserve">. Трикотажный манжет. 
Цвет: голубой. </t>
    </r>
  </si>
  <si>
    <t>1/40</t>
  </si>
  <si>
    <r>
      <rPr>
        <b/>
        <sz val="12"/>
        <color theme="1"/>
        <rFont val="PFAgoraSansPro-Regular"/>
      </rPr>
      <t>Костюм хирургический с коротким рукавом</t>
    </r>
    <r>
      <rPr>
        <sz val="12"/>
        <color theme="1"/>
        <rFont val="PFAgoraSansPro-Regular"/>
      </rPr>
      <t xml:space="preserve">.
Цвет: голубой. </t>
    </r>
  </si>
  <si>
    <t>Халаты хирургические</t>
  </si>
  <si>
    <r>
      <rPr>
        <b/>
        <sz val="12"/>
        <color theme="1"/>
        <rFont val="PFAgoraSansPro-Regular"/>
      </rPr>
      <t xml:space="preserve">Халат хирургический с длинным рукавом. </t>
    </r>
    <r>
      <rPr>
        <sz val="12"/>
        <color theme="1"/>
        <rFont val="PFAgoraSansPro-Regular"/>
      </rPr>
      <t xml:space="preserve">Трикотажный манжет. 
С завязками на поясе и на горловине, расположенными сзади. </t>
    </r>
  </si>
  <si>
    <t xml:space="preserve">Размер: S
Ширина спинки и переда: 70 см.
Длина: 112 см.
Длина рукава 
(от основания шеи): 82 см.
</t>
  </si>
  <si>
    <t>Размер: M 
Ширина спинки и переда: 74 см.
Длина: 116 см.
Длина рукава 
(от основания шеи): 83 см.</t>
  </si>
  <si>
    <t>Размер: L
Ширина спинки и переда: 78 см.
Длина: 120 см.
Длина рукава 
(от основания шеи): 84 см.</t>
  </si>
  <si>
    <t>Размер: XL
Ширина спинки и переда: 82 см.
Длина: 124 см.
Длина рукава 
(от основания шеи): 86 см.</t>
  </si>
  <si>
    <t>Размер:  XXL
Ширина спинки и переда: 86 см.
Длина: 128 см.
Длина рукава 
(от основания шеи): 88 см.</t>
  </si>
  <si>
    <r>
      <rPr>
        <b/>
        <sz val="12"/>
        <color theme="1"/>
        <rFont val="PFAgoraSansPro-Regular"/>
      </rPr>
      <t>Халат хирургический с</t>
    </r>
    <r>
      <rPr>
        <sz val="12"/>
        <color theme="1"/>
        <rFont val="PFAgoraSansPro-Regular"/>
      </rPr>
      <t xml:space="preserve"> коротким рукавом.
Цвет: голубой. </t>
    </r>
  </si>
  <si>
    <r>
      <rPr>
        <b/>
        <sz val="12"/>
        <color theme="1"/>
        <rFont val="PFAgoraSansPro-Regular"/>
      </rPr>
      <t>Халат хирургический с длинным рукавом.</t>
    </r>
    <r>
      <rPr>
        <sz val="12"/>
        <color theme="1"/>
        <rFont val="PFAgoraSansPro-Regular"/>
      </rPr>
      <t xml:space="preserve"> Трикотажный манжет. 
С завязками на поясе и на горловине, расположенными сзади. </t>
    </r>
  </si>
  <si>
    <r>
      <rPr>
        <b/>
        <sz val="12"/>
        <color theme="1"/>
        <rFont val="PFAgoraSansPro-Regular"/>
      </rPr>
      <t>Халат хирургический с коротким рукавом</t>
    </r>
    <r>
      <rPr>
        <sz val="12"/>
        <color theme="1"/>
        <rFont val="PFAgoraSansPro-Regular"/>
      </rPr>
      <t xml:space="preserve">.
Цвет: голубой. </t>
    </r>
  </si>
  <si>
    <t xml:space="preserve">Медицинские маски и респираторы </t>
  </si>
  <si>
    <r>
      <rPr>
        <b/>
        <sz val="12"/>
        <color theme="1"/>
        <rFont val="PFAgoraSansPro-Regular"/>
      </rPr>
      <t xml:space="preserve">Маска медицинская детская
</t>
    </r>
    <r>
      <rPr>
        <sz val="10"/>
        <color theme="1"/>
        <rFont val="PFAgoraSansPro-Regular"/>
      </rPr>
      <t>трехслойная на резинках</t>
    </r>
  </si>
  <si>
    <t>Цвет: голубой, розовый. Возраст детей: с 8 до 12 лет</t>
  </si>
  <si>
    <t xml:space="preserve">В пакете
50/3000 </t>
  </si>
  <si>
    <t>В коробке 50/2400</t>
  </si>
  <si>
    <r>
      <rPr>
        <b/>
        <sz val="12"/>
        <color theme="1"/>
        <rFont val="PFAgoraSansPro-Regular"/>
      </rPr>
      <t xml:space="preserve">Маска-респиратор детская 
</t>
    </r>
    <r>
      <rPr>
        <sz val="10"/>
        <color theme="1"/>
        <rFont val="PFAgoraSansPro-Regular"/>
      </rPr>
      <t>Butterfly Type</t>
    </r>
  </si>
  <si>
    <t xml:space="preserve">Цвет: розовый, голубой. Возраст детей:  с 4 до 7 лет </t>
  </si>
  <si>
    <t>В пакете
50/3000</t>
  </si>
  <si>
    <r>
      <rPr>
        <b/>
        <sz val="12"/>
        <color theme="1"/>
        <rFont val="Rasa"/>
      </rPr>
      <t xml:space="preserve">Маска медицинская взрослая 
</t>
    </r>
    <r>
      <rPr>
        <sz val="10"/>
        <color theme="1"/>
        <rFont val="PFAgoraSansPro-Regular"/>
      </rPr>
      <t>трехслойная на резинках</t>
    </r>
  </si>
  <si>
    <t>Цвет: голубой</t>
  </si>
  <si>
    <t>100/2000</t>
  </si>
  <si>
    <r>
      <rPr>
        <b/>
        <sz val="12"/>
        <color theme="1"/>
        <rFont val="Rasa"/>
      </rPr>
      <t xml:space="preserve">Маска медицинская взрослая </t>
    </r>
    <r>
      <rPr>
        <sz val="10"/>
        <color theme="1"/>
        <rFont val="PFAgoraSansPro-Regular"/>
      </rPr>
      <t xml:space="preserve">трехслойная на резинках </t>
    </r>
    <r>
      <rPr>
        <b/>
        <sz val="11"/>
        <color theme="1"/>
        <rFont val="PFAgoraSansPro-Regular"/>
      </rPr>
      <t>с угольным фильтром</t>
    </r>
  </si>
  <si>
    <t>Цвет: серый</t>
  </si>
  <si>
    <r>
      <rPr>
        <b/>
        <sz val="12"/>
        <color theme="1"/>
        <rFont val="Rasa"/>
      </rPr>
      <t xml:space="preserve">Маска медицинская взрослая
</t>
    </r>
    <r>
      <rPr>
        <sz val="10"/>
        <color theme="1"/>
        <rFont val="PFAgoraSansPro-Regular"/>
      </rPr>
      <t xml:space="preserve">трехслойная </t>
    </r>
    <r>
      <rPr>
        <b/>
        <sz val="12"/>
        <color theme="1"/>
        <rFont val="PFAgoraSansPro-Regular"/>
      </rPr>
      <t>на завязках</t>
    </r>
  </si>
  <si>
    <r>
      <rPr>
        <b/>
        <sz val="12"/>
        <color theme="1"/>
        <rFont val="Rasa"/>
      </rPr>
      <t xml:space="preserve">Маска хирургическая </t>
    </r>
    <r>
      <rPr>
        <sz val="10"/>
        <color theme="1"/>
        <rFont val="PFAgoraSansPro-Regular"/>
      </rPr>
      <t xml:space="preserve">четырехслойная </t>
    </r>
  </si>
  <si>
    <t>Противожидкостная 
Max Protection (уточка)</t>
  </si>
  <si>
    <t>FFP1 без клапана</t>
  </si>
  <si>
    <t>25/450</t>
  </si>
  <si>
    <r>
      <rPr>
        <b/>
        <sz val="12"/>
        <color theme="1"/>
        <rFont val="PFAgoraSansPro-Regular"/>
      </rPr>
      <t xml:space="preserve">С-Маска хирургическая 
</t>
    </r>
    <r>
      <rPr>
        <sz val="10"/>
        <color theme="1"/>
        <rFont val="PFAgoraSansPro-Regular"/>
      </rPr>
      <t>четырехслойная на резинках</t>
    </r>
  </si>
  <si>
    <t>Противожидкостная 
FFP</t>
  </si>
  <si>
    <t xml:space="preserve">FFP1 без клапана </t>
  </si>
  <si>
    <t>50/900</t>
  </si>
  <si>
    <t>КН-95, 40-70</t>
  </si>
  <si>
    <t xml:space="preserve">FFP1 с клапаном </t>
  </si>
  <si>
    <t>40/480</t>
  </si>
  <si>
    <t xml:space="preserve">FFP2 без клапана </t>
  </si>
  <si>
    <t xml:space="preserve">FFP2 с клапаном </t>
  </si>
  <si>
    <t xml:space="preserve">FFP3 без клапана </t>
  </si>
  <si>
    <t xml:space="preserve">FFP3 с клапаном </t>
  </si>
  <si>
    <t>Маска-респиратор</t>
  </si>
  <si>
    <t>Фильтрующая Fish Type</t>
  </si>
  <si>
    <t>50/800</t>
  </si>
  <si>
    <t>Головные уборы</t>
  </si>
  <si>
    <r>
      <rPr>
        <b/>
        <sz val="12"/>
        <color theme="1"/>
        <rFont val="PFAgoraSansPro-Regular"/>
      </rPr>
      <t xml:space="preserve">Шапочка клип-берет </t>
    </r>
    <r>
      <rPr>
        <sz val="12"/>
        <color theme="1"/>
        <rFont val="PFAgoraSansPro-Regular"/>
      </rPr>
      <t xml:space="preserve">нестер. </t>
    </r>
  </si>
  <si>
    <t>Цвет: белый, голубой, зеленый.</t>
  </si>
  <si>
    <t>Плотность 10</t>
  </si>
  <si>
    <t>25/1000</t>
  </si>
  <si>
    <r>
      <rPr>
        <b/>
        <sz val="12"/>
        <color theme="1"/>
        <rFont val="PFAgoraSansPro-Regular"/>
      </rPr>
      <t xml:space="preserve">Шапочка бандана на завязках </t>
    </r>
    <r>
      <rPr>
        <sz val="12"/>
        <color theme="1"/>
        <rFont val="PFAgoraSansPro-Regular"/>
      </rPr>
      <t xml:space="preserve">нестер. </t>
    </r>
  </si>
  <si>
    <r>
      <rPr>
        <b/>
        <sz val="12"/>
        <color theme="1"/>
        <rFont val="PFAgoraSansPro-Regular"/>
      </rPr>
      <t xml:space="preserve">Шапочка шлем </t>
    </r>
    <r>
      <rPr>
        <sz val="12"/>
        <color theme="1"/>
        <rFont val="PFAgoraSansPro-Regular"/>
      </rPr>
      <t xml:space="preserve">нестер. </t>
    </r>
  </si>
  <si>
    <t>50/560</t>
  </si>
  <si>
    <t>Бахилы</t>
  </si>
  <si>
    <t>Бахилы низкие полиэтиленовые</t>
  </si>
  <si>
    <t>Цвет: голубой, зеленый</t>
  </si>
  <si>
    <t>Плотность 13</t>
  </si>
  <si>
    <r>
      <rPr>
        <b/>
        <sz val="12"/>
        <color theme="1"/>
        <rFont val="PFAgoraSansPro-Regular"/>
      </rPr>
      <t xml:space="preserve">Бахилы низкие </t>
    </r>
    <r>
      <rPr>
        <sz val="12"/>
        <color theme="1"/>
        <rFont val="PFAgoraSansPro-Regular"/>
      </rPr>
      <t xml:space="preserve">нестер. </t>
    </r>
  </si>
  <si>
    <t>25/700</t>
  </si>
  <si>
    <r>
      <rPr>
        <b/>
        <sz val="12"/>
        <color theme="1"/>
        <rFont val="Rasa"/>
      </rPr>
      <t xml:space="preserve">Бахилы высокие на заявязках </t>
    </r>
    <r>
      <rPr>
        <sz val="12"/>
        <color theme="1"/>
        <rFont val="PFAgoraSansPro-Regular"/>
      </rPr>
      <t>нестер.</t>
    </r>
  </si>
  <si>
    <t>10/200</t>
  </si>
  <si>
    <r>
      <rPr>
        <b/>
        <sz val="12"/>
        <color theme="1"/>
        <rFont val="PFAgoraSansPro-Regular"/>
      </rPr>
      <t>Бахилы высокие</t>
    </r>
    <r>
      <rPr>
        <sz val="12"/>
        <color theme="1"/>
        <rFont val="PFAgoraSansPro-Regular"/>
      </rPr>
      <t xml:space="preserve"> </t>
    </r>
    <r>
      <rPr>
        <b/>
        <sz val="12"/>
        <color theme="1"/>
        <rFont val="PFAgoraSansPro-Regular"/>
      </rPr>
      <t>на завязках</t>
    </r>
    <r>
      <rPr>
        <sz val="12"/>
        <color theme="1"/>
        <rFont val="PFAgoraSansPro-Regular"/>
      </rPr>
      <t xml:space="preserve"> </t>
    </r>
    <r>
      <rPr>
        <b/>
        <sz val="12"/>
        <color theme="1"/>
        <rFont val="PFAgoraSansPro-Regular"/>
      </rPr>
      <t>ламинированные</t>
    </r>
    <r>
      <rPr>
        <sz val="12"/>
        <color theme="1"/>
        <rFont val="PFAgoraSansPro-Regular"/>
      </rPr>
      <t xml:space="preserve"> нестер.</t>
    </r>
  </si>
  <si>
    <t xml:space="preserve">Спанбонд лам 40 </t>
  </si>
  <si>
    <t>25/250</t>
  </si>
  <si>
    <t>Спанбонд лам 55</t>
  </si>
  <si>
    <t>Прочая медицинская одежда</t>
  </si>
  <si>
    <r>
      <rPr>
        <b/>
        <sz val="12"/>
        <color theme="1"/>
        <rFont val="PFAgoraSansPro-Regular"/>
      </rPr>
      <t xml:space="preserve">Лиф </t>
    </r>
    <r>
      <rPr>
        <sz val="10"/>
        <color theme="1"/>
        <rFont val="Calibri"/>
        <family val="2"/>
        <charset val="204"/>
      </rPr>
      <t>не</t>
    </r>
    <r>
      <rPr>
        <sz val="10"/>
        <color theme="1"/>
        <rFont val="PFAgoraSansPro-Regular"/>
      </rPr>
      <t>стерильный</t>
    </r>
  </si>
  <si>
    <r>
      <rPr>
        <b/>
        <sz val="12"/>
        <color theme="1"/>
        <rFont val="PFAgoraSansPro-Regular"/>
      </rPr>
      <t>Нижнее белье</t>
    </r>
    <r>
      <rPr>
        <sz val="12"/>
        <color theme="1"/>
        <rFont val="PFAgoraSansPro-Regular"/>
      </rPr>
      <t xml:space="preserve"> </t>
    </r>
    <r>
      <rPr>
        <sz val="10"/>
        <color theme="1"/>
        <rFont val="PFAgoraSansPro-Regular"/>
      </rPr>
      <t>(трусики-стринги) нестерильные</t>
    </r>
  </si>
  <si>
    <t>25/1250</t>
  </si>
  <si>
    <r>
      <rPr>
        <b/>
        <sz val="12"/>
        <color theme="1"/>
        <rFont val="Rasa"/>
      </rPr>
      <t xml:space="preserve">Проктологические шорты </t>
    </r>
    <r>
      <rPr>
        <sz val="10"/>
        <color theme="1"/>
        <rFont val="PFAgoraSansPro-Regular"/>
      </rPr>
      <t>нестерильные</t>
    </r>
  </si>
  <si>
    <t>СМС 28</t>
  </si>
  <si>
    <t>25/350</t>
  </si>
  <si>
    <t>SMS 40 размер М</t>
  </si>
  <si>
    <t>SMS 40 размер L</t>
  </si>
  <si>
    <r>
      <rPr>
        <b/>
        <sz val="12"/>
        <color theme="1"/>
        <rFont val="PFAgoraSansPro-Regular"/>
      </rPr>
      <t xml:space="preserve">Рубашка для рожениц </t>
    </r>
    <r>
      <rPr>
        <sz val="10"/>
        <color theme="1"/>
        <rFont val="PFAgoraSansPro-Regular"/>
      </rPr>
      <t>нестерильная</t>
    </r>
  </si>
  <si>
    <r>
      <rPr>
        <b/>
        <sz val="12"/>
        <color theme="1"/>
        <rFont val="PFAgoraSansPro-Regular"/>
      </rPr>
      <t>Накидка для посетителей</t>
    </r>
    <r>
      <rPr>
        <sz val="12"/>
        <color theme="1"/>
        <rFont val="PFAgoraSansPro-Regular"/>
      </rPr>
      <t xml:space="preserve"> </t>
    </r>
    <r>
      <rPr>
        <sz val="10"/>
        <color theme="1"/>
        <rFont val="PFAgoraSansPro-Regular"/>
      </rPr>
      <t>нестерильная</t>
    </r>
  </si>
  <si>
    <t>10/150</t>
  </si>
  <si>
    <r>
      <rPr>
        <b/>
        <sz val="12"/>
        <color theme="1"/>
        <rFont val="PFAgoraSansPro-Regular"/>
      </rPr>
      <t>Нарукавники</t>
    </r>
    <r>
      <rPr>
        <sz val="12"/>
        <color theme="1"/>
        <rFont val="PFAgoraSansPro-Regular"/>
      </rPr>
      <t xml:space="preserve"> </t>
    </r>
    <r>
      <rPr>
        <sz val="10"/>
        <color theme="1"/>
        <rFont val="PFAgoraSansPro-Regular"/>
      </rPr>
      <t>нестерильные</t>
    </r>
  </si>
  <si>
    <t>10/250</t>
  </si>
  <si>
    <t>13 мкр.</t>
  </si>
  <si>
    <t>10/100</t>
  </si>
  <si>
    <t>Фартук ламинированный</t>
  </si>
  <si>
    <t>нестер..</t>
  </si>
  <si>
    <t>10/500</t>
  </si>
  <si>
    <t>стер.</t>
  </si>
  <si>
    <t>1/250</t>
  </si>
  <si>
    <t>Вся продукция зарегистрирована, сертифицирована и разрешена к применению на территории РК</t>
  </si>
  <si>
    <t xml:space="preserve"> В цены не включены транспортные расходы по регионам РК.                                                                                                                              </t>
  </si>
  <si>
    <t>Отправка грузобагажом, почтой или почтоснабом в любой регион Казахстана</t>
  </si>
  <si>
    <t>Компания оставляет за собой право корректировать цены</t>
  </si>
  <si>
    <t>Ждем Ваших заявок по тел: 8 (727) 271 98 08 сот.тел: 8 777 715 70 48; 8 777 715 70 60</t>
  </si>
  <si>
    <t>Претензии и рекламации по качеству продукции принимаются по телефонам 8 777 715 70 48</t>
  </si>
  <si>
    <t xml:space="preserve">Директор </t>
  </si>
  <si>
    <t>Макишева С.</t>
  </si>
  <si>
    <t>РД2</t>
  </si>
  <si>
    <t>Уристембек А.М.</t>
  </si>
  <si>
    <t>Начальник отдела маркетинга</t>
  </si>
  <si>
    <t>Джаркимбаева Г.Н.</t>
  </si>
  <si>
    <t>Шприцы стерильные одноразового применения</t>
  </si>
  <si>
    <t>Шприцы "Dolce-Pharm" инъекционные, безопасные, 3-х компонентные</t>
  </si>
  <si>
    <t xml:space="preserve">с иглами </t>
  </si>
  <si>
    <t>2 мл</t>
  </si>
  <si>
    <t>5 мл</t>
  </si>
  <si>
    <t>пл-ть 15</t>
  </si>
  <si>
    <t>пл-ть 23</t>
  </si>
  <si>
    <t>Макишева С.М. __________</t>
  </si>
  <si>
    <r>
      <rPr>
        <b/>
        <sz val="12"/>
        <color theme="1"/>
        <rFont val="Arial"/>
        <family val="2"/>
        <charset val="204"/>
      </rPr>
      <t xml:space="preserve">Перчатки Surgical-Smooth 
</t>
    </r>
    <r>
      <rPr>
        <sz val="10"/>
        <color theme="1"/>
        <rFont val="Arial"/>
        <family val="2"/>
        <charset val="204"/>
      </rPr>
      <t>хирургические опудренные гладкие латексные</t>
    </r>
  </si>
  <si>
    <r>
      <rPr>
        <b/>
        <sz val="12"/>
        <color theme="1"/>
        <rFont val="Rasa"/>
      </rPr>
      <t>Перчатки Exam-Smooth</t>
    </r>
    <r>
      <rPr>
        <sz val="10"/>
        <color theme="1"/>
        <rFont val="Rasa"/>
      </rPr>
      <t xml:space="preserve">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</si>
  <si>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color theme="1"/>
        <rFont val="Rasa, Arial"/>
      </rPr>
      <t xml:space="preserve">Перчатки Exam-Smooth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</si>
  <si>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color theme="1"/>
        <rFont val="Rasa, Arial"/>
      </rPr>
      <t xml:space="preserve">Перчатки Derma-Tex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латексные</t>
    </r>
  </si>
  <si>
    <t>пл-ть 25</t>
  </si>
  <si>
    <r>
      <rPr>
        <b/>
        <sz val="12"/>
        <color theme="1"/>
        <rFont val="PFAgoraSansPro-Regular"/>
      </rPr>
      <t xml:space="preserve">Лиф </t>
    </r>
    <r>
      <rPr>
        <sz val="10"/>
        <color theme="1"/>
        <rFont val="Calibri"/>
        <family val="2"/>
        <charset val="204"/>
      </rPr>
      <t>не</t>
    </r>
    <r>
      <rPr>
        <sz val="10"/>
        <color theme="1"/>
        <rFont val="PFAgoraSansPro-Regular"/>
      </rPr>
      <t>стерильный</t>
    </r>
  </si>
  <si>
    <t>ИНСТРУКЦИЯ ПОЛЬЗОВАНИЯ</t>
  </si>
  <si>
    <t>Обязательно для прочтения!!!</t>
  </si>
  <si>
    <t>1)</t>
  </si>
  <si>
    <t>Рабочий прайс</t>
  </si>
  <si>
    <t>выделен зеленым цветом</t>
  </si>
  <si>
    <t>обязателен для корректировок отдела маркетинга</t>
  </si>
  <si>
    <t>при внесении цифр в рабочий прайс остальные прайсы будут автоматически меняться</t>
  </si>
  <si>
    <t>ЗАПРЕЩЕНО! Добавлять строки или их удалять - обратиться к Алине Макишевой для изменения</t>
  </si>
  <si>
    <t>МОЖНО! Выделять цветом номенклатуру, цены которой были изменены</t>
  </si>
  <si>
    <t xml:space="preserve">ЗАПРЕЩЕНО! Менять цены </t>
  </si>
  <si>
    <t>ЗАПРЕЩЕНО! Менять цены, т.к. проставлены ссылки и формулы</t>
  </si>
  <si>
    <t>Цена тенге за 1 RUB</t>
  </si>
  <si>
    <t>1RUB=</t>
  </si>
  <si>
    <t>1USD=</t>
  </si>
  <si>
    <t>выделен желтым цветом, т.к. Вверху данного листа есть ячейка для внесения данных по действующему курсу рубль-=тенге</t>
  </si>
  <si>
    <t>Все листы кроме 1 стоит защита</t>
  </si>
  <si>
    <t>3) экспорт руб, доллар</t>
  </si>
  <si>
    <r>
      <t xml:space="preserve">Перчатки Derma-Tex 
</t>
    </r>
    <r>
      <rPr>
        <sz val="10"/>
        <rFont val="PFAgoraSansPro-Regular"/>
      </rPr>
      <t>диагностические неопудренные текстурированные латексные</t>
    </r>
  </si>
  <si>
    <r>
      <rPr>
        <b/>
        <sz val="12"/>
        <rFont val="PFAgoraSansPro-Regular"/>
      </rPr>
      <t xml:space="preserve">Перчатки Surgical-Smooth 
</t>
    </r>
    <r>
      <rPr>
        <sz val="10"/>
        <rFont val="PFAgoraSansPro-Regular"/>
      </rPr>
      <t>хирургические опудренные гладкие латексные</t>
    </r>
  </si>
  <si>
    <r>
      <rPr>
        <b/>
        <sz val="12"/>
        <color theme="1"/>
        <rFont val="Rasa"/>
      </rPr>
      <t>Перчатки Exam-Smooth</t>
    </r>
    <r>
      <rPr>
        <sz val="10"/>
        <color theme="1"/>
        <rFont val="Rasa"/>
      </rPr>
      <t xml:space="preserve">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</si>
  <si>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rFont val="PFAgoraSansPro-Regular"/>
      </rPr>
      <t xml:space="preserve">Перчатки Nitrile-Tex 
</t>
    </r>
    <r>
      <rPr>
        <sz val="10"/>
        <rFont val="PFAgoraSansPro-Regular"/>
      </rPr>
      <t>диагностические неопудренные текстурированные нитриловые</t>
    </r>
  </si>
  <si>
    <r>
      <rPr>
        <b/>
        <sz val="12"/>
        <rFont val="Helvetica "/>
      </rPr>
      <t>Перчатки MPG Latex</t>
    </r>
    <r>
      <rPr>
        <sz val="10"/>
        <rFont val="Helvetica "/>
      </rPr>
      <t xml:space="preserve"> 
диагностические неопудренные текстурированные латексные </t>
    </r>
  </si>
  <si>
    <r>
      <rPr>
        <b/>
        <sz val="12"/>
        <color theme="1"/>
        <rFont val="Rasa, Arial"/>
      </rPr>
      <t xml:space="preserve">Перчатки Exam-Smooth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</si>
  <si>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color theme="1"/>
        <rFont val="Rasa, Arial"/>
      </rPr>
      <t xml:space="preserve">Перчатки Derma-Tex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латексные</t>
    </r>
  </si>
  <si>
    <r>
      <t>Перчатки MPG-Nitril</t>
    </r>
    <r>
      <rPr>
        <sz val="12"/>
        <rFont val="PFAgoraSansPro-Regular"/>
      </rPr>
      <t xml:space="preserve"> 
</t>
    </r>
    <r>
      <rPr>
        <sz val="10"/>
        <rFont val="PFAgoraSansPro-Regular"/>
      </rPr>
      <t>диагностические неопудренные текстурированные нитриловые</t>
    </r>
  </si>
  <si>
    <r>
      <rPr>
        <b/>
        <sz val="12"/>
        <rFont val="PFAgoraSansPro-Regular"/>
      </rPr>
      <t xml:space="preserve">Перчатки Nitrile-Tex 
</t>
    </r>
    <r>
      <rPr>
        <sz val="10"/>
        <rFont val="PFAgoraSansPro-Regular"/>
      </rPr>
      <t xml:space="preserve">диагностические неопудренные текстурированные нитриловые
</t>
    </r>
  </si>
  <si>
    <r>
      <rPr>
        <b/>
        <sz val="12"/>
        <rFont val="PFAgoraSansPro-Regular"/>
      </rPr>
      <t xml:space="preserve">Зеркало Куско Dolce
</t>
    </r>
    <r>
      <rPr>
        <sz val="10"/>
        <rFont val="PFAgoraSansPro-Regular"/>
      </rPr>
      <t>стерильное, одноразовое</t>
    </r>
  </si>
  <si>
    <r>
      <rPr>
        <b/>
        <sz val="12"/>
        <rFont val="PFAgoraSansPro-Regular"/>
      </rPr>
      <t>Ложка  Фолькмана</t>
    </r>
    <r>
      <rPr>
        <sz val="10"/>
        <rFont val="PFAgoraSansPro-Regular"/>
      </rPr>
      <t xml:space="preserve"> стерильная</t>
    </r>
  </si>
  <si>
    <r>
      <rPr>
        <b/>
        <sz val="12"/>
        <rFont val="PFAgoraSansPro-Regular"/>
      </rPr>
      <t xml:space="preserve">Шпатель Эйра </t>
    </r>
    <r>
      <rPr>
        <sz val="10"/>
        <rFont val="PFAgoraSansPro-Regular"/>
      </rPr>
      <t>стерильный</t>
    </r>
  </si>
  <si>
    <r>
      <t xml:space="preserve">Контейнер для сбора биоматериала
</t>
    </r>
    <r>
      <rPr>
        <b/>
        <sz val="10"/>
        <rFont val="PFAgoraSansPro-Regular"/>
      </rPr>
      <t>нестерильный</t>
    </r>
  </si>
  <si>
    <r>
      <t xml:space="preserve">Контейнер для сбора биоматериала
</t>
    </r>
    <r>
      <rPr>
        <sz val="10"/>
        <rFont val="PFAgoraSansPro-Regular"/>
      </rPr>
      <t>стерильный</t>
    </r>
  </si>
  <si>
    <r>
      <rPr>
        <b/>
        <sz val="12"/>
        <rFont val="PFAgoraSansPro-Regular"/>
      </rPr>
      <t xml:space="preserve">Комплект для осмотра половых органов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Салфетка 70 х 80 см - 1шт.
2. Перчатки диагностические из латекса - 1 пара
3. Чехол транс вагинальный, ректальный из латекса - 1 шт.</t>
    </r>
  </si>
  <si>
    <r>
      <rPr>
        <b/>
        <sz val="12"/>
        <rFont val="PFAgoraSansPro-Regular"/>
      </rPr>
      <t>Комплект для УЗИ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Простыня операционная 160 х 190 см - 1 шт.
2. Перчатки диагностические из латекса - 1 пара 
3. Маска трехслойная из нетканого материала - 1 шт. 
4. Бахилы из нетканого материала - 1 пара 
5. Чехол транс вагинальный, ректальный из латекса - 1 шт.</t>
    </r>
  </si>
  <si>
    <r>
      <rPr>
        <b/>
        <sz val="12"/>
        <rFont val="PFAgoraSansPro-Regular"/>
      </rPr>
      <t>Комплект для аборта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Простыня операционная 160 х 190 см - 1 шт.
2. Подстилка - пеленка впитывающая трехслойная 60 х 60 см - 1 шт.
3. Салфетка бумажная впитывающая 22 х 23 см - 4 шт.</t>
    </r>
  </si>
  <si>
    <r>
      <rPr>
        <b/>
        <sz val="12"/>
        <rFont val="PFAgoraSansPro-Regular"/>
      </rPr>
      <t>Комплект для новорожденного</t>
    </r>
    <r>
      <rPr>
        <sz val="11"/>
        <rFont val="PFAgoraSansPro-Regular"/>
      </rPr>
      <t xml:space="preserve">
</t>
    </r>
    <r>
      <rPr>
        <sz val="10"/>
        <rFont val="PFAgoraSansPro-Regular"/>
      </rPr>
      <t>Состав: 
1. Салфетка 80 х 90 см - 2 шт.
2. Подстилка-пеленка впитывающая 60 х 60 см - 1 шт.
3. Браслет для идентификации из полимера - 1 шт.
4. Зажим для пуповины из полимера - 1 шт</t>
    </r>
  </si>
  <si>
    <r>
      <rPr>
        <b/>
        <sz val="12"/>
        <rFont val="PFAgoraSansPro-Regular"/>
      </rPr>
      <t>Комплект для гинекологического осмотра НГ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 xml:space="preserve">Состав: 
1. Зеркало Куско, размеры S, M, L – 1 шт.*
2. Перчатки медицинские диагностические – 1 пара.
3. Шпатель Эйра – 1 шт.
4. Ложка Фолькмана – 1 шт.
5. Цитощетка – 1 шт.
6. Бахилы из нетканого материала высокие или низ-кие / полиэтиленовые – 1 пара.*
7. Маска медицинская трехслойная / с угольным фильтром – 1 шт.*
8. Салфетка подкладная 70*40/80 см – 1 шт.*
*- на выбор один из перечислеенных размеров </t>
    </r>
  </si>
  <si>
    <r>
      <rPr>
        <b/>
        <sz val="12"/>
        <rFont val="PFAgoraSansPro-Regular"/>
      </rPr>
      <t>Комплект для гинекологического осмотра НГ-1.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 xml:space="preserve">Состав: </t>
    </r>
    <r>
      <rPr>
        <sz val="11"/>
        <rFont val="PFAgoraSansPro-Regular"/>
      </rPr>
      <t xml:space="preserve">
</t>
    </r>
    <r>
      <rPr>
        <sz val="10"/>
        <rFont val="PFAgoraSansPro-Regular"/>
      </rPr>
      <t>1. Зеркало Куско, размеры S, M, L – 1 шт.*
2. Перчатки медицинские диагностические – 1пара.
3. Шпатель Эйра / Цитощетка / Ложка Фолькмана – 1 шт.*
4. Салфетка подкладная 70*40/80 см – 1 шт.*
*-  на выбор один из перечисленных размеров</t>
    </r>
  </si>
  <si>
    <r>
      <rPr>
        <b/>
        <sz val="12"/>
        <rFont val="PFAgoraSansPro-Regular"/>
      </rPr>
      <t>Комплект для гинекологического осмотра НГ-2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Зеркало Куско S, M, L - 1 шт. *
2. Перчатки медицинские диагностические – 1 пара.
3. Цитощётка - 1 шт.
4. Салфетка подкладная 70*40/80 - 1 шт.
5. Салфетка бумажная стерильная
*-  на выбор один из перечисленных размеров</t>
    </r>
  </si>
  <si>
    <r>
      <rPr>
        <b/>
        <sz val="12"/>
        <rFont val="PFAgoraSansPro-Regular"/>
      </rPr>
      <t>Комплект для гинекологического осмотра НГ-3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Зеркало Куско, размеры S, M, L - 1 шт.*
2. Перчатки медицинские диагностические – 1 пара.
3. Шпатель Эйра – 1 шт.
4. Салфетка подкладная 70*40/80 см – 1 шт.*
5. Салфетка бумажная  20*20 / 24*24 см – 1 шт.*
*- на выбор один из перечисленных размеров</t>
    </r>
  </si>
  <si>
    <r>
      <rPr>
        <b/>
        <sz val="12"/>
        <rFont val="PFAgoraSansPro-Regular"/>
      </rPr>
      <t>Комплект белья акушерский для рожениц КБР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2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8. Салфетка впитывающая 20*20 / 24*24 / 22*23 см – 2 шт.*
9. Маска медицинская трехслойная / с угольным фильтром – 1шт.*
*- на выбор один из перечисленного товара и размера</t>
    </r>
  </si>
  <si>
    <r>
      <rPr>
        <b/>
        <sz val="12"/>
        <rFont val="PFAgoraSansPro-Regular"/>
      </rPr>
      <t xml:space="preserve">Комплект белья акушерский для рожениц КБР-1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8. Салфетка впитывающая 24*24 / 22*23 / 16*14 см – 2 шт.*
*- на выбор один из перечисленного товара и размера</t>
    </r>
  </si>
  <si>
    <r>
      <rPr>
        <b/>
        <sz val="12"/>
        <rFont val="PFAgoraSansPro-Regular"/>
      </rPr>
      <t xml:space="preserve">Комплект белья акушерский для рожениц КБР-2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*- на выбор один из перечисленного товара и размера</t>
    </r>
  </si>
  <si>
    <r>
      <rPr>
        <b/>
        <sz val="12"/>
        <rFont val="PFAgoraSansPro-Regular"/>
      </rPr>
      <t xml:space="preserve">Комплект белья акушерский для рожениц КБР-3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пара*
6. Прокладка впитывающая – 2 шт.
*- на выбор один из перечисленного товара и размера</t>
    </r>
  </si>
  <si>
    <r>
      <rPr>
        <b/>
        <sz val="12"/>
        <rFont val="PFAgoraSansPro-Regular"/>
      </rPr>
      <t>Комплект белья акушерский для рожениц КБР-4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для роженицы – 1 шт.
2. Шапочка – колпак / шапочка клип – берет – 1 шт.*
3. Простыня 140*70/80 см – 1 шт.*
4. Салфетка подкладная 70*70/80 см – 1 шт.*
5. Бахилы из нетканого материала высокие или низкие / полиэтиленовые – 1 пара*
*- на выбор один из перечисленного товара и размера</t>
    </r>
  </si>
  <si>
    <r>
      <rPr>
        <b/>
        <sz val="12"/>
        <rFont val="PFAgoraSansPro-Regular"/>
      </rPr>
      <t>Комплект "Dolce-Pharm" хирургический для кесарево сечения</t>
    </r>
    <r>
      <rPr>
        <sz val="11"/>
        <rFont val="PFAgoraSansPro-Regular"/>
      </rPr>
      <t xml:space="preserve">
</t>
    </r>
    <r>
      <rPr>
        <sz val="10"/>
        <rFont val="PFAgoraSansPro-Regular"/>
      </rPr>
      <t>Состав: 
1. Чехол на инструментальный стол 145*80 см - 1 шт.
2. Простыня большая операционная 190*160 см – 1 шт. 
3. Простыня малая операционная 120*160 см - 1 шт. 
4. Простыня операционная 250*160 см, с отверстием, карманом, отводом и инцизионной пленкой - 1 шт. 
5. Салфетка бумажная впитывающая 21*23 см - 4 шт. 
6. Лента операционная с липкой фиксацией 50*10 см - 2 шт.</t>
    </r>
  </si>
  <si>
    <r>
      <rPr>
        <b/>
        <sz val="12"/>
        <rFont val="PFAgoraSansPro-Regular"/>
      </rPr>
      <t>Комплект постельного белья №1</t>
    </r>
    <r>
      <rPr>
        <sz val="12"/>
        <rFont val="PFAgoraSansPro-Regular"/>
      </rPr>
      <t xml:space="preserve">
</t>
    </r>
    <r>
      <rPr>
        <sz val="10"/>
        <rFont val="PFAgoraSansPro-Regular"/>
      </rPr>
      <t>Состав: 
1.Наволочка 80*70см – 1 шт.
2.Простыня 200*160см – 1 шт.
3.Пододеяльник 200*160см – 1 шт.</t>
    </r>
  </si>
  <si>
    <r>
      <rPr>
        <b/>
        <sz val="12"/>
        <rFont val="PFAgoraSansPro-Regular"/>
      </rPr>
      <t>Комплект постельного белья №2</t>
    </r>
    <r>
      <rPr>
        <sz val="11"/>
        <rFont val="PFAgoraSansPro-Regular"/>
      </rPr>
      <t xml:space="preserve">
</t>
    </r>
    <r>
      <rPr>
        <sz val="10"/>
        <rFont val="PFAgoraSansPro-Regular"/>
      </rPr>
      <t>Состав: 
1.Простыня 200*160см – 1 шт.
2.Пододеяльник 200*160см – 1 шт.</t>
    </r>
  </si>
  <si>
    <r>
      <rPr>
        <b/>
        <sz val="12"/>
        <rFont val="PFAgoraSansPro-Regular"/>
      </rPr>
      <t>Комплект для пациента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рубашка -1шт.
2. шапочка клип-берет-1шт.
3. бахилы низкие-1пара</t>
    </r>
  </si>
  <si>
    <r>
      <t xml:space="preserve">Комплект для посетителей
</t>
    </r>
    <r>
      <rPr>
        <sz val="10"/>
        <rFont val="PFAgoraSansPro-Regular"/>
      </rPr>
      <t>Состав: 
1. Накидка
2. Шапочка клип-берет
3. Бахилы полиэтиленовые</t>
    </r>
  </si>
  <si>
    <r>
      <t xml:space="preserve">Комплект одежды и белья хирургический с принадлежностями
</t>
    </r>
    <r>
      <rPr>
        <sz val="10"/>
        <rFont val="PFAgoraSansPro-Regular"/>
      </rPr>
      <t>Состав:
1. Наволочка 60*60см.
2. Пододеяльник 200*140см.
3. Простыня большая операционная 200*140см.</t>
    </r>
  </si>
  <si>
    <r>
      <rPr>
        <b/>
        <sz val="12"/>
        <rFont val="PFAgoraSansPro-Regular"/>
      </rPr>
      <t>Комплект постельного белья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Наволочка 80*70см - 1шт.
2. Простыня 200*160см - 1шт.
3. Пододеяльник 200*160см - 1 шт</t>
    </r>
  </si>
  <si>
    <r>
      <rPr>
        <b/>
        <sz val="12"/>
        <rFont val="PFAgoraSansPro-Regular"/>
      </rPr>
      <t xml:space="preserve">Комплект хирургический КХ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4. Бахилы из нетканого материала высокие или низкие / полиэтиленовые – 1 пара.*
*- на выбор один из перечисленного товара</t>
    </r>
  </si>
  <si>
    <r>
      <rPr>
        <b/>
        <sz val="12"/>
        <rFont val="PFAgoraSansPro-Regular"/>
      </rPr>
      <t xml:space="preserve">Комплект хирургический КХ-1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4. Фартук – 1 шт.
5. Бахилы из нетканого материала высокие или низкие / полиэтиленовые – 1 пара.*
*- на выбор один из перечисленного товара</t>
    </r>
  </si>
  <si>
    <r>
      <rPr>
        <b/>
        <sz val="12"/>
        <rFont val="PFAgoraSansPro-Regular"/>
      </rPr>
      <t xml:space="preserve">Комплект хирургический КХ-2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Халат хирургический (длина от 110 до 140 см) – 1 шт.*
2. Шапочка-колпак / шапочка клип-берет – 1 шт.*
3. Маска медицинская трехслойная / с угольным фильтром – 1 шт.*
*- на выбор один из перечисленного товара</t>
    </r>
  </si>
  <si>
    <r>
      <rPr>
        <b/>
        <sz val="12"/>
        <rFont val="PFAgoraSansPro-Regular"/>
      </rPr>
      <t>Комплект для ограничения операционного поля КООП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Простыня с адгезивным краем, 160*200/240см или 140*200 см – 2 шт.*
2. Салфетка с адгезивным краем, 80*70/140 см – 2 шт.*
*- на выбор один из перечисленных размеров</t>
    </r>
  </si>
  <si>
    <r>
      <rPr>
        <b/>
        <sz val="12"/>
        <rFont val="PFAgoraSansPro-Regular"/>
      </rPr>
      <t>Комплект для ограничения операционного поля КООП-1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Простыня с адгезивным краем, 160*200/240 см или 140*200 см – 2 шт.*
2. Простыня, 80*70/140 см – 2 шт.* 
*- на выбор один из перечисленных размеров</t>
    </r>
  </si>
  <si>
    <r>
      <rPr>
        <b/>
        <sz val="12"/>
        <rFont val="PFAgoraSansPro-Regular"/>
      </rPr>
      <t>Комплект для ограничения операционного поля КООП-2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Простыня с адгезивным краем, 160*200/240 см или 140*200 см – 2 шт.*
2. Простыня, 80*70/140 см – 2 шт.*
3. Чехол на инструментальный стол, 145*80 см – 1 шт.
4. Пеленка впитывающая, 60*60/90 см – 1 шт.*
5. Салфетка с адгезивным краем, 80*70/140 см – 2 шт.*
*- на выбор один из перечисленных размеров</t>
    </r>
  </si>
  <si>
    <r>
      <rPr>
        <b/>
        <sz val="12"/>
        <rFont val="PFAgoraSansPro-Regular"/>
      </rPr>
      <t>Комплект для обработки ран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Перчатки медицинские – 1 пара;
2. Марлевые/ватные шарики – 5 шт
3. Салфетки из нетканого материала/марли 7*7 см– 2 шт
4. Пинцет пластиковый – 1 шт</t>
    </r>
  </si>
  <si>
    <r>
      <rPr>
        <b/>
        <sz val="12"/>
        <rFont val="PFAgoraSansPro-Regular"/>
      </rPr>
      <t xml:space="preserve">Комплект для снятия швов </t>
    </r>
    <r>
      <rPr>
        <b/>
        <sz val="11"/>
        <rFont val="PFAgoraSansPro-Regular"/>
      </rPr>
      <t xml:space="preserve">
</t>
    </r>
    <r>
      <rPr>
        <sz val="10"/>
        <rFont val="PFAgoraSansPro-Regular"/>
      </rPr>
      <t>Состав: 
1. Перчатки медицинские – 1 пара;
2. Нож для снятия швов из полимера из нержавеющей стали – 1 шт; 
3. Салфетки из нетканого материала/марли 7*7 см – 2 шт;
4. Пинцет пластиковый – 1 шт</t>
    </r>
  </si>
  <si>
    <r>
      <rPr>
        <b/>
        <sz val="12"/>
        <rFont val="PFAgoraSansPro-Regular"/>
      </rPr>
      <t xml:space="preserve">Простыня с адгезивным краем
</t>
    </r>
    <r>
      <rPr>
        <sz val="10"/>
        <rFont val="PFAgoraSansPro-Regular"/>
      </rPr>
      <t xml:space="preserve">с отверстием 70х80см. </t>
    </r>
    <r>
      <rPr>
        <sz val="12"/>
        <rFont val="PFAgoraSansPro-Regular"/>
      </rPr>
      <t xml:space="preserve">
</t>
    </r>
  </si>
  <si>
    <r>
      <rPr>
        <b/>
        <sz val="12"/>
        <rFont val="PFAgoraSansPro-Regular"/>
      </rPr>
      <t>Простыня с периниальным покрытием,</t>
    </r>
    <r>
      <rPr>
        <sz val="12"/>
        <rFont val="PFAgoraSansPro-Regular"/>
      </rPr>
      <t xml:space="preserve"> </t>
    </r>
    <r>
      <rPr>
        <sz val="10"/>
        <rFont val="PFAgoraSansPro-Regular"/>
      </rPr>
      <t>с вырезом</t>
    </r>
  </si>
  <si>
    <r>
      <rPr>
        <b/>
        <sz val="12"/>
        <rFont val="PFAgoraSansPro-Regular"/>
      </rPr>
      <t xml:space="preserve">Простыня операционная </t>
    </r>
    <r>
      <rPr>
        <sz val="10"/>
        <rFont val="PFAgoraSansPro-Regular"/>
      </rPr>
      <t>с отверстием 28х32, с карманом, отводом и инцизионной пленкой</t>
    </r>
  </si>
  <si>
    <r>
      <rPr>
        <b/>
        <sz val="12"/>
        <rFont val="PFAgoraSansPro-Regular"/>
      </rPr>
      <t xml:space="preserve">Простыня для лапаротомии
</t>
    </r>
    <r>
      <rPr>
        <sz val="10"/>
        <rFont val="PFAgoraSansPro-Regular"/>
      </rPr>
      <t>с отверстием 28х32, инцизионной пленкой, липучкой (карманы)</t>
    </r>
  </si>
  <si>
    <r>
      <rPr>
        <b/>
        <sz val="12"/>
        <rFont val="PFAgoraSansPro-Regular"/>
      </rPr>
      <t xml:space="preserve">Чехол на инструментальный стол 145х80, </t>
    </r>
    <r>
      <rPr>
        <sz val="10"/>
        <rFont val="PFAgoraSansPro-Regular"/>
      </rPr>
      <t>одноразовый стерильный</t>
    </r>
  </si>
  <si>
    <r>
      <rPr>
        <b/>
        <sz val="12"/>
        <rFont val="PFAgoraSansPro-Regular"/>
      </rPr>
      <t xml:space="preserve">Простыни в рулонах
</t>
    </r>
    <r>
      <rPr>
        <sz val="10"/>
        <rFont val="PFAgoraSansPro-Regular"/>
      </rPr>
      <t>Полиспан Меди 0,8*200</t>
    </r>
  </si>
  <si>
    <r>
      <rPr>
        <b/>
        <sz val="12"/>
        <rFont val="PFAgoraSansPro-Regular"/>
      </rPr>
      <t>Простыни</t>
    </r>
    <r>
      <rPr>
        <sz val="12"/>
        <rFont val="PFAgoraSansPro-Regular"/>
      </rPr>
      <t xml:space="preserve">
</t>
    </r>
  </si>
  <si>
    <r>
      <rPr>
        <b/>
        <sz val="12"/>
        <rFont val="PFAgoraSansPro-Regular"/>
      </rPr>
      <t>Подстилка-пеленка</t>
    </r>
    <r>
      <rPr>
        <sz val="12"/>
        <rFont val="PFAgoraSansPro-Regular"/>
      </rPr>
      <t xml:space="preserve"> впитывающая</t>
    </r>
  </si>
  <si>
    <r>
      <rPr>
        <b/>
        <sz val="12"/>
        <rFont val="PFAgoraSansPro-Regular"/>
      </rPr>
      <t xml:space="preserve">Костюм хирургический с длинным рукавом. </t>
    </r>
    <r>
      <rPr>
        <sz val="12"/>
        <rFont val="PFAgoraSansPro-Regular"/>
      </rPr>
      <t xml:space="preserve">Трикотажный манжет. 
Цвет: голубой. </t>
    </r>
  </si>
  <si>
    <r>
      <rPr>
        <b/>
        <sz val="12"/>
        <rFont val="PFAgoraSansPro-Regular"/>
      </rPr>
      <t>Костюм хирургический с коротким рукавом.</t>
    </r>
    <r>
      <rPr>
        <sz val="12"/>
        <rFont val="PFAgoraSansPro-Regular"/>
      </rPr>
      <t xml:space="preserve">
Цвет: голубой. </t>
    </r>
  </si>
  <si>
    <r>
      <rPr>
        <b/>
        <sz val="12"/>
        <rFont val="PFAgoraSansPro-Regular"/>
      </rPr>
      <t>Костюм хирургический с длинным рукавом</t>
    </r>
    <r>
      <rPr>
        <sz val="12"/>
        <rFont val="PFAgoraSansPro-Regular"/>
      </rPr>
      <t xml:space="preserve">. Трикотажный манжет. 
Цвет: голубой. </t>
    </r>
  </si>
  <si>
    <r>
      <rPr>
        <b/>
        <sz val="12"/>
        <rFont val="PFAgoraSansPro-Regular"/>
      </rPr>
      <t>Костюм хирургический с коротким рукавом</t>
    </r>
    <r>
      <rPr>
        <sz val="12"/>
        <rFont val="PFAgoraSansPro-Regular"/>
      </rPr>
      <t xml:space="preserve">.
Цвет: голубой. </t>
    </r>
  </si>
  <si>
    <r>
      <rPr>
        <b/>
        <sz val="12"/>
        <rFont val="PFAgoraSansPro-Regular"/>
      </rPr>
      <t xml:space="preserve">Халат хирургический с длинным рукавом. </t>
    </r>
    <r>
      <rPr>
        <sz val="12"/>
        <rFont val="PFAgoraSansPro-Regular"/>
      </rPr>
      <t xml:space="preserve">Трикотажный манжет. 
С завязками на поясе и на горловине, расположенными сзади. </t>
    </r>
  </si>
  <si>
    <r>
      <rPr>
        <b/>
        <sz val="12"/>
        <rFont val="PFAgoraSansPro-Regular"/>
      </rPr>
      <t>Халат хирургический с</t>
    </r>
    <r>
      <rPr>
        <sz val="12"/>
        <rFont val="PFAgoraSansPro-Regular"/>
      </rPr>
      <t xml:space="preserve"> коротким рукавом.
Цвет: голубой. </t>
    </r>
  </si>
  <si>
    <r>
      <rPr>
        <b/>
        <sz val="12"/>
        <rFont val="PFAgoraSansPro-Regular"/>
      </rPr>
      <t>Халат хирургический с длинным рукавом.</t>
    </r>
    <r>
      <rPr>
        <sz val="12"/>
        <rFont val="PFAgoraSansPro-Regular"/>
      </rPr>
      <t xml:space="preserve"> Трикотажный манжет. 
С завязками на поясе и на горловине, расположенными сзади. </t>
    </r>
  </si>
  <si>
    <r>
      <rPr>
        <b/>
        <sz val="12"/>
        <rFont val="PFAgoraSansPro-Regular"/>
      </rPr>
      <t>Халат хирургический с коротким рукавом</t>
    </r>
    <r>
      <rPr>
        <sz val="12"/>
        <rFont val="PFAgoraSansPro-Regular"/>
      </rPr>
      <t xml:space="preserve">.
Цвет: голубой. </t>
    </r>
  </si>
  <si>
    <r>
      <t xml:space="preserve">Перчатки Derma-Tex 
</t>
    </r>
    <r>
      <rPr>
        <sz val="10"/>
        <rFont val="PFAgoraSansPro-Regular"/>
        <charset val="204"/>
      </rPr>
      <t>диагностические неопудренные текстурированные латексные</t>
    </r>
  </si>
  <si>
    <r>
      <rPr>
        <b/>
        <sz val="12"/>
        <rFont val="PFAgoraSansPro-Regular"/>
        <charset val="204"/>
      </rPr>
      <t xml:space="preserve">Перчатки Surgical-Smooth 
</t>
    </r>
    <r>
      <rPr>
        <sz val="10"/>
        <rFont val="PFAgoraSansPro-Regular"/>
        <charset val="204"/>
      </rPr>
      <t>хирургические опудренные гладкие латексные</t>
    </r>
  </si>
  <si>
    <r>
      <rPr>
        <b/>
        <sz val="12"/>
        <rFont val="PFAgoraSansPro-Regular"/>
        <charset val="204"/>
      </rPr>
      <t xml:space="preserve">Перчатки Nitrile-Tex 
</t>
    </r>
    <r>
      <rPr>
        <sz val="10"/>
        <rFont val="PFAgoraSansPro-Regular"/>
        <charset val="204"/>
      </rPr>
      <t>диагностические неопудренные текстурированные нитриловые</t>
    </r>
  </si>
  <si>
    <r>
      <rPr>
        <b/>
        <sz val="12"/>
        <rFont val="Helvetica "/>
        <charset val="204"/>
      </rPr>
      <t>Перчатки MPG Latex</t>
    </r>
    <r>
      <rPr>
        <sz val="10"/>
        <rFont val="Helvetica "/>
        <charset val="204"/>
      </rPr>
      <t xml:space="preserve"> 
диагностические неопудренные текстурированные латексные </t>
    </r>
  </si>
  <si>
    <r>
      <t>Перчатки MPG-Nitril</t>
    </r>
    <r>
      <rPr>
        <sz val="12"/>
        <rFont val="PFAgoraSansPro-Regular"/>
        <charset val="204"/>
      </rPr>
      <t xml:space="preserve"> 
</t>
    </r>
    <r>
      <rPr>
        <sz val="10"/>
        <rFont val="PFAgoraSansPro-Regular"/>
        <charset val="204"/>
      </rPr>
      <t>диагностические неопудренные текстурированные нитриловые</t>
    </r>
  </si>
  <si>
    <r>
      <rPr>
        <b/>
        <sz val="12"/>
        <rFont val="PFAgoraSansPro-Regular"/>
        <charset val="204"/>
      </rPr>
      <t xml:space="preserve">Перчатки Nitrile-Tex 
</t>
    </r>
    <r>
      <rPr>
        <sz val="10"/>
        <rFont val="PFAgoraSansPro-Regular"/>
        <charset val="204"/>
      </rPr>
      <t xml:space="preserve">диагностические неопудренные текстурированные нитриловые
</t>
    </r>
  </si>
  <si>
    <r>
      <rPr>
        <b/>
        <sz val="12"/>
        <rFont val="PFAgoraSansPro-Regular"/>
        <charset val="204"/>
      </rPr>
      <t>Набор стоматологический для осмотра/ приема пациента</t>
    </r>
    <r>
      <rPr>
        <b/>
        <sz val="11"/>
        <rFont val="PFAgoraSansPro-Regular"/>
        <charset val="204"/>
      </rPr>
      <t xml:space="preserve">
</t>
    </r>
    <r>
      <rPr>
        <sz val="10"/>
        <rFont val="PFAgoraSansPro-Regular"/>
        <charset val="204"/>
      </rPr>
      <t>Состав:
1. Салфетка-нагрудник стоматологическая без/с вырезом;
2. Маска медицинская;
3. Подголовник на стоматологическое кресло.</t>
    </r>
  </si>
  <si>
    <r>
      <rPr>
        <b/>
        <sz val="12"/>
        <rFont val="PFAgoraSansPro-Regular"/>
        <charset val="204"/>
      </rPr>
      <t>Набор стоматологический (упрощённый)</t>
    </r>
    <r>
      <rPr>
        <b/>
        <sz val="11"/>
        <rFont val="PFAgoraSansPro-Regular"/>
        <charset val="204"/>
      </rPr>
      <t xml:space="preserve">
</t>
    </r>
    <r>
      <rPr>
        <sz val="10"/>
        <rFont val="PFAgoraSansPro-Regular"/>
        <charset val="204"/>
      </rPr>
      <t>Состав: 
1. Зеркало стоматологическое с пластмассовой ручкой – 1 шт.;
2. Зонд с пластмассовой ручкой односторонний / двухсторонний* – 1 шт.;
3. Пинцет с металлическим изогнутым наконечником/полимерный* – 1 шт.;
4. Наконечник к слюноотсосу полимерный – 1 шт.;
5. Салфетка бумажная/ из нетканого материала* – 1 шт.;
6. Нагрудник-салфетка 33-50*40-50 см* – 1 шт.;
7. Ватный валик – 4 шт.;</t>
    </r>
  </si>
  <si>
    <r>
      <rPr>
        <b/>
        <sz val="12"/>
        <rFont val="PFAgoraSansPro-Regular"/>
        <charset val="204"/>
      </rPr>
      <t xml:space="preserve">Набор стоматологический </t>
    </r>
    <r>
      <rPr>
        <b/>
        <sz val="11"/>
        <rFont val="PFAgoraSansPro-Regular"/>
        <charset val="204"/>
      </rPr>
      <t xml:space="preserve">
</t>
    </r>
    <r>
      <rPr>
        <sz val="10"/>
        <rFont val="PFAgoraSansPro-Regular"/>
        <charset val="204"/>
      </rPr>
      <t>Состав: 
1. Зеркало стоматологическое с пластмассовой ручкой – 1 шт.;
2. Зонд с пластмассовой ручкой односторонний / двухсторонний* – 1 шт.;
3. Пинцет с металлическим изогнутым наконечником/полимерный* – 1 шт.;
4. Наконечник к слюноотсосу полимерный – 1 шт.;
5. Салфетка бумажная/ из нетканого материала* – 1 шт.;
6. Нагрудник-салфетка 33-50*40-50 см* – 1 шт.;
7. Маска медицинская – 1 шт.;
8. Ватный валик – 4 шт.;
9. Перчатки медицинские диагностические* – 1 пара;
10. Лоток полимерный для инструментов* – 1 шт.;
11. Шапочка клип-берет – 1 шт.
*- на выбор один из перечисленного товара и размера</t>
    </r>
  </si>
  <si>
    <r>
      <rPr>
        <b/>
        <sz val="12"/>
        <rFont val="PFAgoraSansPro-Regular"/>
        <charset val="204"/>
      </rPr>
      <t>Набор стоматологический для парадонтологических операций/ имплантаций</t>
    </r>
    <r>
      <rPr>
        <b/>
        <sz val="11"/>
        <rFont val="PFAgoraSansPro-Regular"/>
        <charset val="204"/>
      </rPr>
      <t xml:space="preserve">
</t>
    </r>
    <r>
      <rPr>
        <sz val="10"/>
        <rFont val="PFAgoraSansPro-Regular"/>
        <charset val="204"/>
      </rPr>
      <t>Состав: 
1. Салфетка-нагрудник стоматологическая без/с вырезом;
2. Нагрудник впитывающий;
3. Маска медицинская;
4. Шапочка клип-берет;
5. Подголовник на стоматологическое кресло;
6. Халат хирургический;
7. Простыня на кресло.</t>
    </r>
  </si>
  <si>
    <r>
      <rPr>
        <b/>
        <sz val="12"/>
        <rFont val="PFAgoraSansPro-Regular"/>
        <charset val="204"/>
      </rPr>
      <t xml:space="preserve">Простыни в рулонах
</t>
    </r>
    <r>
      <rPr>
        <sz val="10"/>
        <rFont val="PFAgoraSansPro-Regular"/>
        <charset val="204"/>
      </rPr>
      <t>Полиспан Меди 0,8*200</t>
    </r>
  </si>
  <si>
    <r>
      <rPr>
        <b/>
        <sz val="12"/>
        <rFont val="PFAgoraSansPro-Regular"/>
        <charset val="204"/>
      </rPr>
      <t>Простыни</t>
    </r>
    <r>
      <rPr>
        <sz val="12"/>
        <rFont val="PFAgoraSansPro-Regular"/>
        <charset val="204"/>
      </rPr>
      <t xml:space="preserve">
</t>
    </r>
  </si>
  <si>
    <r>
      <rPr>
        <b/>
        <sz val="12"/>
        <rFont val="PFAgoraSansPro-Regular"/>
        <charset val="204"/>
      </rPr>
      <t>Подстилка-пеленка</t>
    </r>
    <r>
      <rPr>
        <sz val="12"/>
        <rFont val="PFAgoraSansPro-Regular"/>
        <charset val="204"/>
      </rPr>
      <t xml:space="preserve"> впитывающая</t>
    </r>
  </si>
  <si>
    <r>
      <rPr>
        <b/>
        <sz val="12"/>
        <rFont val="PFAgoraSansPro-Regular"/>
        <charset val="204"/>
      </rPr>
      <t xml:space="preserve">Комбинезон </t>
    </r>
    <r>
      <rPr>
        <sz val="12"/>
        <rFont val="PFAgoraSansPro-Regular"/>
        <charset val="204"/>
      </rPr>
      <t>защитный</t>
    </r>
    <r>
      <rPr>
        <b/>
        <sz val="12"/>
        <rFont val="PFAgoraSansPro-Regular"/>
        <charset val="204"/>
      </rPr>
      <t xml:space="preserve"> </t>
    </r>
  </si>
  <si>
    <r>
      <rPr>
        <b/>
        <sz val="12"/>
        <rFont val="PFAgoraSansPro-Regular"/>
        <charset val="204"/>
      </rPr>
      <t>Комбинезон</t>
    </r>
    <r>
      <rPr>
        <sz val="12"/>
        <rFont val="PFAgoraSansPro-Regular"/>
        <charset val="204"/>
      </rPr>
      <t xml:space="preserve"> защитный </t>
    </r>
  </si>
  <si>
    <r>
      <rPr>
        <b/>
        <sz val="12"/>
        <rFont val="PFAgoraSansPro-Regular"/>
        <charset val="204"/>
      </rPr>
      <t xml:space="preserve">Комбинезон </t>
    </r>
    <r>
      <rPr>
        <sz val="12"/>
        <rFont val="PFAgoraSansPro-Regular"/>
        <charset val="204"/>
      </rPr>
      <t xml:space="preserve">защитный </t>
    </r>
  </si>
  <si>
    <r>
      <rPr>
        <b/>
        <sz val="12"/>
        <rFont val="PFAgoraSansPro-Regular"/>
        <charset val="204"/>
      </rPr>
      <t xml:space="preserve">Комбинезон </t>
    </r>
    <r>
      <rPr>
        <sz val="12"/>
        <rFont val="PFAgoraSansPro-Regular"/>
        <charset val="204"/>
      </rPr>
      <t>защитный с клапаном</t>
    </r>
  </si>
  <si>
    <r>
      <rPr>
        <b/>
        <sz val="12"/>
        <rFont val="PFAgoraSansPro-Regular"/>
        <charset val="204"/>
      </rPr>
      <t>Комбинезон</t>
    </r>
    <r>
      <rPr>
        <sz val="12"/>
        <rFont val="PFAgoraSansPro-Regular"/>
        <charset val="204"/>
      </rPr>
      <t xml:space="preserve"> противочумный с клапаном</t>
    </r>
  </si>
  <si>
    <r>
      <rPr>
        <b/>
        <sz val="12"/>
        <rFont val="PFAgoraSansPro-Regular"/>
        <charset val="204"/>
      </rPr>
      <t xml:space="preserve">Костюм хирургический с длинным рукавом. </t>
    </r>
    <r>
      <rPr>
        <sz val="12"/>
        <rFont val="PFAgoraSansPro-Regular"/>
        <charset val="204"/>
      </rPr>
      <t xml:space="preserve">Трикотажный манжет. 
Цвет: голубой. </t>
    </r>
  </si>
  <si>
    <r>
      <rPr>
        <b/>
        <sz val="12"/>
        <rFont val="PFAgoraSansPro-Regular"/>
        <charset val="204"/>
      </rPr>
      <t>Костюм хирургический с коротким рукавом.</t>
    </r>
    <r>
      <rPr>
        <sz val="12"/>
        <rFont val="PFAgoraSansPro-Regular"/>
        <charset val="204"/>
      </rPr>
      <t xml:space="preserve">
Цвет: голубой. </t>
    </r>
  </si>
  <si>
    <r>
      <rPr>
        <b/>
        <sz val="12"/>
        <rFont val="PFAgoraSansPro-Regular"/>
        <charset val="204"/>
      </rPr>
      <t>Костюм хирургический с длинным рукавом</t>
    </r>
    <r>
      <rPr>
        <sz val="12"/>
        <rFont val="PFAgoraSansPro-Regular"/>
        <charset val="204"/>
      </rPr>
      <t xml:space="preserve">. Трикотажный манжет. 
Цвет: голубой. </t>
    </r>
  </si>
  <si>
    <r>
      <rPr>
        <b/>
        <sz val="12"/>
        <rFont val="PFAgoraSansPro-Regular"/>
        <charset val="204"/>
      </rPr>
      <t>Костюм хирургический с коротким рукавом</t>
    </r>
    <r>
      <rPr>
        <sz val="12"/>
        <rFont val="PFAgoraSansPro-Regular"/>
        <charset val="204"/>
      </rPr>
      <t xml:space="preserve">.
Цвет: голубой. </t>
    </r>
  </si>
  <si>
    <r>
      <rPr>
        <b/>
        <sz val="12"/>
        <rFont val="PFAgoraSansPro-Regular"/>
        <charset val="204"/>
      </rPr>
      <t xml:space="preserve">Халат хирургический с длинным рукавом. </t>
    </r>
    <r>
      <rPr>
        <sz val="12"/>
        <rFont val="PFAgoraSansPro-Regular"/>
        <charset val="204"/>
      </rPr>
      <t xml:space="preserve">Трикотажный манжет. 
С завязками на поясе и на горловине, расположенными сзади. </t>
    </r>
  </si>
  <si>
    <r>
      <rPr>
        <b/>
        <sz val="12"/>
        <rFont val="PFAgoraSansPro-Regular"/>
        <charset val="204"/>
      </rPr>
      <t>Халат хирургический с</t>
    </r>
    <r>
      <rPr>
        <sz val="12"/>
        <rFont val="PFAgoraSansPro-Regular"/>
        <charset val="204"/>
      </rPr>
      <t xml:space="preserve"> коротким рукавом.
Цвет: голубой. </t>
    </r>
  </si>
  <si>
    <r>
      <rPr>
        <b/>
        <sz val="12"/>
        <rFont val="PFAgoraSansPro-Regular"/>
        <charset val="204"/>
      </rPr>
      <t>Халат хирургический с длинным рукавом.</t>
    </r>
    <r>
      <rPr>
        <sz val="12"/>
        <rFont val="PFAgoraSansPro-Regular"/>
        <charset val="204"/>
      </rPr>
      <t xml:space="preserve"> Трикотажный манжет. 
С завязками на поясе и на горловине, расположенными сзади. </t>
    </r>
  </si>
  <si>
    <r>
      <rPr>
        <b/>
        <sz val="12"/>
        <rFont val="PFAgoraSansPro-Regular"/>
        <charset val="204"/>
      </rPr>
      <t>Халат хирургический с коротким рукавом</t>
    </r>
    <r>
      <rPr>
        <sz val="12"/>
        <rFont val="PFAgoraSansPro-Regular"/>
        <charset val="204"/>
      </rPr>
      <t xml:space="preserve">.
Цвет: голубой. </t>
    </r>
  </si>
  <si>
    <r>
      <rPr>
        <b/>
        <sz val="12"/>
        <rFont val="PFAgoraSansPro-Regular"/>
        <charset val="204"/>
      </rPr>
      <t xml:space="preserve">Маска медицинская детская
</t>
    </r>
    <r>
      <rPr>
        <sz val="10"/>
        <rFont val="PFAgoraSansPro-Regular"/>
        <charset val="204"/>
      </rPr>
      <t>трехслойная на резинках</t>
    </r>
  </si>
  <si>
    <r>
      <rPr>
        <b/>
        <sz val="12"/>
        <rFont val="PFAgoraSansPro-Regular"/>
        <charset val="204"/>
      </rPr>
      <t xml:space="preserve">Маска-респиратор детская 
</t>
    </r>
    <r>
      <rPr>
        <sz val="10"/>
        <rFont val="PFAgoraSansPro-Regular"/>
        <charset val="204"/>
      </rPr>
      <t>Butterfly Type</t>
    </r>
  </si>
  <si>
    <r>
      <t xml:space="preserve">Маска медицинская взрослая 
</t>
    </r>
    <r>
      <rPr>
        <sz val="10"/>
        <rFont val="PFAgoraSansPro-Regular"/>
        <charset val="204"/>
      </rPr>
      <t>трехслойная на резинках</t>
    </r>
  </si>
  <si>
    <r>
      <t xml:space="preserve">Маска медицинская взрослая </t>
    </r>
    <r>
      <rPr>
        <sz val="10"/>
        <rFont val="PFAgoraSansPro-Regular"/>
        <charset val="204"/>
      </rPr>
      <t xml:space="preserve">трехслойная на резинках </t>
    </r>
    <r>
      <rPr>
        <b/>
        <sz val="11"/>
        <rFont val="PFAgoraSansPro-Regular"/>
        <charset val="204"/>
      </rPr>
      <t>с угольным фильтром</t>
    </r>
  </si>
  <si>
    <r>
      <t xml:space="preserve">Маска медицинская взрослая
</t>
    </r>
    <r>
      <rPr>
        <sz val="10"/>
        <rFont val="PFAgoraSansPro-Regular"/>
        <charset val="204"/>
      </rPr>
      <t xml:space="preserve">трехслойная </t>
    </r>
    <r>
      <rPr>
        <b/>
        <sz val="12"/>
        <rFont val="PFAgoraSansPro-Regular"/>
        <charset val="204"/>
      </rPr>
      <t>на завязках</t>
    </r>
  </si>
  <si>
    <r>
      <t xml:space="preserve">Маска хирургическая </t>
    </r>
    <r>
      <rPr>
        <sz val="10"/>
        <rFont val="PFAgoraSansPro-Regular"/>
        <charset val="204"/>
      </rPr>
      <t xml:space="preserve">четырехслойная </t>
    </r>
  </si>
  <si>
    <r>
      <rPr>
        <b/>
        <sz val="12"/>
        <rFont val="PFAgoraSansPro-Regular"/>
        <charset val="204"/>
      </rPr>
      <t xml:space="preserve">С-Маска хирургическая 
</t>
    </r>
    <r>
      <rPr>
        <sz val="10"/>
        <rFont val="PFAgoraSansPro-Regular"/>
        <charset val="204"/>
      </rPr>
      <t>четырехслойная на резинках</t>
    </r>
  </si>
  <si>
    <r>
      <rPr>
        <b/>
        <sz val="12"/>
        <rFont val="PFAgoraSansPro-Regular"/>
        <charset val="204"/>
      </rPr>
      <t xml:space="preserve">Шапочка клип-берет </t>
    </r>
    <r>
      <rPr>
        <sz val="12"/>
        <rFont val="PFAgoraSansPro-Regular"/>
        <charset val="204"/>
      </rPr>
      <t xml:space="preserve">нестер. </t>
    </r>
  </si>
  <si>
    <r>
      <rPr>
        <b/>
        <sz val="12"/>
        <rFont val="PFAgoraSansPro-Regular"/>
        <charset val="204"/>
      </rPr>
      <t xml:space="preserve">Шапочка бандана на завязках </t>
    </r>
    <r>
      <rPr>
        <sz val="12"/>
        <rFont val="PFAgoraSansPro-Regular"/>
        <charset val="204"/>
      </rPr>
      <t xml:space="preserve">нестер. </t>
    </r>
  </si>
  <si>
    <r>
      <rPr>
        <b/>
        <sz val="12"/>
        <rFont val="PFAgoraSansPro-Regular"/>
        <charset val="204"/>
      </rPr>
      <t xml:space="preserve">Шапочка шлем </t>
    </r>
    <r>
      <rPr>
        <sz val="12"/>
        <rFont val="PFAgoraSansPro-Regular"/>
        <charset val="204"/>
      </rPr>
      <t xml:space="preserve">нестер. </t>
    </r>
  </si>
  <si>
    <r>
      <rPr>
        <b/>
        <sz val="12"/>
        <rFont val="PFAgoraSansPro-Regular"/>
        <charset val="204"/>
      </rPr>
      <t xml:space="preserve">Бахилы низкие </t>
    </r>
    <r>
      <rPr>
        <sz val="12"/>
        <rFont val="PFAgoraSansPro-Regular"/>
        <charset val="204"/>
      </rPr>
      <t xml:space="preserve">нестер. </t>
    </r>
  </si>
  <si>
    <r>
      <t xml:space="preserve">Бахилы высокие на заявязках </t>
    </r>
    <r>
      <rPr>
        <sz val="12"/>
        <rFont val="PFAgoraSansPro-Regular"/>
        <charset val="204"/>
      </rPr>
      <t>нестер.</t>
    </r>
  </si>
  <si>
    <r>
      <rPr>
        <b/>
        <sz val="12"/>
        <rFont val="PFAgoraSansPro-Regular"/>
        <charset val="204"/>
      </rPr>
      <t>Бахилы высокие</t>
    </r>
    <r>
      <rPr>
        <sz val="12"/>
        <rFont val="PFAgoraSansPro-Regular"/>
        <charset val="204"/>
      </rPr>
      <t xml:space="preserve"> </t>
    </r>
    <r>
      <rPr>
        <b/>
        <sz val="12"/>
        <rFont val="PFAgoraSansPro-Regular"/>
        <charset val="204"/>
      </rPr>
      <t>на завязках</t>
    </r>
    <r>
      <rPr>
        <sz val="12"/>
        <rFont val="PFAgoraSansPro-Regular"/>
        <charset val="204"/>
      </rPr>
      <t xml:space="preserve"> </t>
    </r>
    <r>
      <rPr>
        <b/>
        <sz val="12"/>
        <rFont val="PFAgoraSansPro-Regular"/>
        <charset val="204"/>
      </rPr>
      <t>ламинированные</t>
    </r>
    <r>
      <rPr>
        <sz val="12"/>
        <rFont val="PFAgoraSansPro-Regular"/>
        <charset val="204"/>
      </rPr>
      <t xml:space="preserve"> нестер.</t>
    </r>
  </si>
  <si>
    <r>
      <rPr>
        <b/>
        <sz val="12"/>
        <rFont val="PFAgoraSansPro-Regular"/>
        <charset val="204"/>
      </rPr>
      <t xml:space="preserve">Лиф </t>
    </r>
    <r>
      <rPr>
        <sz val="10"/>
        <rFont val="Calibri"/>
        <family val="2"/>
        <charset val="204"/>
      </rPr>
      <t>не</t>
    </r>
    <r>
      <rPr>
        <sz val="10"/>
        <rFont val="PFAgoraSansPro-Regular"/>
        <charset val="204"/>
      </rPr>
      <t>стерильный</t>
    </r>
  </si>
  <si>
    <r>
      <rPr>
        <b/>
        <sz val="12"/>
        <rFont val="PFAgoraSansPro-Regular"/>
        <charset val="204"/>
      </rPr>
      <t>Нижнее белье</t>
    </r>
    <r>
      <rPr>
        <sz val="12"/>
        <rFont val="PFAgoraSansPro-Regular"/>
        <charset val="204"/>
      </rPr>
      <t xml:space="preserve"> </t>
    </r>
    <r>
      <rPr>
        <sz val="10"/>
        <rFont val="PFAgoraSansPro-Regular"/>
        <charset val="204"/>
      </rPr>
      <t>(трусики-стринги) нестерильные</t>
    </r>
  </si>
  <si>
    <r>
      <t xml:space="preserve">Проктологические шорты </t>
    </r>
    <r>
      <rPr>
        <sz val="10"/>
        <rFont val="PFAgoraSansPro-Regular"/>
        <charset val="204"/>
      </rPr>
      <t>нестерильные</t>
    </r>
  </si>
  <si>
    <r>
      <rPr>
        <b/>
        <sz val="12"/>
        <rFont val="PFAgoraSansPro-Regular"/>
        <charset val="204"/>
      </rPr>
      <t xml:space="preserve">Рубашка для рожениц </t>
    </r>
    <r>
      <rPr>
        <sz val="10"/>
        <rFont val="PFAgoraSansPro-Regular"/>
        <charset val="204"/>
      </rPr>
      <t>нестерильная</t>
    </r>
  </si>
  <si>
    <r>
      <rPr>
        <b/>
        <sz val="12"/>
        <rFont val="PFAgoraSansPro-Regular"/>
        <charset val="204"/>
      </rPr>
      <t>Накидка для посетителей</t>
    </r>
    <r>
      <rPr>
        <sz val="12"/>
        <rFont val="PFAgoraSansPro-Regular"/>
        <charset val="204"/>
      </rPr>
      <t xml:space="preserve"> </t>
    </r>
    <r>
      <rPr>
        <sz val="10"/>
        <rFont val="PFAgoraSansPro-Regular"/>
        <charset val="204"/>
      </rPr>
      <t>нестерильная</t>
    </r>
  </si>
  <si>
    <r>
      <rPr>
        <b/>
        <sz val="12"/>
        <rFont val="PFAgoraSansPro-Regular"/>
        <charset val="204"/>
      </rPr>
      <t>Нарукавники</t>
    </r>
    <r>
      <rPr>
        <sz val="12"/>
        <rFont val="PFAgoraSansPro-Regular"/>
        <charset val="204"/>
      </rPr>
      <t xml:space="preserve"> </t>
    </r>
    <r>
      <rPr>
        <sz val="10"/>
        <rFont val="PFAgoraSansPro-Regular"/>
        <charset val="204"/>
      </rPr>
      <t>нестерильные</t>
    </r>
  </si>
  <si>
    <t>2) Розница и отдел продаж (ОП), гинекология и т.д.</t>
  </si>
  <si>
    <r>
      <rPr>
        <b/>
        <sz val="12"/>
        <color theme="1"/>
        <rFont val="Rasa"/>
      </rPr>
      <t xml:space="preserve">Перчатки Exam-Smooth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</si>
  <si>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color theme="1"/>
        <rFont val="Rasa"/>
      </rPr>
      <t xml:space="preserve">Перчатки Derma-Tex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латексные</t>
    </r>
  </si>
  <si>
    <r>
      <rPr>
        <b/>
        <sz val="12"/>
        <rFont val="PFAgoraSansPro-Regular"/>
        <charset val="204"/>
      </rPr>
      <t xml:space="preserve">Зеркало Куско Dolce
</t>
    </r>
    <r>
      <rPr>
        <sz val="10"/>
        <rFont val="PFAgoraSansPro-Regular"/>
        <charset val="204"/>
      </rPr>
      <t>стерильное, одноразовое</t>
    </r>
  </si>
  <si>
    <r>
      <rPr>
        <b/>
        <sz val="12"/>
        <rFont val="PFAgoraSansPro-Regular"/>
        <charset val="204"/>
      </rPr>
      <t>Ложка  Фолькмана</t>
    </r>
    <r>
      <rPr>
        <sz val="10"/>
        <rFont val="PFAgoraSansPro-Regular"/>
        <charset val="204"/>
      </rPr>
      <t xml:space="preserve"> стерильная</t>
    </r>
  </si>
  <si>
    <r>
      <rPr>
        <b/>
        <sz val="12"/>
        <rFont val="PFAgoraSansPro-Regular"/>
        <charset val="204"/>
      </rPr>
      <t xml:space="preserve">Шпатель Эйра </t>
    </r>
    <r>
      <rPr>
        <sz val="10"/>
        <rFont val="PFAgoraSansPro-Regular"/>
        <charset val="204"/>
      </rPr>
      <t>стерильный</t>
    </r>
  </si>
  <si>
    <r>
      <t xml:space="preserve">Контейнер для сбора биоматериала
</t>
    </r>
    <r>
      <rPr>
        <b/>
        <sz val="10"/>
        <rFont val="PFAgoraSansPro-Regular"/>
        <charset val="204"/>
      </rPr>
      <t>нестерильный</t>
    </r>
  </si>
  <si>
    <r>
      <t xml:space="preserve">Контейнер для сбора биоматериала
</t>
    </r>
    <r>
      <rPr>
        <sz val="10"/>
        <rFont val="PFAgoraSansPro-Regular"/>
        <charset val="204"/>
      </rPr>
      <t>стерильный</t>
    </r>
  </si>
  <si>
    <r>
      <t xml:space="preserve">Комплект для посетителей
</t>
    </r>
    <r>
      <rPr>
        <sz val="10"/>
        <rFont val="PFAgoraSansPro-Regular"/>
        <charset val="204"/>
      </rPr>
      <t>Состав: 
1. Накидка
2. Шапочка клип-берет
3. Бахилы полиэтиленовые</t>
    </r>
  </si>
  <si>
    <r>
      <rPr>
        <b/>
        <sz val="12"/>
        <rFont val="PFAgoraSansPro-Regular"/>
        <charset val="204"/>
      </rPr>
      <t>Комплект для обработки ран</t>
    </r>
    <r>
      <rPr>
        <b/>
        <sz val="11"/>
        <rFont val="PFAgoraSansPro-Regular"/>
        <charset val="204"/>
      </rPr>
      <t xml:space="preserve">
</t>
    </r>
    <r>
      <rPr>
        <sz val="10"/>
        <rFont val="PFAgoraSansPro-Regular"/>
        <charset val="204"/>
      </rPr>
      <t>Состав: 
1. Перчатки медицинские – 1 пара;
2. Марлевые/ватные шарики – 5 шт
3. Салфетки из нетканого материала/марли 7*7 см– 2 шт
4. Пинцет пластиковый – 1 шт</t>
    </r>
  </si>
  <si>
    <t>ЗАПРЕЩЕНО! Объединять разделенные ячейки! В случае объединения все формулы распадутся</t>
  </si>
  <si>
    <t>Name</t>
  </si>
  <si>
    <t>Additional information 
(size, etc.)</t>
  </si>
  <si>
    <t>Material</t>
  </si>
  <si>
    <t>Quantity per package/ transport package</t>
  </si>
  <si>
    <t>Picture</t>
  </si>
  <si>
    <t xml:space="preserve">Activated carbon      </t>
  </si>
  <si>
    <t xml:space="preserve">Medical sterile gloves  </t>
  </si>
  <si>
    <t>Latex:</t>
  </si>
  <si>
    <r>
      <t xml:space="preserve">Derma-Tex gloves
</t>
    </r>
    <r>
      <rPr>
        <sz val="10"/>
        <color theme="0"/>
        <rFont val="PFAgoraSansPro-Regular"/>
        <charset val="204"/>
      </rPr>
      <t>диагностические неопудренные текстурированные латексные</t>
    </r>
  </si>
  <si>
    <r>
      <rPr>
        <b/>
        <sz val="12"/>
        <rFont val="PFAgoraSansPro-Regular"/>
      </rPr>
      <t xml:space="preserve"> Surgical-Smooth gloves
</t>
    </r>
    <r>
      <rPr>
        <sz val="10"/>
        <color theme="2"/>
        <rFont val="PFAgoraSansPro-Regular"/>
        <charset val="204"/>
      </rPr>
      <t>хирургические опудренные гладкие латексные</t>
    </r>
  </si>
  <si>
    <r>
      <rPr>
        <b/>
        <sz val="12"/>
        <color theme="1"/>
        <rFont val="Rasa, Arial"/>
      </rPr>
      <t xml:space="preserve"> Exam-Smooth gloves</t>
    </r>
    <r>
      <rPr>
        <sz val="10"/>
        <color theme="2"/>
        <rFont val="Arial"/>
        <family val="2"/>
        <charset val="204"/>
      </rPr>
      <t>иагностические опудренные гладкие латексные</t>
    </r>
  </si>
  <si>
    <t xml:space="preserve">Nitrile: </t>
  </si>
  <si>
    <r>
      <rPr>
        <b/>
        <sz val="12"/>
        <color theme="1"/>
        <rFont val="PFAgoraSansPro-Regular"/>
      </rPr>
      <t xml:space="preserve"> Nitrile-Tex gloves
</t>
    </r>
    <r>
      <rPr>
        <sz val="10"/>
        <color theme="2"/>
        <rFont val="PFAgoraSansPro-Regular"/>
        <charset val="204"/>
      </rPr>
      <t>диагностические неопудренные текстурированные нитриловые</t>
    </r>
  </si>
  <si>
    <t>Medical non-sterile gloves</t>
  </si>
  <si>
    <r>
      <rPr>
        <b/>
        <sz val="12"/>
        <color theme="1"/>
        <rFont val="Helvetica "/>
      </rPr>
      <t xml:space="preserve"> MPG Latex gloves</t>
    </r>
    <r>
      <rPr>
        <sz val="10"/>
        <color theme="1"/>
        <rFont val="Helvetica "/>
      </rPr>
      <t xml:space="preserve"> 
</t>
    </r>
    <r>
      <rPr>
        <sz val="10"/>
        <color theme="2"/>
        <rFont val="Helvetica "/>
        <charset val="204"/>
      </rPr>
      <t xml:space="preserve">диагностические неопудренные текстурированные латексные </t>
    </r>
  </si>
  <si>
    <r>
      <rPr>
        <b/>
        <sz val="12"/>
        <color theme="1"/>
        <rFont val="Rasa, Arial"/>
      </rPr>
      <t xml:space="preserve">Exam-Smooth gloves </t>
    </r>
    <r>
      <rPr>
        <sz val="10"/>
        <color theme="2"/>
        <rFont val="Arial"/>
        <family val="2"/>
        <charset val="204"/>
      </rPr>
      <t>диагностические опудренные гладкие латексные</t>
    </r>
  </si>
  <si>
    <r>
      <rPr>
        <b/>
        <sz val="12"/>
        <color theme="1"/>
        <rFont val="Rasa, Arial"/>
      </rPr>
      <t xml:space="preserve">Derma-Tex gloves 
</t>
    </r>
    <r>
      <rPr>
        <sz val="10"/>
        <color theme="2"/>
        <rFont val="Arial"/>
        <family val="2"/>
        <charset val="204"/>
      </rPr>
      <t>диагностические неопудренные текстурированные латексные</t>
    </r>
  </si>
  <si>
    <r>
      <t xml:space="preserve"> MPG-Nitril gloves</t>
    </r>
    <r>
      <rPr>
        <sz val="12"/>
        <color theme="1"/>
        <rFont val="PFAgoraSansPro-Regular"/>
      </rPr>
      <t xml:space="preserve">
</t>
    </r>
    <r>
      <rPr>
        <sz val="10"/>
        <color theme="2"/>
        <rFont val="PFAgoraSansPro-Regular"/>
        <charset val="204"/>
      </rPr>
      <t>диагностические неопудренные текстурированные нитриловые</t>
    </r>
  </si>
  <si>
    <r>
      <rPr>
        <b/>
        <sz val="12"/>
        <color theme="1"/>
        <rFont val="PFAgoraSansPro-Regular"/>
      </rPr>
      <t xml:space="preserve"> Nitrile-Tex gloves
</t>
    </r>
    <r>
      <rPr>
        <sz val="10"/>
        <color theme="2"/>
        <rFont val="PFAgoraSansPro-Regular"/>
        <charset val="204"/>
      </rPr>
      <t xml:space="preserve">диагностические неопудренные текстурированные нитриловые
</t>
    </r>
  </si>
  <si>
    <t xml:space="preserve">Mediguar gloves
</t>
  </si>
  <si>
    <t>Polyethylene products</t>
  </si>
  <si>
    <r>
      <rPr>
        <b/>
        <sz val="12"/>
        <color theme="1"/>
        <rFont val="PFAgoraSansPro-Regular"/>
      </rPr>
      <t xml:space="preserve">Cuzco Mirror Dolce
</t>
    </r>
    <r>
      <rPr>
        <sz val="10"/>
        <color theme="2"/>
        <rFont val="PFAgoraSansPro-Regular"/>
        <charset val="204"/>
      </rPr>
      <t>стерильное, одноразовое</t>
    </r>
  </si>
  <si>
    <t>Polystyrene</t>
  </si>
  <si>
    <r>
      <t>Volkman's spoon</t>
    </r>
    <r>
      <rPr>
        <sz val="12"/>
        <color theme="1"/>
        <rFont val="PFAgoraSansPro-Regular"/>
        <charset val="204"/>
      </rPr>
      <t xml:space="preserve"> is sterile</t>
    </r>
    <r>
      <rPr>
        <b/>
        <sz val="12"/>
        <color theme="1"/>
        <rFont val="PFAgoraSansPro-Regular"/>
      </rPr>
      <t xml:space="preserve"> </t>
    </r>
  </si>
  <si>
    <t>Polypropylene</t>
  </si>
  <si>
    <t>Air spatula</t>
  </si>
  <si>
    <t>a custom</t>
  </si>
  <si>
    <t>Polyethylene</t>
  </si>
  <si>
    <r>
      <t xml:space="preserve">Biomaterial cap
</t>
    </r>
    <r>
      <rPr>
        <sz val="10"/>
        <color theme="1"/>
        <rFont val="PFAgoraSansPro-Regular"/>
        <charset val="204"/>
      </rPr>
      <t>non sterile</t>
    </r>
  </si>
  <si>
    <r>
      <t xml:space="preserve">Biomaterial cap
</t>
    </r>
    <r>
      <rPr>
        <sz val="12"/>
        <color theme="1"/>
        <rFont val="Rasa"/>
        <charset val="204"/>
      </rPr>
      <t>sterile</t>
    </r>
  </si>
  <si>
    <t>Kits and products for obstetrics and gynecology</t>
  </si>
  <si>
    <t xml:space="preserve">Sterile kits: </t>
  </si>
  <si>
    <r>
      <rPr>
        <b/>
        <sz val="12"/>
        <color theme="1"/>
        <rFont val="PFAgoraSansPro-Regular"/>
      </rPr>
      <t>Genital examination kit</t>
    </r>
    <r>
      <rPr>
        <b/>
        <sz val="11"/>
        <color theme="1"/>
        <rFont val="PFAgoraSansPro-Regular"/>
      </rPr>
      <t xml:space="preserve">
</t>
    </r>
    <r>
      <rPr>
        <sz val="11"/>
        <color theme="1"/>
        <rFont val="PFAgoraSansPro-Regular"/>
        <charset val="204"/>
      </rPr>
      <t>Structure:                                                                                          1. Wipes of non-woven fabric 70 х 80 cm – 1pcs
2. Diagnostic latex gloves – 1 pair
3. Trans vaginal, rectal cover made of latex – 1 pcs</t>
    </r>
  </si>
  <si>
    <r>
      <rPr>
        <b/>
        <sz val="12"/>
        <color theme="1"/>
        <rFont val="Rasa"/>
        <charset val="204"/>
      </rPr>
      <t>Ultrasound kit</t>
    </r>
    <r>
      <rPr>
        <sz val="11"/>
        <color theme="1"/>
        <rFont val="Rasa"/>
      </rPr>
      <t xml:space="preserve">
Structure:
1. Surgical drape of non-woven fabric 160 х 190 cm – 1 pcs
2. Diagnostic latex gloves – 1 pair
3. Three-layer mask of non-woven fabric – 1 pcs
4. Shoe covers of non-woven fabric – 1 pair
5. Trans vaginal, rectal cover made of latex – 1 pcs </t>
    </r>
  </si>
  <si>
    <r>
      <rPr>
        <b/>
        <sz val="12"/>
        <color theme="1"/>
        <rFont val="PFAgoraSansPro-Regular"/>
      </rPr>
      <t xml:space="preserve">Abortion kit
</t>
    </r>
    <r>
      <rPr>
        <sz val="12"/>
        <color theme="1"/>
        <rFont val="PFAgoraSansPro-Regular"/>
        <charset val="204"/>
      </rPr>
      <t>Structure:
1. Surgical drape 160 × 190 cm – 1 pcs
2. Underpad absorbent 60 × 60 cm – 1 pcs 
3. Paper wipes absorbent 22 × 23 cm – 4 pcs</t>
    </r>
    <r>
      <rPr>
        <b/>
        <sz val="12"/>
        <color theme="1"/>
        <rFont val="PFAgoraSansPro-Regular"/>
      </rPr>
      <t xml:space="preserve"> </t>
    </r>
  </si>
  <si>
    <r>
      <t xml:space="preserve">Newborn kit
</t>
    </r>
    <r>
      <rPr>
        <sz val="12"/>
        <color theme="1"/>
        <rFont val="PFAgoraSansPro-Regular"/>
        <charset val="204"/>
      </rPr>
      <t xml:space="preserve">Structure: 
1. Wipes 80 х 90 cm - 2 pcs
2. Underpad absorbent 60 х 60 cm - 1 pcs
3. Identification bracelet made of polymer – 1 pcs
4. Umbilical cord clip made of polymer – 1 pcs </t>
    </r>
  </si>
  <si>
    <r>
      <t xml:space="preserve">Gynecology kit
</t>
    </r>
    <r>
      <rPr>
        <sz val="12"/>
        <color theme="1"/>
        <rFont val="PFAgoraSansPro-Regular"/>
        <charset val="204"/>
      </rPr>
      <t>Structure:
1. Cusco speculum, size S, M , L – 1 pcs
2. Medical diagnostic gloves – 1 pair.
3. Ayre’s spatula – 1 pcs
4. Volkmann spoon – 1 pcs
5. Cytobrush – 1 pcs
6. Shoe covers of non-woven fabric high- or low-rise / polyethylene – 1 pair.
7. Medical three-layer mask / with carbon filter – 1 pcs
8. Pad 70*40/80 cm – 1 pcs</t>
    </r>
  </si>
  <si>
    <r>
      <rPr>
        <b/>
        <sz val="12"/>
        <color theme="1"/>
        <rFont val="PFAgoraSansPro-Regular"/>
      </rPr>
      <t xml:space="preserve">Gynecology kit-1
</t>
    </r>
    <r>
      <rPr>
        <sz val="12"/>
        <color theme="1"/>
        <rFont val="PFAgoraSansPro-Regular"/>
        <charset val="204"/>
      </rPr>
      <t>Structure:
1. Cusco speculum, size S, M, L – 1 pcs*
2. Medical diagnostic gloves – 1 pair.
3. Ayre’s spatula/ Cytobrush / Volkmann spoon – 1 pcs*
4. Pad 70*40/80 cm – 1 pcs*</t>
    </r>
  </si>
  <si>
    <r>
      <rPr>
        <b/>
        <sz val="12"/>
        <color theme="1"/>
        <rFont val="PFAgoraSansPro-Regular"/>
      </rPr>
      <t xml:space="preserve">Gynecology kit-2
</t>
    </r>
    <r>
      <rPr>
        <sz val="12"/>
        <color theme="1"/>
        <rFont val="PFAgoraSansPro-Regular"/>
        <charset val="204"/>
      </rPr>
      <t>Structure:</t>
    </r>
    <r>
      <rPr>
        <b/>
        <sz val="12"/>
        <color theme="1"/>
        <rFont val="PFAgoraSansPro-Regular"/>
      </rPr>
      <t xml:space="preserve">
</t>
    </r>
    <r>
      <rPr>
        <sz val="12"/>
        <color theme="1"/>
        <rFont val="PFAgoraSansPro-Regular"/>
        <charset val="204"/>
      </rPr>
      <t>1.Сusco speculum;
2.Gloves;
3.Gynecological spatula;
4.Paper wipe sterile;
5. Wipe non-woven.</t>
    </r>
  </si>
  <si>
    <r>
      <t xml:space="preserve">Gynecology kit-3
</t>
    </r>
    <r>
      <rPr>
        <sz val="12"/>
        <color theme="1"/>
        <rFont val="PFAgoraSansPro-Regular"/>
        <charset val="204"/>
      </rPr>
      <t xml:space="preserve">Structure:
1. Сusco speculum, size S, M, L - 1 pcs*
2. Medical diagnostic gloves –1 pair.
3. Ayre’s spatula – 1 pcs
4. Pad 70*40/80 cm – 1 pcs*
5. Wipe absorbent 20*20 / 24*24 cm – 1pcs*
</t>
    </r>
  </si>
  <si>
    <r>
      <rPr>
        <b/>
        <sz val="12"/>
        <color theme="1"/>
        <rFont val="PFAgoraSansPro-Regular"/>
      </rPr>
      <t xml:space="preserve">Maternity kit
</t>
    </r>
    <r>
      <rPr>
        <sz val="12"/>
        <color theme="1"/>
        <rFont val="PFAgoraSansPro-Regular"/>
        <charset val="204"/>
      </rPr>
      <t>Structure:
1. Drape 140*70/80 cm – 1 pcs*
2. Pad 70*70/80 cm – 2 pcs*
3. Absorbent pad 60*40/60/90 cm – 1 pcs*
4. Maternity shirt – 1 pcs
5. Medical cap / clip cap – 1 pcs*
6. Wipe absorbent 20*20 / 24*24 / 22*23 cm – 2 pcs*
7. Shoe covers of non-woven fabric high- or low-rise / polyethylene – 1 pair.*
8. Medical three-layer mask / with carbon filter – 1pcs*
9. Absorbent article – 2 pcs</t>
    </r>
  </si>
  <si>
    <r>
      <rPr>
        <b/>
        <sz val="12"/>
        <color theme="1"/>
        <rFont val="PFAgoraSansPro-Regular"/>
      </rPr>
      <t xml:space="preserve">Maternity kit-1
</t>
    </r>
    <r>
      <rPr>
        <sz val="12"/>
        <color theme="1"/>
        <rFont val="PFAgoraSansPro-Regular"/>
        <charset val="204"/>
      </rPr>
      <t>Structure:
1. Maternity shirt – 1 pcs
2. Medical cap / clip cap – 1 pcs*
3. Drape 140*70/80 cm – 1 pcs*
4. Pad 70*70/80 cm – 1 pcs*
5. Shoe covers of non-woven fabric high- or low-rise / polyethylene – 1 pair.*
6. Absorbent article – 2 pcs
7. Absorbent pad 60*40/60/90 cm – 1pcs*
8. Wipe absorbent 24*24 / 22*23 / 16*14 cm – 2 pcs*</t>
    </r>
  </si>
  <si>
    <r>
      <rPr>
        <b/>
        <sz val="12"/>
        <color theme="1"/>
        <rFont val="PFAgoraSansPro-Regular"/>
      </rPr>
      <t xml:space="preserve">Maternity kit-2
</t>
    </r>
    <r>
      <rPr>
        <sz val="12"/>
        <color theme="1"/>
        <rFont val="PFAgoraSansPro-Regular"/>
        <charset val="204"/>
      </rPr>
      <t>Structure:
1. Maternity shirt – 1 pcs
2. Medical cap / clip cap – 1 pcs*
3. Drape 140*70/80 cm – 1 pcs*
4. Pad 70*70/80 cm – 1 pcs*
5. Shoe covers of non-woven fabric high- or low-rise / polyethylene – 1 pair.*
6. Absorbent article – 2 pcs
7. Absorbent pad 60*40/60/90 cm – 1 pcs*</t>
    </r>
  </si>
  <si>
    <r>
      <rPr>
        <b/>
        <sz val="12"/>
        <color theme="1"/>
        <rFont val="PFAgoraSansPro-Regular"/>
      </rPr>
      <t xml:space="preserve">Maternity kit-3
</t>
    </r>
    <r>
      <rPr>
        <sz val="12"/>
        <color theme="1"/>
        <rFont val="PFAgoraSansPro-Regular"/>
        <charset val="204"/>
      </rPr>
      <t>Structure:
1. Maternity shirt – 1 pcs
2. Medical cap / clip cap – 1 pcs*
3. Drape 140*70/80 cm – 1 pcs*
4. Pad70*70/80 cm – 1 pcs*
5. Shoe covers of non-woven fabric high- or low-rise / polyethylene – 1 pair*
6.Absorbent article – 2 pcs</t>
    </r>
    <r>
      <rPr>
        <b/>
        <sz val="12"/>
        <color theme="1"/>
        <rFont val="PFAgoraSansPro-Regular"/>
      </rPr>
      <t xml:space="preserve">
</t>
    </r>
  </si>
  <si>
    <r>
      <rPr>
        <b/>
        <sz val="12"/>
        <color theme="1"/>
        <rFont val="PFAgoraSansPro-Regular"/>
      </rPr>
      <t xml:space="preserve">Maternity kit-4
</t>
    </r>
    <r>
      <rPr>
        <sz val="12"/>
        <color theme="1"/>
        <rFont val="PFAgoraSansPro-Regular"/>
        <charset val="204"/>
      </rPr>
      <t>Structure:
1. Maternity shirt – 1 pcs
2. Medical cap / clip cap – 1 pcs*
3. Drape 140*70/80 cm – 1 pcs*
4. Pad 70*70/80 cm – 1 pcs*
5. Shoe covers of non-woven fabric high- or low-rise / polyethylene – 1 pair*</t>
    </r>
  </si>
  <si>
    <r>
      <rPr>
        <b/>
        <sz val="12"/>
        <color theme="1"/>
        <rFont val="PFAgoraSansPro-Regular"/>
      </rPr>
      <t xml:space="preserve">Cesarean section kit Dolce-Pharm
</t>
    </r>
    <r>
      <rPr>
        <sz val="12"/>
        <color theme="1"/>
        <rFont val="PFAgoraSansPro-Regular"/>
        <charset val="204"/>
      </rPr>
      <t>Structure:
1. Tool table cover145*80 cm - 1 pcs
2. Large surgical drape 190*160 cm – 1 pcs
3. Small surgical drape 120*160 cm - 1 pcs
4. Surgical drape 250*160 cm with hole, pocket, extension legs and incision film - 1 pcs
5. Wipe absorbent 21*23 cm - 4 pcs
6. Surgical tape with adhesive hold 50*10 cm - 2 pcs</t>
    </r>
  </si>
  <si>
    <r>
      <rPr>
        <b/>
        <sz val="12"/>
        <color theme="1"/>
        <rFont val="PFAgoraSansPro-Regular"/>
      </rPr>
      <t xml:space="preserve">Gynecological cystoscopy kit
</t>
    </r>
    <r>
      <rPr>
        <sz val="12"/>
        <color theme="1"/>
        <rFont val="PFAgoraSansPro-Regular"/>
        <charset val="204"/>
      </rPr>
      <t>Structure:
1. Surgical drape 160*190/210 cm – 1 pcs*
2. Drape for cystoscopy 150*75 cm, with oval cutouts for legs 11 * 12 cm and with
adhesive clips, diamond cut 11*32 cm – 1 pcs
3. Wipe 80*90 cm – 1 pcs
4. Shoe covers of non-woven fabric high- or low-rise / polyethylene – 1 pair*
5. Wipe absorbent 21*23 / 30*30 cm – 2 pcs*
6. Surgical gown (length from 110 to 140 cm) – 1 pcs*
7. Surgical tape adhesive 50*10 cm – 2 pcs</t>
    </r>
  </si>
  <si>
    <r>
      <t xml:space="preserve">Gynecological cystoscopy kit - 1
</t>
    </r>
    <r>
      <rPr>
        <sz val="12"/>
        <color theme="1"/>
        <rFont val="PFAgoraSansPro-Regular"/>
        <charset val="204"/>
      </rPr>
      <t xml:space="preserve">Structure:
1. Surgical drape 160*190/210 cm – 1 pcs*
2. Drape for cystoscopy 150*75 cm, with oval cutouts for legs 11 * 12 cm and with
adhesive clips, diamond cut 11*32 cm– 1 pcs
3. Wipe 80*90 cm – 1 pcs
4. Shoe covers of non-woven fabric high- or low-rise / polyethylene – 1 pair.*
5. Wipe absorbent 21*23 / 30*30 cm – 2 pcs*
6. Surgical gown (length from 110 to 140 cm) – 1 pcs*
7. Surgical tape adhesive 50*10 cm – 2 pcs
8. Underpad absorbent 60*60/90 cm – 1pcs*
9.Tool table cover 145*80 cm – 1pcs </t>
    </r>
  </si>
  <si>
    <t>spunlace 68</t>
  </si>
  <si>
    <t>Disposable dental kits</t>
  </si>
  <si>
    <t xml:space="preserve">Non-sterile: </t>
  </si>
  <si>
    <t>Dental napkin 40 * 50</t>
  </si>
  <si>
    <r>
      <t xml:space="preserve">Dental kit for patient examination/reception
</t>
    </r>
    <r>
      <rPr>
        <sz val="12"/>
        <color theme="1"/>
        <rFont val="PFAgoraSansPro-Regular"/>
        <charset val="204"/>
      </rPr>
      <t>Structure:
1. Dental bib 30-80 x 30-68 cm without / with cut 16 x 19 cm **;
2. Medical mask *;
3. Headrest for dental chair 19-40 x 19-40 cm*</t>
    </r>
  </si>
  <si>
    <t xml:space="preserve">Sterile: </t>
  </si>
  <si>
    <r>
      <rPr>
        <b/>
        <sz val="12"/>
        <color theme="1"/>
        <rFont val="PFAgoraSansPro-Regular"/>
      </rPr>
      <t xml:space="preserve">Disposable dental kits Dolce-Pharm                           </t>
    </r>
    <r>
      <rPr>
        <sz val="12"/>
        <color theme="1"/>
        <rFont val="PFAgoraSansPro-Regular"/>
        <charset val="204"/>
      </rPr>
      <t>Structure:</t>
    </r>
    <r>
      <rPr>
        <b/>
        <sz val="12"/>
        <color theme="1"/>
        <rFont val="PFAgoraSansPro-Regular"/>
      </rPr>
      <t xml:space="preserve">
</t>
    </r>
    <r>
      <rPr>
        <sz val="12"/>
        <color theme="1"/>
        <rFont val="PFAgoraSansPro-Regular"/>
        <charset val="204"/>
      </rPr>
      <t>1. Dental mirror with plastic handle - 1 pc.
2. Single-side / double-side dental probe with plastic handle * - 1 pc.
3. Tweezers with metal curved tip / polymer * - 1 pc. 4. Tip for saliva ejector
polymer - 1 pc.
5. Wipe made of paper / non-woven fabric * - 1 pc.
6. Bibn 33-50 * 40-50 cm * - 1 pc.
7. Medical mask - 1 pc.
8. Cotton roll - 4 pcs.
9. Medical diagnostic gloves * - 1 pair
10. Polymer tray for tools * - 1 pc.
11. Clip cap - 1 pc.</t>
    </r>
  </si>
  <si>
    <r>
      <rPr>
        <b/>
        <sz val="12"/>
        <color theme="1"/>
        <rFont val="PFAgoraSansPro-Regular"/>
      </rPr>
      <t xml:space="preserve">Periodontal surgery and implantations kit
</t>
    </r>
    <r>
      <rPr>
        <sz val="12"/>
        <color theme="1"/>
        <rFont val="PFAgoraSansPro-Regular"/>
        <charset val="204"/>
      </rPr>
      <t>Structure:
1. Dental bib, size 30-80 x 30-68 cm with /without cut 16 x19 cm **;
2. Absorbing bib 20-80 x 20-80 cm *;
3. Medical mask *;
4. Clip cap *;
5. Headrest for dental chair 19-40 x 19-40 cm *;
6. Surgical gown*;
7. Drape for armchair100-220 х100-150 cm*.</t>
    </r>
  </si>
  <si>
    <r>
      <rPr>
        <b/>
        <sz val="12"/>
        <color theme="1"/>
        <rFont val="PFAgoraSansPro-Regular"/>
      </rPr>
      <t>Dental kits</t>
    </r>
    <r>
      <rPr>
        <b/>
        <sz val="11"/>
        <color theme="1"/>
        <rFont val="PFAgoraSansPro-Regular"/>
      </rPr>
      <t xml:space="preserve">
</t>
    </r>
  </si>
  <si>
    <t xml:space="preserve"> Disposable cardiosurgery kits
</t>
  </si>
  <si>
    <r>
      <rPr>
        <b/>
        <sz val="12"/>
        <color theme="1"/>
        <rFont val="PFAgoraSansPro-Regular"/>
      </rPr>
      <t xml:space="preserve">Сoronary artery bypass grafting kit
</t>
    </r>
    <r>
      <rPr>
        <sz val="12"/>
        <color theme="1"/>
        <rFont val="PFAgoraSansPro-Regular"/>
        <charset val="204"/>
      </rPr>
      <t>Structure:
1. Tool table cover145*80 cm - 1 pcs
2. Surgical drape 100*80 cm - 1 pcs
3. Drape with perinial cover 230 * 180 cm, and cutout 20 * 100 cm - 1 pc.
4. Drape thoracic 330 * 300/200 cm with hole and receiver pocket - 1 pc. 5. Drape 180
* 250 cm, with cut and adhesive edge - 1 pc.
6. Receiver pocket made of polypropylene 50 * 75/20 cm - 1 pc.
7. Surgical tape with adhesive hold 50 * 10 cm - 1 pc.
8. Shoe covers – socks - 1 pair</t>
    </r>
  </si>
  <si>
    <t>Spanlace 68</t>
  </si>
  <si>
    <r>
      <rPr>
        <b/>
        <sz val="12"/>
        <color theme="1"/>
        <rFont val="Arial Cyr"/>
      </rPr>
      <t xml:space="preserve">Сoronary artery bypass grafting kit №1 </t>
    </r>
    <r>
      <rPr>
        <sz val="11"/>
        <color theme="1"/>
        <rFont val="Arial Cyr"/>
      </rPr>
      <t xml:space="preserve">
</t>
    </r>
  </si>
  <si>
    <r>
      <rPr>
        <b/>
        <sz val="12"/>
        <color theme="1"/>
        <rFont val="PFAgoraSansPro-Regular"/>
      </rPr>
      <t xml:space="preserve">Angiography kit
</t>
    </r>
    <r>
      <rPr>
        <sz val="12"/>
        <color theme="1"/>
        <rFont val="PFAgoraSansPro-Regular"/>
        <charset val="204"/>
      </rPr>
      <t>Structure:
1. Tool table cover145*80 cm – 1 pcs.
2. Surgical drape 190*160 cm – 1 pcs.
3. Drape for angiography 300*180 cm with two holes – 1pcs.
4. Tube holder with two holes – 1 pcs.
5. Wipe absorbent made of paper21*23 cm – 2 pcs.
6. Surgical tape with adhesive hold. 50*10 cm, quantity – 1 pcs</t>
    </r>
  </si>
  <si>
    <r>
      <rPr>
        <b/>
        <sz val="12"/>
        <color theme="1"/>
        <rFont val="PFAgoraSansPro-Regular"/>
      </rPr>
      <t xml:space="preserve">Angiography kit -1
</t>
    </r>
    <r>
      <rPr>
        <sz val="12"/>
        <color theme="1"/>
        <rFont val="PFAgoraSansPro-Regular"/>
        <charset val="204"/>
      </rPr>
      <t>Structure:
1. Drape for angiography 300*180 cm with two holes– 1 pcs.
2. Tube holder with two holes – 1 pcs.
3. Paper wipe absorbent 21*23 cm – 2 pcs</t>
    </r>
  </si>
  <si>
    <r>
      <rPr>
        <b/>
        <sz val="12"/>
        <color theme="1"/>
        <rFont val="PFAgoraSansPro-Regular"/>
      </rPr>
      <t xml:space="preserve">Angiography kit -2
</t>
    </r>
    <r>
      <rPr>
        <sz val="12"/>
        <color theme="1"/>
        <rFont val="PFAgoraSansPro-Regular"/>
        <charset val="204"/>
      </rPr>
      <t>Structure:
1. Tool table cover 145*80 cm – 1 pcs.
2. Surgical drape 190*160 cm - 1 pcs.
3. Drape for angiography with two holes 300*272 cm – 1 pcs.
4. Tube holder with two holes - 1 pcs.
5. Wipe absorbent 21*23 cm – 2 pcs.
6. Surgical tape 60*10 cm or 60*20 cm – 2 pcs.</t>
    </r>
  </si>
  <si>
    <r>
      <t xml:space="preserve">Drape sterile for angiography                                   </t>
    </r>
    <r>
      <rPr>
        <sz val="12"/>
        <color theme="1"/>
        <rFont val="PFAgoraSansPro-Regular"/>
        <charset val="204"/>
      </rPr>
      <t>2 holes size,300*180cm</t>
    </r>
  </si>
  <si>
    <r>
      <rPr>
        <b/>
        <sz val="12"/>
        <color theme="1"/>
        <rFont val="PFAgoraSansPro-Regular"/>
      </rPr>
      <t xml:space="preserve">Sterile angiography drape No. 2,
</t>
    </r>
    <r>
      <rPr>
        <sz val="12"/>
        <color theme="1"/>
        <rFont val="PFAgoraSansPro-Regular"/>
        <charset val="204"/>
      </rPr>
      <t>2 holes size: 300 * 272cm</t>
    </r>
  </si>
  <si>
    <r>
      <rPr>
        <b/>
        <sz val="12"/>
        <color theme="1"/>
        <rFont val="PFAgoraSansPro-Regular"/>
      </rPr>
      <t xml:space="preserve">Drape sterile, thoracic, with hole and with
receiving pocket, size: </t>
    </r>
    <r>
      <rPr>
        <sz val="12"/>
        <color theme="1"/>
        <rFont val="PFAgoraSansPro-Regular"/>
        <charset val="204"/>
      </rPr>
      <t>330*300/200cm</t>
    </r>
  </si>
  <si>
    <t xml:space="preserve">Kits and products for Otorhinolaryngology </t>
  </si>
  <si>
    <r>
      <rPr>
        <b/>
        <sz val="12"/>
        <color theme="1"/>
        <rFont val="PFAgoraSansPro-Regular"/>
      </rPr>
      <t xml:space="preserve">ENT surgery kit
</t>
    </r>
    <r>
      <rPr>
        <sz val="12"/>
        <color theme="1"/>
        <rFont val="PFAgoraSansPro-Regular"/>
        <charset val="204"/>
      </rPr>
      <t>ENT surgery kit Dolce-Pharm, sterile, disposable
Standard kit for sterile cover of patient and equipment at ENT surgery</t>
    </r>
  </si>
  <si>
    <r>
      <rPr>
        <b/>
        <sz val="12"/>
        <color theme="1"/>
        <rFont val="PFAgoraSansPro-Regular"/>
      </rPr>
      <t xml:space="preserve">Otorhinolaryngologic kit
</t>
    </r>
    <r>
      <rPr>
        <sz val="12"/>
        <color theme="1"/>
        <rFont val="PFAgoraSansPro-Regular"/>
        <charset val="204"/>
      </rPr>
      <t>Structure:
1. Surgical drape 160*190/210 или 200*180 cm – 1 pcs.*
2. Surgical drape 160*100 / 150*125 cm adhesive, with cut 7*40 cm – 1 pcs.*
3. Surgical drape 175*160 cm with adhesive edge – 1 pcs.
4. Wipe 80*70/75 cm with adhesive edge – 1 pcs.*
5. Surgical tape adhesive 10*50 cm – 2 pcs.
6. Wipe absorbent22*23 / 30*30 cm – 1 pcs.*</t>
    </r>
  </si>
  <si>
    <t>Kits and products for Ophthalmologic kit</t>
  </si>
  <si>
    <t xml:space="preserve">Ophthalmologic drapes kit 
</t>
  </si>
  <si>
    <r>
      <rPr>
        <b/>
        <sz val="12"/>
        <color theme="1"/>
        <rFont val="PFAgoraSansPro-Regular"/>
      </rPr>
      <t>Ophthalmologic drapes kit №1</t>
    </r>
    <r>
      <rPr>
        <b/>
        <sz val="11"/>
        <color theme="1"/>
        <rFont val="PFAgoraSansPro-Regular"/>
      </rPr>
      <t xml:space="preserve">
</t>
    </r>
  </si>
  <si>
    <r>
      <rPr>
        <b/>
        <sz val="12"/>
        <color theme="1"/>
        <rFont val="PFAgoraSansPro-Regular"/>
      </rPr>
      <t xml:space="preserve">Ophthalmologic kit
</t>
    </r>
    <r>
      <rPr>
        <sz val="12"/>
        <color theme="1"/>
        <rFont val="PFAgoraSansPro-Regular"/>
        <charset val="204"/>
      </rPr>
      <t>Structure:
1.Absorbent drape 120*120 cm with hole diameter 7,5cm, adhesive layer pocket and 
retainer – 1 pcs.
2. Surgical drape 190*160 cm - 1 pcs.
3. Absorbent drape 140*100 cm - 1 pcs.
4. Wipe absorbent made of paper 21*23 cm – 4 pcs.
5. Surgical gown, size М - 3 pcs.
6. Clip cap - 1 pcs.
7. Shoe covers low-rise – 2 pair</t>
    </r>
  </si>
  <si>
    <r>
      <rPr>
        <b/>
        <sz val="12"/>
        <color theme="1"/>
        <rFont val="PFAgoraSansPro-Regular"/>
      </rPr>
      <t xml:space="preserve">Drape sterile absorbing                                          </t>
    </r>
    <r>
      <rPr>
        <sz val="12"/>
        <color theme="1"/>
        <rFont val="PFAgoraSansPro-Regular"/>
        <charset val="204"/>
      </rPr>
      <t xml:space="preserve"> with hole diameter 7,5cm with adhesive layer pocket and retainer, size:  120*120cm</t>
    </r>
  </si>
  <si>
    <t>Specialized surgical kits</t>
  </si>
  <si>
    <r>
      <rPr>
        <b/>
        <sz val="12"/>
        <color theme="1"/>
        <rFont val="PFAgoraSansPro-Regular"/>
      </rPr>
      <t xml:space="preserve">Large universal kit
</t>
    </r>
    <r>
      <rPr>
        <sz val="12"/>
        <color theme="1"/>
        <rFont val="PFAgoraSansPro-Regular"/>
        <charset val="204"/>
      </rPr>
      <t>Structure:
1. Tool table cover 145 х 80 cm – 1 pcs.
2. Drape with adhesive edge 90 х 80 cm – 2 pcs.
3. Surgical drape 160 х 190 cm – 1 pcs.
4. Wipe absorbent 12 х 12 cm – 4 pcs.
5. Drape with adhesive edge 240 х 160 cm – 1 pcs. 
6. Surgical tape 50 х 10 cm – 1 pcs.
7. Drape with adhesive edge 160 х 180 cm – 1 pcs</t>
    </r>
  </si>
  <si>
    <r>
      <t xml:space="preserve">Large universal kit - 1
</t>
    </r>
    <r>
      <rPr>
        <sz val="12"/>
        <color theme="1"/>
        <rFont val="PFAgoraSansPro-Regular"/>
        <charset val="204"/>
      </rPr>
      <t>Structure:
1. Drape with adhesive edge 90*80cm- 2 pcs 
2. Wipe absorbent 12*12cm- 4 pcs.
3. Surgical drape 160*190cm- 1 pcs.
4. Drape with adhesive edge 240*160cm - 1 pcs</t>
    </r>
  </si>
  <si>
    <r>
      <rPr>
        <b/>
        <sz val="12"/>
        <color theme="1"/>
        <rFont val="PFAgoraSansPro-Regular"/>
      </rPr>
      <t xml:space="preserve">Basic surgery kit
</t>
    </r>
    <r>
      <rPr>
        <sz val="12"/>
        <color theme="1"/>
        <rFont val="PFAgoraSansPro-Regular"/>
        <charset val="204"/>
      </rPr>
      <t>Structure:
1. Tool table cover 145 х 80 cm–1 pcs.
2. Drape with adhesive edge 240 х 160 cm – 1 pcs. 
3. Drape with adhesive edge 180 х 160 cm – 1 pcs. 
4. Drape with adhesive edge 100 х 80 cm – 1 pcs. 
5. Surgical tape 50 х 10 cm – 1 pcs</t>
    </r>
  </si>
  <si>
    <r>
      <rPr>
        <b/>
        <sz val="12"/>
        <color theme="1"/>
        <rFont val="PFAgoraSansPro-Regular"/>
      </rPr>
      <t xml:space="preserve">Laparoscopy kit
</t>
    </r>
    <r>
      <rPr>
        <sz val="12"/>
        <color theme="1"/>
        <rFont val="PFAgoraSansPro-Regular"/>
        <charset val="204"/>
      </rPr>
      <t>Structure:
1. Tool table cover 145*80 cm – 1 pcs.
2. Surgical drape 190*160 cm – 1 pcs.
3. Drape for laparoscopy 280*180 cm with hole,two self-adhesive pockets, incision foil and 
additional inserts made of non-woven materialwith holes for tubes – 1 pcs.
4. Wipe absorbent 21*23 cm – 4 pcs.
5. Surgical tape with adhesive hold 50*10 cm – 2 pcs</t>
    </r>
  </si>
  <si>
    <r>
      <rPr>
        <b/>
        <sz val="12"/>
        <color theme="1"/>
        <rFont val="PFAgoraSansPro-Regular"/>
      </rPr>
      <t xml:space="preserve">Laparoscopy kit - 1
</t>
    </r>
    <r>
      <rPr>
        <sz val="12"/>
        <color theme="1"/>
        <rFont val="PFAgoraSansPro-Regular"/>
        <charset val="204"/>
      </rPr>
      <t>Structure:
1. Drape for laparoscopy 280*180 cm with hole, two self-adhesive pockets, incision foil 
and additional inserts made of non-woven material with holes for tubes – 1 pcs.
2. Surgical drape 190*160 cm – 1 pcs.
3. Wipe absorbent 21*23 cm – 4 pcs</t>
    </r>
  </si>
  <si>
    <r>
      <rPr>
        <b/>
        <sz val="12"/>
        <color theme="1"/>
        <rFont val="PFAgoraSansPro-Regular"/>
      </rPr>
      <t xml:space="preserve">Head surgery kit
</t>
    </r>
    <r>
      <rPr>
        <sz val="12"/>
        <color theme="1"/>
        <rFont val="PFAgoraSansPro-Regular"/>
        <charset val="204"/>
      </rPr>
      <t>Structure:
1.Tool table cover145 × 80 cm – 1 pcs.
2.Adhesive drape with cut, size 70 × 10 cm250 × 180 cm – 1pcs.
3.Surgical drape 160 × 100 cm – 1pcs.
4. Wipe with adhesive edge 80 × 40 cm – 1 pcs
5.Surgical tape 50 × 10 cm – 2 pcs</t>
    </r>
  </si>
  <si>
    <r>
      <t xml:space="preserve">Hemispheric kit
</t>
    </r>
    <r>
      <rPr>
        <sz val="12"/>
        <color theme="1"/>
        <rFont val="PFAgoraSansPro-Regular"/>
        <charset val="204"/>
      </rPr>
      <t>Structure:
1. Receiving pocket with adhesive edge, size 55х68/55 cm*;
2. Protective cover diameter 60 cm*;
3. Adhesive drape with cut, size 160х140 cm*;
4. Drape with adhesive edge, size 70-210х70-180 cm*;
5. Wipe absorbent 10-50 х 10-50 cm*;
6. Drape for surgery table, size 160-210х70-180 cm*</t>
    </r>
  </si>
  <si>
    <r>
      <rPr>
        <b/>
        <sz val="12"/>
        <color theme="1"/>
        <rFont val="PFAgoraSansPro-Regular"/>
      </rPr>
      <t xml:space="preserve">Hip surgery kit
</t>
    </r>
    <r>
      <rPr>
        <sz val="12"/>
        <color theme="1"/>
        <rFont val="PFAgoraSansPro-Regular"/>
        <charset val="204"/>
      </rPr>
      <t>Structure:
1. Tool table cover 145*80 cm – 1 pcs.
2. Drape with adhesive edge 180*160 cm - 1 pcs.
3. Drape with adhesive edge 240*160 cm - 1 pcs.
4. Drape with cut 250*180 cm - 1 pcs.
5. Waterproof drape with adhesive edge 90*80 cm - 2 pcs.
6. Drape for surgery table 190*160 cm - 1 pcs.
7. Surgical tape made of polymers and paper 50*10 cm - 3 pcs. 
8. Shoe cover-stocking 120*34 cm - 1 pcs</t>
    </r>
  </si>
  <si>
    <r>
      <t xml:space="preserve">Hip surgery kit - 1
</t>
    </r>
    <r>
      <rPr>
        <sz val="12"/>
        <color theme="1"/>
        <rFont val="PFAgoraSansPro-Regular"/>
        <charset val="204"/>
      </rPr>
      <t>Structure:
1. Drape with adhesive edge 180*160 cm - 1 pcs. 
2. Drape with adhesive edge 240*160 cm - 1 pcs. 
3. Drape with cut 250*180 cm - 1 pcs.
4. Waterproof drape with adhesive edge 90*80 cm, quantity - 2 pcs. 
5. Surgical tape made of polymers and paper 50*10 cm - 3 pcs.</t>
    </r>
  </si>
  <si>
    <r>
      <rPr>
        <b/>
        <sz val="12"/>
        <color theme="1"/>
        <rFont val="PFAgoraSansPro-Regular"/>
      </rPr>
      <t xml:space="preserve">Chest surgery kit
</t>
    </r>
    <r>
      <rPr>
        <sz val="12"/>
        <color theme="1"/>
        <rFont val="PFAgoraSansPro-Regular"/>
        <charset val="204"/>
      </rPr>
      <t>Structure:
1. Drape thoracic with hole 40 х 32 cm with incision film, size 330 х 300-320/220-240 cm**;
2. Drape for surgery table, size 70-210 х 70-180 cm*;
3. Drape, size 70-210 х 70-180 cm*;
4. Tool table cover size 80-180 х 80-180 cm, standard / reinforced*;
5. Genitals cover with adhesive edge 70-100 х 70-120 cm*;
6. Defibrillator bag 30-50 х 30-50 cm*;
7. Surgical tape, size 5-60 х 5-30 cm*;
8. Cord holder 3-30 х 3-30 cm*;
9. Wipe absorbent 10-50 х 10-50 cm*</t>
    </r>
  </si>
  <si>
    <r>
      <rPr>
        <b/>
        <sz val="12"/>
        <color theme="1"/>
        <rFont val="PFAgoraSansPro-Regular"/>
      </rPr>
      <t xml:space="preserve">Spine surgery kit
</t>
    </r>
    <r>
      <rPr>
        <sz val="12"/>
        <color theme="1"/>
        <rFont val="PFAgoraSansPro-Regular"/>
        <charset val="204"/>
      </rPr>
      <t>Structure:
1. Drape for surgery table, size 160-210 х 70-180 cm*;
2. Drape with hole 7 х 18 cm with incision film,
size 300-320 х 160-180 cm**;
3. Drape with adhesive edge size 70-210 х 70-180 cm*;
4. Tool table cover size 80-180 х 80-180 cm, standard / reinforced*;
5. Wipe absorbent 10-50 х 10-50 cm*</t>
    </r>
  </si>
  <si>
    <r>
      <t xml:space="preserve">Laminectomy kit
</t>
    </r>
    <r>
      <rPr>
        <sz val="12"/>
        <color theme="1"/>
        <rFont val="PFAgoraSansPro-Regular"/>
        <charset val="204"/>
      </rPr>
      <t>Structure:
1. Surgical drape 160*190/210 or 180*200 cm – 1 pcs.*
2. Drape for laminectomy 160*300 cm, with cut 20*30 cm and incision film – 1 pcs
3. Wipe with adhesive edge 80*90 cm – 4 pcs.
4. Wipe absorbent 22*23/30*30 cm – 3 pcs</t>
    </r>
  </si>
  <si>
    <r>
      <rPr>
        <b/>
        <sz val="12"/>
        <color theme="1"/>
        <rFont val="PFAgoraSansPro-Regular"/>
      </rPr>
      <t xml:space="preserve">Liposuction kit
</t>
    </r>
    <r>
      <rPr>
        <sz val="12"/>
        <color theme="1"/>
        <rFont val="PFAgoraSansPro-Regular"/>
        <charset val="204"/>
      </rPr>
      <t>Structure:
1. Drape with adhesive edge 90 х 80 cm – 2 pcs.
2.Drape with adhesive edge160 ×150 cm – 1 pcs.
3.Drape with adhesive edge 160 х 120 cm – 1 pcs.
4.Wipe absorbent 45 × 45 cm – 1 pcs.
5.Shoe covers 120 × 75 cm – 1 pair</t>
    </r>
  </si>
  <si>
    <t>Simple surgical kits</t>
  </si>
  <si>
    <r>
      <rPr>
        <b/>
        <sz val="12"/>
        <color theme="1"/>
        <rFont val="PFAgoraSansPro-Regular"/>
      </rPr>
      <t xml:space="preserve">Bed linen-1 </t>
    </r>
    <r>
      <rPr>
        <sz val="12"/>
        <color theme="1"/>
        <rFont val="PFAgoraSansPro-Regular"/>
      </rPr>
      <t xml:space="preserve">
</t>
    </r>
  </si>
  <si>
    <r>
      <rPr>
        <b/>
        <sz val="12"/>
        <color theme="1"/>
        <rFont val="PFAgoraSansPro-Regular"/>
      </rPr>
      <t>Bed linen-2</t>
    </r>
    <r>
      <rPr>
        <sz val="12"/>
        <color theme="1"/>
        <rFont val="PFAgoraSansPro-Regular"/>
      </rPr>
      <t xml:space="preserve">
</t>
    </r>
  </si>
  <si>
    <t xml:space="preserve">Dolce-Pharm patient kit </t>
  </si>
  <si>
    <t xml:space="preserve">Cape for visitors </t>
  </si>
  <si>
    <r>
      <rPr>
        <b/>
        <sz val="12"/>
        <color theme="1"/>
        <rFont val="PFAgoraSansPro-Regular"/>
      </rPr>
      <t xml:space="preserve">Personal protection kit
</t>
    </r>
    <r>
      <rPr>
        <sz val="12"/>
        <color theme="1"/>
        <rFont val="PFAgoraSansPro-Regular"/>
        <charset val="204"/>
      </rPr>
      <t>Structure:
1. Surgical mask, four-layer, anti-liquid with elastic bands;
2. Gloves diagnostic, latex, examination, textured, non-powdered; 
3. Clip cap;
4. Shoe covers high-rise, protective;
5. Overalls protective with hood;
6. Protective glasses</t>
    </r>
  </si>
  <si>
    <t>Spunbond 40</t>
  </si>
  <si>
    <t>Set of surgical clothing and underwear with accessories</t>
  </si>
  <si>
    <t xml:space="preserve">Set of bedding </t>
  </si>
  <si>
    <r>
      <rPr>
        <b/>
        <sz val="12"/>
        <color theme="1"/>
        <rFont val="PFAgoraSansPro-Regular"/>
      </rPr>
      <t xml:space="preserve">Surgical kit
</t>
    </r>
    <r>
      <rPr>
        <sz val="12"/>
        <color theme="1"/>
        <rFont val="PFAgoraSansPro-Regular"/>
        <charset val="204"/>
      </rPr>
      <t>Structure:
1. Surgical gown (length from 110 до 140 cm) – 1 pcs*
2. Medical cap / Clip cap– 1pcs*
3. Medical three-layer mask / with carbon filter– 1 pcs*
4. Shoe covers of non-woven fabric high- or low-rise / polyethylene – 1 pair.*</t>
    </r>
  </si>
  <si>
    <r>
      <rPr>
        <b/>
        <sz val="12"/>
        <color theme="1"/>
        <rFont val="PFAgoraSansPro-Regular"/>
      </rPr>
      <t xml:space="preserve">Surgical kit-1
</t>
    </r>
    <r>
      <rPr>
        <sz val="12"/>
        <color theme="1"/>
        <rFont val="PFAgoraSansPro-Regular"/>
        <charset val="204"/>
      </rPr>
      <t>Structure:
1. Surgical gown (length from 110 до 140 cm) – 1 pcs*
2. Medical cap / Clip cap– 1 pcs*
3. Medical three-layer mask / with carbon filter – 1 pcs*
4. Apron – 1 pcs
5. Shoe covers of non-woven fabric high- or low-rise / polyethylene – 1 pair.*</t>
    </r>
  </si>
  <si>
    <r>
      <rPr>
        <b/>
        <sz val="12"/>
        <color theme="1"/>
        <rFont val="PFAgoraSansPro-Regular"/>
      </rPr>
      <t xml:space="preserve">Surgical kit-2
</t>
    </r>
    <r>
      <rPr>
        <sz val="12"/>
        <color theme="1"/>
        <rFont val="PFAgoraSansPro-Regular"/>
        <charset val="204"/>
      </rPr>
      <t>Structure:
1. Surgical gown (length from 110 to 140 cm) – 1 pcs*
2. Medical cap / Clip cap – 1 pcs*
3. Medical three-layer mask / with carbon filter – 1 pcs*</t>
    </r>
  </si>
  <si>
    <r>
      <rPr>
        <b/>
        <sz val="12"/>
        <color theme="1"/>
        <rFont val="PFAgoraSansPro-Regular"/>
      </rPr>
      <t xml:space="preserve">Enhanced protection kit                                             </t>
    </r>
    <r>
      <rPr>
        <sz val="12"/>
        <color theme="1"/>
        <rFont val="PFAgoraSansPro-Regular"/>
        <charset val="204"/>
      </rPr>
      <t>Structure: 
1. Laminated apron – 1 pcs
2. Overalls of non-woven fabric – 1 pcs
3. Three-layer mask of non-woven fabric – 1 pcs
4. Shoe covers high-rise of non-woven fabric – 1 pair</t>
    </r>
  </si>
  <si>
    <r>
      <rPr>
        <b/>
        <sz val="12"/>
        <color theme="1"/>
        <rFont val="PFAgoraSansPro-Regular"/>
      </rPr>
      <t xml:space="preserve">Surgical drapes kit
</t>
    </r>
    <r>
      <rPr>
        <sz val="12"/>
        <color theme="1"/>
        <rFont val="PFAgoraSansPro-Regular"/>
        <charset val="204"/>
      </rPr>
      <t>Structure:
1. Drape with adhesive edge 160*200/240 cm или 140*200 cm – 2 pcs* 
2. Wipes with adhesive edge, 80*70/140 cm – 2 pcs*</t>
    </r>
  </si>
  <si>
    <r>
      <rPr>
        <b/>
        <sz val="12"/>
        <color theme="1"/>
        <rFont val="PFAgoraSansPro-Regular"/>
      </rPr>
      <t xml:space="preserve">Surgical drapes kit-1
</t>
    </r>
    <r>
      <rPr>
        <sz val="12"/>
        <color theme="1"/>
        <rFont val="PFAgoraSansPro-Regular"/>
        <charset val="204"/>
      </rPr>
      <t>Structure:
1. Drape with adhesive edge, 160*200/240 cm или 140*200 cm – 2pcs*
2. Drape, 80*70/140 cm – 2 pcs*</t>
    </r>
  </si>
  <si>
    <r>
      <rPr>
        <b/>
        <sz val="12"/>
        <color theme="1"/>
        <rFont val="PFAgoraSansPro-Regular"/>
      </rPr>
      <t xml:space="preserve">Surgical drapes kit-2
</t>
    </r>
    <r>
      <rPr>
        <sz val="12"/>
        <color theme="1"/>
        <rFont val="PFAgoraSansPro-Regular"/>
        <charset val="204"/>
      </rPr>
      <t>Structure:
1. Drape with adhesive edge, 160*200/240 cm or 140*200 cm – 2 pcs*
2. Drape, 80*70/140 cm – 2 pcs*
3. Tool table cover, 145*80 cm – 1 pcs
4. Underpad absorbent, 60*60/90 cm – 1 pcs*
5. Wipes with adhesive edge, 80*70/140 cm – 2 pcs*</t>
    </r>
  </si>
  <si>
    <r>
      <rPr>
        <b/>
        <sz val="12"/>
        <color theme="1"/>
        <rFont val="PFAgoraSansPro-Regular"/>
      </rPr>
      <t xml:space="preserve">Wound treatment kit
</t>
    </r>
    <r>
      <rPr>
        <sz val="12"/>
        <color theme="1"/>
        <rFont val="PFAgoraSansPro-Regular"/>
        <charset val="204"/>
      </rPr>
      <t>Structure:
1. Medical gloves – 1 pair
2. Gauze/cotton balls – 5pcs
3. Wipes of non-woven fabric/gauze 7*7 cm – 2 pcs 
4. Plastic forceps – 1 pair</t>
    </r>
  </si>
  <si>
    <r>
      <rPr>
        <b/>
        <sz val="12"/>
        <color theme="1"/>
        <rFont val="PFAgoraSansPro-Regular"/>
      </rPr>
      <t xml:space="preserve">Suture removal kit 
</t>
    </r>
    <r>
      <rPr>
        <sz val="12"/>
        <color theme="1"/>
        <rFont val="PFAgoraSansPro-Regular"/>
        <charset val="204"/>
      </rPr>
      <t>Structure: 
1. Medical gloves – 1 pair
2. Suture removal knife made of resin and stainless steel – 1 шт 
3. Wipes of non-woven fabric/gauze 7*7 cm – 2 pcs
4. Plastic forceps– 1 pair</t>
    </r>
  </si>
  <si>
    <r>
      <t xml:space="preserve">Biopsy kit
</t>
    </r>
    <r>
      <rPr>
        <sz val="12"/>
        <color theme="1"/>
        <rFont val="PFAgoraSansPro-Regular"/>
        <charset val="204"/>
      </rPr>
      <t>Structure:
1. Surgical drape of non-woven fabric 160 х 190 cm – 1 pcs
2. Three-layer mask, of non-woven fabric – 1 pcs
3. Gown of non-woven fabric – 1 pcs
4. Tray made of polymer – 1 pcs
5. Forceps made of polymer – 1 pcs
6. Diagnostic latex gloves – 1 pair</t>
    </r>
  </si>
  <si>
    <r>
      <rPr>
        <b/>
        <sz val="12"/>
        <color theme="1"/>
        <rFont val="PFAgoraSansPro-Regular"/>
      </rPr>
      <t>Screening test kit</t>
    </r>
    <r>
      <rPr>
        <sz val="12"/>
        <color theme="1"/>
        <rFont val="PFAgoraSansPro-Regular"/>
        <charset val="204"/>
      </rPr>
      <t xml:space="preserve">
1. Surgical drape of non-woven fabric160 × 190 cm – 1 pcs
2. Probe made of polymer – 1 pcs
3. Three-layer mask of non-woven fabric – 1 pcs
4. Laminated apron – 1 pcs
5. Diagnostic latex gloves – 1 pair
6. Mouthpiece made of polymer – 1 pcs
7. Tray made of polymer - 1 pcs</t>
    </r>
  </si>
  <si>
    <t>Specialized drapes</t>
  </si>
  <si>
    <t xml:space="preserve"> Surgical drape</t>
  </si>
  <si>
    <t>100х80 cm</t>
  </si>
  <si>
    <t xml:space="preserve"> Small surgical drape</t>
  </si>
  <si>
    <t>120х160 cm</t>
  </si>
  <si>
    <t xml:space="preserve"> Large surgical drape</t>
  </si>
  <si>
    <t>190х160 cm</t>
  </si>
  <si>
    <t xml:space="preserve"> Drape sterile absorbing </t>
  </si>
  <si>
    <t>140х110 cm</t>
  </si>
  <si>
    <r>
      <rPr>
        <b/>
        <sz val="12"/>
        <color theme="1"/>
        <rFont val="PFAgoraSansPro-Regular"/>
      </rPr>
      <t xml:space="preserve"> Drape with cut sterile 180*250cm, 70*80cm with
adhesive edge</t>
    </r>
    <r>
      <rPr>
        <sz val="12"/>
        <color theme="1"/>
        <rFont val="PFAgoraSansPro-Regular"/>
      </rPr>
      <t xml:space="preserve">
</t>
    </r>
  </si>
  <si>
    <t>180х250 cm</t>
  </si>
  <si>
    <t xml:space="preserve"> Drape  with adhesive edge 
</t>
  </si>
  <si>
    <t>240х160 cm</t>
  </si>
  <si>
    <t>160х180 cm</t>
  </si>
  <si>
    <t>90х80 cm</t>
  </si>
  <si>
    <t xml:space="preserve"> Drape for blepharoplastic
surgery</t>
  </si>
  <si>
    <t>160/180 х 200/250 cm</t>
  </si>
  <si>
    <t xml:space="preserve"> Sterile drape with perinal coat</t>
  </si>
  <si>
    <t>230х180 cm</t>
  </si>
  <si>
    <r>
      <t xml:space="preserve">Drape sterile for surgery </t>
    </r>
    <r>
      <rPr>
        <sz val="12"/>
        <color theme="1"/>
        <rFont val="PFAgoraSansPro-Regular"/>
      </rPr>
      <t>250*160cm with hole
28*32 cm with pocket, extension leg and incision film</t>
    </r>
  </si>
  <si>
    <t>250х160 cm</t>
  </si>
  <si>
    <t xml:space="preserve">Drape sterile for  for laparotomy 
</t>
  </si>
  <si>
    <t>280х180 cm</t>
  </si>
  <si>
    <t>Cover for tool table 145 * 80</t>
  </si>
  <si>
    <t>145х80 cm</t>
  </si>
  <si>
    <t>Ordinary sheets</t>
  </si>
  <si>
    <t xml:space="preserve">Bed sheets
</t>
  </si>
  <si>
    <t>Sheets in rolls                   copper polispan 0.8*200</t>
  </si>
  <si>
    <t>White</t>
  </si>
  <si>
    <t xml:space="preserve">Blue  </t>
  </si>
  <si>
    <t>Sterile:</t>
  </si>
  <si>
    <t>140х70 cm</t>
  </si>
  <si>
    <t>140х80  cm</t>
  </si>
  <si>
    <t>160х80  cm</t>
  </si>
  <si>
    <t>200х80  cm</t>
  </si>
  <si>
    <t>200х140  cm</t>
  </si>
  <si>
    <t>200х160  cm</t>
  </si>
  <si>
    <t>200х180  cm</t>
  </si>
  <si>
    <t>210х160 cm</t>
  </si>
  <si>
    <t xml:space="preserve"> density  12</t>
  </si>
  <si>
    <t xml:space="preserve"> density 18</t>
  </si>
  <si>
    <t xml:space="preserve"> density 25</t>
  </si>
  <si>
    <t xml:space="preserve">1 </t>
  </si>
  <si>
    <t>Diaper mat</t>
  </si>
  <si>
    <t>Non-sterile:</t>
  </si>
  <si>
    <t>Absorbent litter-diaper</t>
  </si>
  <si>
    <t>60*40 cm</t>
  </si>
  <si>
    <t>60х60 cm</t>
  </si>
  <si>
    <t>60х90 cm</t>
  </si>
  <si>
    <t xml:space="preserve">Napkins
</t>
  </si>
  <si>
    <t xml:space="preserve">Non sterile: </t>
  </si>
  <si>
    <t>30*40 cm</t>
  </si>
  <si>
    <t>70*40 cm</t>
  </si>
  <si>
    <t>70*70 cm</t>
  </si>
  <si>
    <t>80х40 cm</t>
  </si>
  <si>
    <t>80х70 cm</t>
  </si>
  <si>
    <t>70х40 cm</t>
  </si>
  <si>
    <t>70х70 cm</t>
  </si>
  <si>
    <t xml:space="preserve"> Overalls </t>
  </si>
  <si>
    <t>Spunbond lam 40</t>
  </si>
  <si>
    <t>Spunbond lam 55</t>
  </si>
  <si>
    <t xml:space="preserve"> Overalls with a flap</t>
  </si>
  <si>
    <t>Anti-plague jumpsuit with flap</t>
  </si>
  <si>
    <t>Spunbond 55</t>
  </si>
  <si>
    <t>Surgical scrubs</t>
  </si>
  <si>
    <t>Surgical scrubs with long sleeve</t>
  </si>
  <si>
    <t>Surgical scrubs with short sleeve</t>
  </si>
  <si>
    <t xml:space="preserve">Surgical gowns </t>
  </si>
  <si>
    <t xml:space="preserve">Non sterilе: </t>
  </si>
  <si>
    <t xml:space="preserve">Surgical gown with knitted cuff </t>
  </si>
  <si>
    <t xml:space="preserve">Size: S
Back and front width: 70 сm.
Length: 112 сm.
Sleeve length:82 cм.
</t>
  </si>
  <si>
    <t xml:space="preserve">Size: M
Back and front width: 74 сm.
Length: 116 сm.
Sleeve length: 83 cm.
</t>
  </si>
  <si>
    <t xml:space="preserve">Size: L
Back and front width: 78 сm.
Length: 120 сm.
Sleeve length: 84 cm.
</t>
  </si>
  <si>
    <t xml:space="preserve">Size: XL
Back and front width: 82 сm.
Length: 124 сm.
Sleeve length: 86 cm.
</t>
  </si>
  <si>
    <t xml:space="preserve">Size: XXL
Back and front width: 86 сm.
Length: 128 сm.
Sleeve length: 88 cm.
</t>
  </si>
  <si>
    <r>
      <rPr>
        <b/>
        <sz val="12"/>
        <color theme="1"/>
        <rFont val="PFAgoraSansPro-Regular"/>
      </rPr>
      <t xml:space="preserve">Surgical gown, short sleeve </t>
    </r>
    <r>
      <rPr>
        <sz val="12"/>
        <color theme="1"/>
        <rFont val="PFAgoraSansPro-Regular"/>
      </rPr>
      <t xml:space="preserve">
 </t>
    </r>
  </si>
  <si>
    <t>Medical masks</t>
  </si>
  <si>
    <r>
      <rPr>
        <b/>
        <sz val="12"/>
        <color theme="1"/>
        <rFont val="PFAgoraSansPro-Regular"/>
      </rPr>
      <t>Medical masks for children with bands</t>
    </r>
    <r>
      <rPr>
        <sz val="12"/>
        <color theme="1"/>
        <rFont val="PFAgoraSansPro-Regular"/>
        <charset val="204"/>
      </rPr>
      <t xml:space="preserve"> three-layer</t>
    </r>
  </si>
  <si>
    <t>Colour: pink, blue.        Age: 8-12</t>
  </si>
  <si>
    <t xml:space="preserve">In pack of
50/3000 </t>
  </si>
  <si>
    <t>In a box 50/2400</t>
  </si>
  <si>
    <r>
      <rPr>
        <b/>
        <sz val="12"/>
        <color theme="1"/>
        <rFont val="PFAgoraSansPro-Regular"/>
      </rPr>
      <t>Child Respirator Mask</t>
    </r>
    <r>
      <rPr>
        <sz val="12"/>
        <color theme="1"/>
        <rFont val="PFAgoraSansPro-Regular"/>
        <charset val="204"/>
      </rPr>
      <t xml:space="preserve"> Butterfly Type</t>
    </r>
  </si>
  <si>
    <t xml:space="preserve">Colour: pink, blue.        Age: 4-7 </t>
  </si>
  <si>
    <t>In a box  50/2400</t>
  </si>
  <si>
    <r>
      <t xml:space="preserve">Masks with elastic bands for adults </t>
    </r>
    <r>
      <rPr>
        <sz val="12"/>
        <color theme="1"/>
        <rFont val="Rasa"/>
        <charset val="204"/>
      </rPr>
      <t>three-layer</t>
    </r>
  </si>
  <si>
    <t>Colour: blue</t>
  </si>
  <si>
    <r>
      <t>Masks with elastic bands and carbon filter</t>
    </r>
    <r>
      <rPr>
        <sz val="12"/>
        <color theme="1"/>
        <rFont val="Rasa"/>
        <charset val="204"/>
      </rPr>
      <t xml:space="preserve"> three-layer</t>
    </r>
  </si>
  <si>
    <t>Colour: grey</t>
  </si>
  <si>
    <r>
      <t xml:space="preserve">Masks with ties for adults </t>
    </r>
    <r>
      <rPr>
        <sz val="12"/>
        <color theme="1"/>
        <rFont val="Rasa"/>
        <charset val="204"/>
      </rPr>
      <t>three-layer</t>
    </r>
  </si>
  <si>
    <r>
      <t xml:space="preserve">Mask surgical </t>
    </r>
    <r>
      <rPr>
        <sz val="12"/>
        <color theme="1"/>
        <rFont val="Rasa"/>
        <charset val="204"/>
      </rPr>
      <t>four-layer</t>
    </r>
  </si>
  <si>
    <t xml:space="preserve"> Anti-fluid 
Max Protection (Duckbill)</t>
  </si>
  <si>
    <r>
      <rPr>
        <b/>
        <sz val="12"/>
        <color theme="1"/>
        <rFont val="PFAgoraSansPro-Regular"/>
      </rPr>
      <t xml:space="preserve">C-mask surgical </t>
    </r>
    <r>
      <rPr>
        <sz val="12"/>
        <color theme="1"/>
        <rFont val="PFAgoraSansPro-Regular"/>
        <charset val="204"/>
      </rPr>
      <t>four-layer</t>
    </r>
  </si>
  <si>
    <t xml:space="preserve"> Anti-fluid 
FFP</t>
  </si>
  <si>
    <t>Mask-respirator</t>
  </si>
  <si>
    <t>Filtering Fish Type</t>
  </si>
  <si>
    <t>FFP1 without valve</t>
  </si>
  <si>
    <t>FFP1 with valve</t>
  </si>
  <si>
    <t>FFP2 without valve</t>
  </si>
  <si>
    <t>FFP2 with valve</t>
  </si>
  <si>
    <t>FFP3 without valve</t>
  </si>
  <si>
    <t>FFP3 with valve</t>
  </si>
  <si>
    <t>Hats</t>
  </si>
  <si>
    <r>
      <t xml:space="preserve">Clip cap </t>
    </r>
    <r>
      <rPr>
        <sz val="12"/>
        <color theme="1"/>
        <rFont val="PFAgoraSansPro-Regular"/>
        <charset val="204"/>
      </rPr>
      <t>non ster</t>
    </r>
  </si>
  <si>
    <t>Colour: white, blue, green</t>
  </si>
  <si>
    <t>Density 10</t>
  </si>
  <si>
    <r>
      <rPr>
        <b/>
        <sz val="12"/>
        <color theme="1"/>
        <rFont val="PFAgoraSansPro-Regular"/>
      </rPr>
      <t xml:space="preserve">Bandana cap </t>
    </r>
    <r>
      <rPr>
        <sz val="12"/>
        <color theme="1"/>
        <rFont val="PFAgoraSansPro-Regular"/>
        <charset val="204"/>
      </rPr>
      <t>non ster.</t>
    </r>
  </si>
  <si>
    <r>
      <rPr>
        <b/>
        <sz val="12"/>
        <color theme="1"/>
        <rFont val="PFAgoraSansPro-Regular"/>
      </rPr>
      <t xml:space="preserve">Hood cap </t>
    </r>
    <r>
      <rPr>
        <sz val="12"/>
        <color theme="1"/>
        <rFont val="PFAgoraSansPro-Regular"/>
        <charset val="204"/>
      </rPr>
      <t>non ster.</t>
    </r>
  </si>
  <si>
    <t>Shoe covers</t>
  </si>
  <si>
    <t>Polyethylene shoe covers</t>
  </si>
  <si>
    <t>Density 13</t>
  </si>
  <si>
    <r>
      <rPr>
        <b/>
        <sz val="12"/>
        <color theme="1"/>
        <rFont val="PFAgoraSansPro-Regular"/>
      </rPr>
      <t>Shoe covers low-rise,</t>
    </r>
    <r>
      <rPr>
        <sz val="12"/>
        <color theme="1"/>
        <rFont val="PFAgoraSansPro-Regular"/>
        <charset val="204"/>
      </rPr>
      <t xml:space="preserve"> non sterile</t>
    </r>
  </si>
  <si>
    <t xml:space="preserve">Shoe covers high-rise with trapezoidal ties </t>
  </si>
  <si>
    <t>Shoe covers high-rise with trapezoidal ties, laminated</t>
  </si>
  <si>
    <t>Other medical clothing</t>
  </si>
  <si>
    <t>Bodice</t>
  </si>
  <si>
    <r>
      <rPr>
        <b/>
        <sz val="12"/>
        <color theme="1"/>
        <rFont val="PFAgoraSansPro-Regular"/>
      </rPr>
      <t xml:space="preserve">Underwear </t>
    </r>
    <r>
      <rPr>
        <sz val="12"/>
        <color theme="1"/>
        <rFont val="PFAgoraSansPro-Regular"/>
        <charset val="204"/>
      </rPr>
      <t>(bikini panties)</t>
    </r>
  </si>
  <si>
    <t xml:space="preserve"> Proctological shorts</t>
  </si>
  <si>
    <t>SMS 40 size М</t>
  </si>
  <si>
    <t>SMS 40 size L</t>
  </si>
  <si>
    <t xml:space="preserve">Shirt for women in childbirth </t>
  </si>
  <si>
    <t>Visitor mantles</t>
  </si>
  <si>
    <t>Medical oversleeves with elastic bands</t>
  </si>
  <si>
    <t>13 soft cont.</t>
  </si>
  <si>
    <t xml:space="preserve">Medical disposable aprons </t>
  </si>
  <si>
    <t>non sterile</t>
  </si>
  <si>
    <t>Sterile</t>
  </si>
  <si>
    <t>Sterile syringes for single use</t>
  </si>
  <si>
    <t>Syringes "Dolce-Pharm" injection, safe, 3-component</t>
  </si>
  <si>
    <t>needle</t>
  </si>
  <si>
    <t>2 ml</t>
  </si>
  <si>
    <t>5 ml</t>
  </si>
  <si>
    <t>All products are registered, certified and approved for use on the territory of the Republic of Kazakhstan</t>
  </si>
  <si>
    <t xml:space="preserve">Prices do not include transportation costs by regions of the Republic of Kazakhstan.                                                                                                                            </t>
  </si>
  <si>
    <t>Delivery by cargo transport, mail or post office to any region of Kazakhstan</t>
  </si>
  <si>
    <t>The company reserves the right to adjust prices</t>
  </si>
  <si>
    <t>We are waiting for your applications by phone: +7 (727) 271 98 08 mobile: +7 777 715 70 48; +7 777 715 70 60</t>
  </si>
  <si>
    <t>Claims and complaints about the quality of products are accepted by phone: 8 777 715 70 48</t>
  </si>
  <si>
    <t>Director</t>
  </si>
  <si>
    <t>Makisheva S.M.</t>
  </si>
  <si>
    <t>HD2</t>
  </si>
  <si>
    <t>Uristembek A.M.</t>
  </si>
  <si>
    <t>Head of Marketing Department</t>
  </si>
  <si>
    <t>Djarkimbayeva G.</t>
  </si>
  <si>
    <t xml:space="preserve"> density 15</t>
  </si>
  <si>
    <t>Цена отгрузки СКФ</t>
  </si>
  <si>
    <t>нет</t>
  </si>
  <si>
    <t>406 цена розницы</t>
  </si>
  <si>
    <t>746 цена розницы</t>
  </si>
  <si>
    <t>мин.цена РРЦ, без накрутки СКФ</t>
  </si>
  <si>
    <t>Цена тенге за 1 USD</t>
  </si>
  <si>
    <t>Минимальная наценка, без СКФ</t>
  </si>
  <si>
    <t>белая</t>
  </si>
  <si>
    <t>голубая</t>
  </si>
  <si>
    <t>зеленая</t>
  </si>
  <si>
    <t xml:space="preserve">ЦКО от 200 000 RUB </t>
  </si>
  <si>
    <t>Recommended retail price up to 330$</t>
  </si>
  <si>
    <t>Large wholesale price up to 2200$</t>
  </si>
  <si>
    <t>РРЦ до 30 000 RUB</t>
  </si>
  <si>
    <t>ЦКО от 200 000 СОМ</t>
  </si>
  <si>
    <t>РРЦ до 30 000 СОМ</t>
  </si>
  <si>
    <t>Цена тенге за 1 СОМ</t>
  </si>
  <si>
    <t>ЦКО от 25 000 000 СУМ</t>
  </si>
  <si>
    <t>РРЦ до 4 000 000 СУМ</t>
  </si>
  <si>
    <r>
      <t xml:space="preserve">Перчатки Exam-Smooth </t>
    </r>
    <r>
      <rPr>
        <sz val="10"/>
        <color theme="1"/>
        <rFont val="Arial"/>
        <family val="2"/>
        <charset val="204"/>
      </rPr>
      <t>диагностические опудренные гладкие латексные</t>
    </r>
  </si>
  <si>
    <r>
      <t xml:space="preserve">Перчатки Derma-Tex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латексные</t>
    </r>
  </si>
  <si>
    <r>
      <t>Перчатки MPG-Nitril</t>
    </r>
    <r>
      <rPr>
        <sz val="12"/>
        <color theme="1"/>
        <rFont val="PFAgoraSansPro-Regular"/>
      </rPr>
      <t xml:space="preserve"> 
</t>
    </r>
    <r>
      <rPr>
        <sz val="10"/>
        <color theme="1"/>
        <rFont val="PFAgoraSansPro-Regular"/>
      </rPr>
      <t>диагностические неопудренные текстурированные нитриловые</t>
    </r>
  </si>
  <si>
    <r>
      <t xml:space="preserve">Перчатки Derma-Tex 
</t>
    </r>
    <r>
      <rPr>
        <sz val="10"/>
        <color theme="1"/>
        <rFont val="PFAgoraSansPro-Regular"/>
      </rPr>
      <t>диагностические неопудренные текстурированные латексные</t>
    </r>
  </si>
  <si>
    <r>
      <t xml:space="preserve">Контейнер для сбора биоматериала
</t>
    </r>
    <r>
      <rPr>
        <b/>
        <sz val="10"/>
        <color theme="1"/>
        <rFont val="PFAgoraSansPro-Regular"/>
      </rPr>
      <t>нестерильный</t>
    </r>
  </si>
  <si>
    <r>
      <t xml:space="preserve">Контейнер для сбора биоматериала
</t>
    </r>
    <r>
      <rPr>
        <sz val="10"/>
        <color theme="1"/>
        <rFont val="PFAgoraSansPro-Regular"/>
      </rPr>
      <t>стерильный</t>
    </r>
  </si>
  <si>
    <t>9-10 (XL)</t>
  </si>
  <si>
    <r>
      <t xml:space="preserve">Surgical-Microtex </t>
    </r>
    <r>
      <rPr>
        <sz val="10"/>
        <color theme="1"/>
        <rFont val="Arial"/>
        <family val="2"/>
        <charset val="204"/>
      </rPr>
      <t>микрохирургические, латексные, текстурированные, неопудренные, стерильные перчатки</t>
    </r>
  </si>
  <si>
    <r>
      <t xml:space="preserve">Перчатки Surgical-Gin </t>
    </r>
    <r>
      <rPr>
        <sz val="10"/>
        <color theme="1"/>
        <rFont val="Arial"/>
        <family val="2"/>
        <charset val="204"/>
      </rPr>
      <t>гинекологические (с высокими манжетами) латексные, гладкие, неопудренные, стерильные перчатки</t>
    </r>
  </si>
  <si>
    <r>
      <t xml:space="preserve">Surgical-Ort </t>
    </r>
    <r>
      <rPr>
        <sz val="10"/>
        <color theme="1"/>
        <rFont val="Arial"/>
        <family val="2"/>
        <charset val="204"/>
      </rPr>
      <t>ортопедические латексные, текстурированные, неопудренные, стерильные перчатки</t>
    </r>
  </si>
  <si>
    <r>
      <rPr>
        <b/>
        <sz val="12"/>
        <color theme="1"/>
        <rFont val="PFAgoraSansPro-Regular"/>
      </rPr>
      <t xml:space="preserve">Зеркало Куско Dolce с подсветкой
</t>
    </r>
    <r>
      <rPr>
        <sz val="10"/>
        <color theme="1"/>
        <rFont val="PFAgoraSansPro-Regular"/>
      </rPr>
      <t>стерильное, одноразовое</t>
    </r>
  </si>
  <si>
    <r>
      <t xml:space="preserve">Перчатки Surgical-Double </t>
    </r>
    <r>
      <rPr>
        <sz val="10"/>
        <color theme="1"/>
        <rFont val="Arial"/>
        <family val="2"/>
        <charset val="204"/>
      </rPr>
      <t>двойные с индикацией прокола, латексные, текстурированные, неопудренные, стерильные перчатки</t>
    </r>
  </si>
  <si>
    <t xml:space="preserve"> -</t>
  </si>
  <si>
    <t>Surgical-Microtex</t>
  </si>
  <si>
    <t xml:space="preserve">Surgical-Ort </t>
  </si>
  <si>
    <t xml:space="preserve">Перчатки Surgical-Gin </t>
  </si>
  <si>
    <t xml:space="preserve">Перчатки Surgical-Double </t>
  </si>
  <si>
    <t xml:space="preserve">  </t>
  </si>
  <si>
    <t>Макишева С.М.</t>
  </si>
  <si>
    <t>Асташов В.С.</t>
  </si>
  <si>
    <t>ЦКО от 2 200$</t>
  </si>
  <si>
    <t>РРЦ до 330$</t>
  </si>
  <si>
    <r>
      <rPr>
        <b/>
        <sz val="12"/>
        <rFont val="PFAgoraSansPro-Regular"/>
        <charset val="204"/>
      </rPr>
      <t xml:space="preserve">Простыни в рулонах
</t>
    </r>
    <r>
      <rPr>
        <sz val="10"/>
        <rFont val="PFAgoraSansPro-Regular"/>
        <charset val="204"/>
      </rPr>
      <t xml:space="preserve">Полиспан Меди 0,8*200
</t>
    </r>
    <r>
      <rPr>
        <b/>
        <sz val="10"/>
        <rFont val="PFAgoraSansPro-Regular"/>
        <charset val="204"/>
      </rPr>
      <t xml:space="preserve">
АКЦИЯ!</t>
    </r>
  </si>
  <si>
    <r>
      <t xml:space="preserve">Маска медицинская взрослая 
</t>
    </r>
    <r>
      <rPr>
        <sz val="10"/>
        <rFont val="PFAgoraSansPro-Regular"/>
        <charset val="204"/>
      </rPr>
      <t xml:space="preserve">трехслойная на резинках
</t>
    </r>
    <r>
      <rPr>
        <b/>
        <sz val="10"/>
        <rFont val="PFAgoraSansPro-Regular"/>
        <charset val="204"/>
      </rPr>
      <t xml:space="preserve">
АКЦИЯ!</t>
    </r>
  </si>
  <si>
    <t>Ведущий маркетолог</t>
  </si>
  <si>
    <t>Price September 2023</t>
  </si>
  <si>
    <r>
      <t xml:space="preserve">Перчатки Mediguar 
</t>
    </r>
    <r>
      <rPr>
        <sz val="10"/>
        <color theme="1"/>
        <rFont val="Arial"/>
        <family val="2"/>
        <charset val="204"/>
      </rPr>
      <t>диагностические неопудренные текстурированные нитриловые</t>
    </r>
  </si>
  <si>
    <t>Плотность 9</t>
  </si>
  <si>
    <r>
      <t xml:space="preserve">Маска медицинская взрослая 
</t>
    </r>
    <r>
      <rPr>
        <sz val="10"/>
        <color theme="1"/>
        <rFont val="PFAgoraSansPro-Regular"/>
      </rPr>
      <t>трехслойная на резинках</t>
    </r>
  </si>
  <si>
    <r>
      <t xml:space="preserve">Маска медицинская взрослая </t>
    </r>
    <r>
      <rPr>
        <sz val="10"/>
        <color theme="1"/>
        <rFont val="PFAgoraSansPro-Regular"/>
      </rPr>
      <t xml:space="preserve">трехслойная на резинках </t>
    </r>
    <r>
      <rPr>
        <b/>
        <sz val="11"/>
        <color theme="1"/>
        <rFont val="PFAgoraSansPro-Regular"/>
      </rPr>
      <t>с угольным фильтром</t>
    </r>
  </si>
  <si>
    <r>
      <rPr>
        <b/>
        <sz val="12"/>
        <color theme="1"/>
        <rFont val="PFAgoraSansPro-Regular"/>
      </rPr>
      <t>Комплект белья акушерский для рожениц КБР</t>
    </r>
    <r>
      <rPr>
        <b/>
        <sz val="11"/>
        <color theme="1"/>
        <rFont val="PFAgoraSansPro-Regular"/>
      </rPr>
      <t xml:space="preserve">
</t>
    </r>
    <r>
      <rPr>
        <sz val="10"/>
        <color theme="1"/>
        <rFont val="PFAgoraSansPro-Regular"/>
      </rPr>
      <t xml:space="preserve">Состав: 
1. Рубашка для роженицы – 1 шт.
2. Шапочка – колпак / шапочка клип – берет – 1 шт.*
3. Простыня 140*70/80 см – 1 шт.*
4. Салфетка подкладная 70*70/80 см – 2 шт.*
5. Бахилы из нетканого материала высокие или низкие / полиэтиленовые – 1 пара.*
6. Прокладка впитывающая – 2 шт.
7. Пелёнка – впитывающая 60*40/60/90 см – 1 шт.*
8. Салфетка впитывающая 20*20 / 24*24 / 22*23 см – 2 шт.*
9. Маска медицинская трехслойная / с угольным фильтром – 1шт.*
</t>
    </r>
  </si>
  <si>
    <t>Colour:blue</t>
  </si>
  <si>
    <t>Density 9</t>
  </si>
  <si>
    <t>60 мл</t>
  </si>
  <si>
    <t>100 мл</t>
  </si>
  <si>
    <t>60 ml</t>
  </si>
  <si>
    <t>100 ml</t>
  </si>
  <si>
    <t>морской коллаген</t>
  </si>
  <si>
    <t xml:space="preserve">Биологически активные добавки </t>
  </si>
  <si>
    <t>14 флаконов по 25 мл</t>
  </si>
  <si>
    <r>
      <rPr>
        <b/>
        <sz val="12"/>
        <color theme="1"/>
        <rFont val="Rasa"/>
        <charset val="204"/>
      </rPr>
      <t>Pro Collagenium Auracos</t>
    </r>
    <r>
      <rPr>
        <sz val="10"/>
        <color theme="1"/>
        <rFont val="Rasa"/>
      </rPr>
      <t xml:space="preserve">
Жидкий питьевой коллаген (морской) 
премиум-классс
</t>
    </r>
  </si>
  <si>
    <r>
      <rPr>
        <b/>
        <sz val="12"/>
        <color theme="1"/>
        <rFont val="Rasa"/>
        <charset val="204"/>
      </rPr>
      <t>Pro Collagenium Auracos</t>
    </r>
    <r>
      <rPr>
        <sz val="10"/>
        <color theme="1"/>
        <rFont val="Rasa"/>
      </rPr>
      <t xml:space="preserve">
Жидкий питьевой коллаген (морской) премиум-классс
</t>
    </r>
  </si>
  <si>
    <r>
      <rPr>
        <b/>
        <sz val="14"/>
        <color theme="1"/>
        <rFont val="Calibri"/>
        <family val="2"/>
        <charset val="204"/>
        <scheme val="minor"/>
      </rPr>
      <t>Pro Collagenium Auracos</t>
    </r>
    <r>
      <rPr>
        <sz val="11"/>
        <color theme="1"/>
        <rFont val="Calibri"/>
        <family val="2"/>
        <charset val="204"/>
        <scheme val="minor"/>
      </rPr>
      <t xml:space="preserve">                                 Liquid drinking collagen (marine)
premium</t>
    </r>
  </si>
  <si>
    <t>14 bottles of 25 ml</t>
  </si>
  <si>
    <t>marine collagen</t>
  </si>
  <si>
    <t>Прайс на декабрь 2023</t>
  </si>
  <si>
    <r>
      <rPr>
        <b/>
        <sz val="12"/>
        <color theme="1"/>
        <rFont val="Rasa"/>
        <charset val="204"/>
      </rPr>
      <t xml:space="preserve">Уголь-Актив
</t>
    </r>
    <r>
      <rPr>
        <sz val="10"/>
        <color theme="1"/>
        <rFont val="Rasa"/>
        <charset val="204"/>
      </rPr>
      <t>Биологическая добавка к пище</t>
    </r>
  </si>
  <si>
    <t>10 таблеток по 250мг</t>
  </si>
  <si>
    <t>уголь пищевой,
кальция стеарат</t>
  </si>
  <si>
    <t>по запросу</t>
  </si>
  <si>
    <r>
      <rPr>
        <b/>
        <sz val="14"/>
        <color theme="1"/>
        <rFont val="Calibri"/>
        <family val="2"/>
        <charset val="204"/>
        <scheme val="minor"/>
      </rPr>
      <t xml:space="preserve">Charcoal-Asset
</t>
    </r>
    <r>
      <rPr>
        <sz val="12"/>
        <color theme="1"/>
        <rFont val="Calibri"/>
        <family val="2"/>
        <charset val="204"/>
        <scheme val="minor"/>
      </rPr>
      <t>Vegan Gluten-free</t>
    </r>
    <r>
      <rPr>
        <b/>
        <sz val="14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dietary supplements</t>
    </r>
  </si>
  <si>
    <t>10 tablets of 250 mg</t>
  </si>
  <si>
    <t>edible coal,
calcium stearate</t>
  </si>
  <si>
    <t>on request</t>
  </si>
  <si>
    <t>Napkins</t>
  </si>
  <si>
    <r>
      <rPr>
        <b/>
        <sz val="12"/>
        <color theme="1"/>
        <rFont val="PFAgoraSansPro-Regular"/>
      </rPr>
      <t>Халат хирургический с</t>
    </r>
    <r>
      <rPr>
        <sz val="12"/>
        <color theme="1"/>
        <rFont val="PFAgoraSansPro-Regular"/>
      </rPr>
      <t xml:space="preserve"> коротким рукавом.
Цвет: голубой.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</si>
</sst>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-* #,##0.00\ _₽_-;\-* #,##0.00\ _₽_-;_-* &quot;-&quot;??\ _₽_-;_-@_-"/>
    <numFmt numFmtId="164" formatCode="_-* #,##0.00_-;\-* #,##0.00_-;_-* &quot;-&quot;??_-;_-@_-"/>
    <numFmt numFmtId="165" formatCode="_-* #,##0\ _₽_-;\-* #,##0\ _₽_-;_-* &quot;-&quot;??\ _₽_-;_-@"/>
    <numFmt numFmtId="166" formatCode="#,##0.0"/>
    <numFmt numFmtId="167" formatCode="#,##0.00[$р.-419]"/>
    <numFmt numFmtId="168" formatCode="0.0"/>
    <numFmt numFmtId="169" formatCode="0.000"/>
    <numFmt numFmtId="170" formatCode="#,##0.0\ _₽"/>
    <numFmt numFmtId="171" formatCode="_-* #,##0.0\ _₽_-;\-* #,##0.0\ _₽_-;_-* &quot;-&quot;?\ _₽_-;_-@_-"/>
  </numFmts>
  <fonts count="116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FFFF"/>
      <name val="Helvetica Neue"/>
    </font>
    <font>
      <sz val="11"/>
      <color theme="1"/>
      <name val="Helvetica Neue"/>
    </font>
    <font>
      <sz val="14"/>
      <color theme="1"/>
      <name val="Helvetica Neue"/>
    </font>
    <font>
      <sz val="12"/>
      <color theme="1"/>
      <name val="Helvetica Neue"/>
    </font>
    <font>
      <b/>
      <sz val="14"/>
      <color theme="1"/>
      <name val="Helvetica Neue"/>
    </font>
    <font>
      <b/>
      <sz val="11"/>
      <color theme="1"/>
      <name val="Helvetica Neue"/>
    </font>
    <font>
      <b/>
      <sz val="10"/>
      <color theme="1"/>
      <name val="Helvetica Neue"/>
    </font>
    <font>
      <b/>
      <sz val="12"/>
      <color theme="1"/>
      <name val="Helvetica Neue"/>
    </font>
    <font>
      <sz val="11"/>
      <color rgb="FF000000"/>
      <name val="Helvetica Neue"/>
    </font>
    <font>
      <b/>
      <sz val="20"/>
      <color theme="0"/>
      <name val="Helvetica Neue"/>
    </font>
    <font>
      <sz val="11"/>
      <name val="Calibri"/>
      <family val="2"/>
      <charset val="204"/>
    </font>
    <font>
      <b/>
      <sz val="12"/>
      <color theme="0"/>
      <name val="Helvetica Neue"/>
    </font>
    <font>
      <sz val="10"/>
      <color theme="1"/>
      <name val="Rasa"/>
    </font>
    <font>
      <b/>
      <sz val="14"/>
      <color theme="1"/>
      <name val="Rasa"/>
    </font>
    <font>
      <b/>
      <sz val="12"/>
      <color theme="1"/>
      <name val="Rasa"/>
    </font>
    <font>
      <sz val="10"/>
      <color theme="1"/>
      <name val="Helvetica Neue"/>
    </font>
    <font>
      <sz val="11"/>
      <color theme="1"/>
      <name val="Rasa"/>
    </font>
    <font>
      <sz val="14"/>
      <color rgb="FFFFFFFF"/>
      <name val="Helvetica Neue"/>
    </font>
    <font>
      <sz val="11"/>
      <color theme="1"/>
      <name val="Rasa"/>
    </font>
    <font>
      <b/>
      <sz val="10"/>
      <color theme="1"/>
      <name val="Rasa"/>
    </font>
    <font>
      <sz val="11"/>
      <color theme="1"/>
      <name val="Arimo"/>
    </font>
    <font>
      <sz val="12"/>
      <color theme="1"/>
      <name val="Rasa"/>
    </font>
    <font>
      <sz val="10"/>
      <color rgb="FF000000"/>
      <name val="Helvetica Neue"/>
    </font>
    <font>
      <sz val="12"/>
      <color theme="1"/>
      <name val="Times New Roman"/>
      <family val="1"/>
      <charset val="204"/>
    </font>
    <font>
      <sz val="20"/>
      <color theme="1"/>
      <name val="Helvetica Neue"/>
    </font>
    <font>
      <b/>
      <sz val="13"/>
      <color theme="1"/>
      <name val="Arimo"/>
    </font>
    <font>
      <sz val="13"/>
      <color theme="1"/>
      <name val="Arimo"/>
    </font>
    <font>
      <b/>
      <sz val="12"/>
      <color theme="1"/>
      <name val="PFAgoraSansPro-Regular"/>
    </font>
    <font>
      <sz val="10"/>
      <color theme="1"/>
      <name val="PFAgoraSansPro-Regular"/>
    </font>
    <font>
      <sz val="10"/>
      <color theme="1"/>
      <name val="Arial"/>
      <family val="2"/>
      <charset val="204"/>
    </font>
    <font>
      <b/>
      <sz val="12"/>
      <color theme="1"/>
      <name val="Helvetica "/>
    </font>
    <font>
      <sz val="10"/>
      <color theme="1"/>
      <name val="Helvetica "/>
    </font>
    <font>
      <sz val="12"/>
      <color theme="1"/>
      <name val="PFAgoraSansPro-Regular"/>
    </font>
    <font>
      <b/>
      <sz val="10"/>
      <color theme="1"/>
      <name val="PFAgoraSansPro-Regular"/>
    </font>
    <font>
      <b/>
      <sz val="11"/>
      <color theme="1"/>
      <name val="PFAgoraSansPro-Regular"/>
    </font>
    <font>
      <sz val="11"/>
      <color theme="1"/>
      <name val="PFAgoraSansPro-Regular"/>
    </font>
    <font>
      <b/>
      <sz val="12"/>
      <color theme="1"/>
      <name val="Arial Cyr"/>
    </font>
    <font>
      <sz val="11"/>
      <color theme="1"/>
      <name val="Arial Cyr"/>
    </font>
    <font>
      <sz val="10"/>
      <color theme="1"/>
      <name val="Arial Cyr"/>
    </font>
    <font>
      <sz val="10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2"/>
      <color theme="1"/>
      <name val="Arial"/>
      <family val="2"/>
      <charset val="204"/>
    </font>
    <font>
      <b/>
      <sz val="12"/>
      <color theme="1"/>
      <name val="Rasa, Arial"/>
    </font>
    <font>
      <sz val="12"/>
      <color theme="1"/>
      <name val="Times New Roman"/>
      <family val="1"/>
      <charset val="204"/>
    </font>
    <font>
      <sz val="11"/>
      <color indexed="64"/>
      <name val="Helvetica Neue"/>
    </font>
    <font>
      <sz val="11"/>
      <name val="Helvetica Neue"/>
    </font>
    <font>
      <sz val="14"/>
      <name val="Helvetica Neue"/>
    </font>
    <font>
      <sz val="11"/>
      <color indexed="65"/>
      <name val="Helvetica Neue"/>
    </font>
    <font>
      <b/>
      <sz val="14"/>
      <name val="Helvetica Neue"/>
    </font>
    <font>
      <b/>
      <sz val="11"/>
      <name val="Helvetica Neue"/>
    </font>
    <font>
      <b/>
      <sz val="10"/>
      <name val="Helv"/>
    </font>
    <font>
      <b/>
      <sz val="12"/>
      <name val="Helvetica Neue"/>
    </font>
    <font>
      <b/>
      <sz val="20"/>
      <color theme="0"/>
      <name val="Helvetica "/>
    </font>
    <font>
      <b/>
      <sz val="14"/>
      <name val="PFAgoraSansPro-Regular"/>
    </font>
    <font>
      <b/>
      <sz val="12"/>
      <name val="PFAgoraSansPro-Regular"/>
    </font>
    <font>
      <sz val="10"/>
      <name val="PFAgoraSansPro-Regular"/>
    </font>
    <font>
      <sz val="10"/>
      <name val="Helvetica "/>
    </font>
    <font>
      <b/>
      <sz val="12"/>
      <name val="Helvetica "/>
    </font>
    <font>
      <sz val="12"/>
      <name val="PFAgoraSansPro-Regular"/>
    </font>
    <font>
      <b/>
      <sz val="10"/>
      <name val="PFAgoraSansPro-Regular"/>
    </font>
    <font>
      <sz val="14"/>
      <color indexed="65"/>
      <name val="Helvetica Neue"/>
    </font>
    <font>
      <sz val="11"/>
      <name val="PFAgoraSansPro-Regular"/>
    </font>
    <font>
      <b/>
      <sz val="11"/>
      <name val="PFAgoraSansPro-Regular"/>
    </font>
    <font>
      <sz val="10"/>
      <color indexed="64"/>
      <name val="Helvetica Neue"/>
    </font>
    <font>
      <sz val="8"/>
      <name val="Arial"/>
      <family val="2"/>
      <charset val="204"/>
    </font>
    <font>
      <sz val="10"/>
      <name val="Arial Cyr"/>
    </font>
    <font>
      <sz val="12"/>
      <name val="Times New Roman"/>
      <family val="1"/>
      <charset val="204"/>
    </font>
    <font>
      <sz val="11"/>
      <color indexed="9"/>
      <name val="Helvetica Neue"/>
      <charset val="1"/>
    </font>
    <font>
      <sz val="11"/>
      <name val="Helvetica Neue"/>
      <charset val="1"/>
    </font>
    <font>
      <b/>
      <sz val="14"/>
      <name val="Helvetica Neue"/>
      <charset val="204"/>
    </font>
    <font>
      <b/>
      <sz val="11"/>
      <name val="Helvetica Neue"/>
      <charset val="204"/>
    </font>
    <font>
      <b/>
      <sz val="12"/>
      <name val="Helvetica Neue"/>
      <charset val="204"/>
    </font>
    <font>
      <b/>
      <sz val="20"/>
      <color theme="0"/>
      <name val="Helvetica "/>
      <charset val="204"/>
    </font>
    <font>
      <b/>
      <sz val="14"/>
      <name val="PFAgoraSansPro-Regular"/>
      <charset val="204"/>
    </font>
    <font>
      <b/>
      <sz val="12"/>
      <name val="PFAgoraSansPro-Regular"/>
      <charset val="204"/>
    </font>
    <font>
      <sz val="10"/>
      <name val="PFAgoraSansPro-Regular"/>
      <charset val="204"/>
    </font>
    <font>
      <sz val="10"/>
      <name val="Helvetica "/>
      <charset val="204"/>
    </font>
    <font>
      <b/>
      <sz val="12"/>
      <name val="Helvetica "/>
      <charset val="204"/>
    </font>
    <font>
      <sz val="12"/>
      <name val="PFAgoraSansPro-Regular"/>
      <charset val="204"/>
    </font>
    <font>
      <sz val="14"/>
      <color indexed="9"/>
      <name val="Helvetica Neue"/>
      <charset val="1"/>
    </font>
    <font>
      <b/>
      <sz val="10"/>
      <name val="PFAgoraSansPro-Regular"/>
      <charset val="204"/>
    </font>
    <font>
      <sz val="11"/>
      <name val="PFAgoraSansPro-Regular"/>
      <charset val="204"/>
    </font>
    <font>
      <b/>
      <sz val="11"/>
      <name val="PFAgoraSansPro-Regular"/>
      <charset val="204"/>
    </font>
    <font>
      <sz val="10"/>
      <color indexed="8"/>
      <name val="Helvetica Neue"/>
    </font>
    <font>
      <sz val="20"/>
      <name val="Helvetica "/>
      <charset val="204"/>
    </font>
    <font>
      <b/>
      <sz val="13"/>
      <name val="Arial Cyr"/>
      <charset val="204"/>
    </font>
    <font>
      <sz val="13"/>
      <name val="Arial Cyr"/>
      <charset val="204"/>
    </font>
    <font>
      <sz val="14"/>
      <name val="Helvetica Neue"/>
      <charset val="1"/>
    </font>
    <font>
      <sz val="10"/>
      <name val="Calibri"/>
      <family val="2"/>
      <charset val="204"/>
    </font>
    <font>
      <b/>
      <sz val="18"/>
      <color rgb="FFFF0000"/>
      <name val="Calibri"/>
      <family val="2"/>
      <charset val="204"/>
      <scheme val="minor"/>
    </font>
    <font>
      <b/>
      <i/>
      <u/>
      <sz val="11"/>
      <color rgb="FFFF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color theme="0"/>
      <name val="PFAgoraSansPro-Regular"/>
      <charset val="204"/>
    </font>
    <font>
      <sz val="10"/>
      <color theme="2"/>
      <name val="PFAgoraSansPro-Regular"/>
      <charset val="204"/>
    </font>
    <font>
      <sz val="10"/>
      <color theme="2"/>
      <name val="Arial"/>
      <family val="2"/>
      <charset val="204"/>
    </font>
    <font>
      <sz val="10"/>
      <color theme="2"/>
      <name val="Helvetica "/>
      <charset val="204"/>
    </font>
    <font>
      <sz val="12"/>
      <color theme="1"/>
      <name val="PFAgoraSansPro-Regular"/>
      <charset val="204"/>
    </font>
    <font>
      <sz val="10"/>
      <color theme="1"/>
      <name val="PFAgoraSansPro-Regular"/>
      <charset val="204"/>
    </font>
    <font>
      <sz val="12"/>
      <color theme="1"/>
      <name val="Rasa"/>
      <charset val="204"/>
    </font>
    <font>
      <sz val="11"/>
      <color theme="1"/>
      <name val="PFAgoraSansPro-Regular"/>
      <charset val="204"/>
    </font>
    <font>
      <sz val="11"/>
      <color theme="1"/>
      <name val="Rasa"/>
      <charset val="204"/>
    </font>
    <font>
      <b/>
      <sz val="12"/>
      <color theme="1"/>
      <name val="Rasa"/>
      <charset val="204"/>
    </font>
    <font>
      <b/>
      <sz val="10"/>
      <color theme="1"/>
      <name val="Rasa"/>
      <charset val="204"/>
    </font>
    <font>
      <b/>
      <sz val="11"/>
      <name val="Calibri"/>
      <family val="2"/>
      <charset val="204"/>
    </font>
    <font>
      <sz val="10"/>
      <color theme="1"/>
      <name val="Rasa"/>
      <charset val="204"/>
    </font>
    <font>
      <sz val="10"/>
      <name val="Rasa"/>
    </font>
    <font>
      <sz val="10"/>
      <name val="Rasa"/>
      <charset val="204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7030A0"/>
        <bgColor rgb="FF7030A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7030A0"/>
      </patternFill>
    </fill>
    <fill>
      <patternFill patternType="solid">
        <fgColor rgb="FF00B0F0"/>
        <bgColor theme="0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rgb="FFFF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7" tint="0.79998168889431442"/>
        <bgColor rgb="FF92D050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rgb="FFFEF2CB"/>
      </patternFill>
    </fill>
    <fill>
      <patternFill patternType="solid">
        <fgColor theme="0"/>
        <bgColor rgb="FFFEF2CB"/>
      </patternFill>
    </fill>
  </fills>
  <borders count="4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rgb="FF000000"/>
      </top>
      <bottom/>
      <diagonal/>
    </border>
    <border>
      <left style="thin">
        <color indexed="64"/>
      </left>
      <right style="thin">
        <color auto="1"/>
      </right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7">
    <xf numFmtId="0" fontId="0" fillId="0" borderId="0"/>
    <xf numFmtId="164" fontId="44" fillId="0" borderId="0" applyFont="0" applyFill="0" applyBorder="0" applyAlignment="0" applyProtection="0"/>
    <xf numFmtId="0" fontId="49" fillId="0" borderId="1" applyNumberFormat="0" applyFill="0" applyBorder="0" applyProtection="0">
      <alignment vertical="top"/>
    </xf>
    <xf numFmtId="0" fontId="69" fillId="0" borderId="1"/>
    <xf numFmtId="0" fontId="70" fillId="0" borderId="1"/>
    <xf numFmtId="0" fontId="44" fillId="0" borderId="1"/>
    <xf numFmtId="9" fontId="113" fillId="0" borderId="0" applyFont="0" applyFill="0" applyBorder="0" applyAlignment="0" applyProtection="0"/>
  </cellStyleXfs>
  <cellXfs count="1053">
    <xf numFmtId="0" fontId="0" fillId="0" borderId="0" xfId="0"/>
    <xf numFmtId="0" fontId="3" fillId="0" borderId="0" xfId="0" applyFont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center" vertical="top" wrapText="1"/>
    </xf>
    <xf numFmtId="165" fontId="4" fillId="2" borderId="1" xfId="0" applyNumberFormat="1" applyFont="1" applyFill="1" applyBorder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horizontal="right" vertical="top"/>
    </xf>
    <xf numFmtId="165" fontId="4" fillId="2" borderId="1" xfId="0" applyNumberFormat="1" applyFont="1" applyFill="1" applyBorder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7" fillId="2" borderId="1" xfId="0" applyFont="1" applyFill="1" applyBorder="1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0" fontId="9" fillId="0" borderId="2" xfId="0" applyFont="1" applyBorder="1" applyAlignment="1">
      <alignment vertical="center" wrapText="1"/>
    </xf>
    <xf numFmtId="0" fontId="9" fillId="2" borderId="2" xfId="0" applyFont="1" applyFill="1" applyBorder="1" applyAlignment="1">
      <alignment vertical="center" wrapText="1"/>
    </xf>
    <xf numFmtId="0" fontId="9" fillId="0" borderId="2" xfId="0" applyFont="1" applyBorder="1" applyAlignment="1">
      <alignment vertical="top" wrapText="1"/>
    </xf>
    <xf numFmtId="165" fontId="9" fillId="2" borderId="2" xfId="0" applyNumberFormat="1" applyFont="1" applyFill="1" applyBorder="1" applyAlignment="1">
      <alignment horizontal="center" vertical="top" wrapText="1"/>
    </xf>
    <xf numFmtId="0" fontId="9" fillId="3" borderId="2" xfId="0" applyFont="1" applyFill="1" applyBorder="1" applyAlignment="1">
      <alignment vertical="center" wrapText="1"/>
    </xf>
    <xf numFmtId="0" fontId="10" fillId="2" borderId="2" xfId="0" applyFont="1" applyFill="1" applyBorder="1" applyAlignment="1">
      <alignment vertical="center" wrapText="1"/>
    </xf>
    <xf numFmtId="0" fontId="11" fillId="0" borderId="0" xfId="0" applyFont="1"/>
    <xf numFmtId="0" fontId="12" fillId="4" borderId="2" xfId="0" applyFont="1" applyFill="1" applyBorder="1" applyAlignment="1">
      <alignment vertical="center" wrapText="1"/>
    </xf>
    <xf numFmtId="165" fontId="12" fillId="4" borderId="2" xfId="0" applyNumberFormat="1" applyFont="1" applyFill="1" applyBorder="1" applyAlignment="1">
      <alignment vertical="center" wrapText="1"/>
    </xf>
    <xf numFmtId="165" fontId="14" fillId="4" borderId="2" xfId="0" applyNumberFormat="1" applyFont="1" applyFill="1" applyBorder="1" applyAlignment="1">
      <alignment vertical="center" wrapText="1"/>
    </xf>
    <xf numFmtId="0" fontId="15" fillId="0" borderId="2" xfId="0" applyFont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0" borderId="2" xfId="0" applyFont="1" applyBorder="1" applyAlignment="1">
      <alignment horizontal="center" vertical="center" wrapText="1"/>
    </xf>
    <xf numFmtId="3" fontId="15" fillId="2" borderId="2" xfId="0" applyNumberFormat="1" applyFont="1" applyFill="1" applyBorder="1" applyAlignment="1">
      <alignment horizontal="center" vertical="center" wrapText="1"/>
    </xf>
    <xf numFmtId="165" fontId="15" fillId="2" borderId="2" xfId="0" applyNumberFormat="1" applyFont="1" applyFill="1" applyBorder="1" applyAlignment="1">
      <alignment horizontal="center" vertical="center" wrapText="1"/>
    </xf>
    <xf numFmtId="9" fontId="15" fillId="3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16" fillId="0" borderId="2" xfId="0" applyFont="1" applyBorder="1" applyAlignment="1">
      <alignment vertical="center" wrapText="1"/>
    </xf>
    <xf numFmtId="0" fontId="16" fillId="2" borderId="2" xfId="0" applyFont="1" applyFill="1" applyBorder="1" applyAlignment="1">
      <alignment vertical="center" wrapText="1"/>
    </xf>
    <xf numFmtId="0" fontId="3" fillId="0" borderId="0" xfId="0" applyFont="1" applyAlignment="1">
      <alignment horizontal="left" vertical="top" wrapText="1"/>
    </xf>
    <xf numFmtId="0" fontId="15" fillId="2" borderId="2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9" fillId="0" borderId="14" xfId="0" applyFont="1" applyBorder="1" applyAlignment="1">
      <alignment horizontal="center" wrapText="1"/>
    </xf>
    <xf numFmtId="49" fontId="15" fillId="0" borderId="2" xfId="0" applyNumberFormat="1" applyFont="1" applyBorder="1" applyAlignment="1">
      <alignment horizontal="center" vertical="center" wrapText="1"/>
    </xf>
    <xf numFmtId="0" fontId="15" fillId="0" borderId="2" xfId="0" applyFont="1" applyBorder="1" applyAlignment="1">
      <alignment vertical="center" wrapText="1"/>
    </xf>
    <xf numFmtId="49" fontId="15" fillId="0" borderId="2" xfId="0" applyNumberFormat="1" applyFont="1" applyBorder="1" applyAlignment="1">
      <alignment vertical="center" wrapText="1"/>
    </xf>
    <xf numFmtId="165" fontId="15" fillId="2" borderId="2" xfId="0" applyNumberFormat="1" applyFont="1" applyFill="1" applyBorder="1" applyAlignment="1">
      <alignment vertical="center" wrapText="1"/>
    </xf>
    <xf numFmtId="0" fontId="12" fillId="4" borderId="2" xfId="0" applyFont="1" applyFill="1" applyBorder="1" applyAlignment="1">
      <alignment vertical="center"/>
    </xf>
    <xf numFmtId="0" fontId="20" fillId="0" borderId="0" xfId="0" applyFont="1" applyAlignment="1">
      <alignment vertical="top" wrapText="1"/>
    </xf>
    <xf numFmtId="0" fontId="22" fillId="2" borderId="2" xfId="0" applyFont="1" applyFill="1" applyBorder="1" applyAlignment="1">
      <alignment horizontal="center" vertical="center" wrapText="1"/>
    </xf>
    <xf numFmtId="3" fontId="12" fillId="4" borderId="2" xfId="0" applyNumberFormat="1" applyFont="1" applyFill="1" applyBorder="1" applyAlignment="1">
      <alignment vertical="center" wrapText="1"/>
    </xf>
    <xf numFmtId="3" fontId="16" fillId="2" borderId="2" xfId="0" applyNumberFormat="1" applyFont="1" applyFill="1" applyBorder="1" applyAlignment="1">
      <alignment vertical="center" wrapText="1"/>
    </xf>
    <xf numFmtId="0" fontId="16" fillId="2" borderId="2" xfId="0" applyFont="1" applyFill="1" applyBorder="1" applyAlignment="1">
      <alignment horizontal="left" vertical="center" wrapText="1"/>
    </xf>
    <xf numFmtId="0" fontId="12" fillId="4" borderId="2" xfId="0" applyFont="1" applyFill="1" applyBorder="1" applyAlignment="1">
      <alignment horizontal="left" vertical="center"/>
    </xf>
    <xf numFmtId="3" fontId="12" fillId="4" borderId="2" xfId="0" applyNumberFormat="1" applyFont="1" applyFill="1" applyBorder="1" applyAlignment="1">
      <alignment horizontal="left" vertical="center"/>
    </xf>
    <xf numFmtId="0" fontId="12" fillId="4" borderId="2" xfId="0" applyFont="1" applyFill="1" applyBorder="1" applyAlignment="1">
      <alignment horizontal="left" vertical="top"/>
    </xf>
    <xf numFmtId="0" fontId="3" fillId="0" borderId="0" xfId="0" applyFont="1" applyAlignment="1">
      <alignment vertical="center" wrapText="1"/>
    </xf>
    <xf numFmtId="0" fontId="8" fillId="0" borderId="0" xfId="0" applyFont="1" applyAlignment="1">
      <alignment vertical="top" wrapText="1"/>
    </xf>
    <xf numFmtId="0" fontId="25" fillId="0" borderId="0" xfId="0" applyFont="1" applyAlignment="1">
      <alignment vertical="center"/>
    </xf>
    <xf numFmtId="0" fontId="15" fillId="2" borderId="2" xfId="0" applyFont="1" applyFill="1" applyBorder="1" applyAlignment="1">
      <alignment horizontal="left" vertical="center" wrapText="1"/>
    </xf>
    <xf numFmtId="0" fontId="24" fillId="0" borderId="2" xfId="0" applyFont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49" fontId="15" fillId="2" borderId="2" xfId="0" applyNumberFormat="1" applyFont="1" applyFill="1" applyBorder="1" applyAlignment="1">
      <alignment horizontal="center" vertical="center" wrapText="1"/>
    </xf>
    <xf numFmtId="0" fontId="24" fillId="0" borderId="2" xfId="0" applyFont="1" applyBorder="1" applyAlignment="1">
      <alignment vertical="center" wrapText="1"/>
    </xf>
    <xf numFmtId="0" fontId="17" fillId="0" borderId="2" xfId="0" applyFont="1" applyBorder="1" applyAlignment="1">
      <alignment horizontal="left" vertical="center" wrapText="1"/>
    </xf>
    <xf numFmtId="0" fontId="17" fillId="0" borderId="2" xfId="0" applyFont="1" applyBorder="1" applyAlignment="1">
      <alignment vertical="center" wrapText="1"/>
    </xf>
    <xf numFmtId="17" fontId="11" fillId="0" borderId="0" xfId="0" applyNumberFormat="1" applyFont="1" applyAlignment="1">
      <alignment vertical="center"/>
    </xf>
    <xf numFmtId="0" fontId="24" fillId="2" borderId="2" xfId="0" applyFont="1" applyFill="1" applyBorder="1" applyAlignment="1">
      <alignment horizontal="left" vertical="center" wrapText="1"/>
    </xf>
    <xf numFmtId="0" fontId="17" fillId="2" borderId="19" xfId="0" applyFont="1" applyFill="1" applyBorder="1" applyAlignment="1">
      <alignment horizontal="center" vertical="center" wrapText="1"/>
    </xf>
    <xf numFmtId="0" fontId="24" fillId="2" borderId="19" xfId="0" applyFont="1" applyFill="1" applyBorder="1" applyAlignment="1">
      <alignment horizontal="left" vertical="center" wrapText="1"/>
    </xf>
    <xf numFmtId="0" fontId="15" fillId="2" borderId="19" xfId="0" applyFont="1" applyFill="1" applyBorder="1" applyAlignment="1">
      <alignment horizontal="center" vertical="center" wrapText="1"/>
    </xf>
    <xf numFmtId="49" fontId="15" fillId="2" borderId="19" xfId="0" applyNumberFormat="1" applyFont="1" applyFill="1" applyBorder="1" applyAlignment="1">
      <alignment horizontal="center" vertical="center" wrapText="1"/>
    </xf>
    <xf numFmtId="165" fontId="15" fillId="2" borderId="19" xfId="0" applyNumberFormat="1" applyFont="1" applyFill="1" applyBorder="1" applyAlignment="1">
      <alignment horizontal="center" vertical="center" wrapText="1"/>
    </xf>
    <xf numFmtId="9" fontId="15" fillId="2" borderId="19" xfId="0" applyNumberFormat="1" applyFont="1" applyFill="1" applyBorder="1" applyAlignment="1">
      <alignment horizontal="center" vertical="center" wrapText="1"/>
    </xf>
    <xf numFmtId="9" fontId="15" fillId="2" borderId="1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/>
    </xf>
    <xf numFmtId="0" fontId="28" fillId="2" borderId="1" xfId="0" applyFont="1" applyFill="1" applyBorder="1"/>
    <xf numFmtId="0" fontId="28" fillId="0" borderId="0" xfId="0" applyFont="1"/>
    <xf numFmtId="0" fontId="28" fillId="2" borderId="1" xfId="0" applyFont="1" applyFill="1" applyBorder="1" applyAlignment="1">
      <alignment wrapText="1"/>
    </xf>
    <xf numFmtId="9" fontId="4" fillId="0" borderId="0" xfId="0" applyNumberFormat="1" applyFont="1" applyAlignment="1">
      <alignment vertical="top" wrapText="1"/>
    </xf>
    <xf numFmtId="0" fontId="29" fillId="0" borderId="0" xfId="0" applyFont="1" applyAlignment="1">
      <alignment vertical="center"/>
    </xf>
    <xf numFmtId="0" fontId="29" fillId="2" borderId="1" xfId="0" applyFont="1" applyFill="1" applyBorder="1" applyAlignment="1">
      <alignment vertical="center"/>
    </xf>
    <xf numFmtId="0" fontId="29" fillId="2" borderId="1" xfId="0" applyFont="1" applyFill="1" applyBorder="1" applyAlignment="1">
      <alignment vertical="center" wrapText="1"/>
    </xf>
    <xf numFmtId="0" fontId="28" fillId="0" borderId="0" xfId="0" applyFont="1" applyAlignment="1">
      <alignment vertical="center"/>
    </xf>
    <xf numFmtId="0" fontId="28" fillId="2" borderId="1" xfId="0" applyFont="1" applyFill="1" applyBorder="1" applyAlignment="1">
      <alignment vertical="center"/>
    </xf>
    <xf numFmtId="0" fontId="5" fillId="0" borderId="0" xfId="0" applyFont="1" applyAlignment="1">
      <alignment vertical="top" wrapText="1"/>
    </xf>
    <xf numFmtId="0" fontId="5" fillId="2" borderId="1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/>
    </xf>
    <xf numFmtId="3" fontId="12" fillId="4" borderId="20" xfId="0" applyNumberFormat="1" applyFont="1" applyFill="1" applyBorder="1" applyAlignment="1">
      <alignment vertical="center" wrapText="1"/>
    </xf>
    <xf numFmtId="0" fontId="12" fillId="4" borderId="20" xfId="0" applyFont="1" applyFill="1" applyBorder="1" applyAlignment="1">
      <alignment vertical="center" wrapText="1"/>
    </xf>
    <xf numFmtId="9" fontId="15" fillId="3" borderId="3" xfId="0" applyNumberFormat="1" applyFont="1" applyFill="1" applyBorder="1" applyAlignment="1">
      <alignment horizontal="center" vertical="center" wrapText="1"/>
    </xf>
    <xf numFmtId="9" fontId="15" fillId="3" borderId="5" xfId="0" applyNumberFormat="1" applyFont="1" applyFill="1" applyBorder="1" applyAlignment="1">
      <alignment horizontal="center" vertical="center" wrapText="1"/>
    </xf>
    <xf numFmtId="0" fontId="16" fillId="0" borderId="6" xfId="0" applyFont="1" applyBorder="1" applyAlignment="1">
      <alignment vertical="center" wrapText="1"/>
    </xf>
    <xf numFmtId="0" fontId="16" fillId="5" borderId="3" xfId="0" applyFont="1" applyFill="1" applyBorder="1" applyAlignment="1">
      <alignment vertical="center" wrapText="1"/>
    </xf>
    <xf numFmtId="0" fontId="13" fillId="0" borderId="4" xfId="0" applyFont="1" applyBorder="1"/>
    <xf numFmtId="0" fontId="13" fillId="0" borderId="5" xfId="0" applyFont="1" applyBorder="1"/>
    <xf numFmtId="0" fontId="15" fillId="9" borderId="2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left" vertical="top" wrapText="1"/>
    </xf>
    <xf numFmtId="0" fontId="0" fillId="6" borderId="0" xfId="0" applyFill="1"/>
    <xf numFmtId="0" fontId="3" fillId="10" borderId="0" xfId="0" applyFont="1" applyFill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13" fillId="0" borderId="14" xfId="0" applyFont="1" applyBorder="1"/>
    <xf numFmtId="0" fontId="13" fillId="0" borderId="9" xfId="0" applyFont="1" applyBorder="1"/>
    <xf numFmtId="0" fontId="4" fillId="2" borderId="1" xfId="0" applyFont="1" applyFill="1" applyBorder="1" applyAlignment="1">
      <alignment vertical="top" wrapText="1"/>
    </xf>
    <xf numFmtId="0" fontId="19" fillId="5" borderId="2" xfId="0" applyFont="1" applyFill="1" applyBorder="1" applyAlignment="1">
      <alignment horizontal="center" wrapText="1"/>
    </xf>
    <xf numFmtId="0" fontId="19" fillId="5" borderId="14" xfId="0" applyFont="1" applyFill="1" applyBorder="1" applyAlignment="1">
      <alignment horizontal="center" wrapText="1"/>
    </xf>
    <xf numFmtId="0" fontId="18" fillId="2" borderId="2" xfId="0" applyFont="1" applyFill="1" applyBorder="1" applyAlignment="1">
      <alignment horizontal="center" vertical="center" wrapText="1"/>
    </xf>
    <xf numFmtId="0" fontId="19" fillId="5" borderId="5" xfId="0" applyFont="1" applyFill="1" applyBorder="1" applyAlignment="1">
      <alignment horizontal="center" wrapText="1"/>
    </xf>
    <xf numFmtId="0" fontId="19" fillId="5" borderId="13" xfId="0" applyFont="1" applyFill="1" applyBorder="1" applyAlignment="1">
      <alignment horizontal="center" wrapText="1"/>
    </xf>
    <xf numFmtId="0" fontId="19" fillId="0" borderId="13" xfId="0" applyFont="1" applyBorder="1" applyAlignment="1">
      <alignment horizontal="center" wrapText="1"/>
    </xf>
    <xf numFmtId="1" fontId="48" fillId="2" borderId="2" xfId="0" applyNumberFormat="1" applyFont="1" applyFill="1" applyBorder="1" applyAlignment="1">
      <alignment horizontal="center" vertical="center" wrapText="1"/>
    </xf>
    <xf numFmtId="0" fontId="30" fillId="0" borderId="20" xfId="0" applyFont="1" applyBorder="1" applyAlignment="1">
      <alignment horizontal="left" vertical="center" wrapText="1"/>
    </xf>
    <xf numFmtId="0" fontId="45" fillId="6" borderId="20" xfId="0" applyFont="1" applyFill="1" applyBorder="1" applyAlignment="1">
      <alignment horizontal="left" vertical="center"/>
    </xf>
    <xf numFmtId="0" fontId="45" fillId="6" borderId="20" xfId="0" applyFont="1" applyFill="1" applyBorder="1"/>
    <xf numFmtId="0" fontId="12" fillId="11" borderId="20" xfId="0" applyFont="1" applyFill="1" applyBorder="1" applyAlignment="1">
      <alignment vertical="center" wrapText="1"/>
    </xf>
    <xf numFmtId="0" fontId="0" fillId="13" borderId="0" xfId="0" applyFill="1"/>
    <xf numFmtId="2" fontId="13" fillId="6" borderId="20" xfId="0" applyNumberFormat="1" applyFont="1" applyFill="1" applyBorder="1" applyAlignment="1">
      <alignment horizontal="center"/>
    </xf>
    <xf numFmtId="0" fontId="4" fillId="0" borderId="0" xfId="0" applyFont="1" applyAlignment="1">
      <alignment wrapText="1"/>
    </xf>
    <xf numFmtId="3" fontId="15" fillId="2" borderId="2" xfId="0" applyNumberFormat="1" applyFont="1" applyFill="1" applyBorder="1" applyAlignment="1">
      <alignment horizontal="center" wrapText="1"/>
    </xf>
    <xf numFmtId="3" fontId="16" fillId="2" borderId="2" xfId="0" applyNumberFormat="1" applyFont="1" applyFill="1" applyBorder="1" applyAlignment="1">
      <alignment horizontal="center" wrapText="1"/>
    </xf>
    <xf numFmtId="2" fontId="4" fillId="2" borderId="1" xfId="0" applyNumberFormat="1" applyFont="1" applyFill="1" applyBorder="1" applyAlignment="1">
      <alignment horizontal="center" vertical="top" wrapText="1"/>
    </xf>
    <xf numFmtId="2" fontId="4" fillId="2" borderId="1" xfId="0" applyNumberFormat="1" applyFont="1" applyFill="1" applyBorder="1" applyAlignment="1">
      <alignment vertical="top" wrapText="1"/>
    </xf>
    <xf numFmtId="2" fontId="4" fillId="12" borderId="1" xfId="0" applyNumberFormat="1" applyFont="1" applyFill="1" applyBorder="1" applyAlignment="1">
      <alignment horizontal="center" wrapText="1"/>
    </xf>
    <xf numFmtId="2" fontId="12" fillId="4" borderId="2" xfId="0" applyNumberFormat="1" applyFont="1" applyFill="1" applyBorder="1" applyAlignment="1">
      <alignment vertical="center" wrapText="1"/>
    </xf>
    <xf numFmtId="2" fontId="15" fillId="2" borderId="2" xfId="0" applyNumberFormat="1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vertical="center" wrapText="1"/>
    </xf>
    <xf numFmtId="2" fontId="12" fillId="4" borderId="2" xfId="0" applyNumberFormat="1" applyFont="1" applyFill="1" applyBorder="1" applyAlignment="1">
      <alignment horizontal="left" vertical="center"/>
    </xf>
    <xf numFmtId="2" fontId="15" fillId="2" borderId="2" xfId="0" applyNumberFormat="1" applyFont="1" applyFill="1" applyBorder="1" applyAlignment="1">
      <alignment horizontal="center" wrapText="1"/>
    </xf>
    <xf numFmtId="2" fontId="16" fillId="2" borderId="2" xfId="0" applyNumberFormat="1" applyFont="1" applyFill="1" applyBorder="1" applyAlignment="1">
      <alignment horizontal="center" wrapText="1"/>
    </xf>
    <xf numFmtId="2" fontId="12" fillId="4" borderId="20" xfId="0" applyNumberFormat="1" applyFont="1" applyFill="1" applyBorder="1" applyAlignment="1">
      <alignment vertical="center" wrapText="1"/>
    </xf>
    <xf numFmtId="2" fontId="15" fillId="2" borderId="1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165" fontId="4" fillId="0" borderId="1" xfId="0" applyNumberFormat="1" applyFont="1" applyBorder="1" applyAlignment="1">
      <alignment horizontal="center" vertical="top" wrapText="1"/>
    </xf>
    <xf numFmtId="165" fontId="9" fillId="0" borderId="2" xfId="0" applyNumberFormat="1" applyFont="1" applyBorder="1" applyAlignment="1">
      <alignment horizontal="center" vertical="top" wrapText="1"/>
    </xf>
    <xf numFmtId="3" fontId="15" fillId="0" borderId="2" xfId="0" applyNumberFormat="1" applyFont="1" applyBorder="1" applyAlignment="1">
      <alignment horizontal="center" vertical="center" wrapText="1"/>
    </xf>
    <xf numFmtId="0" fontId="28" fillId="0" borderId="1" xfId="0" applyFont="1" applyBorder="1" applyAlignment="1">
      <alignment wrapText="1"/>
    </xf>
    <xf numFmtId="0" fontId="29" fillId="0" borderId="1" xfId="0" applyFont="1" applyBorder="1" applyAlignment="1">
      <alignment vertical="center" wrapText="1"/>
    </xf>
    <xf numFmtId="0" fontId="29" fillId="0" borderId="1" xfId="0" applyFont="1" applyBorder="1" applyAlignment="1">
      <alignment vertical="center"/>
    </xf>
    <xf numFmtId="0" fontId="28" fillId="0" borderId="1" xfId="0" applyFont="1" applyBorder="1" applyAlignment="1">
      <alignment vertical="center"/>
    </xf>
    <xf numFmtId="165" fontId="15" fillId="2" borderId="2" xfId="0" applyNumberFormat="1" applyFont="1" applyFill="1" applyBorder="1" applyAlignment="1">
      <alignment vertical="top" wrapText="1"/>
    </xf>
    <xf numFmtId="3" fontId="12" fillId="4" borderId="2" xfId="0" applyNumberFormat="1" applyFont="1" applyFill="1" applyBorder="1" applyAlignment="1">
      <alignment vertical="top" wrapText="1"/>
    </xf>
    <xf numFmtId="0" fontId="12" fillId="4" borderId="20" xfId="0" applyFont="1" applyFill="1" applyBorder="1" applyAlignment="1">
      <alignment vertical="top" wrapText="1"/>
    </xf>
    <xf numFmtId="165" fontId="12" fillId="4" borderId="2" xfId="0" applyNumberFormat="1" applyFont="1" applyFill="1" applyBorder="1" applyAlignment="1">
      <alignment horizontal="center" vertical="top" wrapText="1"/>
    </xf>
    <xf numFmtId="165" fontId="15" fillId="0" borderId="2" xfId="0" applyNumberFormat="1" applyFont="1" applyBorder="1" applyAlignment="1">
      <alignment horizontal="center" vertical="top" wrapText="1"/>
    </xf>
    <xf numFmtId="0" fontId="12" fillId="4" borderId="2" xfId="0" applyFont="1" applyFill="1" applyBorder="1" applyAlignment="1">
      <alignment horizontal="center" vertical="top" wrapText="1"/>
    </xf>
    <xf numFmtId="0" fontId="16" fillId="0" borderId="2" xfId="0" applyFont="1" applyBorder="1" applyAlignment="1">
      <alignment horizontal="center" vertical="top" wrapText="1"/>
    </xf>
    <xf numFmtId="165" fontId="15" fillId="0" borderId="6" xfId="0" applyNumberFormat="1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/>
    </xf>
    <xf numFmtId="0" fontId="13" fillId="0" borderId="4" xfId="0" applyFont="1" applyBorder="1" applyAlignment="1">
      <alignment horizontal="center" vertical="top"/>
    </xf>
    <xf numFmtId="3" fontId="15" fillId="0" borderId="2" xfId="0" applyNumberFormat="1" applyFont="1" applyBorder="1" applyAlignment="1">
      <alignment horizontal="center" vertical="top" wrapText="1"/>
    </xf>
    <xf numFmtId="3" fontId="15" fillId="0" borderId="6" xfId="0" applyNumberFormat="1" applyFont="1" applyBorder="1" applyAlignment="1">
      <alignment horizontal="center" vertical="top" wrapText="1"/>
    </xf>
    <xf numFmtId="3" fontId="16" fillId="0" borderId="2" xfId="0" applyNumberFormat="1" applyFont="1" applyBorder="1" applyAlignment="1">
      <alignment horizontal="center" vertical="top" wrapText="1"/>
    </xf>
    <xf numFmtId="2" fontId="43" fillId="0" borderId="20" xfId="0" applyNumberFormat="1" applyFont="1" applyBorder="1" applyAlignment="1">
      <alignment horizontal="center" vertical="top"/>
    </xf>
    <xf numFmtId="165" fontId="15" fillId="0" borderId="1" xfId="0" applyNumberFormat="1" applyFont="1" applyBorder="1" applyAlignment="1">
      <alignment horizontal="center" vertical="top" wrapText="1"/>
    </xf>
    <xf numFmtId="0" fontId="28" fillId="0" borderId="1" xfId="0" applyFont="1" applyBorder="1" applyAlignment="1">
      <alignment horizontal="center" vertical="top" wrapText="1"/>
    </xf>
    <xf numFmtId="0" fontId="29" fillId="0" borderId="1" xfId="0" applyFont="1" applyBorder="1" applyAlignment="1">
      <alignment horizontal="center" vertical="top" wrapText="1"/>
    </xf>
    <xf numFmtId="0" fontId="29" fillId="0" borderId="1" xfId="0" applyFont="1" applyBorder="1" applyAlignment="1">
      <alignment horizontal="center" vertical="top"/>
    </xf>
    <xf numFmtId="0" fontId="28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50" fillId="2" borderId="1" xfId="2" applyFont="1" applyFill="1" applyAlignment="1">
      <alignment horizontal="left" vertical="top" wrapText="1"/>
    </xf>
    <xf numFmtId="0" fontId="50" fillId="2" borderId="1" xfId="2" applyFont="1" applyFill="1" applyAlignment="1">
      <alignment horizontal="center" vertical="top" wrapText="1"/>
    </xf>
    <xf numFmtId="0" fontId="51" fillId="0" borderId="1" xfId="2" applyFont="1" applyAlignment="1">
      <alignment horizontal="right" vertical="top"/>
    </xf>
    <xf numFmtId="0" fontId="52" fillId="0" borderId="1" xfId="2" applyFont="1" applyAlignment="1">
      <alignment vertical="top" wrapText="1"/>
    </xf>
    <xf numFmtId="0" fontId="53" fillId="2" borderId="1" xfId="2" applyFont="1" applyFill="1" applyAlignment="1">
      <alignment horizontal="left" vertical="top"/>
    </xf>
    <xf numFmtId="0" fontId="50" fillId="0" borderId="1" xfId="2" applyFont="1" applyAlignment="1">
      <alignment horizontal="center" vertical="top" wrapText="1"/>
    </xf>
    <xf numFmtId="0" fontId="50" fillId="2" borderId="1" xfId="2" applyFont="1" applyFill="1" applyAlignment="1">
      <alignment vertical="top" wrapText="1"/>
    </xf>
    <xf numFmtId="0" fontId="50" fillId="0" borderId="1" xfId="2" applyFont="1" applyAlignment="1">
      <alignment vertical="top" wrapText="1"/>
    </xf>
    <xf numFmtId="0" fontId="54" fillId="0" borderId="1" xfId="2" applyFont="1" applyAlignment="1">
      <alignment horizontal="center" vertical="center"/>
    </xf>
    <xf numFmtId="0" fontId="55" fillId="0" borderId="20" xfId="2" applyFont="1" applyBorder="1" applyAlignment="1">
      <alignment vertical="center" wrapText="1"/>
    </xf>
    <xf numFmtId="0" fontId="55" fillId="2" borderId="20" xfId="2" applyFont="1" applyFill="1" applyBorder="1" applyAlignment="1">
      <alignment vertical="center" wrapText="1"/>
    </xf>
    <xf numFmtId="0" fontId="55" fillId="0" borderId="20" xfId="2" applyFont="1" applyBorder="1" applyAlignment="1">
      <alignment vertical="top" wrapText="1"/>
    </xf>
    <xf numFmtId="0" fontId="56" fillId="2" borderId="20" xfId="2" applyFont="1" applyFill="1" applyBorder="1" applyAlignment="1">
      <alignment vertical="center" wrapText="1"/>
    </xf>
    <xf numFmtId="0" fontId="49" fillId="0" borderId="1" xfId="2" applyAlignment="1"/>
    <xf numFmtId="0" fontId="57" fillId="4" borderId="20" xfId="2" applyFont="1" applyFill="1" applyBorder="1" applyAlignment="1">
      <alignment vertical="center" wrapText="1"/>
    </xf>
    <xf numFmtId="0" fontId="58" fillId="2" borderId="20" xfId="2" applyFont="1" applyFill="1" applyBorder="1" applyAlignment="1">
      <alignment vertical="center" wrapText="1"/>
    </xf>
    <xf numFmtId="0" fontId="52" fillId="0" borderId="1" xfId="2" applyFont="1" applyAlignment="1">
      <alignment horizontal="left" vertical="top" wrapText="1"/>
    </xf>
    <xf numFmtId="0" fontId="60" fillId="2" borderId="20" xfId="2" applyFont="1" applyFill="1" applyBorder="1" applyAlignment="1">
      <alignment horizontal="center" vertical="center" wrapText="1"/>
    </xf>
    <xf numFmtId="0" fontId="61" fillId="2" borderId="20" xfId="2" applyFont="1" applyFill="1" applyBorder="1" applyAlignment="1">
      <alignment horizontal="center" vertical="center" wrapText="1"/>
    </xf>
    <xf numFmtId="49" fontId="60" fillId="0" borderId="20" xfId="2" applyNumberFormat="1" applyFont="1" applyBorder="1" applyAlignment="1">
      <alignment horizontal="center" vertical="center" wrapText="1"/>
    </xf>
    <xf numFmtId="0" fontId="60" fillId="2" borderId="20" xfId="2" applyFont="1" applyFill="1" applyBorder="1" applyAlignment="1">
      <alignment vertical="center" wrapText="1"/>
    </xf>
    <xf numFmtId="0" fontId="60" fillId="0" borderId="20" xfId="2" applyFont="1" applyBorder="1" applyAlignment="1">
      <alignment vertical="center" wrapText="1"/>
    </xf>
    <xf numFmtId="49" fontId="60" fillId="0" borderId="20" xfId="2" applyNumberFormat="1" applyFont="1" applyBorder="1" applyAlignment="1">
      <alignment vertical="center" wrapText="1"/>
    </xf>
    <xf numFmtId="0" fontId="57" fillId="4" borderId="20" xfId="2" applyFont="1" applyFill="1" applyBorder="1" applyAlignment="1">
      <alignment vertical="center"/>
    </xf>
    <xf numFmtId="0" fontId="65" fillId="0" borderId="1" xfId="2" applyFont="1" applyAlignment="1">
      <alignment vertical="top" wrapText="1"/>
    </xf>
    <xf numFmtId="0" fontId="64" fillId="2" borderId="20" xfId="2" applyFont="1" applyFill="1" applyBorder="1" applyAlignment="1">
      <alignment horizontal="center" vertical="center" wrapText="1"/>
    </xf>
    <xf numFmtId="0" fontId="50" fillId="14" borderId="1" xfId="2" applyFont="1" applyFill="1" applyAlignment="1">
      <alignment vertical="top" wrapText="1"/>
    </xf>
    <xf numFmtId="0" fontId="58" fillId="2" borderId="20" xfId="2" applyFont="1" applyFill="1" applyBorder="1" applyAlignment="1">
      <alignment horizontal="left" vertical="center" wrapText="1"/>
    </xf>
    <xf numFmtId="0" fontId="52" fillId="0" borderId="1" xfId="2" applyFont="1" applyAlignment="1">
      <alignment vertical="center" wrapText="1"/>
    </xf>
    <xf numFmtId="0" fontId="50" fillId="14" borderId="1" xfId="2" applyFont="1" applyFill="1" applyAlignment="1">
      <alignment vertical="center" wrapText="1"/>
    </xf>
    <xf numFmtId="0" fontId="58" fillId="0" borderId="20" xfId="2" applyFont="1" applyBorder="1" applyAlignment="1">
      <alignment vertical="center" wrapText="1"/>
    </xf>
    <xf numFmtId="0" fontId="68" fillId="0" borderId="1" xfId="2" applyFont="1" applyAlignment="1">
      <alignment vertical="center"/>
    </xf>
    <xf numFmtId="0" fontId="60" fillId="2" borderId="20" xfId="2" applyFont="1" applyFill="1" applyBorder="1" applyAlignment="1">
      <alignment horizontal="left" vertical="center" wrapText="1"/>
    </xf>
    <xf numFmtId="0" fontId="49" fillId="0" borderId="1" xfId="2" applyAlignment="1">
      <alignment vertical="center"/>
    </xf>
    <xf numFmtId="49" fontId="60" fillId="2" borderId="20" xfId="2" applyNumberFormat="1" applyFont="1" applyFill="1" applyBorder="1" applyAlignment="1">
      <alignment horizontal="center" vertical="center" wrapText="1"/>
    </xf>
    <xf numFmtId="1" fontId="71" fillId="2" borderId="20" xfId="4" applyNumberFormat="1" applyFont="1" applyFill="1" applyBorder="1" applyAlignment="1">
      <alignment horizontal="center" vertical="center" wrapText="1"/>
    </xf>
    <xf numFmtId="17" fontId="49" fillId="0" borderId="1" xfId="2" applyNumberFormat="1" applyAlignment="1">
      <alignment vertical="center"/>
    </xf>
    <xf numFmtId="0" fontId="28" fillId="2" borderId="0" xfId="0" applyFont="1" applyFill="1"/>
    <xf numFmtId="0" fontId="29" fillId="2" borderId="0" xfId="0" applyFont="1" applyFill="1" applyAlignment="1">
      <alignment vertical="center"/>
    </xf>
    <xf numFmtId="0" fontId="28" fillId="2" borderId="0" xfId="0" applyFont="1" applyFill="1" applyAlignment="1">
      <alignment vertical="center"/>
    </xf>
    <xf numFmtId="0" fontId="4" fillId="2" borderId="0" xfId="0" applyFont="1" applyFill="1" applyAlignment="1">
      <alignment horizontal="left" vertical="top" wrapText="1"/>
    </xf>
    <xf numFmtId="0" fontId="4" fillId="2" borderId="0" xfId="0" applyFont="1" applyFill="1" applyAlignment="1">
      <alignment horizontal="center" vertical="top" wrapText="1"/>
    </xf>
    <xf numFmtId="0" fontId="5" fillId="2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left" vertical="top"/>
    </xf>
    <xf numFmtId="0" fontId="51" fillId="0" borderId="1" xfId="2" applyFont="1" applyAlignment="1">
      <alignment vertical="top" wrapText="1"/>
    </xf>
    <xf numFmtId="0" fontId="51" fillId="2" borderId="1" xfId="2" applyFont="1" applyFill="1" applyAlignment="1">
      <alignment horizontal="left" vertical="top"/>
    </xf>
    <xf numFmtId="0" fontId="72" fillId="0" borderId="1" xfId="2" applyNumberFormat="1" applyFont="1" applyFill="1" applyAlignment="1">
      <alignment vertical="top" wrapText="1"/>
    </xf>
    <xf numFmtId="0" fontId="73" fillId="6" borderId="1" xfId="2" applyNumberFormat="1" applyFont="1" applyFill="1" applyAlignment="1">
      <alignment horizontal="left" vertical="top" wrapText="1"/>
    </xf>
    <xf numFmtId="0" fontId="73" fillId="6" borderId="1" xfId="2" applyNumberFormat="1" applyFont="1" applyFill="1" applyAlignment="1">
      <alignment horizontal="center" vertical="top" wrapText="1"/>
    </xf>
    <xf numFmtId="0" fontId="74" fillId="6" borderId="1" xfId="2" applyNumberFormat="1" applyFont="1" applyFill="1" applyAlignment="1">
      <alignment horizontal="left" vertical="top"/>
    </xf>
    <xf numFmtId="0" fontId="73" fillId="0" borderId="1" xfId="2" applyNumberFormat="1" applyFont="1" applyFill="1" applyAlignment="1">
      <alignment horizontal="center" vertical="top" wrapText="1"/>
    </xf>
    <xf numFmtId="0" fontId="73" fillId="6" borderId="1" xfId="2" applyNumberFormat="1" applyFont="1" applyFill="1" applyAlignment="1">
      <alignment vertical="top" wrapText="1"/>
    </xf>
    <xf numFmtId="0" fontId="73" fillId="0" borderId="1" xfId="2" applyNumberFormat="1" applyFont="1" applyFill="1" applyAlignment="1">
      <alignment vertical="top" wrapText="1"/>
    </xf>
    <xf numFmtId="0" fontId="75" fillId="0" borderId="1" xfId="2" applyNumberFormat="1" applyFont="1" applyFill="1" applyAlignment="1">
      <alignment horizontal="center" vertical="center"/>
    </xf>
    <xf numFmtId="0" fontId="55" fillId="0" borderId="20" xfId="2" applyNumberFormat="1" applyFont="1" applyFill="1" applyBorder="1" applyAlignment="1">
      <alignment vertical="center" wrapText="1"/>
    </xf>
    <xf numFmtId="0" fontId="55" fillId="6" borderId="20" xfId="2" applyNumberFormat="1" applyFont="1" applyFill="1" applyBorder="1" applyAlignment="1">
      <alignment vertical="center" wrapText="1"/>
    </xf>
    <xf numFmtId="0" fontId="55" fillId="0" borderId="20" xfId="2" applyNumberFormat="1" applyFont="1" applyFill="1" applyBorder="1" applyAlignment="1">
      <alignment vertical="top" wrapText="1"/>
    </xf>
    <xf numFmtId="0" fontId="76" fillId="6" borderId="20" xfId="2" applyFont="1" applyFill="1" applyBorder="1" applyAlignment="1">
      <alignment vertical="center" wrapText="1"/>
    </xf>
    <xf numFmtId="0" fontId="49" fillId="0" borderId="1" xfId="2" applyFill="1" applyAlignment="1"/>
    <xf numFmtId="0" fontId="77" fillId="15" borderId="20" xfId="2" applyNumberFormat="1" applyFont="1" applyFill="1" applyBorder="1" applyAlignment="1">
      <alignment vertical="center" wrapText="1"/>
    </xf>
    <xf numFmtId="0" fontId="78" fillId="6" borderId="20" xfId="2" applyNumberFormat="1" applyFont="1" applyFill="1" applyBorder="1" applyAlignment="1">
      <alignment vertical="center" wrapText="1"/>
    </xf>
    <xf numFmtId="0" fontId="72" fillId="0" borderId="1" xfId="2" applyNumberFormat="1" applyFont="1" applyFill="1" applyAlignment="1">
      <alignment horizontal="left" vertical="top" wrapText="1"/>
    </xf>
    <xf numFmtId="0" fontId="80" fillId="6" borderId="20" xfId="2" applyNumberFormat="1" applyFont="1" applyFill="1" applyBorder="1" applyAlignment="1">
      <alignment horizontal="center" vertical="center" wrapText="1"/>
    </xf>
    <xf numFmtId="0" fontId="81" fillId="6" borderId="20" xfId="2" applyNumberFormat="1" applyFont="1" applyFill="1" applyBorder="1" applyAlignment="1">
      <alignment horizontal="center" vertical="center" wrapText="1"/>
    </xf>
    <xf numFmtId="0" fontId="84" fillId="0" borderId="1" xfId="2" applyNumberFormat="1" applyFont="1" applyFill="1" applyAlignment="1">
      <alignment vertical="top" wrapText="1"/>
    </xf>
    <xf numFmtId="0" fontId="85" fillId="6" borderId="20" xfId="2" applyNumberFormat="1" applyFont="1" applyFill="1" applyBorder="1" applyAlignment="1">
      <alignment horizontal="center" vertical="center" wrapText="1"/>
    </xf>
    <xf numFmtId="0" fontId="80" fillId="0" borderId="20" xfId="2" applyNumberFormat="1" applyFont="1" applyFill="1" applyBorder="1" applyAlignment="1">
      <alignment horizontal="center" vertical="center" wrapText="1"/>
    </xf>
    <xf numFmtId="0" fontId="78" fillId="6" borderId="20" xfId="2" applyNumberFormat="1" applyFont="1" applyFill="1" applyBorder="1" applyAlignment="1">
      <alignment horizontal="left" vertical="center" wrapText="1"/>
    </xf>
    <xf numFmtId="49" fontId="80" fillId="0" borderId="20" xfId="2" applyNumberFormat="1" applyFont="1" applyFill="1" applyBorder="1" applyAlignment="1">
      <alignment horizontal="center" vertical="center" wrapText="1"/>
    </xf>
    <xf numFmtId="0" fontId="73" fillId="0" borderId="20" xfId="2" applyNumberFormat="1" applyFont="1" applyFill="1" applyBorder="1" applyAlignment="1">
      <alignment vertical="top" wrapText="1"/>
    </xf>
    <xf numFmtId="0" fontId="80" fillId="6" borderId="20" xfId="2" applyNumberFormat="1" applyFont="1" applyFill="1" applyBorder="1" applyAlignment="1">
      <alignment vertical="center" wrapText="1"/>
    </xf>
    <xf numFmtId="0" fontId="78" fillId="0" borderId="20" xfId="2" applyNumberFormat="1" applyFont="1" applyFill="1" applyBorder="1" applyAlignment="1">
      <alignment vertical="center" wrapText="1"/>
    </xf>
    <xf numFmtId="0" fontId="88" fillId="0" borderId="1" xfId="2" applyFont="1" applyFill="1" applyBorder="1" applyAlignment="1">
      <alignment vertical="center"/>
    </xf>
    <xf numFmtId="0" fontId="80" fillId="6" borderId="20" xfId="2" applyNumberFormat="1" applyFont="1" applyFill="1" applyBorder="1" applyAlignment="1">
      <alignment horizontal="left" vertical="center" wrapText="1"/>
    </xf>
    <xf numFmtId="0" fontId="83" fillId="0" borderId="20" xfId="3" applyFont="1" applyBorder="1" applyAlignment="1">
      <alignment horizontal="left" vertical="center" wrapText="1"/>
    </xf>
    <xf numFmtId="0" fontId="80" fillId="6" borderId="20" xfId="3" applyFont="1" applyFill="1" applyBorder="1" applyAlignment="1">
      <alignment horizontal="center" vertical="center" wrapText="1"/>
    </xf>
    <xf numFmtId="0" fontId="49" fillId="0" borderId="1" xfId="2" applyFill="1" applyAlignment="1">
      <alignment vertical="center"/>
    </xf>
    <xf numFmtId="49" fontId="80" fillId="6" borderId="20" xfId="2" applyNumberFormat="1" applyFont="1" applyFill="1" applyBorder="1" applyAlignment="1">
      <alignment horizontal="center" vertical="center" wrapText="1"/>
    </xf>
    <xf numFmtId="1" fontId="71" fillId="6" borderId="20" xfId="4" applyNumberFormat="1" applyFont="1" applyFill="1" applyBorder="1" applyAlignment="1">
      <alignment horizontal="center" vertical="center" wrapText="1"/>
    </xf>
    <xf numFmtId="0" fontId="83" fillId="0" borderId="20" xfId="2" applyNumberFormat="1" applyFont="1" applyFill="1" applyBorder="1" applyAlignment="1">
      <alignment horizontal="left" vertical="center" wrapText="1"/>
    </xf>
    <xf numFmtId="0" fontId="83" fillId="0" borderId="20" xfId="2" applyNumberFormat="1" applyFont="1" applyFill="1" applyBorder="1" applyAlignment="1">
      <alignment vertical="center" wrapText="1"/>
    </xf>
    <xf numFmtId="0" fontId="79" fillId="0" borderId="20" xfId="2" applyNumberFormat="1" applyFont="1" applyFill="1" applyBorder="1" applyAlignment="1">
      <alignment horizontal="left" vertical="center" wrapText="1"/>
    </xf>
    <xf numFmtId="0" fontId="79" fillId="0" borderId="20" xfId="2" applyNumberFormat="1" applyFont="1" applyFill="1" applyBorder="1" applyAlignment="1">
      <alignment vertical="center" wrapText="1"/>
    </xf>
    <xf numFmtId="17" fontId="49" fillId="0" borderId="1" xfId="2" applyNumberFormat="1" applyFill="1" applyAlignment="1">
      <alignment vertical="center"/>
    </xf>
    <xf numFmtId="0" fontId="77" fillId="15" borderId="21" xfId="2" applyNumberFormat="1" applyFont="1" applyFill="1" applyBorder="1" applyAlignment="1">
      <alignment vertical="center" wrapText="1"/>
    </xf>
    <xf numFmtId="0" fontId="73" fillId="16" borderId="1" xfId="2" applyNumberFormat="1" applyFont="1" applyFill="1" applyAlignment="1">
      <alignment vertical="top" wrapText="1"/>
    </xf>
    <xf numFmtId="0" fontId="79" fillId="6" borderId="26" xfId="2" applyNumberFormat="1" applyFont="1" applyFill="1" applyBorder="1" applyAlignment="1">
      <alignment horizontal="center" vertical="center" wrapText="1"/>
    </xf>
    <xf numFmtId="0" fontId="83" fillId="6" borderId="26" xfId="2" applyNumberFormat="1" applyFont="1" applyFill="1" applyBorder="1" applyAlignment="1">
      <alignment horizontal="left" vertical="center" wrapText="1"/>
    </xf>
    <xf numFmtId="0" fontId="80" fillId="6" borderId="26" xfId="2" applyNumberFormat="1" applyFont="1" applyFill="1" applyBorder="1" applyAlignment="1">
      <alignment horizontal="center" vertical="center" wrapText="1"/>
    </xf>
    <xf numFmtId="49" fontId="80" fillId="6" borderId="26" xfId="2" applyNumberFormat="1" applyFont="1" applyFill="1" applyBorder="1" applyAlignment="1">
      <alignment horizontal="center" vertical="center" wrapText="1"/>
    </xf>
    <xf numFmtId="0" fontId="73" fillId="6" borderId="1" xfId="2" applyNumberFormat="1" applyFont="1" applyFill="1" applyBorder="1" applyAlignment="1">
      <alignment horizontal="center" vertical="top" wrapText="1"/>
    </xf>
    <xf numFmtId="0" fontId="90" fillId="0" borderId="1" xfId="2" applyFont="1" applyFill="1" applyBorder="1" applyAlignment="1">
      <alignment horizontal="left"/>
    </xf>
    <xf numFmtId="0" fontId="90" fillId="6" borderId="1" xfId="2" applyFont="1" applyFill="1" applyBorder="1" applyAlignment="1"/>
    <xf numFmtId="0" fontId="90" fillId="0" borderId="1" xfId="2" applyFont="1" applyFill="1" applyBorder="1" applyAlignment="1"/>
    <xf numFmtId="0" fontId="73" fillId="6" borderId="1" xfId="2" applyNumberFormat="1" applyFont="1" applyFill="1" applyBorder="1" applyAlignment="1">
      <alignment vertical="top" wrapText="1"/>
    </xf>
    <xf numFmtId="0" fontId="91" fillId="0" borderId="1" xfId="2" applyFont="1" applyFill="1" applyBorder="1" applyAlignment="1">
      <alignment vertical="center"/>
    </xf>
    <xf numFmtId="0" fontId="91" fillId="6" borderId="1" xfId="2" applyFont="1" applyFill="1" applyBorder="1" applyAlignment="1">
      <alignment vertical="center"/>
    </xf>
    <xf numFmtId="0" fontId="90" fillId="0" borderId="1" xfId="2" applyFont="1" applyFill="1" applyBorder="1" applyAlignment="1">
      <alignment vertical="center"/>
    </xf>
    <xf numFmtId="0" fontId="90" fillId="6" borderId="1" xfId="2" applyFont="1" applyFill="1" applyBorder="1" applyAlignment="1">
      <alignment vertical="center"/>
    </xf>
    <xf numFmtId="0" fontId="72" fillId="6" borderId="1" xfId="2" applyNumberFormat="1" applyFont="1" applyFill="1" applyBorder="1" applyAlignment="1">
      <alignment vertical="top" wrapText="1"/>
    </xf>
    <xf numFmtId="0" fontId="92" fillId="0" borderId="1" xfId="2" applyNumberFormat="1" applyFont="1" applyFill="1" applyAlignment="1">
      <alignment vertical="top" wrapText="1"/>
    </xf>
    <xf numFmtId="0" fontId="92" fillId="6" borderId="1" xfId="2" applyNumberFormat="1" applyFont="1" applyFill="1" applyAlignment="1">
      <alignment horizontal="left" vertical="top" wrapText="1"/>
    </xf>
    <xf numFmtId="0" fontId="92" fillId="6" borderId="1" xfId="2" applyNumberFormat="1" applyFont="1" applyFill="1" applyAlignment="1">
      <alignment horizontal="left" vertical="top"/>
    </xf>
    <xf numFmtId="0" fontId="92" fillId="0" borderId="1" xfId="2" applyNumberFormat="1" applyFont="1" applyFill="1">
      <alignment vertical="top"/>
    </xf>
    <xf numFmtId="0" fontId="92" fillId="0" borderId="1" xfId="2" applyNumberFormat="1" applyFont="1" applyFill="1" applyBorder="1" applyAlignment="1">
      <alignment horizontal="right" vertical="top"/>
    </xf>
    <xf numFmtId="0" fontId="92" fillId="0" borderId="1" xfId="2" applyNumberFormat="1" applyFont="1" applyFill="1" applyAlignment="1">
      <alignment horizontal="right" vertical="top"/>
    </xf>
    <xf numFmtId="0" fontId="83" fillId="6" borderId="20" xfId="2" applyNumberFormat="1" applyFont="1" applyFill="1" applyBorder="1" applyAlignment="1">
      <alignment horizontal="left" vertical="center" wrapText="1"/>
    </xf>
    <xf numFmtId="0" fontId="73" fillId="0" borderId="1" xfId="2" applyNumberFormat="1" applyFont="1" applyFill="1" applyBorder="1" applyAlignment="1">
      <alignment horizontal="center" vertical="top" wrapText="1"/>
    </xf>
    <xf numFmtId="0" fontId="15" fillId="2" borderId="2" xfId="5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80" fillId="0" borderId="20" xfId="2" applyNumberFormat="1" applyFont="1" applyFill="1" applyBorder="1" applyAlignment="1">
      <alignment vertical="center" wrapText="1"/>
    </xf>
    <xf numFmtId="49" fontId="80" fillId="0" borderId="20" xfId="2" applyNumberFormat="1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166" fontId="15" fillId="0" borderId="2" xfId="0" applyNumberFormat="1" applyFont="1" applyBorder="1" applyAlignment="1">
      <alignment horizontal="center" vertical="center" wrapText="1"/>
    </xf>
    <xf numFmtId="3" fontId="15" fillId="0" borderId="2" xfId="0" applyNumberFormat="1" applyFont="1" applyBorder="1" applyAlignment="1">
      <alignment vertical="center" wrapText="1"/>
    </xf>
    <xf numFmtId="1" fontId="15" fillId="0" borderId="2" xfId="0" applyNumberFormat="1" applyFont="1" applyBorder="1" applyAlignment="1">
      <alignment vertical="center" wrapText="1"/>
    </xf>
    <xf numFmtId="0" fontId="43" fillId="0" borderId="20" xfId="0" applyFont="1" applyBorder="1" applyAlignment="1">
      <alignment horizontal="center" vertical="center"/>
    </xf>
    <xf numFmtId="3" fontId="15" fillId="0" borderId="19" xfId="0" applyNumberFormat="1" applyFont="1" applyBorder="1" applyAlignment="1">
      <alignment horizontal="center" vertical="center" wrapText="1"/>
    </xf>
    <xf numFmtId="0" fontId="9" fillId="17" borderId="2" xfId="0" applyFont="1" applyFill="1" applyBorder="1" applyAlignment="1">
      <alignment vertical="top" wrapText="1"/>
    </xf>
    <xf numFmtId="3" fontId="15" fillId="17" borderId="2" xfId="0" applyNumberFormat="1" applyFont="1" applyFill="1" applyBorder="1" applyAlignment="1">
      <alignment horizontal="center" vertical="center" wrapText="1"/>
    </xf>
    <xf numFmtId="0" fontId="16" fillId="17" borderId="2" xfId="0" applyFont="1" applyFill="1" applyBorder="1" applyAlignment="1">
      <alignment vertical="center" wrapText="1"/>
    </xf>
    <xf numFmtId="0" fontId="13" fillId="17" borderId="4" xfId="0" applyFont="1" applyFill="1" applyBorder="1"/>
    <xf numFmtId="166" fontId="15" fillId="17" borderId="2" xfId="0" applyNumberFormat="1" applyFont="1" applyFill="1" applyBorder="1" applyAlignment="1">
      <alignment horizontal="center" vertical="center" wrapText="1"/>
    </xf>
    <xf numFmtId="3" fontId="15" fillId="17" borderId="2" xfId="0" applyNumberFormat="1" applyFont="1" applyFill="1" applyBorder="1" applyAlignment="1">
      <alignment vertical="center" wrapText="1"/>
    </xf>
    <xf numFmtId="3" fontId="15" fillId="17" borderId="2" xfId="0" applyNumberFormat="1" applyFont="1" applyFill="1" applyBorder="1" applyAlignment="1">
      <alignment horizontal="left" vertical="center" wrapText="1"/>
    </xf>
    <xf numFmtId="4" fontId="15" fillId="17" borderId="2" xfId="0" applyNumberFormat="1" applyFont="1" applyFill="1" applyBorder="1" applyAlignment="1">
      <alignment horizontal="center" vertical="center" wrapText="1"/>
    </xf>
    <xf numFmtId="1" fontId="15" fillId="17" borderId="2" xfId="0" applyNumberFormat="1" applyFont="1" applyFill="1" applyBorder="1" applyAlignment="1">
      <alignment horizontal="center" vertical="center" wrapText="1"/>
    </xf>
    <xf numFmtId="1" fontId="15" fillId="17" borderId="2" xfId="0" applyNumberFormat="1" applyFont="1" applyFill="1" applyBorder="1" applyAlignment="1">
      <alignment vertical="center" wrapText="1"/>
    </xf>
    <xf numFmtId="0" fontId="43" fillId="17" borderId="20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top" wrapText="1"/>
    </xf>
    <xf numFmtId="0" fontId="16" fillId="0" borderId="2" xfId="0" applyFont="1" applyBorder="1" applyAlignment="1">
      <alignment vertical="top" wrapText="1"/>
    </xf>
    <xf numFmtId="0" fontId="13" fillId="0" borderId="4" xfId="0" applyFont="1" applyBorder="1" applyAlignment="1">
      <alignment vertical="top"/>
    </xf>
    <xf numFmtId="166" fontId="15" fillId="0" borderId="2" xfId="0" applyNumberFormat="1" applyFont="1" applyBorder="1" applyAlignment="1">
      <alignment vertical="center" wrapText="1"/>
    </xf>
    <xf numFmtId="165" fontId="15" fillId="0" borderId="2" xfId="0" applyNumberFormat="1" applyFont="1" applyBorder="1" applyAlignment="1">
      <alignment vertical="top" wrapText="1"/>
    </xf>
    <xf numFmtId="3" fontId="16" fillId="0" borderId="2" xfId="0" applyNumberFormat="1" applyFont="1" applyBorder="1" applyAlignment="1">
      <alignment vertical="top" wrapText="1"/>
    </xf>
    <xf numFmtId="0" fontId="28" fillId="0" borderId="0" xfId="0" applyFont="1" applyAlignment="1">
      <alignment wrapText="1"/>
    </xf>
    <xf numFmtId="0" fontId="28" fillId="0" borderId="1" xfId="0" applyFont="1" applyBorder="1" applyAlignment="1">
      <alignment vertical="top" wrapText="1"/>
    </xf>
    <xf numFmtId="0" fontId="29" fillId="0" borderId="0" xfId="0" applyFont="1" applyAlignment="1">
      <alignment vertical="center" wrapText="1"/>
    </xf>
    <xf numFmtId="0" fontId="29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/>
    </xf>
    <xf numFmtId="0" fontId="28" fillId="0" borderId="1" xfId="0" applyFont="1" applyBorder="1" applyAlignment="1">
      <alignment vertical="top"/>
    </xf>
    <xf numFmtId="0" fontId="0" fillId="0" borderId="0" xfId="0" applyAlignment="1">
      <alignment vertical="top"/>
    </xf>
    <xf numFmtId="0" fontId="4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0" fontId="18" fillId="0" borderId="2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left" vertical="center" wrapText="1"/>
    </xf>
    <xf numFmtId="1" fontId="26" fillId="0" borderId="2" xfId="0" applyNumberFormat="1" applyFont="1" applyBorder="1" applyAlignment="1">
      <alignment horizontal="center" vertical="center" wrapText="1"/>
    </xf>
    <xf numFmtId="0" fontId="43" fillId="0" borderId="20" xfId="0" applyFont="1" applyBorder="1" applyAlignment="1">
      <alignment horizontal="left" vertical="center"/>
    </xf>
    <xf numFmtId="0" fontId="43" fillId="0" borderId="20" xfId="0" applyFont="1" applyBorder="1"/>
    <xf numFmtId="0" fontId="43" fillId="0" borderId="20" xfId="0" applyFont="1" applyBorder="1" applyAlignment="1">
      <alignment horizontal="center"/>
    </xf>
    <xf numFmtId="0" fontId="24" fillId="0" borderId="19" xfId="0" applyFont="1" applyBorder="1" applyAlignment="1">
      <alignment horizontal="left" vertical="center" wrapText="1"/>
    </xf>
    <xf numFmtId="0" fontId="15" fillId="0" borderId="19" xfId="0" applyFont="1" applyBorder="1" applyAlignment="1">
      <alignment horizontal="center" vertical="center" wrapText="1"/>
    </xf>
    <xf numFmtId="49" fontId="15" fillId="0" borderId="19" xfId="0" applyNumberFormat="1" applyFont="1" applyBorder="1" applyAlignment="1">
      <alignment horizontal="center" vertical="center" wrapText="1"/>
    </xf>
    <xf numFmtId="0" fontId="28" fillId="0" borderId="1" xfId="0" applyFont="1" applyBorder="1"/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/>
    </xf>
    <xf numFmtId="0" fontId="94" fillId="0" borderId="0" xfId="0" applyFont="1"/>
    <xf numFmtId="0" fontId="95" fillId="0" borderId="0" xfId="0" applyFont="1"/>
    <xf numFmtId="0" fontId="10" fillId="2" borderId="2" xfId="0" applyFont="1" applyFill="1" applyBorder="1" applyAlignment="1">
      <alignment horizontal="center" vertical="center" wrapText="1"/>
    </xf>
    <xf numFmtId="0" fontId="96" fillId="2" borderId="2" xfId="0" applyFont="1" applyFill="1" applyBorder="1" applyAlignment="1">
      <alignment vertical="center" wrapText="1"/>
    </xf>
    <xf numFmtId="0" fontId="30" fillId="2" borderId="2" xfId="0" applyFont="1" applyFill="1" applyBorder="1" applyAlignment="1">
      <alignment vertical="center" wrapText="1"/>
    </xf>
    <xf numFmtId="0" fontId="30" fillId="0" borderId="2" xfId="0" applyFont="1" applyBorder="1" applyAlignment="1">
      <alignment vertical="center" wrapText="1"/>
    </xf>
    <xf numFmtId="0" fontId="108" fillId="2" borderId="2" xfId="0" applyFont="1" applyFill="1" applyBorder="1" applyAlignment="1">
      <alignment horizontal="center" vertical="center" wrapText="1"/>
    </xf>
    <xf numFmtId="0" fontId="30" fillId="0" borderId="2" xfId="0" applyFont="1" applyBorder="1" applyAlignment="1">
      <alignment horizontal="left" vertical="center" wrapText="1"/>
    </xf>
    <xf numFmtId="0" fontId="35" fillId="0" borderId="2" xfId="0" applyFont="1" applyBorder="1" applyAlignment="1">
      <alignment horizontal="left" vertical="center" wrapText="1"/>
    </xf>
    <xf numFmtId="0" fontId="35" fillId="0" borderId="2" xfId="0" applyFont="1" applyBorder="1" applyAlignment="1">
      <alignment vertical="center" wrapText="1"/>
    </xf>
    <xf numFmtId="0" fontId="110" fillId="2" borderId="2" xfId="0" applyFont="1" applyFill="1" applyBorder="1" applyAlignment="1">
      <alignment vertical="center" wrapText="1"/>
    </xf>
    <xf numFmtId="0" fontId="110" fillId="2" borderId="2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left" vertical="center"/>
    </xf>
    <xf numFmtId="0" fontId="13" fillId="6" borderId="20" xfId="0" applyFont="1" applyFill="1" applyBorder="1"/>
    <xf numFmtId="0" fontId="29" fillId="2" borderId="1" xfId="0" applyFont="1" applyFill="1" applyBorder="1"/>
    <xf numFmtId="0" fontId="28" fillId="2" borderId="1" xfId="0" applyFont="1" applyFill="1" applyBorder="1" applyAlignment="1">
      <alignment vertical="center" wrapText="1"/>
    </xf>
    <xf numFmtId="3" fontId="15" fillId="17" borderId="6" xfId="0" applyNumberFormat="1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/>
    </xf>
    <xf numFmtId="0" fontId="13" fillId="17" borderId="14" xfId="0" applyFont="1" applyFill="1" applyBorder="1" applyAlignment="1">
      <alignment horizontal="center"/>
    </xf>
    <xf numFmtId="0" fontId="13" fillId="17" borderId="20" xfId="0" applyFont="1" applyFill="1" applyBorder="1" applyAlignment="1">
      <alignment horizontal="center" vertical="center"/>
    </xf>
    <xf numFmtId="165" fontId="15" fillId="6" borderId="2" xfId="0" applyNumberFormat="1" applyFont="1" applyFill="1" applyBorder="1" applyAlignment="1">
      <alignment horizontal="center" vertical="top" wrapText="1"/>
    </xf>
    <xf numFmtId="0" fontId="13" fillId="0" borderId="4" xfId="0" applyFont="1" applyBorder="1"/>
    <xf numFmtId="0" fontId="13" fillId="0" borderId="18" xfId="0" applyFont="1" applyBorder="1" applyAlignment="1">
      <alignment horizontal="center" vertical="top"/>
    </xf>
    <xf numFmtId="9" fontId="15" fillId="20" borderId="6" xfId="0" applyNumberFormat="1" applyFont="1" applyFill="1" applyBorder="1" applyAlignment="1">
      <alignment horizontal="center" vertical="center" wrapText="1"/>
    </xf>
    <xf numFmtId="0" fontId="13" fillId="19" borderId="18" xfId="0" applyFont="1" applyFill="1" applyBorder="1"/>
    <xf numFmtId="0" fontId="13" fillId="19" borderId="14" xfId="0" applyFont="1" applyFill="1" applyBorder="1"/>
    <xf numFmtId="0" fontId="30" fillId="6" borderId="20" xfId="0" applyFont="1" applyFill="1" applyBorder="1" applyAlignment="1">
      <alignment horizontal="left" vertical="center" wrapText="1"/>
    </xf>
    <xf numFmtId="3" fontId="111" fillId="21" borderId="2" xfId="0" applyNumberFormat="1" applyFont="1" applyFill="1" applyBorder="1" applyAlignment="1">
      <alignment horizontal="center" vertical="center" wrapText="1"/>
    </xf>
    <xf numFmtId="9" fontId="15" fillId="3" borderId="21" xfId="0" applyNumberFormat="1" applyFont="1" applyFill="1" applyBorder="1" applyAlignment="1">
      <alignment horizontal="center" vertical="center" wrapText="1"/>
    </xf>
    <xf numFmtId="9" fontId="15" fillId="3" borderId="22" xfId="0" applyNumberFormat="1" applyFont="1" applyFill="1" applyBorder="1" applyAlignment="1">
      <alignment horizontal="center" vertical="center" wrapText="1"/>
    </xf>
    <xf numFmtId="9" fontId="15" fillId="3" borderId="23" xfId="0" applyNumberFormat="1" applyFont="1" applyFill="1" applyBorder="1" applyAlignment="1">
      <alignment horizontal="center" vertical="center" wrapText="1"/>
    </xf>
    <xf numFmtId="9" fontId="15" fillId="22" borderId="6" xfId="0" applyNumberFormat="1" applyFont="1" applyFill="1" applyBorder="1" applyAlignment="1">
      <alignment horizontal="center" vertical="center" wrapText="1"/>
    </xf>
    <xf numFmtId="9" fontId="15" fillId="20" borderId="2" xfId="0" applyNumberFormat="1" applyFont="1" applyFill="1" applyBorder="1" applyAlignment="1">
      <alignment horizontal="center" vertical="center" wrapText="1"/>
    </xf>
    <xf numFmtId="9" fontId="15" fillId="23" borderId="6" xfId="0" applyNumberFormat="1" applyFont="1" applyFill="1" applyBorder="1" applyAlignment="1">
      <alignment horizontal="center" vertical="center" wrapText="1"/>
    </xf>
    <xf numFmtId="0" fontId="13" fillId="19" borderId="14" xfId="0" applyFont="1" applyFill="1" applyBorder="1"/>
    <xf numFmtId="9" fontId="15" fillId="22" borderId="6" xfId="0" applyNumberFormat="1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left" vertical="center" wrapText="1"/>
    </xf>
    <xf numFmtId="9" fontId="15" fillId="19" borderId="2" xfId="0" applyNumberFormat="1" applyFont="1" applyFill="1" applyBorder="1" applyAlignment="1">
      <alignment horizontal="center" vertical="center" wrapText="1"/>
    </xf>
    <xf numFmtId="9" fontId="15" fillId="22" borderId="2" xfId="0" applyNumberFormat="1" applyFont="1" applyFill="1" applyBorder="1" applyAlignment="1">
      <alignment horizontal="center" vertical="center" wrapText="1"/>
    </xf>
    <xf numFmtId="0" fontId="16" fillId="19" borderId="2" xfId="0" applyFont="1" applyFill="1" applyBorder="1" applyAlignment="1">
      <alignment vertical="center" wrapText="1"/>
    </xf>
    <xf numFmtId="0" fontId="16" fillId="24" borderId="2" xfId="0" applyFont="1" applyFill="1" applyBorder="1" applyAlignment="1">
      <alignment vertical="center" wrapText="1"/>
    </xf>
    <xf numFmtId="0" fontId="15" fillId="0" borderId="6" xfId="0" applyFont="1" applyBorder="1" applyAlignment="1">
      <alignment horizontal="center" vertical="center" wrapText="1"/>
    </xf>
    <xf numFmtId="3" fontId="15" fillId="17" borderId="8" xfId="0" applyNumberFormat="1" applyFont="1" applyFill="1" applyBorder="1" applyAlignment="1">
      <alignment horizontal="center" vertical="center" wrapText="1"/>
    </xf>
    <xf numFmtId="0" fontId="13" fillId="17" borderId="11" xfId="0" applyFont="1" applyFill="1" applyBorder="1" applyAlignment="1">
      <alignment horizontal="center"/>
    </xf>
    <xf numFmtId="0" fontId="13" fillId="17" borderId="13" xfId="0" applyFont="1" applyFill="1" applyBorder="1" applyAlignment="1">
      <alignment horizontal="center"/>
    </xf>
    <xf numFmtId="0" fontId="13" fillId="0" borderId="9" xfId="0" applyFont="1" applyBorder="1" applyAlignment="1"/>
    <xf numFmtId="168" fontId="12" fillId="4" borderId="2" xfId="0" applyNumberFormat="1" applyFont="1" applyFill="1" applyBorder="1" applyAlignment="1">
      <alignment vertical="center" wrapText="1"/>
    </xf>
    <xf numFmtId="0" fontId="13" fillId="0" borderId="18" xfId="0" applyFont="1" applyBorder="1" applyAlignment="1"/>
    <xf numFmtId="168" fontId="4" fillId="2" borderId="1" xfId="0" applyNumberFormat="1" applyFont="1" applyFill="1" applyBorder="1" applyAlignment="1">
      <alignment horizontal="center" vertical="top" wrapText="1"/>
    </xf>
    <xf numFmtId="168" fontId="4" fillId="2" borderId="1" xfId="0" applyNumberFormat="1" applyFont="1" applyFill="1" applyBorder="1" applyAlignment="1">
      <alignment vertical="top" wrapText="1"/>
    </xf>
    <xf numFmtId="168" fontId="9" fillId="2" borderId="2" xfId="0" applyNumberFormat="1" applyFont="1" applyFill="1" applyBorder="1" applyAlignment="1">
      <alignment horizontal="center" vertical="top" wrapText="1"/>
    </xf>
    <xf numFmtId="168" fontId="16" fillId="2" borderId="2" xfId="0" applyNumberFormat="1" applyFont="1" applyFill="1" applyBorder="1" applyAlignment="1">
      <alignment vertical="center" wrapText="1"/>
    </xf>
    <xf numFmtId="168" fontId="15" fillId="2" borderId="6" xfId="0" applyNumberFormat="1" applyFont="1" applyFill="1" applyBorder="1" applyAlignment="1">
      <alignment horizontal="center" vertical="center" wrapText="1"/>
    </xf>
    <xf numFmtId="168" fontId="15" fillId="2" borderId="2" xfId="0" applyNumberFormat="1" applyFont="1" applyFill="1" applyBorder="1" applyAlignment="1">
      <alignment horizontal="center" vertical="center" wrapText="1"/>
    </xf>
    <xf numFmtId="168" fontId="12" fillId="4" borderId="2" xfId="0" applyNumberFormat="1" applyFont="1" applyFill="1" applyBorder="1" applyAlignment="1">
      <alignment horizontal="left" vertical="center"/>
    </xf>
    <xf numFmtId="168" fontId="15" fillId="2" borderId="2" xfId="0" applyNumberFormat="1" applyFont="1" applyFill="1" applyBorder="1" applyAlignment="1">
      <alignment horizontal="center" wrapText="1"/>
    </xf>
    <xf numFmtId="168" fontId="16" fillId="2" borderId="2" xfId="0" applyNumberFormat="1" applyFont="1" applyFill="1" applyBorder="1" applyAlignment="1">
      <alignment horizontal="center" wrapText="1"/>
    </xf>
    <xf numFmtId="168" fontId="12" fillId="4" borderId="20" xfId="0" applyNumberFormat="1" applyFont="1" applyFill="1" applyBorder="1" applyAlignment="1">
      <alignment vertical="center" wrapText="1"/>
    </xf>
    <xf numFmtId="168" fontId="13" fillId="6" borderId="20" xfId="0" applyNumberFormat="1" applyFont="1" applyFill="1" applyBorder="1" applyAlignment="1">
      <alignment horizontal="center"/>
    </xf>
    <xf numFmtId="168" fontId="15" fillId="2" borderId="1" xfId="0" applyNumberFormat="1" applyFont="1" applyFill="1" applyBorder="1" applyAlignment="1">
      <alignment horizontal="center" vertical="center" wrapText="1"/>
    </xf>
    <xf numFmtId="168" fontId="28" fillId="2" borderId="1" xfId="0" applyNumberFormat="1" applyFont="1" applyFill="1" applyBorder="1" applyAlignment="1">
      <alignment wrapText="1"/>
    </xf>
    <xf numFmtId="168" fontId="29" fillId="2" borderId="1" xfId="0" applyNumberFormat="1" applyFont="1" applyFill="1" applyBorder="1" applyAlignment="1">
      <alignment vertical="center" wrapText="1"/>
    </xf>
    <xf numFmtId="168" fontId="29" fillId="2" borderId="1" xfId="0" applyNumberFormat="1" applyFont="1" applyFill="1" applyBorder="1" applyAlignment="1">
      <alignment vertical="center"/>
    </xf>
    <xf numFmtId="168" fontId="28" fillId="2" borderId="1" xfId="0" applyNumberFormat="1" applyFont="1" applyFill="1" applyBorder="1" applyAlignment="1">
      <alignment vertical="center"/>
    </xf>
    <xf numFmtId="168" fontId="0" fillId="0" borderId="0" xfId="0" applyNumberFormat="1"/>
    <xf numFmtId="168" fontId="4" fillId="12" borderId="1" xfId="0" applyNumberFormat="1" applyFont="1" applyFill="1" applyBorder="1" applyAlignment="1">
      <alignment horizontal="center" wrapText="1"/>
    </xf>
    <xf numFmtId="2" fontId="4" fillId="0" borderId="0" xfId="0" applyNumberFormat="1" applyFont="1" applyAlignment="1">
      <alignment horizontal="center" vertical="top" wrapText="1"/>
    </xf>
    <xf numFmtId="2" fontId="9" fillId="0" borderId="2" xfId="0" applyNumberFormat="1" applyFont="1" applyBorder="1" applyAlignment="1">
      <alignment vertical="top" wrapText="1"/>
    </xf>
    <xf numFmtId="2" fontId="15" fillId="0" borderId="2" xfId="0" applyNumberFormat="1" applyFont="1" applyBorder="1" applyAlignment="1">
      <alignment horizontal="center" vertical="center" wrapText="1"/>
    </xf>
    <xf numFmtId="2" fontId="45" fillId="0" borderId="5" xfId="0" applyNumberFormat="1" applyFont="1" applyBorder="1"/>
    <xf numFmtId="2" fontId="13" fillId="0" borderId="5" xfId="0" applyNumberFormat="1" applyFont="1" applyBorder="1"/>
    <xf numFmtId="2" fontId="12" fillId="4" borderId="2" xfId="0" applyNumberFormat="1" applyFont="1" applyFill="1" applyBorder="1" applyAlignment="1">
      <alignment vertical="center"/>
    </xf>
    <xf numFmtId="2" fontId="12" fillId="4" borderId="2" xfId="0" applyNumberFormat="1" applyFont="1" applyFill="1" applyBorder="1" applyAlignment="1">
      <alignment horizontal="left" vertical="top"/>
    </xf>
    <xf numFmtId="2" fontId="16" fillId="0" borderId="2" xfId="0" applyNumberFormat="1" applyFont="1" applyBorder="1" applyAlignment="1">
      <alignment vertical="center" wrapText="1"/>
    </xf>
    <xf numFmtId="2" fontId="15" fillId="2" borderId="19" xfId="0" applyNumberFormat="1" applyFont="1" applyFill="1" applyBorder="1" applyAlignment="1">
      <alignment horizontal="center" vertical="center" wrapText="1"/>
    </xf>
    <xf numFmtId="2" fontId="28" fillId="0" borderId="0" xfId="0" applyNumberFormat="1" applyFont="1"/>
    <xf numFmtId="2" fontId="29" fillId="0" borderId="0" xfId="0" applyNumberFormat="1" applyFont="1" applyAlignment="1">
      <alignment vertical="center"/>
    </xf>
    <xf numFmtId="2" fontId="28" fillId="0" borderId="0" xfId="0" applyNumberFormat="1" applyFont="1" applyAlignment="1">
      <alignment vertical="center"/>
    </xf>
    <xf numFmtId="169" fontId="4" fillId="12" borderId="1" xfId="0" applyNumberFormat="1" applyFont="1" applyFill="1" applyBorder="1" applyAlignment="1">
      <alignment horizontal="center" wrapText="1"/>
    </xf>
    <xf numFmtId="0" fontId="15" fillId="0" borderId="6" xfId="0" applyFont="1" applyBorder="1" applyAlignment="1">
      <alignment horizontal="center" vertical="center" wrapText="1"/>
    </xf>
    <xf numFmtId="0" fontId="45" fillId="0" borderId="14" xfId="0" applyFont="1" applyBorder="1"/>
    <xf numFmtId="0" fontId="15" fillId="0" borderId="6" xfId="0" applyFont="1" applyBorder="1" applyAlignment="1">
      <alignment horizontal="center" vertical="center" wrapText="1"/>
    </xf>
    <xf numFmtId="0" fontId="45" fillId="0" borderId="14" xfId="0" applyFont="1" applyBorder="1"/>
    <xf numFmtId="0" fontId="17" fillId="6" borderId="2" xfId="0" applyFont="1" applyFill="1" applyBorder="1" applyAlignment="1">
      <alignment vertical="center" wrapText="1"/>
    </xf>
    <xf numFmtId="0" fontId="22" fillId="6" borderId="2" xfId="0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vertical="center" wrapText="1"/>
    </xf>
    <xf numFmtId="49" fontId="15" fillId="6" borderId="2" xfId="0" applyNumberFormat="1" applyFont="1" applyFill="1" applyBorder="1" applyAlignment="1">
      <alignment horizontal="center" vertical="center" wrapText="1"/>
    </xf>
    <xf numFmtId="166" fontId="15" fillId="6" borderId="2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top" wrapText="1"/>
    </xf>
    <xf numFmtId="0" fontId="9" fillId="6" borderId="2" xfId="0" applyFont="1" applyFill="1" applyBorder="1" applyAlignment="1">
      <alignment vertical="top" wrapText="1"/>
    </xf>
    <xf numFmtId="3" fontId="15" fillId="6" borderId="2" xfId="0" applyNumberFormat="1" applyFont="1" applyFill="1" applyBorder="1" applyAlignment="1">
      <alignment horizontal="center" vertical="center" wrapText="1"/>
    </xf>
    <xf numFmtId="0" fontId="16" fillId="6" borderId="2" xfId="0" applyFont="1" applyFill="1" applyBorder="1" applyAlignment="1">
      <alignment vertical="center" wrapText="1"/>
    </xf>
    <xf numFmtId="0" fontId="13" fillId="6" borderId="4" xfId="0" applyFont="1" applyFill="1" applyBorder="1"/>
    <xf numFmtId="168" fontId="15" fillId="6" borderId="2" xfId="0" applyNumberFormat="1" applyFont="1" applyFill="1" applyBorder="1" applyAlignment="1">
      <alignment horizontal="center" vertical="center" wrapText="1"/>
    </xf>
    <xf numFmtId="168" fontId="16" fillId="6" borderId="2" xfId="0" applyNumberFormat="1" applyFont="1" applyFill="1" applyBorder="1" applyAlignment="1">
      <alignment vertical="center" wrapText="1"/>
    </xf>
    <xf numFmtId="0" fontId="16" fillId="6" borderId="6" xfId="0" applyFont="1" applyFill="1" applyBorder="1" applyAlignment="1">
      <alignment vertical="center" wrapText="1"/>
    </xf>
    <xf numFmtId="168" fontId="15" fillId="6" borderId="20" xfId="0" applyNumberFormat="1" applyFont="1" applyFill="1" applyBorder="1" applyAlignment="1">
      <alignment horizontal="center" vertical="center" wrapText="1"/>
    </xf>
    <xf numFmtId="168" fontId="15" fillId="6" borderId="14" xfId="0" applyNumberFormat="1" applyFont="1" applyFill="1" applyBorder="1" applyAlignment="1">
      <alignment horizontal="center" vertical="center" wrapText="1"/>
    </xf>
    <xf numFmtId="0" fontId="43" fillId="6" borderId="20" xfId="0" applyFont="1" applyFill="1" applyBorder="1" applyAlignment="1">
      <alignment horizontal="center" vertical="center"/>
    </xf>
    <xf numFmtId="3" fontId="15" fillId="6" borderId="19" xfId="0" applyNumberFormat="1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wrapText="1"/>
    </xf>
    <xf numFmtId="0" fontId="29" fillId="6" borderId="1" xfId="0" applyFont="1" applyFill="1" applyBorder="1" applyAlignment="1">
      <alignment vertical="center" wrapText="1"/>
    </xf>
    <xf numFmtId="0" fontId="29" fillId="6" borderId="1" xfId="0" applyFont="1" applyFill="1" applyBorder="1" applyAlignment="1">
      <alignment vertical="center"/>
    </xf>
    <xf numFmtId="0" fontId="28" fillId="6" borderId="1" xfId="0" applyFont="1" applyFill="1" applyBorder="1" applyAlignment="1">
      <alignment vertical="center"/>
    </xf>
    <xf numFmtId="165" fontId="4" fillId="6" borderId="1" xfId="0" applyNumberFormat="1" applyFont="1" applyFill="1" applyBorder="1" applyAlignment="1">
      <alignment horizontal="center" vertical="top" wrapText="1"/>
    </xf>
    <xf numFmtId="165" fontId="9" fillId="6" borderId="2" xfId="0" applyNumberFormat="1" applyFont="1" applyFill="1" applyBorder="1" applyAlignment="1">
      <alignment horizontal="center" vertical="top" wrapText="1"/>
    </xf>
    <xf numFmtId="0" fontId="16" fillId="6" borderId="2" xfId="0" applyFont="1" applyFill="1" applyBorder="1" applyAlignment="1">
      <alignment vertical="top" wrapText="1"/>
    </xf>
    <xf numFmtId="0" fontId="13" fillId="6" borderId="4" xfId="0" applyFont="1" applyFill="1" applyBorder="1" applyAlignment="1">
      <alignment vertical="top"/>
    </xf>
    <xf numFmtId="3" fontId="15" fillId="6" borderId="2" xfId="0" applyNumberFormat="1" applyFont="1" applyFill="1" applyBorder="1" applyAlignment="1">
      <alignment horizontal="center" vertical="top" wrapText="1"/>
    </xf>
    <xf numFmtId="3" fontId="16" fillId="6" borderId="2" xfId="0" applyNumberFormat="1" applyFont="1" applyFill="1" applyBorder="1" applyAlignment="1">
      <alignment vertical="top" wrapText="1"/>
    </xf>
    <xf numFmtId="165" fontId="15" fillId="6" borderId="19" xfId="0" applyNumberFormat="1" applyFont="1" applyFill="1" applyBorder="1" applyAlignment="1">
      <alignment horizontal="center" vertical="top" wrapText="1"/>
    </xf>
    <xf numFmtId="0" fontId="28" fillId="6" borderId="1" xfId="0" applyFont="1" applyFill="1" applyBorder="1" applyAlignment="1">
      <alignment vertical="top" wrapText="1"/>
    </xf>
    <xf numFmtId="0" fontId="29" fillId="6" borderId="1" xfId="0" applyFont="1" applyFill="1" applyBorder="1" applyAlignment="1">
      <alignment vertical="top" wrapText="1"/>
    </xf>
    <xf numFmtId="0" fontId="29" fillId="6" borderId="1" xfId="0" applyFont="1" applyFill="1" applyBorder="1" applyAlignment="1">
      <alignment vertical="top"/>
    </xf>
    <xf numFmtId="0" fontId="28" fillId="6" borderId="1" xfId="0" applyFont="1" applyFill="1" applyBorder="1" applyAlignment="1">
      <alignment vertical="top"/>
    </xf>
    <xf numFmtId="0" fontId="0" fillId="6" borderId="0" xfId="0" applyFill="1" applyAlignment="1">
      <alignment vertical="top"/>
    </xf>
    <xf numFmtId="165" fontId="15" fillId="6" borderId="2" xfId="0" applyNumberFormat="1" applyFont="1" applyFill="1" applyBorder="1" applyAlignment="1">
      <alignment vertical="center" wrapText="1"/>
    </xf>
    <xf numFmtId="3" fontId="15" fillId="6" borderId="2" xfId="0" applyNumberFormat="1" applyFont="1" applyFill="1" applyBorder="1" applyAlignment="1">
      <alignment horizontal="center" wrapText="1"/>
    </xf>
    <xf numFmtId="3" fontId="15" fillId="0" borderId="2" xfId="0" applyNumberFormat="1" applyFont="1" applyBorder="1" applyAlignment="1">
      <alignment horizontal="center" wrapText="1"/>
    </xf>
    <xf numFmtId="3" fontId="16" fillId="6" borderId="2" xfId="0" applyNumberFormat="1" applyFont="1" applyFill="1" applyBorder="1" applyAlignment="1">
      <alignment vertical="center" wrapText="1"/>
    </xf>
    <xf numFmtId="3" fontId="16" fillId="0" borderId="2" xfId="0" applyNumberFormat="1" applyFont="1" applyBorder="1" applyAlignment="1">
      <alignment vertical="center" wrapText="1"/>
    </xf>
    <xf numFmtId="3" fontId="16" fillId="0" borderId="2" xfId="0" applyNumberFormat="1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3" fontId="16" fillId="6" borderId="2" xfId="0" applyNumberFormat="1" applyFont="1" applyFill="1" applyBorder="1" applyAlignment="1">
      <alignment horizontal="center" vertical="top" wrapText="1"/>
    </xf>
    <xf numFmtId="0" fontId="12" fillId="4" borderId="2" xfId="0" applyFont="1" applyFill="1" applyBorder="1" applyAlignment="1">
      <alignment horizontal="center" vertical="center" wrapText="1"/>
    </xf>
    <xf numFmtId="3" fontId="12" fillId="4" borderId="2" xfId="0" applyNumberFormat="1" applyFont="1" applyFill="1" applyBorder="1" applyAlignment="1">
      <alignment horizontal="center" vertical="top" wrapText="1"/>
    </xf>
    <xf numFmtId="1" fontId="15" fillId="0" borderId="2" xfId="0" applyNumberFormat="1" applyFont="1" applyBorder="1" applyAlignment="1">
      <alignment horizontal="center" vertical="center" wrapText="1"/>
    </xf>
    <xf numFmtId="1" fontId="15" fillId="17" borderId="2" xfId="0" applyNumberFormat="1" applyFont="1" applyFill="1" applyBorder="1" applyAlignment="1">
      <alignment horizontal="center" wrapText="1"/>
    </xf>
    <xf numFmtId="1" fontId="15" fillId="0" borderId="2" xfId="0" applyNumberFormat="1" applyFont="1" applyBorder="1" applyAlignment="1">
      <alignment horizontal="center" wrapText="1"/>
    </xf>
    <xf numFmtId="3" fontId="15" fillId="17" borderId="2" xfId="0" applyNumberFormat="1" applyFont="1" applyFill="1" applyBorder="1" applyAlignment="1">
      <alignment horizontal="center" wrapText="1"/>
    </xf>
    <xf numFmtId="0" fontId="15" fillId="6" borderId="2" xfId="0" applyFont="1" applyFill="1" applyBorder="1" applyAlignment="1">
      <alignment horizontal="center" vertical="center" wrapText="1"/>
    </xf>
    <xf numFmtId="2" fontId="43" fillId="6" borderId="20" xfId="0" applyNumberFormat="1" applyFont="1" applyFill="1" applyBorder="1" applyAlignment="1">
      <alignment horizontal="center" vertical="center"/>
    </xf>
    <xf numFmtId="2" fontId="43" fillId="0" borderId="20" xfId="0" applyNumberFormat="1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 wrapText="1"/>
    </xf>
    <xf numFmtId="0" fontId="12" fillId="11" borderId="6" xfId="0" applyFont="1" applyFill="1" applyBorder="1" applyAlignment="1">
      <alignment vertical="center" wrapText="1"/>
    </xf>
    <xf numFmtId="0" fontId="3" fillId="6" borderId="0" xfId="0" applyFont="1" applyFill="1" applyAlignment="1">
      <alignment vertical="top" wrapText="1"/>
    </xf>
    <xf numFmtId="0" fontId="45" fillId="0" borderId="18" xfId="0" applyFont="1" applyBorder="1" applyAlignment="1"/>
    <xf numFmtId="0" fontId="4" fillId="0" borderId="6" xfId="0" applyFont="1" applyBorder="1" applyAlignment="1">
      <alignment vertical="top" wrapText="1"/>
    </xf>
    <xf numFmtId="0" fontId="12" fillId="11" borderId="18" xfId="0" applyFont="1" applyFill="1" applyBorder="1" applyAlignment="1">
      <alignment vertical="center" wrapText="1"/>
    </xf>
    <xf numFmtId="0" fontId="58" fillId="0" borderId="21" xfId="2" applyFont="1" applyBorder="1" applyAlignment="1">
      <alignment vertical="center" wrapText="1"/>
    </xf>
    <xf numFmtId="0" fontId="58" fillId="0" borderId="22" xfId="2" applyFont="1" applyBorder="1" applyAlignment="1">
      <alignment vertical="center" wrapText="1"/>
    </xf>
    <xf numFmtId="0" fontId="72" fillId="6" borderId="1" xfId="2" applyNumberFormat="1" applyFont="1" applyFill="1" applyAlignment="1">
      <alignment vertical="top" wrapText="1"/>
    </xf>
    <xf numFmtId="0" fontId="5" fillId="0" borderId="0" xfId="0" applyFont="1" applyAlignment="1">
      <alignment horizontal="left" vertical="center"/>
    </xf>
    <xf numFmtId="0" fontId="15" fillId="0" borderId="6" xfId="0" applyFont="1" applyBorder="1" applyAlignment="1">
      <alignment horizontal="center" vertical="center" wrapText="1"/>
    </xf>
    <xf numFmtId="0" fontId="45" fillId="0" borderId="14" xfId="0" applyFont="1" applyBorder="1"/>
    <xf numFmtId="0" fontId="89" fillId="0" borderId="21" xfId="2" applyNumberFormat="1" applyFont="1" applyFill="1" applyBorder="1" applyAlignment="1">
      <alignment horizontal="center" vertical="center" wrapText="1"/>
    </xf>
    <xf numFmtId="166" fontId="15" fillId="6" borderId="6" xfId="0" applyNumberFormat="1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2" fontId="15" fillId="2" borderId="6" xfId="0" applyNumberFormat="1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24" fillId="0" borderId="14" xfId="0" applyFont="1" applyBorder="1" applyAlignment="1">
      <alignment horizontal="left" vertical="center" wrapText="1"/>
    </xf>
    <xf numFmtId="0" fontId="80" fillId="6" borderId="20" xfId="2" applyNumberFormat="1" applyFont="1" applyFill="1" applyBorder="1" applyAlignment="1">
      <alignment horizontal="center" vertical="center" wrapText="1"/>
    </xf>
    <xf numFmtId="0" fontId="79" fillId="6" borderId="20" xfId="2" applyNumberFormat="1" applyFont="1" applyFill="1" applyBorder="1" applyAlignment="1">
      <alignment horizontal="left" vertical="center" wrapText="1"/>
    </xf>
    <xf numFmtId="3" fontId="15" fillId="2" borderId="14" xfId="0" applyNumberFormat="1" applyFont="1" applyFill="1" applyBorder="1" applyAlignment="1">
      <alignment horizontal="center" vertical="center" wrapText="1"/>
    </xf>
    <xf numFmtId="0" fontId="35" fillId="6" borderId="2" xfId="0" applyFont="1" applyFill="1" applyBorder="1" applyAlignment="1">
      <alignment horizontal="left" vertical="center" wrapText="1"/>
    </xf>
    <xf numFmtId="4" fontId="15" fillId="6" borderId="2" xfId="0" applyNumberFormat="1" applyFont="1" applyFill="1" applyBorder="1" applyAlignment="1">
      <alignment horizontal="center" vertical="center" wrapText="1"/>
    </xf>
    <xf numFmtId="0" fontId="24" fillId="6" borderId="2" xfId="0" applyFont="1" applyFill="1" applyBorder="1" applyAlignment="1">
      <alignment vertical="center" wrapText="1"/>
    </xf>
    <xf numFmtId="0" fontId="17" fillId="6" borderId="2" xfId="0" applyFont="1" applyFill="1" applyBorder="1" applyAlignment="1">
      <alignment horizontal="left" vertical="center" wrapText="1"/>
    </xf>
    <xf numFmtId="0" fontId="24" fillId="6" borderId="2" xfId="0" applyFont="1" applyFill="1" applyBorder="1" applyAlignment="1">
      <alignment horizontal="left" vertical="center" wrapText="1"/>
    </xf>
    <xf numFmtId="0" fontId="12" fillId="4" borderId="6" xfId="0" applyFont="1" applyFill="1" applyBorder="1" applyAlignment="1">
      <alignment vertical="center" wrapText="1"/>
    </xf>
    <xf numFmtId="0" fontId="12" fillId="11" borderId="2" xfId="0" applyFont="1" applyFill="1" applyBorder="1" applyAlignment="1">
      <alignment vertical="center" wrapText="1"/>
    </xf>
    <xf numFmtId="0" fontId="11" fillId="6" borderId="0" xfId="0" applyFont="1" applyFill="1"/>
    <xf numFmtId="0" fontId="13" fillId="6" borderId="20" xfId="0" applyFont="1" applyFill="1" applyBorder="1" applyAlignment="1">
      <alignment horizontal="center" vertical="center"/>
    </xf>
    <xf numFmtId="0" fontId="45" fillId="6" borderId="20" xfId="0" applyFont="1" applyFill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2" fontId="9" fillId="2" borderId="2" xfId="0" applyNumberFormat="1" applyFont="1" applyFill="1" applyBorder="1" applyAlignment="1">
      <alignment horizontal="center" vertical="top" wrapText="1"/>
    </xf>
    <xf numFmtId="2" fontId="9" fillId="0" borderId="2" xfId="0" applyNumberFormat="1" applyFont="1" applyBorder="1" applyAlignment="1">
      <alignment horizontal="center" vertical="top" wrapText="1"/>
    </xf>
    <xf numFmtId="2" fontId="15" fillId="0" borderId="2" xfId="0" applyNumberFormat="1" applyFont="1" applyBorder="1" applyAlignment="1">
      <alignment vertical="top" wrapText="1"/>
    </xf>
    <xf numFmtId="2" fontId="12" fillId="4" borderId="6" xfId="0" applyNumberFormat="1" applyFont="1" applyFill="1" applyBorder="1" applyAlignment="1">
      <alignment vertical="center" wrapText="1"/>
    </xf>
    <xf numFmtId="2" fontId="15" fillId="2" borderId="14" xfId="0" applyNumberFormat="1" applyFont="1" applyFill="1" applyBorder="1" applyAlignment="1">
      <alignment horizontal="center" vertical="center" wrapText="1"/>
    </xf>
    <xf numFmtId="2" fontId="28" fillId="2" borderId="1" xfId="0" applyNumberFormat="1" applyFont="1" applyFill="1" applyBorder="1" applyAlignment="1">
      <alignment wrapText="1"/>
    </xf>
    <xf numFmtId="2" fontId="29" fillId="2" borderId="1" xfId="0" applyNumberFormat="1" applyFont="1" applyFill="1" applyBorder="1" applyAlignment="1">
      <alignment vertical="center" wrapText="1"/>
    </xf>
    <xf numFmtId="2" fontId="29" fillId="2" borderId="1" xfId="0" applyNumberFormat="1" applyFont="1" applyFill="1" applyBorder="1" applyAlignment="1">
      <alignment vertical="center"/>
    </xf>
    <xf numFmtId="2" fontId="28" fillId="2" borderId="1" xfId="0" applyNumberFormat="1" applyFont="1" applyFill="1" applyBorder="1" applyAlignment="1">
      <alignment vertical="center"/>
    </xf>
    <xf numFmtId="0" fontId="15" fillId="2" borderId="5" xfId="0" applyFont="1" applyFill="1" applyBorder="1" applyAlignment="1">
      <alignment horizontal="center" vertical="center" wrapText="1"/>
    </xf>
    <xf numFmtId="0" fontId="24" fillId="0" borderId="20" xfId="0" applyFont="1" applyBorder="1" applyAlignment="1">
      <alignment horizontal="left" vertical="center" wrapText="1"/>
    </xf>
    <xf numFmtId="0" fontId="15" fillId="2" borderId="20" xfId="0" applyFont="1" applyFill="1" applyBorder="1" applyAlignment="1">
      <alignment horizontal="center" vertical="center" wrapText="1"/>
    </xf>
    <xf numFmtId="168" fontId="50" fillId="2" borderId="0" xfId="1" applyNumberFormat="1" applyFont="1" applyFill="1" applyAlignment="1">
      <alignment horizontal="center" vertical="top" wrapText="1"/>
    </xf>
    <xf numFmtId="168" fontId="55" fillId="2" borderId="20" xfId="1" applyNumberFormat="1" applyFont="1" applyFill="1" applyBorder="1" applyAlignment="1">
      <alignment horizontal="center" vertical="top" wrapText="1"/>
    </xf>
    <xf numFmtId="168" fontId="57" fillId="4" borderId="20" xfId="2" applyNumberFormat="1" applyFont="1" applyFill="1" applyBorder="1" applyAlignment="1">
      <alignment vertical="center" wrapText="1"/>
    </xf>
    <xf numFmtId="168" fontId="58" fillId="2" borderId="20" xfId="2" applyNumberFormat="1" applyFont="1" applyFill="1" applyBorder="1" applyAlignment="1">
      <alignment vertical="center" wrapText="1"/>
    </xf>
    <xf numFmtId="168" fontId="15" fillId="2" borderId="2" xfId="0" applyNumberFormat="1" applyFont="1" applyFill="1" applyBorder="1" applyAlignment="1">
      <alignment horizontal="right" wrapText="1"/>
    </xf>
    <xf numFmtId="168" fontId="16" fillId="2" borderId="2" xfId="0" applyNumberFormat="1" applyFont="1" applyFill="1" applyBorder="1" applyAlignment="1">
      <alignment horizontal="right" wrapText="1"/>
    </xf>
    <xf numFmtId="168" fontId="15" fillId="2" borderId="19" xfId="0" applyNumberFormat="1" applyFont="1" applyFill="1" applyBorder="1" applyAlignment="1">
      <alignment horizontal="center" vertical="center" wrapText="1"/>
    </xf>
    <xf numFmtId="168" fontId="28" fillId="2" borderId="0" xfId="0" applyNumberFormat="1" applyFont="1" applyFill="1" applyAlignment="1">
      <alignment wrapText="1"/>
    </xf>
    <xf numFmtId="168" fontId="29" fillId="2" borderId="0" xfId="0" applyNumberFormat="1" applyFont="1" applyFill="1" applyAlignment="1">
      <alignment vertical="center" wrapText="1"/>
    </xf>
    <xf numFmtId="168" fontId="29" fillId="2" borderId="0" xfId="0" applyNumberFormat="1" applyFont="1" applyFill="1" applyAlignment="1">
      <alignment vertical="center"/>
    </xf>
    <xf numFmtId="168" fontId="28" fillId="2" borderId="0" xfId="0" applyNumberFormat="1" applyFont="1" applyFill="1" applyAlignment="1">
      <alignment vertical="center"/>
    </xf>
    <xf numFmtId="168" fontId="4" fillId="2" borderId="0" xfId="0" applyNumberFormat="1" applyFont="1" applyFill="1" applyAlignment="1">
      <alignment horizontal="center" vertical="top" wrapText="1"/>
    </xf>
    <xf numFmtId="2" fontId="73" fillId="6" borderId="0" xfId="1" applyNumberFormat="1" applyFont="1" applyFill="1" applyAlignment="1">
      <alignment horizontal="center" vertical="top" wrapText="1"/>
    </xf>
    <xf numFmtId="2" fontId="55" fillId="6" borderId="20" xfId="1" applyNumberFormat="1" applyFont="1" applyFill="1" applyBorder="1" applyAlignment="1">
      <alignment horizontal="center" vertical="top" wrapText="1"/>
    </xf>
    <xf numFmtId="2" fontId="77" fillId="15" borderId="20" xfId="2" applyNumberFormat="1" applyFont="1" applyFill="1" applyBorder="1" applyAlignment="1">
      <alignment vertical="center" wrapText="1"/>
    </xf>
    <xf numFmtId="2" fontId="78" fillId="6" borderId="20" xfId="2" applyNumberFormat="1" applyFont="1" applyFill="1" applyBorder="1" applyAlignment="1">
      <alignment vertical="center" wrapText="1"/>
    </xf>
    <xf numFmtId="2" fontId="15" fillId="6" borderId="3" xfId="0" applyNumberFormat="1" applyFont="1" applyFill="1" applyBorder="1" applyAlignment="1">
      <alignment horizontal="center" vertical="center" wrapText="1"/>
    </xf>
    <xf numFmtId="2" fontId="15" fillId="2" borderId="20" xfId="0" applyNumberFormat="1" applyFont="1" applyFill="1" applyBorder="1" applyAlignment="1">
      <alignment horizontal="center" vertical="center" wrapText="1"/>
    </xf>
    <xf numFmtId="2" fontId="12" fillId="11" borderId="0" xfId="0" applyNumberFormat="1" applyFont="1" applyFill="1" applyAlignment="1">
      <alignment vertical="center" wrapText="1"/>
    </xf>
    <xf numFmtId="2" fontId="15" fillId="2" borderId="0" xfId="0" applyNumberFormat="1" applyFont="1" applyFill="1" applyAlignment="1">
      <alignment horizontal="center" vertical="center" wrapText="1"/>
    </xf>
    <xf numFmtId="2" fontId="73" fillId="6" borderId="1" xfId="1" applyNumberFormat="1" applyFont="1" applyFill="1" applyBorder="1" applyAlignment="1">
      <alignment horizontal="center" vertical="top" wrapText="1"/>
    </xf>
    <xf numFmtId="2" fontId="15" fillId="2" borderId="2" xfId="0" applyNumberFormat="1" applyFont="1" applyFill="1" applyBorder="1" applyAlignment="1">
      <alignment horizontal="right" wrapText="1"/>
    </xf>
    <xf numFmtId="2" fontId="16" fillId="2" borderId="2" xfId="0" applyNumberFormat="1" applyFont="1" applyFill="1" applyBorder="1" applyAlignment="1">
      <alignment horizontal="right" wrapText="1"/>
    </xf>
    <xf numFmtId="2" fontId="108" fillId="2" borderId="2" xfId="0" applyNumberFormat="1" applyFont="1" applyFill="1" applyBorder="1" applyAlignment="1">
      <alignment horizontal="center" vertical="center" wrapText="1"/>
    </xf>
    <xf numFmtId="2" fontId="80" fillId="6" borderId="26" xfId="1" applyNumberFormat="1" applyFont="1" applyFill="1" applyBorder="1" applyAlignment="1">
      <alignment horizontal="center" vertical="center" wrapText="1"/>
    </xf>
    <xf numFmtId="2" fontId="90" fillId="6" borderId="1" xfId="2" applyNumberFormat="1" applyFont="1" applyFill="1" applyBorder="1" applyAlignment="1">
      <alignment wrapText="1"/>
    </xf>
    <xf numFmtId="2" fontId="91" fillId="6" borderId="1" xfId="2" applyNumberFormat="1" applyFont="1" applyFill="1" applyBorder="1" applyAlignment="1">
      <alignment vertical="center" wrapText="1"/>
    </xf>
    <xf numFmtId="2" fontId="91" fillId="6" borderId="1" xfId="2" applyNumberFormat="1" applyFont="1" applyFill="1" applyBorder="1" applyAlignment="1">
      <alignment vertical="center"/>
    </xf>
    <xf numFmtId="2" fontId="90" fillId="6" borderId="1" xfId="2" applyNumberFormat="1" applyFont="1" applyFill="1" applyBorder="1" applyAlignment="1">
      <alignment vertical="center"/>
    </xf>
    <xf numFmtId="2" fontId="80" fillId="6" borderId="20" xfId="1" applyNumberFormat="1" applyFont="1" applyFill="1" applyBorder="1" applyAlignment="1">
      <alignment vertical="center" wrapText="1"/>
    </xf>
    <xf numFmtId="0" fontId="10" fillId="2" borderId="20" xfId="0" applyFont="1" applyFill="1" applyBorder="1" applyAlignment="1">
      <alignment vertical="center" wrapText="1"/>
    </xf>
    <xf numFmtId="0" fontId="4" fillId="0" borderId="20" xfId="0" applyFont="1" applyBorder="1" applyAlignment="1">
      <alignment vertical="top" wrapText="1"/>
    </xf>
    <xf numFmtId="0" fontId="19" fillId="5" borderId="20" xfId="0" applyFont="1" applyFill="1" applyBorder="1" applyAlignment="1">
      <alignment horizontal="center" wrapText="1"/>
    </xf>
    <xf numFmtId="0" fontId="15" fillId="0" borderId="20" xfId="0" applyFont="1" applyBorder="1" applyAlignment="1">
      <alignment horizontal="center" vertical="center" wrapText="1"/>
    </xf>
    <xf numFmtId="2" fontId="15" fillId="0" borderId="6" xfId="0" applyNumberFormat="1" applyFont="1" applyBorder="1" applyAlignment="1">
      <alignment horizontal="center" vertical="center" wrapText="1"/>
    </xf>
    <xf numFmtId="0" fontId="13" fillId="0" borderId="14" xfId="0" applyFont="1" applyBorder="1" applyAlignment="1"/>
    <xf numFmtId="0" fontId="13" fillId="0" borderId="12" xfId="0" applyFont="1" applyBorder="1" applyAlignment="1"/>
    <xf numFmtId="0" fontId="12" fillId="4" borderId="6" xfId="0" applyFont="1" applyFill="1" applyBorder="1" applyAlignment="1">
      <alignment horizontal="center" vertical="top" wrapText="1"/>
    </xf>
    <xf numFmtId="0" fontId="12" fillId="4" borderId="14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horizontal="center" vertical="top" wrapText="1"/>
    </xf>
    <xf numFmtId="3" fontId="15" fillId="6" borderId="20" xfId="0" applyNumberFormat="1" applyFont="1" applyFill="1" applyBorder="1" applyAlignment="1">
      <alignment horizontal="center" vertical="center" wrapText="1"/>
    </xf>
    <xf numFmtId="3" fontId="15" fillId="17" borderId="20" xfId="0" applyNumberFormat="1" applyFont="1" applyFill="1" applyBorder="1" applyAlignment="1">
      <alignment horizontal="center" vertical="center" wrapText="1"/>
    </xf>
    <xf numFmtId="3" fontId="15" fillId="0" borderId="20" xfId="0" applyNumberFormat="1" applyFont="1" applyBorder="1" applyAlignment="1">
      <alignment horizontal="center" vertical="center" wrapText="1"/>
    </xf>
    <xf numFmtId="165" fontId="15" fillId="0" borderId="20" xfId="0" applyNumberFormat="1" applyFont="1" applyBorder="1" applyAlignment="1">
      <alignment horizontal="center" vertical="top" wrapText="1"/>
    </xf>
    <xf numFmtId="9" fontId="15" fillId="3" borderId="20" xfId="0" applyNumberFormat="1" applyFont="1" applyFill="1" applyBorder="1" applyAlignment="1">
      <alignment horizontal="center" vertical="center" wrapText="1"/>
    </xf>
    <xf numFmtId="0" fontId="110" fillId="6" borderId="20" xfId="0" applyFont="1" applyFill="1" applyBorder="1" applyAlignment="1">
      <alignment vertical="center" wrapText="1"/>
    </xf>
    <xf numFmtId="0" fontId="15" fillId="6" borderId="20" xfId="0" applyFont="1" applyFill="1" applyBorder="1" applyAlignment="1">
      <alignment vertical="center" wrapText="1"/>
    </xf>
    <xf numFmtId="0" fontId="12" fillId="4" borderId="7" xfId="0" applyFont="1" applyFill="1" applyBorder="1" applyAlignment="1">
      <alignment vertical="center" wrapText="1"/>
    </xf>
    <xf numFmtId="0" fontId="12" fillId="4" borderId="8" xfId="0" applyFont="1" applyFill="1" applyBorder="1" applyAlignment="1">
      <alignment vertical="center" wrapText="1"/>
    </xf>
    <xf numFmtId="0" fontId="3" fillId="0" borderId="1" xfId="0" applyFont="1" applyBorder="1" applyAlignment="1">
      <alignment vertical="top" wrapText="1"/>
    </xf>
    <xf numFmtId="2" fontId="9" fillId="2" borderId="3" xfId="0" applyNumberFormat="1" applyFont="1" applyFill="1" applyBorder="1" applyAlignment="1">
      <alignment horizontal="center" vertical="top" wrapText="1"/>
    </xf>
    <xf numFmtId="3" fontId="15" fillId="0" borderId="29" xfId="0" applyNumberFormat="1" applyFont="1" applyBorder="1" applyAlignment="1">
      <alignment horizontal="center" vertical="center" wrapText="1"/>
    </xf>
    <xf numFmtId="2" fontId="12" fillId="4" borderId="3" xfId="0" applyNumberFormat="1" applyFont="1" applyFill="1" applyBorder="1" applyAlignment="1">
      <alignment vertical="center" wrapText="1"/>
    </xf>
    <xf numFmtId="0" fontId="16" fillId="0" borderId="18" xfId="0" applyFont="1" applyBorder="1" applyAlignment="1">
      <alignment vertical="center" wrapText="1"/>
    </xf>
    <xf numFmtId="43" fontId="15" fillId="2" borderId="6" xfId="0" applyNumberFormat="1" applyFont="1" applyFill="1" applyBorder="1" applyAlignment="1">
      <alignment horizontal="center" vertical="center" wrapText="1"/>
    </xf>
    <xf numFmtId="2" fontId="15" fillId="0" borderId="14" xfId="0" applyNumberFormat="1" applyFont="1" applyBorder="1" applyAlignment="1">
      <alignment vertical="center" wrapText="1"/>
    </xf>
    <xf numFmtId="170" fontId="15" fillId="2" borderId="2" xfId="0" applyNumberFormat="1" applyFont="1" applyFill="1" applyBorder="1" applyAlignment="1">
      <alignment horizontal="center" vertical="center" wrapText="1"/>
    </xf>
    <xf numFmtId="0" fontId="2" fillId="0" borderId="0" xfId="0" applyFont="1"/>
    <xf numFmtId="43" fontId="80" fillId="6" borderId="20" xfId="1" applyNumberFormat="1" applyFont="1" applyFill="1" applyBorder="1" applyAlignment="1">
      <alignment horizontal="center" vertical="center" wrapText="1"/>
    </xf>
    <xf numFmtId="168" fontId="15" fillId="2" borderId="6" xfId="0" applyNumberFormat="1" applyFont="1" applyFill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2" fontId="15" fillId="0" borderId="6" xfId="0" applyNumberFormat="1" applyFont="1" applyBorder="1" applyAlignment="1">
      <alignment horizontal="center" vertical="center" wrapText="1"/>
    </xf>
    <xf numFmtId="171" fontId="15" fillId="2" borderId="2" xfId="0" applyNumberFormat="1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center" vertical="top" wrapText="1"/>
    </xf>
    <xf numFmtId="0" fontId="108" fillId="6" borderId="20" xfId="0" applyFont="1" applyFill="1" applyBorder="1" applyAlignment="1">
      <alignment vertical="center" wrapText="1"/>
    </xf>
    <xf numFmtId="0" fontId="115" fillId="2" borderId="2" xfId="0" applyFont="1" applyFill="1" applyBorder="1" applyAlignment="1">
      <alignment vertical="center" wrapText="1"/>
    </xf>
    <xf numFmtId="2" fontId="45" fillId="0" borderId="18" xfId="0" applyNumberFormat="1" applyFont="1" applyBorder="1" applyAlignment="1"/>
    <xf numFmtId="2" fontId="16" fillId="2" borderId="18" xfId="0" applyNumberFormat="1" applyFont="1" applyFill="1" applyBorder="1" applyAlignment="1">
      <alignment vertical="center" wrapText="1"/>
    </xf>
    <xf numFmtId="2" fontId="12" fillId="4" borderId="14" xfId="0" applyNumberFormat="1" applyFont="1" applyFill="1" applyBorder="1" applyAlignment="1">
      <alignment vertical="center" wrapText="1"/>
    </xf>
    <xf numFmtId="2" fontId="13" fillId="6" borderId="29" xfId="0" applyNumberFormat="1" applyFont="1" applyFill="1" applyBorder="1" applyAlignment="1">
      <alignment horizontal="center"/>
    </xf>
    <xf numFmtId="0" fontId="12" fillId="4" borderId="21" xfId="0" applyFont="1" applyFill="1" applyBorder="1" applyAlignment="1">
      <alignment vertical="center" wrapText="1"/>
    </xf>
    <xf numFmtId="0" fontId="13" fillId="0" borderId="9" xfId="0" applyFont="1" applyBorder="1"/>
    <xf numFmtId="0" fontId="13" fillId="0" borderId="14" xfId="0" applyFont="1" applyBorder="1"/>
    <xf numFmtId="0" fontId="13" fillId="0" borderId="4" xfId="0" applyFont="1" applyBorder="1"/>
    <xf numFmtId="0" fontId="13" fillId="0" borderId="5" xfId="0" applyFont="1" applyBorder="1"/>
    <xf numFmtId="0" fontId="15" fillId="0" borderId="6" xfId="0" applyFont="1" applyBorder="1" applyAlignment="1">
      <alignment horizontal="center" vertical="center" wrapText="1"/>
    </xf>
    <xf numFmtId="0" fontId="43" fillId="0" borderId="20" xfId="0" applyFont="1" applyBorder="1"/>
    <xf numFmtId="0" fontId="12" fillId="4" borderId="7" xfId="0" applyFont="1" applyFill="1" applyBorder="1" applyAlignment="1">
      <alignment horizontal="center" vertical="center" wrapText="1"/>
    </xf>
    <xf numFmtId="0" fontId="13" fillId="0" borderId="19" xfId="0" applyFont="1" applyBorder="1"/>
    <xf numFmtId="0" fontId="13" fillId="0" borderId="8" xfId="0" applyFont="1" applyBorder="1"/>
    <xf numFmtId="166" fontId="15" fillId="17" borderId="6" xfId="0" applyNumberFormat="1" applyFont="1" applyFill="1" applyBorder="1" applyAlignment="1">
      <alignment horizontal="center" vertical="center" wrapText="1"/>
    </xf>
    <xf numFmtId="0" fontId="13" fillId="17" borderId="9" xfId="0" applyFont="1" applyFill="1" applyBorder="1"/>
    <xf numFmtId="0" fontId="13" fillId="17" borderId="14" xfId="0" applyFont="1" applyFill="1" applyBorder="1"/>
    <xf numFmtId="166" fontId="15" fillId="0" borderId="6" xfId="0" applyNumberFormat="1" applyFont="1" applyBorder="1" applyAlignment="1">
      <alignment horizontal="center" vertical="center" wrapText="1"/>
    </xf>
    <xf numFmtId="0" fontId="13" fillId="0" borderId="9" xfId="0" applyFont="1" applyBorder="1"/>
    <xf numFmtId="0" fontId="13" fillId="0" borderId="14" xfId="0" applyFont="1" applyBorder="1"/>
    <xf numFmtId="9" fontId="15" fillId="3" borderId="6" xfId="0" applyNumberFormat="1" applyFont="1" applyFill="1" applyBorder="1" applyAlignment="1">
      <alignment horizontal="center" vertical="center" wrapText="1"/>
    </xf>
    <xf numFmtId="0" fontId="13" fillId="17" borderId="33" xfId="0" applyFont="1" applyFill="1" applyBorder="1" applyAlignment="1">
      <alignment horizontal="center"/>
    </xf>
    <xf numFmtId="0" fontId="13" fillId="17" borderId="34" xfId="0" applyFont="1" applyFill="1" applyBorder="1" applyAlignment="1">
      <alignment horizontal="center"/>
    </xf>
    <xf numFmtId="0" fontId="13" fillId="17" borderId="35" xfId="0" applyFont="1" applyFill="1" applyBorder="1" applyAlignment="1">
      <alignment horizontal="center"/>
    </xf>
    <xf numFmtId="165" fontId="15" fillId="0" borderId="6" xfId="0" applyNumberFormat="1" applyFont="1" applyBorder="1" applyAlignment="1">
      <alignment horizontal="center" vertical="top" wrapText="1"/>
    </xf>
    <xf numFmtId="165" fontId="15" fillId="0" borderId="18" xfId="0" applyNumberFormat="1" applyFont="1" applyBorder="1" applyAlignment="1">
      <alignment horizontal="center" vertical="top" wrapText="1"/>
    </xf>
    <xf numFmtId="165" fontId="15" fillId="0" borderId="14" xfId="0" applyNumberFormat="1" applyFont="1" applyBorder="1" applyAlignment="1">
      <alignment horizontal="center" vertical="top" wrapText="1"/>
    </xf>
    <xf numFmtId="166" fontId="15" fillId="0" borderId="18" xfId="0" applyNumberFormat="1" applyFont="1" applyBorder="1" applyAlignment="1">
      <alignment horizontal="center" vertical="center" wrapText="1"/>
    </xf>
    <xf numFmtId="166" fontId="15" fillId="0" borderId="14" xfId="0" applyNumberFormat="1" applyFont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left" vertical="center" wrapText="1"/>
    </xf>
    <xf numFmtId="0" fontId="17" fillId="10" borderId="19" xfId="0" applyFont="1" applyFill="1" applyBorder="1" applyAlignment="1">
      <alignment horizontal="left" vertical="center" wrapText="1"/>
    </xf>
    <xf numFmtId="0" fontId="17" fillId="10" borderId="17" xfId="0" applyFont="1" applyFill="1" applyBorder="1" applyAlignment="1">
      <alignment horizontal="left" vertical="center" wrapText="1"/>
    </xf>
    <xf numFmtId="0" fontId="17" fillId="10" borderId="1" xfId="0" applyFont="1" applyFill="1" applyBorder="1" applyAlignment="1">
      <alignment horizontal="left" vertical="center" wrapText="1"/>
    </xf>
    <xf numFmtId="0" fontId="17" fillId="10" borderId="12" xfId="0" applyFont="1" applyFill="1" applyBorder="1" applyAlignment="1">
      <alignment horizontal="left" vertical="center" wrapText="1"/>
    </xf>
    <xf numFmtId="0" fontId="17" fillId="10" borderId="32" xfId="0" applyFont="1" applyFill="1" applyBorder="1" applyAlignment="1">
      <alignment horizontal="left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166" fontId="15" fillId="6" borderId="6" xfId="0" applyNumberFormat="1" applyFont="1" applyFill="1" applyBorder="1" applyAlignment="1">
      <alignment horizontal="center" vertical="center" wrapText="1"/>
    </xf>
    <xf numFmtId="0" fontId="13" fillId="6" borderId="9" xfId="0" applyFont="1" applyFill="1" applyBorder="1"/>
    <xf numFmtId="0" fontId="13" fillId="6" borderId="14" xfId="0" applyFont="1" applyFill="1" applyBorder="1"/>
    <xf numFmtId="0" fontId="13" fillId="0" borderId="8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66" fontId="15" fillId="6" borderId="36" xfId="0" applyNumberFormat="1" applyFont="1" applyFill="1" applyBorder="1" applyAlignment="1">
      <alignment horizontal="center" vertical="center" wrapText="1"/>
    </xf>
    <xf numFmtId="166" fontId="15" fillId="6" borderId="37" xfId="0" applyNumberFormat="1" applyFont="1" applyFill="1" applyBorder="1" applyAlignment="1">
      <alignment horizontal="center" vertical="center" wrapText="1"/>
    </xf>
    <xf numFmtId="166" fontId="15" fillId="6" borderId="38" xfId="0" applyNumberFormat="1" applyFont="1" applyFill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3" fillId="0" borderId="4" xfId="0" applyFont="1" applyBorder="1"/>
    <xf numFmtId="0" fontId="13" fillId="0" borderId="5" xfId="0" applyFont="1" applyBorder="1"/>
    <xf numFmtId="10" fontId="13" fillId="19" borderId="6" xfId="0" applyNumberFormat="1" applyFont="1" applyFill="1" applyBorder="1" applyAlignment="1">
      <alignment horizontal="center" vertical="center"/>
    </xf>
    <xf numFmtId="10" fontId="13" fillId="19" borderId="18" xfId="0" applyNumberFormat="1" applyFont="1" applyFill="1" applyBorder="1" applyAlignment="1">
      <alignment horizontal="center" vertical="center"/>
    </xf>
    <xf numFmtId="10" fontId="13" fillId="19" borderId="14" xfId="0" applyNumberFormat="1" applyFont="1" applyFill="1" applyBorder="1" applyAlignment="1">
      <alignment horizontal="center" vertical="center"/>
    </xf>
    <xf numFmtId="165" fontId="15" fillId="0" borderId="6" xfId="0" applyNumberFormat="1" applyFont="1" applyBorder="1" applyAlignment="1">
      <alignment horizontal="center" vertical="center" wrapText="1"/>
    </xf>
    <xf numFmtId="165" fontId="15" fillId="0" borderId="18" xfId="0" applyNumberFormat="1" applyFont="1" applyBorder="1" applyAlignment="1">
      <alignment horizontal="center" vertical="center" wrapText="1"/>
    </xf>
    <xf numFmtId="165" fontId="15" fillId="0" borderId="14" xfId="0" applyNumberFormat="1" applyFont="1" applyBorder="1" applyAlignment="1">
      <alignment horizontal="center" vertical="center" wrapText="1"/>
    </xf>
    <xf numFmtId="168" fontId="13" fillId="17" borderId="6" xfId="0" applyNumberFormat="1" applyFont="1" applyFill="1" applyBorder="1" applyAlignment="1">
      <alignment horizontal="center" vertical="center"/>
    </xf>
    <xf numFmtId="168" fontId="13" fillId="17" borderId="18" xfId="0" applyNumberFormat="1" applyFont="1" applyFill="1" applyBorder="1" applyAlignment="1">
      <alignment horizontal="center" vertical="center"/>
    </xf>
    <xf numFmtId="168" fontId="13" fillId="17" borderId="14" xfId="0" applyNumberFormat="1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2" fillId="4" borderId="20" xfId="0" applyFont="1" applyFill="1" applyBorder="1" applyAlignment="1">
      <alignment horizontal="center" vertical="center" wrapText="1"/>
    </xf>
    <xf numFmtId="0" fontId="43" fillId="0" borderId="20" xfId="0" applyFont="1" applyBorder="1"/>
    <xf numFmtId="0" fontId="13" fillId="0" borderId="20" xfId="0" applyFont="1" applyBorder="1" applyAlignment="1">
      <alignment horizontal="center"/>
    </xf>
    <xf numFmtId="9" fontId="15" fillId="3" borderId="7" xfId="0" applyNumberFormat="1" applyFont="1" applyFill="1" applyBorder="1" applyAlignment="1">
      <alignment horizontal="center" vertical="center" wrapText="1"/>
    </xf>
    <xf numFmtId="0" fontId="13" fillId="0" borderId="17" xfId="0" applyFont="1" applyBorder="1"/>
    <xf numFmtId="0" fontId="13" fillId="0" borderId="12" xfId="0" applyFont="1" applyBorder="1"/>
    <xf numFmtId="166" fontId="15" fillId="6" borderId="18" xfId="0" applyNumberFormat="1" applyFont="1" applyFill="1" applyBorder="1" applyAlignment="1">
      <alignment horizontal="center" vertical="center" wrapText="1"/>
    </xf>
    <xf numFmtId="166" fontId="15" fillId="6" borderId="14" xfId="0" applyNumberFormat="1" applyFont="1" applyFill="1" applyBorder="1" applyAlignment="1">
      <alignment horizontal="center" vertical="center" wrapText="1"/>
    </xf>
    <xf numFmtId="0" fontId="17" fillId="0" borderId="7" xfId="0" applyFont="1" applyBorder="1" applyAlignment="1">
      <alignment horizontal="left" vertical="center" wrapText="1"/>
    </xf>
    <xf numFmtId="0" fontId="13" fillId="0" borderId="10" xfId="0" applyFont="1" applyBorder="1"/>
    <xf numFmtId="0" fontId="13" fillId="0" borderId="11" xfId="0" applyFont="1" applyBorder="1"/>
    <xf numFmtId="0" fontId="13" fillId="0" borderId="13" xfId="0" applyFont="1" applyBorder="1"/>
    <xf numFmtId="0" fontId="31" fillId="6" borderId="7" xfId="0" applyFont="1" applyFill="1" applyBorder="1" applyAlignment="1">
      <alignment horizontal="left" vertical="center" wrapText="1"/>
    </xf>
    <xf numFmtId="0" fontId="31" fillId="6" borderId="8" xfId="0" applyFont="1" applyFill="1" applyBorder="1" applyAlignment="1">
      <alignment horizontal="left" vertical="center" wrapText="1"/>
    </xf>
    <xf numFmtId="0" fontId="31" fillId="6" borderId="17" xfId="0" applyFont="1" applyFill="1" applyBorder="1" applyAlignment="1">
      <alignment horizontal="left" vertical="center" wrapText="1"/>
    </xf>
    <xf numFmtId="0" fontId="31" fillId="6" borderId="11" xfId="0" applyFont="1" applyFill="1" applyBorder="1" applyAlignment="1">
      <alignment horizontal="left" vertical="center" wrapText="1"/>
    </xf>
    <xf numFmtId="0" fontId="31" fillId="6" borderId="12" xfId="0" applyFont="1" applyFill="1" applyBorder="1" applyAlignment="1">
      <alignment horizontal="left" vertical="center" wrapText="1"/>
    </xf>
    <xf numFmtId="0" fontId="31" fillId="6" borderId="13" xfId="0" applyFont="1" applyFill="1" applyBorder="1" applyAlignment="1">
      <alignment horizontal="left" vertical="center" wrapText="1"/>
    </xf>
    <xf numFmtId="9" fontId="15" fillId="3" borderId="6" xfId="6" applyFont="1" applyFill="1" applyBorder="1" applyAlignment="1">
      <alignment horizontal="center" vertical="center" wrapText="1"/>
    </xf>
    <xf numFmtId="9" fontId="13" fillId="0" borderId="9" xfId="6" applyFont="1" applyBorder="1"/>
    <xf numFmtId="9" fontId="13" fillId="0" borderId="14" xfId="6" applyFont="1" applyBorder="1"/>
    <xf numFmtId="9" fontId="15" fillId="20" borderId="6" xfId="0" applyNumberFormat="1" applyFont="1" applyFill="1" applyBorder="1" applyAlignment="1">
      <alignment horizontal="center" vertical="center" wrapText="1"/>
    </xf>
    <xf numFmtId="0" fontId="13" fillId="19" borderId="9" xfId="0" applyFont="1" applyFill="1" applyBorder="1"/>
    <xf numFmtId="0" fontId="13" fillId="19" borderId="14" xfId="0" applyFont="1" applyFill="1" applyBorder="1"/>
    <xf numFmtId="9" fontId="15" fillId="22" borderId="6" xfId="0" applyNumberFormat="1" applyFont="1" applyFill="1" applyBorder="1" applyAlignment="1">
      <alignment horizontal="center"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2" fillId="11" borderId="14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13" fillId="0" borderId="32" xfId="0" applyFont="1" applyBorder="1"/>
    <xf numFmtId="0" fontId="16" fillId="0" borderId="3" xfId="0" applyFont="1" applyBorder="1" applyAlignment="1">
      <alignment horizontal="left" vertical="center" wrapText="1"/>
    </xf>
    <xf numFmtId="9" fontId="15" fillId="3" borderId="19" xfId="0" applyNumberFormat="1" applyFont="1" applyFill="1" applyBorder="1" applyAlignment="1">
      <alignment horizontal="center" vertical="center" wrapText="1"/>
    </xf>
    <xf numFmtId="0" fontId="13" fillId="0" borderId="1" xfId="0" applyFont="1" applyBorder="1"/>
    <xf numFmtId="9" fontId="15" fillId="18" borderId="7" xfId="0" applyNumberFormat="1" applyFont="1" applyFill="1" applyBorder="1" applyAlignment="1">
      <alignment horizontal="center" vertical="center" wrapText="1"/>
    </xf>
    <xf numFmtId="0" fontId="13" fillId="19" borderId="17" xfId="0" applyFont="1" applyFill="1" applyBorder="1"/>
    <xf numFmtId="0" fontId="13" fillId="19" borderId="12" xfId="0" applyFont="1" applyFill="1" applyBorder="1"/>
    <xf numFmtId="9" fontId="15" fillId="20" borderId="6" xfId="6" applyFont="1" applyFill="1" applyBorder="1" applyAlignment="1">
      <alignment horizontal="center" vertical="center" wrapText="1"/>
    </xf>
    <xf numFmtId="9" fontId="13" fillId="19" borderId="9" xfId="6" applyFont="1" applyFill="1" applyBorder="1"/>
    <xf numFmtId="9" fontId="13" fillId="19" borderId="14" xfId="6" applyFont="1" applyFill="1" applyBorder="1"/>
    <xf numFmtId="9" fontId="15" fillId="20" borderId="7" xfId="0" applyNumberFormat="1" applyFont="1" applyFill="1" applyBorder="1" applyAlignment="1">
      <alignment horizontal="center" vertical="center" wrapText="1"/>
    </xf>
    <xf numFmtId="0" fontId="31" fillId="0" borderId="7" xfId="0" applyFont="1" applyBorder="1" applyAlignment="1">
      <alignment horizontal="left" vertical="center" wrapText="1"/>
    </xf>
    <xf numFmtId="0" fontId="13" fillId="6" borderId="8" xfId="0" applyFont="1" applyFill="1" applyBorder="1"/>
    <xf numFmtId="0" fontId="13" fillId="6" borderId="10" xfId="0" applyFont="1" applyFill="1" applyBorder="1"/>
    <xf numFmtId="0" fontId="13" fillId="6" borderId="11" xfId="0" applyFont="1" applyFill="1" applyBorder="1"/>
    <xf numFmtId="0" fontId="13" fillId="6" borderId="12" xfId="0" applyFont="1" applyFill="1" applyBorder="1"/>
    <xf numFmtId="0" fontId="13" fillId="6" borderId="13" xfId="0" applyFont="1" applyFill="1" applyBorder="1"/>
    <xf numFmtId="9" fontId="15" fillId="3" borderId="18" xfId="0" applyNumberFormat="1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left" vertical="center" wrapText="1"/>
    </xf>
    <xf numFmtId="0" fontId="21" fillId="0" borderId="7" xfId="0" applyFont="1" applyBorder="1" applyAlignment="1">
      <alignment horizontal="left" vertical="center" wrapText="1"/>
    </xf>
    <xf numFmtId="0" fontId="38" fillId="0" borderId="7" xfId="0" applyFont="1" applyBorder="1" applyAlignment="1">
      <alignment horizontal="left" vertical="center" wrapText="1"/>
    </xf>
    <xf numFmtId="0" fontId="21" fillId="6" borderId="7" xfId="0" applyFont="1" applyFill="1" applyBorder="1" applyAlignment="1">
      <alignment horizontal="left" vertical="center" wrapText="1"/>
    </xf>
    <xf numFmtId="0" fontId="38" fillId="2" borderId="7" xfId="0" applyFont="1" applyFill="1" applyBorder="1" applyAlignment="1">
      <alignment horizontal="left" vertical="center" wrapText="1"/>
    </xf>
    <xf numFmtId="0" fontId="21" fillId="2" borderId="7" xfId="0" applyFont="1" applyFill="1" applyBorder="1" applyAlignment="1">
      <alignment horizontal="left" vertical="top" wrapText="1"/>
    </xf>
    <xf numFmtId="0" fontId="16" fillId="2" borderId="3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horizontal="left" vertical="center" wrapText="1"/>
    </xf>
    <xf numFmtId="0" fontId="24" fillId="0" borderId="7" xfId="0" applyFont="1" applyBorder="1" applyAlignment="1">
      <alignment horizontal="left" vertical="center" wrapText="1"/>
    </xf>
    <xf numFmtId="0" fontId="35" fillId="0" borderId="7" xfId="0" applyFont="1" applyBorder="1" applyAlignment="1">
      <alignment horizontal="left" vertical="center" wrapText="1"/>
    </xf>
    <xf numFmtId="0" fontId="38" fillId="2" borderId="3" xfId="0" applyFont="1" applyFill="1" applyBorder="1" applyAlignment="1">
      <alignment horizontal="left" vertical="center" wrapText="1"/>
    </xf>
    <xf numFmtId="0" fontId="21" fillId="0" borderId="7" xfId="0" applyFont="1" applyBorder="1" applyAlignment="1">
      <alignment horizontal="left" vertical="top" wrapText="1"/>
    </xf>
    <xf numFmtId="0" fontId="24" fillId="0" borderId="6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24" fillId="6" borderId="6" xfId="0" applyFont="1" applyFill="1" applyBorder="1" applyAlignment="1">
      <alignment horizontal="left"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6" xfId="0" applyFont="1" applyBorder="1" applyAlignment="1">
      <alignment vertical="center" wrapText="1"/>
    </xf>
    <xf numFmtId="0" fontId="4" fillId="0" borderId="6" xfId="0" applyFont="1" applyBorder="1" applyAlignment="1">
      <alignment horizontal="center" vertical="top" wrapText="1"/>
    </xf>
    <xf numFmtId="3" fontId="15" fillId="0" borderId="6" xfId="0" applyNumberFormat="1" applyFont="1" applyBorder="1" applyAlignment="1">
      <alignment horizontal="center" vertical="center" wrapText="1"/>
    </xf>
    <xf numFmtId="3" fontId="15" fillId="6" borderId="6" xfId="0" applyNumberFormat="1" applyFont="1" applyFill="1" applyBorder="1" applyAlignment="1">
      <alignment horizontal="center" vertical="center" wrapText="1"/>
    </xf>
    <xf numFmtId="3" fontId="15" fillId="6" borderId="14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top" wrapText="1"/>
    </xf>
    <xf numFmtId="0" fontId="27" fillId="0" borderId="6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center" vertical="center" wrapText="1"/>
    </xf>
    <xf numFmtId="3" fontId="15" fillId="6" borderId="18" xfId="0" applyNumberFormat="1" applyFont="1" applyFill="1" applyBorder="1" applyAlignment="1">
      <alignment horizontal="center" vertical="center" wrapText="1"/>
    </xf>
    <xf numFmtId="0" fontId="3" fillId="9" borderId="15" xfId="0" applyFont="1" applyFill="1" applyBorder="1" applyAlignment="1">
      <alignment horizontal="left" vertical="top" wrapText="1"/>
    </xf>
    <xf numFmtId="0" fontId="13" fillId="6" borderId="16" xfId="0" applyFont="1" applyFill="1" applyBorder="1"/>
    <xf numFmtId="0" fontId="13" fillId="6" borderId="17" xfId="0" applyFont="1" applyFill="1" applyBorder="1"/>
    <xf numFmtId="9" fontId="15" fillId="23" borderId="6" xfId="0" applyNumberFormat="1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left" vertical="center" wrapText="1"/>
    </xf>
    <xf numFmtId="168" fontId="15" fillId="6" borderId="18" xfId="0" applyNumberFormat="1" applyFont="1" applyFill="1" applyBorder="1" applyAlignment="1">
      <alignment horizontal="center" vertical="center" wrapText="1"/>
    </xf>
    <xf numFmtId="168" fontId="13" fillId="6" borderId="9" xfId="0" applyNumberFormat="1" applyFont="1" applyFill="1" applyBorder="1"/>
    <xf numFmtId="168" fontId="13" fillId="6" borderId="14" xfId="0" applyNumberFormat="1" applyFont="1" applyFill="1" applyBorder="1"/>
    <xf numFmtId="3" fontId="15" fillId="17" borderId="6" xfId="0" applyNumberFormat="1" applyFont="1" applyFill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 wrapText="1"/>
    </xf>
    <xf numFmtId="0" fontId="22" fillId="6" borderId="6" xfId="0" applyFont="1" applyFill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49" fontId="15" fillId="6" borderId="3" xfId="0" applyNumberFormat="1" applyFont="1" applyFill="1" applyBorder="1" applyAlignment="1">
      <alignment horizontal="center" vertical="center" wrapText="1"/>
    </xf>
    <xf numFmtId="0" fontId="13" fillId="6" borderId="5" xfId="0" applyFont="1" applyFill="1" applyBorder="1"/>
    <xf numFmtId="0" fontId="35" fillId="6" borderId="6" xfId="0" applyFont="1" applyFill="1" applyBorder="1" applyAlignment="1">
      <alignment horizontal="left" vertical="center" wrapText="1"/>
    </xf>
    <xf numFmtId="0" fontId="26" fillId="0" borderId="18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left" vertical="center" wrapText="1"/>
    </xf>
    <xf numFmtId="0" fontId="24" fillId="2" borderId="7" xfId="0" applyFont="1" applyFill="1" applyBorder="1" applyAlignment="1">
      <alignment horizontal="left" vertical="center" wrapText="1"/>
    </xf>
    <xf numFmtId="0" fontId="17" fillId="2" borderId="3" xfId="0" applyFont="1" applyFill="1" applyBorder="1" applyAlignment="1">
      <alignment horizontal="left" vertical="center" wrapText="1"/>
    </xf>
    <xf numFmtId="0" fontId="21" fillId="2" borderId="3" xfId="0" applyFont="1" applyFill="1" applyBorder="1" applyAlignment="1">
      <alignment horizontal="left" vertical="center" wrapText="1"/>
    </xf>
    <xf numFmtId="0" fontId="17" fillId="0" borderId="3" xfId="0" applyFont="1" applyBorder="1" applyAlignment="1">
      <alignment horizontal="left" vertical="center" wrapText="1"/>
    </xf>
    <xf numFmtId="0" fontId="38" fillId="0" borderId="3" xfId="0" applyFont="1" applyBorder="1" applyAlignment="1">
      <alignment horizontal="left" vertical="top" wrapText="1"/>
    </xf>
    <xf numFmtId="0" fontId="23" fillId="0" borderId="7" xfId="0" applyFont="1" applyBorder="1" applyAlignment="1">
      <alignment horizontal="left" vertical="top" wrapText="1"/>
    </xf>
    <xf numFmtId="0" fontId="15" fillId="6" borderId="6" xfId="0" applyFont="1" applyFill="1" applyBorder="1" applyAlignment="1">
      <alignment horizontal="center" vertical="center" wrapText="1"/>
    </xf>
    <xf numFmtId="0" fontId="13" fillId="17" borderId="6" xfId="0" applyFont="1" applyFill="1" applyBorder="1" applyAlignment="1">
      <alignment horizontal="center" vertical="center"/>
    </xf>
    <xf numFmtId="0" fontId="13" fillId="17" borderId="18" xfId="0" applyFont="1" applyFill="1" applyBorder="1" applyAlignment="1">
      <alignment horizontal="center" vertical="center"/>
    </xf>
    <xf numFmtId="0" fontId="13" fillId="17" borderId="14" xfId="0" applyFont="1" applyFill="1" applyBorder="1" applyAlignment="1">
      <alignment horizontal="center" vertical="center"/>
    </xf>
    <xf numFmtId="0" fontId="31" fillId="6" borderId="6" xfId="0" applyFont="1" applyFill="1" applyBorder="1" applyAlignment="1">
      <alignment horizontal="left" vertical="center" wrapText="1"/>
    </xf>
    <xf numFmtId="166" fontId="15" fillId="17" borderId="18" xfId="0" applyNumberFormat="1" applyFont="1" applyFill="1" applyBorder="1" applyAlignment="1">
      <alignment horizontal="center" vertical="center" wrapText="1"/>
    </xf>
    <xf numFmtId="166" fontId="15" fillId="17" borderId="14" xfId="0" applyNumberFormat="1" applyFont="1" applyFill="1" applyBorder="1" applyAlignment="1">
      <alignment horizontal="center" vertical="center" wrapText="1"/>
    </xf>
    <xf numFmtId="9" fontId="15" fillId="3" borderId="14" xfId="0" applyNumberFormat="1" applyFont="1" applyFill="1" applyBorder="1" applyAlignment="1">
      <alignment horizontal="center" vertical="center" wrapText="1"/>
    </xf>
    <xf numFmtId="0" fontId="31" fillId="0" borderId="6" xfId="0" applyFont="1" applyBorder="1" applyAlignment="1">
      <alignment horizontal="left" vertical="center" wrapText="1"/>
    </xf>
    <xf numFmtId="167" fontId="38" fillId="2" borderId="7" xfId="0" applyNumberFormat="1" applyFont="1" applyFill="1" applyBorder="1" applyAlignment="1">
      <alignment horizontal="left" vertical="center" wrapText="1"/>
    </xf>
    <xf numFmtId="167" fontId="21" fillId="2" borderId="7" xfId="0" applyNumberFormat="1" applyFont="1" applyFill="1" applyBorder="1" applyAlignment="1">
      <alignment horizontal="left" vertical="center" wrapText="1"/>
    </xf>
    <xf numFmtId="0" fontId="38" fillId="0" borderId="3" xfId="0" applyFont="1" applyBorder="1" applyAlignment="1">
      <alignment horizontal="left" vertical="center" wrapText="1"/>
    </xf>
    <xf numFmtId="0" fontId="13" fillId="0" borderId="18" xfId="0" applyFont="1" applyBorder="1"/>
    <xf numFmtId="0" fontId="112" fillId="0" borderId="6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center" vertical="center" wrapText="1"/>
    </xf>
    <xf numFmtId="0" fontId="17" fillId="6" borderId="7" xfId="0" applyFont="1" applyFill="1" applyBorder="1" applyAlignment="1">
      <alignment horizontal="left" vertical="center" wrapText="1"/>
    </xf>
    <xf numFmtId="9" fontId="15" fillId="26" borderId="6" xfId="0" applyNumberFormat="1" applyFont="1" applyFill="1" applyBorder="1" applyAlignment="1">
      <alignment horizontal="center" vertical="center" wrapText="1"/>
    </xf>
    <xf numFmtId="9" fontId="15" fillId="25" borderId="7" xfId="0" applyNumberFormat="1" applyFont="1" applyFill="1" applyBorder="1" applyAlignment="1">
      <alignment horizontal="center" vertical="center" wrapText="1"/>
    </xf>
    <xf numFmtId="0" fontId="13" fillId="7" borderId="17" xfId="0" applyFont="1" applyFill="1" applyBorder="1"/>
    <xf numFmtId="0" fontId="13" fillId="7" borderId="12" xfId="0" applyFont="1" applyFill="1" applyBorder="1"/>
    <xf numFmtId="166" fontId="15" fillId="6" borderId="20" xfId="0" applyNumberFormat="1" applyFont="1" applyFill="1" applyBorder="1" applyAlignment="1">
      <alignment horizontal="center" vertical="center" wrapText="1"/>
    </xf>
    <xf numFmtId="0" fontId="13" fillId="17" borderId="33" xfId="0" applyFont="1" applyFill="1" applyBorder="1" applyAlignment="1">
      <alignment horizontal="center" vertical="center"/>
    </xf>
    <xf numFmtId="0" fontId="13" fillId="17" borderId="34" xfId="0" applyFont="1" applyFill="1" applyBorder="1" applyAlignment="1">
      <alignment horizontal="center" vertical="center"/>
    </xf>
    <xf numFmtId="0" fontId="13" fillId="17" borderId="35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0" fontId="13" fillId="19" borderId="7" xfId="0" applyNumberFormat="1" applyFont="1" applyFill="1" applyBorder="1" applyAlignment="1">
      <alignment horizontal="center" vertical="center"/>
    </xf>
    <xf numFmtId="10" fontId="13" fillId="19" borderId="17" xfId="0" applyNumberFormat="1" applyFont="1" applyFill="1" applyBorder="1" applyAlignment="1">
      <alignment horizontal="center" vertical="center"/>
    </xf>
    <xf numFmtId="10" fontId="13" fillId="19" borderId="12" xfId="0" applyNumberFormat="1" applyFont="1" applyFill="1" applyBorder="1" applyAlignment="1">
      <alignment horizontal="center" vertical="center"/>
    </xf>
    <xf numFmtId="168" fontId="13" fillId="0" borderId="6" xfId="0" applyNumberFormat="1" applyFont="1" applyBorder="1" applyAlignment="1">
      <alignment horizontal="center" vertical="center"/>
    </xf>
    <xf numFmtId="168" fontId="13" fillId="0" borderId="18" xfId="0" applyNumberFormat="1" applyFont="1" applyBorder="1" applyAlignment="1">
      <alignment horizontal="center" vertical="center"/>
    </xf>
    <xf numFmtId="168" fontId="13" fillId="0" borderId="14" xfId="0" applyNumberFormat="1" applyFont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top" wrapText="1"/>
    </xf>
    <xf numFmtId="0" fontId="15" fillId="0" borderId="14" xfId="0" applyFont="1" applyBorder="1" applyAlignment="1">
      <alignment horizontal="center" vertical="top" wrapText="1"/>
    </xf>
    <xf numFmtId="0" fontId="34" fillId="5" borderId="7" xfId="0" applyFont="1" applyFill="1" applyBorder="1" applyAlignment="1">
      <alignment horizontal="left" vertical="center" wrapText="1"/>
    </xf>
    <xf numFmtId="0" fontId="17" fillId="5" borderId="7" xfId="0" applyFont="1" applyFill="1" applyBorder="1" applyAlignment="1">
      <alignment horizontal="left" vertical="center" wrapText="1"/>
    </xf>
    <xf numFmtId="0" fontId="17" fillId="9" borderId="7" xfId="0" applyFont="1" applyFill="1" applyBorder="1" applyAlignment="1">
      <alignment horizontal="left" vertical="center" wrapText="1"/>
    </xf>
    <xf numFmtId="0" fontId="45" fillId="0" borderId="4" xfId="0" applyFont="1" applyBorder="1"/>
    <xf numFmtId="0" fontId="45" fillId="0" borderId="5" xfId="0" applyFont="1" applyBorder="1"/>
    <xf numFmtId="0" fontId="12" fillId="11" borderId="1" xfId="0" applyFont="1" applyFill="1" applyBorder="1" applyAlignment="1">
      <alignment horizontal="center" vertical="center" wrapText="1"/>
    </xf>
    <xf numFmtId="0" fontId="45" fillId="0" borderId="8" xfId="0" applyFont="1" applyBorder="1"/>
    <xf numFmtId="0" fontId="45" fillId="0" borderId="17" xfId="0" applyFont="1" applyBorder="1"/>
    <xf numFmtId="0" fontId="45" fillId="0" borderId="11" xfId="0" applyFont="1" applyBorder="1"/>
    <xf numFmtId="0" fontId="45" fillId="0" borderId="12" xfId="0" applyFont="1" applyBorder="1"/>
    <xf numFmtId="0" fontId="45" fillId="0" borderId="13" xfId="0" applyFont="1" applyBorder="1"/>
    <xf numFmtId="0" fontId="45" fillId="0" borderId="18" xfId="0" applyFont="1" applyBorder="1"/>
    <xf numFmtId="0" fontId="45" fillId="0" borderId="14" xfId="0" applyFont="1" applyBorder="1"/>
    <xf numFmtId="2" fontId="15" fillId="2" borderId="6" xfId="0" applyNumberFormat="1" applyFont="1" applyFill="1" applyBorder="1" applyAlignment="1">
      <alignment horizontal="center" vertical="center" wrapText="1"/>
    </xf>
    <xf numFmtId="2" fontId="45" fillId="0" borderId="18" xfId="0" applyNumberFormat="1" applyFont="1" applyBorder="1"/>
    <xf numFmtId="2" fontId="45" fillId="0" borderId="14" xfId="0" applyNumberFormat="1" applyFont="1" applyBorder="1"/>
    <xf numFmtId="0" fontId="15" fillId="0" borderId="7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0" fontId="17" fillId="5" borderId="7" xfId="0" applyFont="1" applyFill="1" applyBorder="1" applyAlignment="1">
      <alignment wrapText="1"/>
    </xf>
    <xf numFmtId="0" fontId="17" fillId="5" borderId="17" xfId="0" applyFont="1" applyFill="1" applyBorder="1" applyAlignment="1">
      <alignment wrapText="1"/>
    </xf>
    <xf numFmtId="49" fontId="15" fillId="9" borderId="6" xfId="0" applyNumberFormat="1" applyFont="1" applyFill="1" applyBorder="1" applyAlignment="1">
      <alignment horizontal="center" vertical="center" wrapText="1"/>
    </xf>
    <xf numFmtId="0" fontId="13" fillId="6" borderId="18" xfId="0" applyFont="1" applyFill="1" applyBorder="1"/>
    <xf numFmtId="0" fontId="15" fillId="2" borderId="6" xfId="0" applyFont="1" applyFill="1" applyBorder="1" applyAlignment="1">
      <alignment horizontal="center" vertical="center" wrapText="1"/>
    </xf>
    <xf numFmtId="0" fontId="19" fillId="0" borderId="7" xfId="0" applyFont="1" applyBorder="1" applyAlignment="1">
      <alignment horizontal="left" vertical="center" wrapText="1"/>
    </xf>
    <xf numFmtId="0" fontId="19" fillId="0" borderId="3" xfId="0" applyFont="1" applyBorder="1" applyAlignment="1">
      <alignment horizontal="left" vertical="center" wrapText="1"/>
    </xf>
    <xf numFmtId="0" fontId="19" fillId="2" borderId="7" xfId="0" applyFont="1" applyFill="1" applyBorder="1" applyAlignment="1">
      <alignment horizontal="left" vertical="center" wrapText="1"/>
    </xf>
    <xf numFmtId="0" fontId="19" fillId="2" borderId="3" xfId="0" applyFont="1" applyFill="1" applyBorder="1" applyAlignment="1">
      <alignment horizontal="left" vertical="center" wrapText="1"/>
    </xf>
    <xf numFmtId="0" fontId="19" fillId="0" borderId="3" xfId="0" applyFont="1" applyBorder="1" applyAlignment="1">
      <alignment horizontal="left" vertical="top" wrapText="1"/>
    </xf>
    <xf numFmtId="0" fontId="19" fillId="2" borderId="7" xfId="0" applyFont="1" applyFill="1" applyBorder="1" applyAlignment="1">
      <alignment horizontal="left" vertical="top" wrapText="1"/>
    </xf>
    <xf numFmtId="0" fontId="19" fillId="0" borderId="7" xfId="0" applyFont="1" applyBorder="1" applyAlignment="1">
      <alignment horizontal="left" vertical="top" wrapText="1"/>
    </xf>
    <xf numFmtId="167" fontId="19" fillId="2" borderId="7" xfId="0" applyNumberFormat="1" applyFont="1" applyFill="1" applyBorder="1" applyAlignment="1">
      <alignment horizontal="left" vertical="center" wrapText="1"/>
    </xf>
    <xf numFmtId="0" fontId="15" fillId="2" borderId="6" xfId="0" applyFont="1" applyFill="1" applyBorder="1" applyAlignment="1">
      <alignment horizontal="left" vertical="center" wrapText="1"/>
    </xf>
    <xf numFmtId="0" fontId="15" fillId="2" borderId="6" xfId="0" applyFont="1" applyFill="1" applyBorder="1" applyAlignment="1">
      <alignment vertical="center" wrapText="1"/>
    </xf>
    <xf numFmtId="0" fontId="48" fillId="2" borderId="6" xfId="0" applyFont="1" applyFill="1" applyBorder="1" applyAlignment="1">
      <alignment horizontal="center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0" fontId="45" fillId="6" borderId="5" xfId="0" applyFont="1" applyFill="1" applyBorder="1"/>
    <xf numFmtId="0" fontId="45" fillId="6" borderId="18" xfId="0" applyFont="1" applyFill="1" applyBorder="1"/>
    <xf numFmtId="0" fontId="45" fillId="6" borderId="14" xfId="0" applyFont="1" applyFill="1" applyBorder="1"/>
    <xf numFmtId="0" fontId="22" fillId="2" borderId="6" xfId="0" applyFont="1" applyFill="1" applyBorder="1" applyAlignment="1">
      <alignment horizontal="center" vertical="center" wrapText="1"/>
    </xf>
    <xf numFmtId="0" fontId="45" fillId="0" borderId="20" xfId="0" applyFont="1" applyBorder="1"/>
    <xf numFmtId="0" fontId="12" fillId="11" borderId="6" xfId="0" applyFont="1" applyFill="1" applyBorder="1" applyAlignment="1">
      <alignment horizontal="center" vertical="center" wrapTex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2" fontId="15" fillId="2" borderId="18" xfId="0" applyNumberFormat="1" applyFont="1" applyFill="1" applyBorder="1" applyAlignment="1">
      <alignment horizontal="center" vertical="center" wrapText="1"/>
    </xf>
    <xf numFmtId="2" fontId="15" fillId="2" borderId="14" xfId="0" applyNumberFormat="1" applyFont="1" applyFill="1" applyBorder="1" applyAlignment="1">
      <alignment horizontal="center" vertical="center" wrapText="1"/>
    </xf>
    <xf numFmtId="0" fontId="45" fillId="0" borderId="18" xfId="0" applyFont="1" applyBorder="1" applyAlignment="1">
      <alignment horizontal="center"/>
    </xf>
    <xf numFmtId="0" fontId="45" fillId="0" borderId="14" xfId="0" applyFont="1" applyBorder="1" applyAlignment="1">
      <alignment horizontal="center"/>
    </xf>
    <xf numFmtId="0" fontId="45" fillId="0" borderId="20" xfId="0" applyFont="1" applyBorder="1" applyAlignment="1">
      <alignment horizontal="center"/>
    </xf>
    <xf numFmtId="2" fontId="15" fillId="2" borderId="20" xfId="0" applyNumberFormat="1" applyFont="1" applyFill="1" applyBorder="1" applyAlignment="1">
      <alignment horizontal="center" vertical="center" wrapText="1"/>
    </xf>
    <xf numFmtId="2" fontId="45" fillId="0" borderId="20" xfId="0" applyNumberFormat="1" applyFont="1" applyBorder="1"/>
    <xf numFmtId="0" fontId="15" fillId="0" borderId="20" xfId="0" applyFont="1" applyBorder="1" applyAlignment="1">
      <alignment horizontal="left" vertical="center" wrapText="1"/>
    </xf>
    <xf numFmtId="0" fontId="16" fillId="0" borderId="17" xfId="0" applyFont="1" applyBorder="1" applyAlignment="1">
      <alignment horizontal="left" vertical="center" wrapText="1"/>
    </xf>
    <xf numFmtId="0" fontId="45" fillId="0" borderId="1" xfId="0" applyFont="1" applyBorder="1"/>
    <xf numFmtId="49" fontId="15" fillId="0" borderId="20" xfId="0" applyNumberFormat="1" applyFont="1" applyBorder="1" applyAlignment="1">
      <alignment horizontal="center" vertical="center" wrapText="1"/>
    </xf>
    <xf numFmtId="0" fontId="45" fillId="0" borderId="32" xfId="0" applyFont="1" applyBorder="1"/>
    <xf numFmtId="0" fontId="17" fillId="5" borderId="7" xfId="0" applyFont="1" applyFill="1" applyBorder="1" applyAlignment="1">
      <alignment vertical="center" wrapText="1"/>
    </xf>
    <xf numFmtId="0" fontId="45" fillId="0" borderId="8" xfId="0" applyFont="1" applyBorder="1" applyAlignment="1">
      <alignment vertical="center"/>
    </xf>
    <xf numFmtId="0" fontId="45" fillId="0" borderId="17" xfId="0" applyFont="1" applyBorder="1" applyAlignment="1">
      <alignment vertical="center"/>
    </xf>
    <xf numFmtId="0" fontId="45" fillId="0" borderId="11" xfId="0" applyFont="1" applyBorder="1" applyAlignment="1">
      <alignment vertical="center"/>
    </xf>
    <xf numFmtId="0" fontId="45" fillId="0" borderId="12" xfId="0" applyFont="1" applyBorder="1" applyAlignment="1">
      <alignment vertical="center"/>
    </xf>
    <xf numFmtId="0" fontId="45" fillId="0" borderId="13" xfId="0" applyFont="1" applyBorder="1" applyAlignment="1">
      <alignment vertical="center"/>
    </xf>
    <xf numFmtId="0" fontId="16" fillId="0" borderId="7" xfId="0" applyFont="1" applyBorder="1" applyAlignment="1">
      <alignment horizontal="left" vertical="center" wrapText="1"/>
    </xf>
    <xf numFmtId="0" fontId="45" fillId="0" borderId="19" xfId="0" applyFont="1" applyBorder="1"/>
    <xf numFmtId="0" fontId="17" fillId="10" borderId="20" xfId="0" applyFont="1" applyFill="1" applyBorder="1" applyAlignment="1">
      <alignment horizontal="left" vertical="center" wrapText="1"/>
    </xf>
    <xf numFmtId="0" fontId="13" fillId="0" borderId="20" xfId="0" applyFont="1" applyBorder="1" applyAlignment="1">
      <alignment horizontal="center" vertical="center"/>
    </xf>
    <xf numFmtId="0" fontId="17" fillId="0" borderId="20" xfId="0" applyFont="1" applyBorder="1" applyAlignment="1">
      <alignment horizontal="left" vertical="center" wrapText="1"/>
    </xf>
    <xf numFmtId="0" fontId="17" fillId="5" borderId="17" xfId="0" applyFont="1" applyFill="1" applyBorder="1" applyAlignment="1">
      <alignment vertical="center" wrapText="1"/>
    </xf>
    <xf numFmtId="0" fontId="12" fillId="11" borderId="21" xfId="0" applyFont="1" applyFill="1" applyBorder="1" applyAlignment="1">
      <alignment horizontal="center" vertical="center" wrapText="1"/>
    </xf>
    <xf numFmtId="0" fontId="12" fillId="11" borderId="23" xfId="0" applyFont="1" applyFill="1" applyBorder="1" applyAlignment="1">
      <alignment horizontal="center" vertical="center" wrapText="1"/>
    </xf>
    <xf numFmtId="0" fontId="60" fillId="6" borderId="7" xfId="0" applyFont="1" applyFill="1" applyBorder="1" applyAlignment="1">
      <alignment horizontal="left" vertical="center" wrapText="1"/>
    </xf>
    <xf numFmtId="2" fontId="15" fillId="0" borderId="6" xfId="0" applyNumberFormat="1" applyFont="1" applyBorder="1" applyAlignment="1">
      <alignment horizontal="center" vertical="center" wrapText="1"/>
    </xf>
    <xf numFmtId="2" fontId="15" fillId="0" borderId="18" xfId="0" applyNumberFormat="1" applyFont="1" applyBorder="1" applyAlignment="1">
      <alignment horizontal="center" vertical="center" wrapText="1"/>
    </xf>
    <xf numFmtId="2" fontId="15" fillId="0" borderId="14" xfId="0" applyNumberFormat="1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3" fillId="0" borderId="17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3" fillId="0" borderId="12" xfId="0" applyFont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17" fillId="6" borderId="6" xfId="0" applyFont="1" applyFill="1" applyBorder="1" applyAlignment="1">
      <alignment horizontal="left" vertical="center" wrapText="1"/>
    </xf>
    <xf numFmtId="0" fontId="35" fillId="2" borderId="7" xfId="0" applyFont="1" applyFill="1" applyBorder="1" applyAlignment="1">
      <alignment horizontal="left" vertical="center" wrapText="1"/>
    </xf>
    <xf numFmtId="0" fontId="30" fillId="0" borderId="7" xfId="0" applyFont="1" applyBorder="1" applyAlignment="1">
      <alignment horizontal="left" vertical="center" wrapText="1"/>
    </xf>
    <xf numFmtId="0" fontId="37" fillId="2" borderId="3" xfId="0" applyFont="1" applyFill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35" fillId="2" borderId="3" xfId="0" applyFont="1" applyFill="1" applyBorder="1" applyAlignment="1">
      <alignment horizontal="left" vertical="center" wrapText="1"/>
    </xf>
    <xf numFmtId="0" fontId="35" fillId="0" borderId="3" xfId="0" applyFont="1" applyBorder="1" applyAlignment="1">
      <alignment horizontal="left" vertical="top" wrapText="1"/>
    </xf>
    <xf numFmtId="0" fontId="30" fillId="2" borderId="7" xfId="0" applyFont="1" applyFill="1" applyBorder="1" applyAlignment="1">
      <alignment horizontal="left" vertical="top" wrapText="1"/>
    </xf>
    <xf numFmtId="0" fontId="30" fillId="0" borderId="3" xfId="0" applyFont="1" applyBorder="1" applyAlignment="1">
      <alignment horizontal="left" vertical="top" wrapText="1"/>
    </xf>
    <xf numFmtId="0" fontId="106" fillId="0" borderId="7" xfId="0" applyFont="1" applyBorder="1" applyAlignment="1">
      <alignment horizontal="left" vertical="center" wrapText="1"/>
    </xf>
    <xf numFmtId="0" fontId="30" fillId="0" borderId="3" xfId="0" applyFont="1" applyBorder="1" applyAlignment="1">
      <alignment horizontal="left" vertical="center" wrapText="1"/>
    </xf>
    <xf numFmtId="0" fontId="30" fillId="2" borderId="3" xfId="0" applyFont="1" applyFill="1" applyBorder="1" applyAlignment="1">
      <alignment horizontal="left" vertical="center" wrapText="1"/>
    </xf>
    <xf numFmtId="0" fontId="13" fillId="0" borderId="8" xfId="0" applyFont="1" applyBorder="1" applyAlignment="1">
      <alignment vertical="top"/>
    </xf>
    <xf numFmtId="0" fontId="13" fillId="0" borderId="17" xfId="0" applyFont="1" applyBorder="1" applyAlignment="1">
      <alignment vertical="top"/>
    </xf>
    <xf numFmtId="0" fontId="13" fillId="0" borderId="11" xfId="0" applyFont="1" applyBorder="1" applyAlignment="1">
      <alignment vertical="top"/>
    </xf>
    <xf numFmtId="0" fontId="13" fillId="0" borderId="12" xfId="0" applyFont="1" applyBorder="1" applyAlignment="1">
      <alignment vertical="top"/>
    </xf>
    <xf numFmtId="0" fontId="13" fillId="0" borderId="13" xfId="0" applyFont="1" applyBorder="1" applyAlignment="1">
      <alignment vertical="top"/>
    </xf>
    <xf numFmtId="0" fontId="37" fillId="2" borderId="7" xfId="0" applyFont="1" applyFill="1" applyBorder="1" applyAlignment="1">
      <alignment horizontal="left" vertical="top" wrapText="1"/>
    </xf>
    <xf numFmtId="0" fontId="40" fillId="0" borderId="7" xfId="0" applyFont="1" applyBorder="1" applyAlignment="1">
      <alignment horizontal="left" vertical="top" wrapText="1"/>
    </xf>
    <xf numFmtId="0" fontId="35" fillId="0" borderId="7" xfId="0" applyFont="1" applyBorder="1" applyAlignment="1">
      <alignment horizontal="left" vertical="top" wrapText="1"/>
    </xf>
    <xf numFmtId="0" fontId="30" fillId="2" borderId="7" xfId="0" applyFont="1" applyFill="1" applyBorder="1" applyAlignment="1">
      <alignment horizontal="left" vertical="center" wrapText="1"/>
    </xf>
    <xf numFmtId="167" fontId="35" fillId="2" borderId="7" xfId="0" applyNumberFormat="1" applyFont="1" applyFill="1" applyBorder="1" applyAlignment="1">
      <alignment horizontal="left" vertical="center" wrapText="1"/>
    </xf>
    <xf numFmtId="0" fontId="35" fillId="0" borderId="3" xfId="0" applyFont="1" applyBorder="1" applyAlignment="1">
      <alignment horizontal="left" vertical="center" wrapText="1"/>
    </xf>
    <xf numFmtId="0" fontId="30" fillId="0" borderId="6" xfId="0" applyFont="1" applyBorder="1" applyAlignment="1">
      <alignment horizontal="left" vertical="center" wrapText="1"/>
    </xf>
    <xf numFmtId="0" fontId="109" fillId="0" borderId="18" xfId="0" applyFont="1" applyBorder="1"/>
    <xf numFmtId="0" fontId="109" fillId="0" borderId="14" xfId="0" applyFont="1" applyBorder="1"/>
    <xf numFmtId="0" fontId="110" fillId="2" borderId="6" xfId="0" applyFont="1" applyFill="1" applyBorder="1" applyAlignment="1">
      <alignment horizontal="center" vertical="center" wrapText="1"/>
    </xf>
    <xf numFmtId="0" fontId="110" fillId="2" borderId="18" xfId="0" applyFont="1" applyFill="1" applyBorder="1" applyAlignment="1">
      <alignment horizontal="center" vertical="center" wrapText="1"/>
    </xf>
    <xf numFmtId="0" fontId="110" fillId="2" borderId="14" xfId="0" applyFont="1" applyFill="1" applyBorder="1" applyAlignment="1">
      <alignment horizontal="center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30" fillId="0" borderId="6" xfId="0" applyFont="1" applyBorder="1" applyAlignment="1">
      <alignment horizontal="center" vertical="center" wrapText="1"/>
    </xf>
    <xf numFmtId="0" fontId="30" fillId="0" borderId="18" xfId="0" applyFont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left" vertical="center" wrapText="1"/>
    </xf>
    <xf numFmtId="165" fontId="15" fillId="2" borderId="6" xfId="0" applyNumberFormat="1" applyFont="1" applyFill="1" applyBorder="1" applyAlignment="1">
      <alignment horizontal="center" vertical="center" wrapText="1"/>
    </xf>
    <xf numFmtId="3" fontId="15" fillId="2" borderId="6" xfId="0" applyNumberFormat="1" applyFont="1" applyFill="1" applyBorder="1" applyAlignment="1">
      <alignment horizontal="center" vertical="center" wrapText="1"/>
    </xf>
    <xf numFmtId="0" fontId="12" fillId="11" borderId="8" xfId="0" applyFont="1" applyFill="1" applyBorder="1" applyAlignment="1">
      <alignment horizontal="center" vertical="center" wrapText="1"/>
    </xf>
    <xf numFmtId="0" fontId="107" fillId="0" borderId="7" xfId="0" applyFont="1" applyBorder="1" applyAlignment="1">
      <alignment horizontal="center" vertical="center" wrapText="1"/>
    </xf>
    <xf numFmtId="0" fontId="107" fillId="0" borderId="17" xfId="0" applyFont="1" applyBorder="1" applyAlignment="1">
      <alignment horizontal="center" vertical="center" wrapText="1"/>
    </xf>
    <xf numFmtId="0" fontId="107" fillId="0" borderId="12" xfId="0" applyFont="1" applyBorder="1" applyAlignment="1">
      <alignment horizontal="center" vertical="center" wrapText="1"/>
    </xf>
    <xf numFmtId="168" fontId="15" fillId="2" borderId="6" xfId="0" applyNumberFormat="1" applyFont="1" applyFill="1" applyBorder="1" applyAlignment="1">
      <alignment horizontal="center" vertical="center" wrapText="1"/>
    </xf>
    <xf numFmtId="168" fontId="45" fillId="0" borderId="18" xfId="0" applyNumberFormat="1" applyFont="1" applyBorder="1"/>
    <xf numFmtId="168" fontId="45" fillId="0" borderId="14" xfId="0" applyNumberFormat="1" applyFont="1" applyBorder="1"/>
    <xf numFmtId="168" fontId="15" fillId="2" borderId="18" xfId="0" applyNumberFormat="1" applyFont="1" applyFill="1" applyBorder="1" applyAlignment="1">
      <alignment horizontal="center" vertical="center" wrapText="1"/>
    </xf>
    <xf numFmtId="168" fontId="15" fillId="2" borderId="14" xfId="0" applyNumberFormat="1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0" fontId="15" fillId="2" borderId="17" xfId="0" applyFont="1" applyFill="1" applyBorder="1" applyAlignment="1">
      <alignment horizontal="center"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107" fillId="0" borderId="6" xfId="0" applyFont="1" applyBorder="1" applyAlignment="1">
      <alignment horizontal="center" vertical="center" wrapText="1"/>
    </xf>
    <xf numFmtId="0" fontId="107" fillId="0" borderId="18" xfId="0" applyFont="1" applyBorder="1" applyAlignment="1">
      <alignment horizontal="center" vertical="center" wrapText="1"/>
    </xf>
    <xf numFmtId="0" fontId="107" fillId="0" borderId="14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57" fillId="11" borderId="21" xfId="2" applyFont="1" applyFill="1" applyBorder="1" applyAlignment="1">
      <alignment horizontal="center" vertical="center" wrapText="1"/>
    </xf>
    <xf numFmtId="0" fontId="57" fillId="11" borderId="22" xfId="2" applyFont="1" applyFill="1" applyBorder="1" applyAlignment="1">
      <alignment horizontal="center" vertical="center" wrapText="1"/>
    </xf>
    <xf numFmtId="168" fontId="13" fillId="0" borderId="18" xfId="0" applyNumberFormat="1" applyFont="1" applyBorder="1"/>
    <xf numFmtId="168" fontId="13" fillId="0" borderId="14" xfId="0" applyNumberFormat="1" applyFont="1" applyBorder="1"/>
    <xf numFmtId="0" fontId="58" fillId="0" borderId="20" xfId="2" applyFont="1" applyBorder="1" applyAlignment="1">
      <alignment horizontal="left" vertical="center" wrapText="1"/>
    </xf>
    <xf numFmtId="0" fontId="60" fillId="0" borderId="20" xfId="2" applyFont="1" applyBorder="1" applyAlignment="1">
      <alignment horizontal="left" vertical="center" wrapText="1"/>
    </xf>
    <xf numFmtId="49" fontId="60" fillId="0" borderId="20" xfId="2" applyNumberFormat="1" applyFont="1" applyBorder="1" applyAlignment="1">
      <alignment horizontal="center" vertical="center" wrapText="1"/>
    </xf>
    <xf numFmtId="0" fontId="58" fillId="0" borderId="37" xfId="2" applyFont="1" applyBorder="1" applyAlignment="1">
      <alignment horizontal="center" vertical="center" wrapText="1"/>
    </xf>
    <xf numFmtId="0" fontId="58" fillId="0" borderId="39" xfId="2" applyFont="1" applyBorder="1" applyAlignment="1">
      <alignment horizontal="center" vertical="center" wrapText="1"/>
    </xf>
    <xf numFmtId="0" fontId="59" fillId="0" borderId="20" xfId="2" applyFont="1" applyBorder="1" applyAlignment="1">
      <alignment horizontal="left" vertical="center" wrapText="1"/>
    </xf>
    <xf numFmtId="168" fontId="60" fillId="2" borderId="20" xfId="1" applyNumberFormat="1" applyFont="1" applyFill="1" applyBorder="1" applyAlignment="1">
      <alignment horizontal="center" vertical="center" wrapText="1"/>
    </xf>
    <xf numFmtId="0" fontId="57" fillId="4" borderId="20" xfId="2" applyFont="1" applyFill="1" applyBorder="1" applyAlignment="1">
      <alignment horizontal="center" vertical="center" wrapText="1"/>
    </xf>
    <xf numFmtId="0" fontId="50" fillId="0" borderId="21" xfId="2" applyFont="1" applyBorder="1" applyAlignment="1">
      <alignment horizontal="center" vertical="top" wrapText="1"/>
    </xf>
    <xf numFmtId="0" fontId="50" fillId="0" borderId="22" xfId="2" applyFont="1" applyBorder="1" applyAlignment="1">
      <alignment horizontal="center" vertical="top" wrapText="1"/>
    </xf>
    <xf numFmtId="0" fontId="50" fillId="0" borderId="23" xfId="2" applyFont="1" applyBorder="1" applyAlignment="1">
      <alignment horizontal="center" vertical="top" wrapText="1"/>
    </xf>
    <xf numFmtId="0" fontId="61" fillId="0" borderId="20" xfId="2" applyFont="1" applyBorder="1" applyAlignment="1">
      <alignment horizontal="left" vertical="center" wrapText="1"/>
    </xf>
    <xf numFmtId="0" fontId="17" fillId="5" borderId="8" xfId="0" applyFont="1" applyFill="1" applyBorder="1" applyAlignment="1">
      <alignment wrapText="1"/>
    </xf>
    <xf numFmtId="0" fontId="17" fillId="5" borderId="11" xfId="0" applyFont="1" applyFill="1" applyBorder="1" applyAlignment="1">
      <alignment wrapText="1"/>
    </xf>
    <xf numFmtId="0" fontId="17" fillId="5" borderId="12" xfId="0" applyFont="1" applyFill="1" applyBorder="1" applyAlignment="1">
      <alignment wrapText="1"/>
    </xf>
    <xf numFmtId="0" fontId="17" fillId="5" borderId="13" xfId="0" applyFont="1" applyFill="1" applyBorder="1" applyAlignment="1">
      <alignment wrapText="1"/>
    </xf>
    <xf numFmtId="49" fontId="15" fillId="0" borderId="18" xfId="0" applyNumberFormat="1" applyFont="1" applyBorder="1" applyAlignment="1">
      <alignment horizontal="center" vertical="center" wrapText="1"/>
    </xf>
    <xf numFmtId="49" fontId="15" fillId="0" borderId="14" xfId="0" applyNumberFormat="1" applyFont="1" applyBorder="1" applyAlignment="1">
      <alignment horizontal="center" vertical="center" wrapText="1"/>
    </xf>
    <xf numFmtId="0" fontId="57" fillId="2" borderId="22" xfId="2" applyFont="1" applyFill="1" applyBorder="1" applyAlignment="1">
      <alignment horizontal="center" vertical="center" wrapText="1"/>
    </xf>
    <xf numFmtId="0" fontId="60" fillId="2" borderId="20" xfId="2" applyFont="1" applyFill="1" applyBorder="1" applyAlignment="1">
      <alignment horizontal="center" vertical="center" wrapText="1"/>
    </xf>
    <xf numFmtId="0" fontId="58" fillId="2" borderId="21" xfId="2" applyFont="1" applyFill="1" applyBorder="1" applyAlignment="1">
      <alignment horizontal="center" vertical="center" wrapText="1"/>
    </xf>
    <xf numFmtId="0" fontId="58" fillId="2" borderId="22" xfId="2" applyFont="1" applyFill="1" applyBorder="1" applyAlignment="1">
      <alignment horizontal="center" vertical="center" wrapText="1"/>
    </xf>
    <xf numFmtId="0" fontId="66" fillId="0" borderId="20" xfId="2" applyFont="1" applyBorder="1" applyAlignment="1">
      <alignment horizontal="left" vertical="center" wrapText="1"/>
    </xf>
    <xf numFmtId="168" fontId="15" fillId="2" borderId="24" xfId="0" applyNumberFormat="1" applyFont="1" applyFill="1" applyBorder="1" applyAlignment="1">
      <alignment horizontal="center" vertical="center" wrapText="1"/>
    </xf>
    <xf numFmtId="168" fontId="15" fillId="2" borderId="22" xfId="0" applyNumberFormat="1" applyFont="1" applyFill="1" applyBorder="1" applyAlignment="1">
      <alignment horizontal="center" vertical="center" wrapText="1"/>
    </xf>
    <xf numFmtId="168" fontId="15" fillId="2" borderId="25" xfId="0" applyNumberFormat="1" applyFont="1" applyFill="1" applyBorder="1" applyAlignment="1">
      <alignment horizontal="center" vertical="center" wrapText="1"/>
    </xf>
    <xf numFmtId="0" fontId="58" fillId="2" borderId="20" xfId="2" applyFont="1" applyFill="1" applyBorder="1" applyAlignment="1">
      <alignment horizontal="left" vertical="center" wrapText="1"/>
    </xf>
    <xf numFmtId="0" fontId="66" fillId="2" borderId="20" xfId="2" applyFont="1" applyFill="1" applyBorder="1" applyAlignment="1">
      <alignment horizontal="left" vertical="center" wrapText="1"/>
    </xf>
    <xf numFmtId="0" fontId="58" fillId="0" borderId="21" xfId="2" applyFont="1" applyBorder="1" applyAlignment="1">
      <alignment horizontal="center" vertical="center" wrapText="1"/>
    </xf>
    <xf numFmtId="0" fontId="58" fillId="0" borderId="22" xfId="2" applyFont="1" applyBorder="1" applyAlignment="1">
      <alignment horizontal="center" vertical="center" wrapText="1"/>
    </xf>
    <xf numFmtId="0" fontId="63" fillId="0" borderId="20" xfId="2" applyFont="1" applyBorder="1" applyAlignment="1">
      <alignment horizontal="left" vertical="center" wrapText="1"/>
    </xf>
    <xf numFmtId="0" fontId="59" fillId="2" borderId="20" xfId="2" applyFont="1" applyFill="1" applyBorder="1" applyAlignment="1">
      <alignment horizontal="left" vertical="center" wrapText="1"/>
    </xf>
    <xf numFmtId="0" fontId="57" fillId="4" borderId="29" xfId="2" applyFont="1" applyFill="1" applyBorder="1" applyAlignment="1">
      <alignment horizontal="center" vertical="center" wrapText="1"/>
    </xf>
    <xf numFmtId="0" fontId="57" fillId="4" borderId="30" xfId="2" applyFont="1" applyFill="1" applyBorder="1" applyAlignment="1">
      <alignment horizontal="center" vertical="center" wrapText="1"/>
    </xf>
    <xf numFmtId="0" fontId="57" fillId="4" borderId="31" xfId="2" applyFont="1" applyFill="1" applyBorder="1" applyAlignment="1">
      <alignment horizontal="center" vertical="center" wrapText="1"/>
    </xf>
    <xf numFmtId="0" fontId="58" fillId="0" borderId="23" xfId="2" applyFont="1" applyBorder="1" applyAlignment="1">
      <alignment horizontal="center" vertical="center" wrapText="1"/>
    </xf>
    <xf numFmtId="0" fontId="60" fillId="2" borderId="20" xfId="2" applyFont="1" applyFill="1" applyBorder="1" applyAlignment="1">
      <alignment horizontal="left" vertical="center" wrapText="1"/>
    </xf>
    <xf numFmtId="0" fontId="60" fillId="2" borderId="20" xfId="2" applyFont="1" applyFill="1" applyBorder="1" applyAlignment="1">
      <alignment vertical="center" wrapText="1"/>
    </xf>
    <xf numFmtId="0" fontId="60" fillId="0" borderId="20" xfId="2" applyFont="1" applyBorder="1" applyAlignment="1">
      <alignment horizontal="center" vertical="center" wrapText="1"/>
    </xf>
    <xf numFmtId="0" fontId="58" fillId="0" borderId="20" xfId="2" applyFont="1" applyBorder="1" applyAlignment="1">
      <alignment horizontal="center" vertical="center" wrapText="1"/>
    </xf>
    <xf numFmtId="0" fontId="71" fillId="2" borderId="20" xfId="3" applyFont="1" applyFill="1" applyBorder="1" applyAlignment="1">
      <alignment horizontal="center" vertical="center" wrapText="1"/>
    </xf>
    <xf numFmtId="0" fontId="60" fillId="0" borderId="20" xfId="2" applyFont="1" applyBorder="1" applyAlignment="1">
      <alignment horizontal="center" vertical="top" wrapText="1"/>
    </xf>
    <xf numFmtId="0" fontId="60" fillId="0" borderId="21" xfId="2" applyFont="1" applyBorder="1" applyAlignment="1">
      <alignment horizontal="center" vertical="top" wrapText="1"/>
    </xf>
    <xf numFmtId="0" fontId="60" fillId="0" borderId="22" xfId="2" applyFont="1" applyBorder="1" applyAlignment="1">
      <alignment horizontal="center" vertical="top" wrapText="1"/>
    </xf>
    <xf numFmtId="0" fontId="60" fillId="0" borderId="23" xfId="2" applyFont="1" applyBorder="1" applyAlignment="1">
      <alignment horizontal="center" vertical="top" wrapText="1"/>
    </xf>
    <xf numFmtId="0" fontId="27" fillId="0" borderId="14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49" fontId="15" fillId="2" borderId="5" xfId="0" applyNumberFormat="1" applyFont="1" applyFill="1" applyBorder="1" applyAlignment="1">
      <alignment horizontal="center" vertical="center" wrapText="1"/>
    </xf>
    <xf numFmtId="0" fontId="24" fillId="0" borderId="18" xfId="0" applyFont="1" applyBorder="1" applyAlignment="1">
      <alignment horizontal="left" vertical="center" wrapText="1"/>
    </xf>
    <xf numFmtId="0" fontId="22" fillId="2" borderId="18" xfId="0" applyFont="1" applyFill="1" applyBorder="1" applyAlignment="1">
      <alignment horizontal="center" vertical="center" wrapText="1"/>
    </xf>
    <xf numFmtId="0" fontId="22" fillId="2" borderId="14" xfId="0" applyFont="1" applyFill="1" applyBorder="1" applyAlignment="1">
      <alignment horizontal="center" vertical="center" wrapText="1"/>
    </xf>
    <xf numFmtId="0" fontId="12" fillId="4" borderId="19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24" fillId="0" borderId="8" xfId="0" applyFont="1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52" fillId="0" borderId="20" xfId="2" applyFont="1" applyBorder="1" applyAlignment="1">
      <alignment horizontal="center" vertical="top" wrapText="1"/>
    </xf>
    <xf numFmtId="0" fontId="24" fillId="0" borderId="5" xfId="0" applyFont="1" applyBorder="1" applyAlignment="1">
      <alignment horizontal="left" vertical="center" wrapText="1"/>
    </xf>
    <xf numFmtId="2" fontId="13" fillId="0" borderId="18" xfId="0" applyNumberFormat="1" applyFont="1" applyBorder="1"/>
    <xf numFmtId="2" fontId="13" fillId="0" borderId="14" xfId="0" applyNumberFormat="1" applyFont="1" applyBorder="1"/>
    <xf numFmtId="0" fontId="78" fillId="0" borderId="20" xfId="2" applyNumberFormat="1" applyFont="1" applyFill="1" applyBorder="1" applyAlignment="1">
      <alignment horizontal="left" vertical="center" wrapText="1"/>
    </xf>
    <xf numFmtId="0" fontId="80" fillId="0" borderId="20" xfId="2" applyNumberFormat="1" applyFont="1" applyFill="1" applyBorder="1" applyAlignment="1">
      <alignment horizontal="left" vertical="center" wrapText="1"/>
    </xf>
    <xf numFmtId="49" fontId="80" fillId="0" borderId="20" xfId="2" applyNumberFormat="1" applyFont="1" applyFill="1" applyBorder="1" applyAlignment="1">
      <alignment horizontal="center" vertical="center" wrapText="1"/>
    </xf>
    <xf numFmtId="0" fontId="77" fillId="15" borderId="20" xfId="2" applyNumberFormat="1" applyFont="1" applyFill="1" applyBorder="1" applyAlignment="1">
      <alignment horizontal="center" vertical="center" wrapText="1"/>
    </xf>
    <xf numFmtId="0" fontId="78" fillId="0" borderId="21" xfId="2" applyNumberFormat="1" applyFont="1" applyFill="1" applyBorder="1" applyAlignment="1">
      <alignment horizontal="center" vertical="center" wrapText="1"/>
    </xf>
    <xf numFmtId="0" fontId="78" fillId="0" borderId="22" xfId="2" applyNumberFormat="1" applyFont="1" applyFill="1" applyBorder="1" applyAlignment="1">
      <alignment horizontal="center" vertical="center" wrapText="1"/>
    </xf>
    <xf numFmtId="0" fontId="78" fillId="0" borderId="23" xfId="2" applyNumberFormat="1" applyFont="1" applyFill="1" applyBorder="1" applyAlignment="1">
      <alignment horizontal="center" vertical="center" wrapText="1"/>
    </xf>
    <xf numFmtId="0" fontId="79" fillId="0" borderId="20" xfId="2" applyNumberFormat="1" applyFont="1" applyFill="1" applyBorder="1" applyAlignment="1">
      <alignment horizontal="left" vertical="center" wrapText="1"/>
    </xf>
    <xf numFmtId="0" fontId="79" fillId="6" borderId="20" xfId="2" applyNumberFormat="1" applyFont="1" applyFill="1" applyBorder="1" applyAlignment="1">
      <alignment horizontal="left" vertical="center" wrapText="1"/>
    </xf>
    <xf numFmtId="0" fontId="73" fillId="0" borderId="21" xfId="2" applyNumberFormat="1" applyFont="1" applyFill="1" applyBorder="1" applyAlignment="1">
      <alignment horizontal="center" vertical="top" wrapText="1"/>
    </xf>
    <xf numFmtId="0" fontId="73" fillId="0" borderId="22" xfId="2" applyNumberFormat="1" applyFont="1" applyFill="1" applyBorder="1" applyAlignment="1">
      <alignment horizontal="center" vertical="top" wrapText="1"/>
    </xf>
    <xf numFmtId="0" fontId="73" fillId="0" borderId="23" xfId="2" applyNumberFormat="1" applyFont="1" applyFill="1" applyBorder="1" applyAlignment="1">
      <alignment horizontal="center" vertical="top" wrapText="1"/>
    </xf>
    <xf numFmtId="0" fontId="81" fillId="0" borderId="20" xfId="2" applyNumberFormat="1" applyFont="1" applyFill="1" applyBorder="1" applyAlignment="1">
      <alignment horizontal="left" vertical="center" wrapText="1"/>
    </xf>
    <xf numFmtId="0" fontId="86" fillId="0" borderId="20" xfId="2" applyNumberFormat="1" applyFont="1" applyFill="1" applyBorder="1" applyAlignment="1">
      <alignment horizontal="left" vertical="top" wrapText="1"/>
    </xf>
    <xf numFmtId="0" fontId="78" fillId="6" borderId="20" xfId="2" applyNumberFormat="1" applyFont="1" applyFill="1" applyBorder="1" applyAlignment="1">
      <alignment horizontal="left" vertical="center" wrapText="1"/>
    </xf>
    <xf numFmtId="0" fontId="86" fillId="6" borderId="20" xfId="2" applyNumberFormat="1" applyFont="1" applyFill="1" applyBorder="1" applyAlignment="1">
      <alignment horizontal="left" vertical="center" wrapText="1"/>
    </xf>
    <xf numFmtId="0" fontId="76" fillId="6" borderId="20" xfId="2" applyFont="1" applyFill="1" applyBorder="1" applyAlignment="1">
      <alignment horizontal="left" vertical="center" wrapText="1"/>
    </xf>
    <xf numFmtId="0" fontId="80" fillId="6" borderId="20" xfId="2" applyNumberFormat="1" applyFont="1" applyFill="1" applyBorder="1" applyAlignment="1">
      <alignment vertical="center" wrapText="1"/>
    </xf>
    <xf numFmtId="0" fontId="83" fillId="0" borderId="20" xfId="2" applyNumberFormat="1" applyFont="1" applyFill="1" applyBorder="1" applyAlignment="1">
      <alignment horizontal="left" vertical="center" wrapText="1"/>
    </xf>
    <xf numFmtId="0" fontId="80" fillId="0" borderId="20" xfId="2" applyNumberFormat="1" applyFont="1" applyFill="1" applyBorder="1" applyAlignment="1">
      <alignment horizontal="center" vertical="center" wrapText="1"/>
    </xf>
    <xf numFmtId="0" fontId="80" fillId="6" borderId="20" xfId="2" applyNumberFormat="1" applyFont="1" applyFill="1" applyBorder="1" applyAlignment="1">
      <alignment horizontal="left" vertical="center" wrapText="1"/>
    </xf>
    <xf numFmtId="0" fontId="78" fillId="0" borderId="20" xfId="2" applyNumberFormat="1" applyFont="1" applyFill="1" applyBorder="1" applyAlignment="1">
      <alignment horizontal="center" vertical="center" wrapText="1"/>
    </xf>
    <xf numFmtId="0" fontId="80" fillId="6" borderId="20" xfId="2" applyNumberFormat="1" applyFont="1" applyFill="1" applyBorder="1" applyAlignment="1">
      <alignment horizontal="center" vertical="center" wrapText="1"/>
    </xf>
    <xf numFmtId="0" fontId="71" fillId="6" borderId="20" xfId="3" applyFont="1" applyFill="1" applyBorder="1" applyAlignment="1">
      <alignment horizontal="center" vertical="center" wrapText="1"/>
    </xf>
    <xf numFmtId="0" fontId="80" fillId="0" borderId="20" xfId="2" applyNumberFormat="1" applyFont="1" applyFill="1" applyBorder="1" applyAlignment="1">
      <alignment horizontal="center" vertical="top" wrapText="1"/>
    </xf>
    <xf numFmtId="49" fontId="80" fillId="6" borderId="20" xfId="2" applyNumberFormat="1" applyFont="1" applyFill="1" applyBorder="1" applyAlignment="1">
      <alignment horizontal="center" vertical="center" wrapText="1"/>
    </xf>
    <xf numFmtId="0" fontId="85" fillId="6" borderId="20" xfId="2" applyNumberFormat="1" applyFont="1" applyFill="1" applyBorder="1" applyAlignment="1">
      <alignment horizontal="center" vertical="center" wrapText="1"/>
    </xf>
    <xf numFmtId="0" fontId="80" fillId="0" borderId="21" xfId="2" applyNumberFormat="1" applyFont="1" applyFill="1" applyBorder="1" applyAlignment="1">
      <alignment horizontal="center" vertical="top" wrapText="1"/>
    </xf>
    <xf numFmtId="0" fontId="80" fillId="0" borderId="22" xfId="2" applyNumberFormat="1" applyFont="1" applyFill="1" applyBorder="1" applyAlignment="1">
      <alignment horizontal="center" vertical="top" wrapText="1"/>
    </xf>
    <xf numFmtId="0" fontId="80" fillId="0" borderId="23" xfId="2" applyNumberFormat="1" applyFont="1" applyFill="1" applyBorder="1" applyAlignment="1">
      <alignment horizontal="center" vertical="top" wrapText="1"/>
    </xf>
    <xf numFmtId="0" fontId="89" fillId="0" borderId="21" xfId="2" applyNumberFormat="1" applyFont="1" applyFill="1" applyBorder="1" applyAlignment="1">
      <alignment horizontal="center" vertical="center" wrapText="1"/>
    </xf>
    <xf numFmtId="0" fontId="89" fillId="0" borderId="22" xfId="2" applyNumberFormat="1" applyFont="1" applyFill="1" applyBorder="1" applyAlignment="1">
      <alignment horizontal="center" vertical="center" wrapText="1"/>
    </xf>
    <xf numFmtId="0" fontId="89" fillId="0" borderId="23" xfId="2" applyNumberFormat="1" applyFont="1" applyFill="1" applyBorder="1" applyAlignment="1">
      <alignment horizontal="center" vertical="center" wrapText="1"/>
    </xf>
    <xf numFmtId="0" fontId="79" fillId="0" borderId="21" xfId="2" applyNumberFormat="1" applyFont="1" applyFill="1" applyBorder="1" applyAlignment="1">
      <alignment horizontal="center" vertical="center" wrapText="1"/>
    </xf>
    <xf numFmtId="0" fontId="79" fillId="0" borderId="22" xfId="2" applyNumberFormat="1" applyFont="1" applyFill="1" applyBorder="1" applyAlignment="1">
      <alignment horizontal="center" vertical="center" wrapText="1"/>
    </xf>
    <xf numFmtId="0" fontId="79" fillId="0" borderId="23" xfId="2" applyNumberFormat="1" applyFont="1" applyFill="1" applyBorder="1" applyAlignment="1">
      <alignment horizontal="center" vertical="center" wrapText="1"/>
    </xf>
    <xf numFmtId="0" fontId="79" fillId="0" borderId="20" xfId="2" applyNumberFormat="1" applyFont="1" applyFill="1" applyBorder="1" applyAlignment="1">
      <alignment horizontal="center" vertical="center" wrapText="1"/>
    </xf>
    <xf numFmtId="0" fontId="83" fillId="6" borderId="20" xfId="2" applyNumberFormat="1" applyFont="1" applyFill="1" applyBorder="1" applyAlignment="1">
      <alignment horizontal="left" vertical="center" wrapText="1"/>
    </xf>
    <xf numFmtId="0" fontId="80" fillId="6" borderId="21" xfId="2" applyNumberFormat="1" applyFont="1" applyFill="1" applyBorder="1" applyAlignment="1">
      <alignment horizontal="center" vertical="center" wrapText="1"/>
    </xf>
    <xf numFmtId="0" fontId="80" fillId="6" borderId="22" xfId="2" applyNumberFormat="1" applyFont="1" applyFill="1" applyBorder="1" applyAlignment="1">
      <alignment horizontal="center" vertical="center" wrapText="1"/>
    </xf>
    <xf numFmtId="0" fontId="80" fillId="6" borderId="23" xfId="2" applyNumberFormat="1" applyFont="1" applyFill="1" applyBorder="1" applyAlignment="1">
      <alignment horizontal="center" vertical="center" wrapText="1"/>
    </xf>
    <xf numFmtId="0" fontId="80" fillId="6" borderId="27" xfId="2" applyNumberFormat="1" applyFont="1" applyFill="1" applyBorder="1" applyAlignment="1">
      <alignment horizontal="center" vertical="center" wrapText="1"/>
    </xf>
    <xf numFmtId="0" fontId="80" fillId="6" borderId="34" xfId="2" applyNumberFormat="1" applyFont="1" applyFill="1" applyBorder="1" applyAlignment="1">
      <alignment horizontal="center" vertical="center" wrapText="1"/>
    </xf>
    <xf numFmtId="0" fontId="80" fillId="6" borderId="28" xfId="2" applyNumberFormat="1" applyFont="1" applyFill="1" applyBorder="1" applyAlignment="1">
      <alignment horizontal="center" vertical="center" wrapText="1"/>
    </xf>
    <xf numFmtId="0" fontId="77" fillId="6" borderId="40" xfId="2" applyNumberFormat="1" applyFont="1" applyFill="1" applyBorder="1" applyAlignment="1">
      <alignment horizontal="center" vertical="center" wrapText="1"/>
    </xf>
    <xf numFmtId="0" fontId="77" fillId="6" borderId="37" xfId="2" applyNumberFormat="1" applyFont="1" applyFill="1" applyBorder="1" applyAlignment="1">
      <alignment horizontal="center" vertical="center" wrapText="1"/>
    </xf>
    <xf numFmtId="0" fontId="77" fillId="6" borderId="39" xfId="2" applyNumberFormat="1" applyFont="1" applyFill="1" applyBorder="1" applyAlignment="1">
      <alignment horizontal="center" vertical="center" wrapText="1"/>
    </xf>
    <xf numFmtId="0" fontId="77" fillId="6" borderId="21" xfId="2" applyNumberFormat="1" applyFont="1" applyFill="1" applyBorder="1" applyAlignment="1">
      <alignment horizontal="center" vertical="center" wrapText="1"/>
    </xf>
    <xf numFmtId="0" fontId="77" fillId="6" borderId="22" xfId="2" applyNumberFormat="1" applyFont="1" applyFill="1" applyBorder="1" applyAlignment="1">
      <alignment horizontal="center" vertical="center" wrapText="1"/>
    </xf>
    <xf numFmtId="2" fontId="80" fillId="6" borderId="20" xfId="1" applyNumberFormat="1" applyFont="1" applyFill="1" applyBorder="1" applyAlignment="1">
      <alignment horizontal="center" vertical="center" wrapText="1"/>
    </xf>
    <xf numFmtId="0" fontId="17" fillId="5" borderId="7" xfId="5" applyFont="1" applyFill="1" applyBorder="1" applyAlignment="1">
      <alignment horizontal="left" vertical="center" wrapText="1"/>
    </xf>
    <xf numFmtId="0" fontId="45" fillId="0" borderId="8" xfId="5" applyFont="1" applyBorder="1"/>
    <xf numFmtId="0" fontId="45" fillId="0" borderId="17" xfId="5" applyFont="1" applyBorder="1"/>
    <xf numFmtId="0" fontId="45" fillId="0" borderId="11" xfId="5" applyFont="1" applyBorder="1"/>
    <xf numFmtId="0" fontId="45" fillId="0" borderId="12" xfId="5" applyFont="1" applyBorder="1"/>
    <xf numFmtId="0" fontId="45" fillId="0" borderId="13" xfId="5" applyFont="1" applyBorder="1"/>
    <xf numFmtId="49" fontId="15" fillId="0" borderId="6" xfId="5" applyNumberFormat="1" applyFont="1" applyBorder="1" applyAlignment="1">
      <alignment horizontal="center" vertical="center" wrapText="1"/>
    </xf>
    <xf numFmtId="0" fontId="45" fillId="0" borderId="18" xfId="5" applyFont="1" applyBorder="1"/>
    <xf numFmtId="0" fontId="45" fillId="0" borderId="14" xfId="5" applyFont="1" applyBorder="1"/>
    <xf numFmtId="2" fontId="15" fillId="2" borderId="6" xfId="5" applyNumberFormat="1" applyFont="1" applyFill="1" applyBorder="1" applyAlignment="1">
      <alignment horizontal="center" vertical="center" wrapText="1"/>
    </xf>
    <xf numFmtId="2" fontId="45" fillId="0" borderId="18" xfId="5" applyNumberFormat="1" applyFont="1" applyBorder="1"/>
    <xf numFmtId="2" fontId="45" fillId="0" borderId="14" xfId="5" applyNumberFormat="1" applyFont="1" applyBorder="1"/>
    <xf numFmtId="2" fontId="15" fillId="5" borderId="6" xfId="0" applyNumberFormat="1" applyFont="1" applyFill="1" applyBorder="1" applyAlignment="1">
      <alignment horizontal="center" vertical="center" wrapText="1"/>
    </xf>
    <xf numFmtId="49" fontId="15" fillId="5" borderId="6" xfId="0" applyNumberFormat="1" applyFont="1" applyFill="1" applyBorder="1" applyAlignment="1">
      <alignment horizontal="center" vertical="center" wrapText="1"/>
    </xf>
    <xf numFmtId="0" fontId="86" fillId="0" borderId="20" xfId="2" applyNumberFormat="1" applyFont="1" applyFill="1" applyBorder="1" applyAlignment="1">
      <alignment horizontal="left" vertical="center" wrapText="1"/>
    </xf>
    <xf numFmtId="0" fontId="50" fillId="0" borderId="21" xfId="2" applyFont="1" applyFill="1" applyBorder="1" applyAlignment="1">
      <alignment horizontal="center"/>
    </xf>
    <xf numFmtId="0" fontId="50" fillId="0" borderId="22" xfId="2" applyFont="1" applyFill="1" applyBorder="1" applyAlignment="1">
      <alignment horizontal="center"/>
    </xf>
    <xf numFmtId="0" fontId="50" fillId="0" borderId="23" xfId="2" applyFont="1" applyFill="1" applyBorder="1" applyAlignment="1">
      <alignment horizontal="center"/>
    </xf>
    <xf numFmtId="0" fontId="83" fillId="0" borderId="20" xfId="3" applyFont="1" applyBorder="1" applyAlignment="1">
      <alignment horizontal="left" vertical="center" wrapText="1"/>
    </xf>
    <xf numFmtId="0" fontId="80" fillId="6" borderId="20" xfId="3" applyFont="1" applyFill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32" xfId="0" applyFont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32" xfId="0" applyFont="1" applyFill="1" applyBorder="1" applyAlignment="1">
      <alignment horizontal="center" vertical="center" wrapText="1"/>
    </xf>
    <xf numFmtId="0" fontId="15" fillId="2" borderId="41" xfId="0" applyFont="1" applyFill="1" applyBorder="1" applyAlignment="1">
      <alignment horizontal="center" vertical="center" wrapText="1"/>
    </xf>
    <xf numFmtId="0" fontId="77" fillId="6" borderId="41" xfId="2" applyNumberFormat="1" applyFont="1" applyFill="1" applyBorder="1" applyAlignment="1">
      <alignment horizontal="center" vertical="center" wrapText="1"/>
    </xf>
    <xf numFmtId="0" fontId="77" fillId="6" borderId="17" xfId="2" applyNumberFormat="1" applyFont="1" applyFill="1" applyBorder="1" applyAlignment="1">
      <alignment horizontal="center" vertical="center" wrapText="1"/>
    </xf>
    <xf numFmtId="0" fontId="77" fillId="6" borderId="42" xfId="2" applyNumberFormat="1" applyFont="1" applyFill="1" applyBorder="1" applyAlignment="1">
      <alignment horizontal="center" vertical="center" wrapText="1"/>
    </xf>
    <xf numFmtId="0" fontId="13" fillId="0" borderId="8" xfId="0" applyFont="1" applyBorder="1" applyAlignment="1">
      <alignment wrapText="1"/>
    </xf>
    <xf numFmtId="0" fontId="13" fillId="0" borderId="10" xfId="0" applyFont="1" applyBorder="1" applyAlignment="1">
      <alignment wrapText="1"/>
    </xf>
    <xf numFmtId="0" fontId="13" fillId="0" borderId="11" xfId="0" applyFont="1" applyBorder="1" applyAlignment="1">
      <alignment wrapText="1"/>
    </xf>
    <xf numFmtId="0" fontId="13" fillId="0" borderId="12" xfId="0" applyFont="1" applyBorder="1" applyAlignment="1">
      <alignment wrapText="1"/>
    </xf>
    <xf numFmtId="0" fontId="13" fillId="0" borderId="13" xfId="0" applyFont="1" applyBorder="1" applyAlignment="1">
      <alignment wrapText="1"/>
    </xf>
    <xf numFmtId="0" fontId="13" fillId="6" borderId="8" xfId="0" applyFont="1" applyFill="1" applyBorder="1" applyAlignment="1">
      <alignment wrapText="1"/>
    </xf>
    <xf numFmtId="0" fontId="13" fillId="6" borderId="12" xfId="0" applyFont="1" applyFill="1" applyBorder="1" applyAlignment="1">
      <alignment wrapText="1"/>
    </xf>
    <xf numFmtId="0" fontId="13" fillId="6" borderId="13" xfId="0" applyFont="1" applyFill="1" applyBorder="1" applyAlignment="1">
      <alignment wrapText="1"/>
    </xf>
    <xf numFmtId="0" fontId="13" fillId="0" borderId="9" xfId="0" applyFont="1" applyBorder="1" applyAlignment="1">
      <alignment wrapText="1"/>
    </xf>
    <xf numFmtId="0" fontId="13" fillId="0" borderId="14" xfId="0" applyFont="1" applyBorder="1" applyAlignment="1">
      <alignment wrapText="1"/>
    </xf>
    <xf numFmtId="0" fontId="13" fillId="0" borderId="5" xfId="0" applyFont="1" applyBorder="1" applyAlignment="1">
      <alignment wrapText="1"/>
    </xf>
    <xf numFmtId="0" fontId="13" fillId="0" borderId="4" xfId="0" applyFont="1" applyBorder="1" applyAlignment="1">
      <alignment wrapText="1"/>
    </xf>
  </cellXfs>
  <cellStyles count="7">
    <cellStyle name="Обычный" xfId="0" builtinId="0"/>
    <cellStyle name="Обычный 2" xfId="5"/>
    <cellStyle name="Обычный 2 2" xfId="4"/>
    <cellStyle name="Обычный 3" xfId="2"/>
    <cellStyle name="Обычный_Лист1" xfId="3"/>
    <cellStyle name="Процентный" xfId="6" builtinId="5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png"/><Relationship Id="rId74" Type="http://schemas.openxmlformats.org/officeDocument/2006/relationships/image" Target="../media/image74.jpg"/><Relationship Id="rId79" Type="http://schemas.openxmlformats.org/officeDocument/2006/relationships/image" Target="../media/image79.png"/><Relationship Id="rId102" Type="http://schemas.openxmlformats.org/officeDocument/2006/relationships/image" Target="../media/image102.jpg"/><Relationship Id="rId123" Type="http://schemas.openxmlformats.org/officeDocument/2006/relationships/image" Target="../media/image123.png"/><Relationship Id="rId128" Type="http://schemas.openxmlformats.org/officeDocument/2006/relationships/image" Target="../media/image128.jpe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pn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134" Type="http://schemas.openxmlformats.org/officeDocument/2006/relationships/image" Target="../media/image134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pn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png"/><Relationship Id="rId67" Type="http://schemas.openxmlformats.org/officeDocument/2006/relationships/image" Target="../media/image67.jpg"/><Relationship Id="rId103" Type="http://schemas.openxmlformats.org/officeDocument/2006/relationships/image" Target="../media/image103.png"/><Relationship Id="rId108" Type="http://schemas.openxmlformats.org/officeDocument/2006/relationships/image" Target="../media/image108.jpg"/><Relationship Id="rId116" Type="http://schemas.openxmlformats.org/officeDocument/2006/relationships/image" Target="../media/image116.jp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137" Type="http://schemas.openxmlformats.org/officeDocument/2006/relationships/image" Target="../media/image137.pn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pn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27" Type="http://schemas.openxmlformats.org/officeDocument/2006/relationships/image" Target="../media/image127.jpe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png"/><Relationship Id="rId130" Type="http://schemas.openxmlformats.org/officeDocument/2006/relationships/image" Target="../media/image130.jpeg"/><Relationship Id="rId135" Type="http://schemas.openxmlformats.org/officeDocument/2006/relationships/image" Target="../media/image135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png"/><Relationship Id="rId97" Type="http://schemas.openxmlformats.org/officeDocument/2006/relationships/image" Target="../media/image97.jp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jp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pn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jpg"/><Relationship Id="rId117" Type="http://schemas.openxmlformats.org/officeDocument/2006/relationships/image" Target="../media/image125.jpg"/><Relationship Id="rId21" Type="http://schemas.openxmlformats.org/officeDocument/2006/relationships/image" Target="../media/image21.jpg"/><Relationship Id="rId42" Type="http://schemas.openxmlformats.org/officeDocument/2006/relationships/image" Target="../media/image43.jpg"/><Relationship Id="rId47" Type="http://schemas.openxmlformats.org/officeDocument/2006/relationships/image" Target="../media/image49.jpg"/><Relationship Id="rId63" Type="http://schemas.openxmlformats.org/officeDocument/2006/relationships/image" Target="../media/image65.jpg"/><Relationship Id="rId68" Type="http://schemas.openxmlformats.org/officeDocument/2006/relationships/image" Target="../media/image71.png"/><Relationship Id="rId84" Type="http://schemas.openxmlformats.org/officeDocument/2006/relationships/image" Target="../media/image90.jpg"/><Relationship Id="rId89" Type="http://schemas.openxmlformats.org/officeDocument/2006/relationships/image" Target="../media/image95.jpg"/><Relationship Id="rId112" Type="http://schemas.openxmlformats.org/officeDocument/2006/relationships/image" Target="../media/image120.png"/><Relationship Id="rId133" Type="http://schemas.openxmlformats.org/officeDocument/2006/relationships/image" Target="../media/image143.jpeg"/><Relationship Id="rId138" Type="http://schemas.openxmlformats.org/officeDocument/2006/relationships/image" Target="../media/image148.jpeg"/><Relationship Id="rId16" Type="http://schemas.openxmlformats.org/officeDocument/2006/relationships/image" Target="../media/image16.jpg"/><Relationship Id="rId107" Type="http://schemas.openxmlformats.org/officeDocument/2006/relationships/image" Target="../media/image115.jpg"/><Relationship Id="rId11" Type="http://schemas.openxmlformats.org/officeDocument/2006/relationships/image" Target="../media/image11.jpg"/><Relationship Id="rId32" Type="http://schemas.openxmlformats.org/officeDocument/2006/relationships/image" Target="../media/image33.jpg"/><Relationship Id="rId37" Type="http://schemas.openxmlformats.org/officeDocument/2006/relationships/image" Target="../media/image38.jpg"/><Relationship Id="rId53" Type="http://schemas.openxmlformats.org/officeDocument/2006/relationships/image" Target="../media/image55.jpg"/><Relationship Id="rId58" Type="http://schemas.openxmlformats.org/officeDocument/2006/relationships/image" Target="../media/image60.jpg"/><Relationship Id="rId74" Type="http://schemas.openxmlformats.org/officeDocument/2006/relationships/image" Target="../media/image78.png"/><Relationship Id="rId79" Type="http://schemas.openxmlformats.org/officeDocument/2006/relationships/image" Target="../media/image83.jpg"/><Relationship Id="rId102" Type="http://schemas.openxmlformats.org/officeDocument/2006/relationships/image" Target="../media/image110.jpg"/><Relationship Id="rId123" Type="http://schemas.openxmlformats.org/officeDocument/2006/relationships/image" Target="../media/image139.png"/><Relationship Id="rId128" Type="http://schemas.openxmlformats.org/officeDocument/2006/relationships/image" Target="../media/image87.jpg"/><Relationship Id="rId5" Type="http://schemas.openxmlformats.org/officeDocument/2006/relationships/image" Target="../media/image5.jpg"/><Relationship Id="rId90" Type="http://schemas.openxmlformats.org/officeDocument/2006/relationships/image" Target="../media/image96.jpg"/><Relationship Id="rId95" Type="http://schemas.openxmlformats.org/officeDocument/2006/relationships/image" Target="../media/image101.jpg"/><Relationship Id="rId22" Type="http://schemas.openxmlformats.org/officeDocument/2006/relationships/image" Target="../media/image22.jpg"/><Relationship Id="rId27" Type="http://schemas.openxmlformats.org/officeDocument/2006/relationships/image" Target="../media/image28.jpg"/><Relationship Id="rId43" Type="http://schemas.openxmlformats.org/officeDocument/2006/relationships/image" Target="../media/image44.jpg"/><Relationship Id="rId48" Type="http://schemas.openxmlformats.org/officeDocument/2006/relationships/image" Target="../media/image50.jpg"/><Relationship Id="rId64" Type="http://schemas.openxmlformats.org/officeDocument/2006/relationships/image" Target="../media/image66.jpg"/><Relationship Id="rId69" Type="http://schemas.openxmlformats.org/officeDocument/2006/relationships/image" Target="../media/image72.png"/><Relationship Id="rId113" Type="http://schemas.openxmlformats.org/officeDocument/2006/relationships/image" Target="../media/image121.png"/><Relationship Id="rId118" Type="http://schemas.openxmlformats.org/officeDocument/2006/relationships/image" Target="../media/image129.jpeg"/><Relationship Id="rId134" Type="http://schemas.openxmlformats.org/officeDocument/2006/relationships/image" Target="../media/image144.jpeg"/><Relationship Id="rId139" Type="http://schemas.openxmlformats.org/officeDocument/2006/relationships/image" Target="../media/image149.jpeg"/><Relationship Id="rId8" Type="http://schemas.openxmlformats.org/officeDocument/2006/relationships/image" Target="../media/image8.jpg"/><Relationship Id="rId51" Type="http://schemas.openxmlformats.org/officeDocument/2006/relationships/image" Target="../media/image53.jpg"/><Relationship Id="rId72" Type="http://schemas.openxmlformats.org/officeDocument/2006/relationships/image" Target="../media/image76.png"/><Relationship Id="rId80" Type="http://schemas.openxmlformats.org/officeDocument/2006/relationships/image" Target="../media/image84.png"/><Relationship Id="rId85" Type="http://schemas.openxmlformats.org/officeDocument/2006/relationships/image" Target="../media/image91.jpg"/><Relationship Id="rId93" Type="http://schemas.openxmlformats.org/officeDocument/2006/relationships/image" Target="../media/image99.jpg"/><Relationship Id="rId98" Type="http://schemas.openxmlformats.org/officeDocument/2006/relationships/image" Target="../media/image106.jpg"/><Relationship Id="rId121" Type="http://schemas.openxmlformats.org/officeDocument/2006/relationships/image" Target="../media/image137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6.jpg"/><Relationship Id="rId33" Type="http://schemas.openxmlformats.org/officeDocument/2006/relationships/image" Target="../media/image34.jpg"/><Relationship Id="rId38" Type="http://schemas.openxmlformats.org/officeDocument/2006/relationships/image" Target="../media/image39.jpg"/><Relationship Id="rId46" Type="http://schemas.openxmlformats.org/officeDocument/2006/relationships/image" Target="../media/image48.jpg"/><Relationship Id="rId59" Type="http://schemas.openxmlformats.org/officeDocument/2006/relationships/image" Target="../media/image61.jpg"/><Relationship Id="rId67" Type="http://schemas.openxmlformats.org/officeDocument/2006/relationships/image" Target="../media/image70.png"/><Relationship Id="rId103" Type="http://schemas.openxmlformats.org/officeDocument/2006/relationships/image" Target="../media/image111.jpg"/><Relationship Id="rId108" Type="http://schemas.openxmlformats.org/officeDocument/2006/relationships/image" Target="../media/image116.jpg"/><Relationship Id="rId116" Type="http://schemas.openxmlformats.org/officeDocument/2006/relationships/image" Target="../media/image124.png"/><Relationship Id="rId124" Type="http://schemas.openxmlformats.org/officeDocument/2006/relationships/image" Target="../media/image47.jpg"/><Relationship Id="rId129" Type="http://schemas.openxmlformats.org/officeDocument/2006/relationships/image" Target="../media/image103.png"/><Relationship Id="rId137" Type="http://schemas.openxmlformats.org/officeDocument/2006/relationships/image" Target="../media/image147.jpeg"/><Relationship Id="rId20" Type="http://schemas.openxmlformats.org/officeDocument/2006/relationships/image" Target="../media/image20.jpg"/><Relationship Id="rId41" Type="http://schemas.openxmlformats.org/officeDocument/2006/relationships/image" Target="../media/image42.jpg"/><Relationship Id="rId54" Type="http://schemas.openxmlformats.org/officeDocument/2006/relationships/image" Target="../media/image56.png"/><Relationship Id="rId62" Type="http://schemas.openxmlformats.org/officeDocument/2006/relationships/image" Target="../media/image64.jpg"/><Relationship Id="rId70" Type="http://schemas.openxmlformats.org/officeDocument/2006/relationships/image" Target="../media/image73.png"/><Relationship Id="rId75" Type="http://schemas.openxmlformats.org/officeDocument/2006/relationships/image" Target="../media/image79.png"/><Relationship Id="rId83" Type="http://schemas.openxmlformats.org/officeDocument/2006/relationships/image" Target="../media/image89.jpg"/><Relationship Id="rId88" Type="http://schemas.openxmlformats.org/officeDocument/2006/relationships/image" Target="../media/image94.jpg"/><Relationship Id="rId91" Type="http://schemas.openxmlformats.org/officeDocument/2006/relationships/image" Target="../media/image97.jpg"/><Relationship Id="rId96" Type="http://schemas.openxmlformats.org/officeDocument/2006/relationships/image" Target="../media/image102.jpg"/><Relationship Id="rId111" Type="http://schemas.openxmlformats.org/officeDocument/2006/relationships/image" Target="../media/image119.jpg"/><Relationship Id="rId132" Type="http://schemas.openxmlformats.org/officeDocument/2006/relationships/image" Target="../media/image14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9.jpg"/><Relationship Id="rId36" Type="http://schemas.openxmlformats.org/officeDocument/2006/relationships/image" Target="../media/image37.jpg"/><Relationship Id="rId49" Type="http://schemas.openxmlformats.org/officeDocument/2006/relationships/image" Target="../media/image51.jpg"/><Relationship Id="rId57" Type="http://schemas.openxmlformats.org/officeDocument/2006/relationships/image" Target="../media/image59.png"/><Relationship Id="rId106" Type="http://schemas.openxmlformats.org/officeDocument/2006/relationships/image" Target="../media/image114.jpg"/><Relationship Id="rId114" Type="http://schemas.openxmlformats.org/officeDocument/2006/relationships/image" Target="../media/image122.png"/><Relationship Id="rId119" Type="http://schemas.openxmlformats.org/officeDocument/2006/relationships/image" Target="../media/image135.png"/><Relationship Id="rId127" Type="http://schemas.openxmlformats.org/officeDocument/2006/relationships/image" Target="../media/image86.jpg"/><Relationship Id="rId10" Type="http://schemas.openxmlformats.org/officeDocument/2006/relationships/image" Target="../media/image10.jpg"/><Relationship Id="rId31" Type="http://schemas.openxmlformats.org/officeDocument/2006/relationships/image" Target="../media/image32.jpg"/><Relationship Id="rId44" Type="http://schemas.openxmlformats.org/officeDocument/2006/relationships/image" Target="../media/image45.jpg"/><Relationship Id="rId52" Type="http://schemas.openxmlformats.org/officeDocument/2006/relationships/image" Target="../media/image54.jpg"/><Relationship Id="rId60" Type="http://schemas.openxmlformats.org/officeDocument/2006/relationships/image" Target="../media/image62.jpg"/><Relationship Id="rId65" Type="http://schemas.openxmlformats.org/officeDocument/2006/relationships/image" Target="../media/image68.png"/><Relationship Id="rId73" Type="http://schemas.openxmlformats.org/officeDocument/2006/relationships/image" Target="../media/image77.jpg"/><Relationship Id="rId78" Type="http://schemas.openxmlformats.org/officeDocument/2006/relationships/image" Target="../media/image82.jpg"/><Relationship Id="rId81" Type="http://schemas.openxmlformats.org/officeDocument/2006/relationships/image" Target="../media/image85.jpg"/><Relationship Id="rId86" Type="http://schemas.openxmlformats.org/officeDocument/2006/relationships/image" Target="../media/image92.jpg"/><Relationship Id="rId94" Type="http://schemas.openxmlformats.org/officeDocument/2006/relationships/image" Target="../media/image100.jpg"/><Relationship Id="rId99" Type="http://schemas.openxmlformats.org/officeDocument/2006/relationships/image" Target="../media/image107.jpg"/><Relationship Id="rId101" Type="http://schemas.openxmlformats.org/officeDocument/2006/relationships/image" Target="../media/image109.jpg"/><Relationship Id="rId122" Type="http://schemas.openxmlformats.org/officeDocument/2006/relationships/image" Target="../media/image140.jpeg"/><Relationship Id="rId130" Type="http://schemas.openxmlformats.org/officeDocument/2006/relationships/image" Target="../media/image105.png"/><Relationship Id="rId135" Type="http://schemas.openxmlformats.org/officeDocument/2006/relationships/image" Target="../media/image145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40.jpg"/><Relationship Id="rId109" Type="http://schemas.openxmlformats.org/officeDocument/2006/relationships/image" Target="../media/image117.jpg"/><Relationship Id="rId34" Type="http://schemas.openxmlformats.org/officeDocument/2006/relationships/image" Target="../media/image35.jpg"/><Relationship Id="rId50" Type="http://schemas.openxmlformats.org/officeDocument/2006/relationships/image" Target="../media/image52.jpg"/><Relationship Id="rId55" Type="http://schemas.openxmlformats.org/officeDocument/2006/relationships/image" Target="../media/image57.png"/><Relationship Id="rId76" Type="http://schemas.openxmlformats.org/officeDocument/2006/relationships/image" Target="../media/image80.jpg"/><Relationship Id="rId97" Type="http://schemas.openxmlformats.org/officeDocument/2006/relationships/image" Target="../media/image104.png"/><Relationship Id="rId104" Type="http://schemas.openxmlformats.org/officeDocument/2006/relationships/image" Target="../media/image112.jpg"/><Relationship Id="rId120" Type="http://schemas.openxmlformats.org/officeDocument/2006/relationships/image" Target="../media/image136.png"/><Relationship Id="rId125" Type="http://schemas.openxmlformats.org/officeDocument/2006/relationships/image" Target="../media/image67.jpg"/><Relationship Id="rId7" Type="http://schemas.openxmlformats.org/officeDocument/2006/relationships/image" Target="../media/image7.jpg"/><Relationship Id="rId71" Type="http://schemas.openxmlformats.org/officeDocument/2006/relationships/image" Target="../media/image75.png"/><Relationship Id="rId92" Type="http://schemas.openxmlformats.org/officeDocument/2006/relationships/image" Target="../media/image98.jpg"/><Relationship Id="rId2" Type="http://schemas.openxmlformats.org/officeDocument/2006/relationships/image" Target="../media/image2.png"/><Relationship Id="rId29" Type="http://schemas.openxmlformats.org/officeDocument/2006/relationships/image" Target="../media/image30.jpg"/><Relationship Id="rId24" Type="http://schemas.openxmlformats.org/officeDocument/2006/relationships/image" Target="../media/image24.jpg"/><Relationship Id="rId40" Type="http://schemas.openxmlformats.org/officeDocument/2006/relationships/image" Target="../media/image41.jpg"/><Relationship Id="rId45" Type="http://schemas.openxmlformats.org/officeDocument/2006/relationships/image" Target="../media/image46.jpg"/><Relationship Id="rId66" Type="http://schemas.openxmlformats.org/officeDocument/2006/relationships/image" Target="../media/image69.png"/><Relationship Id="rId87" Type="http://schemas.openxmlformats.org/officeDocument/2006/relationships/image" Target="../media/image93.jpg"/><Relationship Id="rId110" Type="http://schemas.openxmlformats.org/officeDocument/2006/relationships/image" Target="../media/image118.jpg"/><Relationship Id="rId115" Type="http://schemas.openxmlformats.org/officeDocument/2006/relationships/image" Target="../media/image123.png"/><Relationship Id="rId131" Type="http://schemas.openxmlformats.org/officeDocument/2006/relationships/image" Target="../media/image141.jpeg"/><Relationship Id="rId136" Type="http://schemas.openxmlformats.org/officeDocument/2006/relationships/image" Target="../media/image146.jpeg"/><Relationship Id="rId61" Type="http://schemas.openxmlformats.org/officeDocument/2006/relationships/image" Target="../media/image63.jpg"/><Relationship Id="rId82" Type="http://schemas.openxmlformats.org/officeDocument/2006/relationships/image" Target="../media/image88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1.jpg"/><Relationship Id="rId35" Type="http://schemas.openxmlformats.org/officeDocument/2006/relationships/image" Target="../media/image36.jpg"/><Relationship Id="rId56" Type="http://schemas.openxmlformats.org/officeDocument/2006/relationships/image" Target="../media/image58.png"/><Relationship Id="rId77" Type="http://schemas.openxmlformats.org/officeDocument/2006/relationships/image" Target="../media/image81.jpg"/><Relationship Id="rId100" Type="http://schemas.openxmlformats.org/officeDocument/2006/relationships/image" Target="../media/image108.jpg"/><Relationship Id="rId105" Type="http://schemas.openxmlformats.org/officeDocument/2006/relationships/image" Target="../media/image113.jpg"/><Relationship Id="rId126" Type="http://schemas.openxmlformats.org/officeDocument/2006/relationships/image" Target="../media/image74.jp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31.jpeg"/><Relationship Id="rId138" Type="http://schemas.openxmlformats.org/officeDocument/2006/relationships/image" Target="../media/image156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52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32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53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54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28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31.jpeg"/><Relationship Id="rId138" Type="http://schemas.openxmlformats.org/officeDocument/2006/relationships/image" Target="../media/image159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52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58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57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54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28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63.jpeg"/><Relationship Id="rId138" Type="http://schemas.openxmlformats.org/officeDocument/2006/relationships/image" Target="../media/image168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61.pn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64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62.jpeg"/><Relationship Id="rId137" Type="http://schemas.openxmlformats.org/officeDocument/2006/relationships/image" Target="../media/image167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54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60.jpe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28.jpeg"/><Relationship Id="rId135" Type="http://schemas.openxmlformats.org/officeDocument/2006/relationships/image" Target="../media/image165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66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73.jpeg"/><Relationship Id="rId138" Type="http://schemas.openxmlformats.org/officeDocument/2006/relationships/image" Target="../media/image175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69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74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70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7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71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73.jpeg"/><Relationship Id="rId138" Type="http://schemas.openxmlformats.org/officeDocument/2006/relationships/image" Target="../media/image177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76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74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70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7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71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73.jpeg"/><Relationship Id="rId138" Type="http://schemas.openxmlformats.org/officeDocument/2006/relationships/image" Target="../media/image182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52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81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78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80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79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29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150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89" Type="http://schemas.openxmlformats.org/officeDocument/2006/relationships/image" Target="../media/image88.jpg"/><Relationship Id="rId112" Type="http://schemas.openxmlformats.org/officeDocument/2006/relationships/image" Target="../media/image111.jpg"/><Relationship Id="rId133" Type="http://schemas.openxmlformats.org/officeDocument/2006/relationships/image" Target="../media/image185.jpeg"/><Relationship Id="rId138" Type="http://schemas.openxmlformats.org/officeDocument/2006/relationships/image" Target="../media/image186.jpeg"/><Relationship Id="rId16" Type="http://schemas.openxmlformats.org/officeDocument/2006/relationships/image" Target="../media/image16.jpg"/><Relationship Id="rId107" Type="http://schemas.openxmlformats.org/officeDocument/2006/relationships/image" Target="../media/image106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2.jpg"/><Relationship Id="rId58" Type="http://schemas.openxmlformats.org/officeDocument/2006/relationships/image" Target="../media/image57.png"/><Relationship Id="rId74" Type="http://schemas.openxmlformats.org/officeDocument/2006/relationships/image" Target="../media/image73.png"/><Relationship Id="rId79" Type="http://schemas.openxmlformats.org/officeDocument/2006/relationships/image" Target="../media/image78.png"/><Relationship Id="rId102" Type="http://schemas.openxmlformats.org/officeDocument/2006/relationships/image" Target="../media/image101.jpg"/><Relationship Id="rId123" Type="http://schemas.openxmlformats.org/officeDocument/2006/relationships/image" Target="../media/image122.png"/><Relationship Id="rId128" Type="http://schemas.openxmlformats.org/officeDocument/2006/relationships/image" Target="../media/image169.jpeg"/><Relationship Id="rId5" Type="http://schemas.openxmlformats.org/officeDocument/2006/relationships/image" Target="../media/image5.jpg"/><Relationship Id="rId90" Type="http://schemas.openxmlformats.org/officeDocument/2006/relationships/image" Target="../media/image89.jpg"/><Relationship Id="rId95" Type="http://schemas.openxmlformats.org/officeDocument/2006/relationships/image" Target="../media/image9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7.jpg"/><Relationship Id="rId64" Type="http://schemas.openxmlformats.org/officeDocument/2006/relationships/image" Target="../media/image63.jpg"/><Relationship Id="rId69" Type="http://schemas.openxmlformats.org/officeDocument/2006/relationships/image" Target="../media/image68.png"/><Relationship Id="rId113" Type="http://schemas.openxmlformats.org/officeDocument/2006/relationships/image" Target="../media/image112.jpg"/><Relationship Id="rId118" Type="http://schemas.openxmlformats.org/officeDocument/2006/relationships/image" Target="../media/image117.jpg"/><Relationship Id="rId134" Type="http://schemas.openxmlformats.org/officeDocument/2006/relationships/image" Target="../media/image173.jpeg"/><Relationship Id="rId139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png"/><Relationship Id="rId80" Type="http://schemas.openxmlformats.org/officeDocument/2006/relationships/image" Target="../media/image79.png"/><Relationship Id="rId85" Type="http://schemas.openxmlformats.org/officeDocument/2006/relationships/image" Target="../media/image84.png"/><Relationship Id="rId93" Type="http://schemas.openxmlformats.org/officeDocument/2006/relationships/image" Target="../media/image92.jpg"/><Relationship Id="rId98" Type="http://schemas.openxmlformats.org/officeDocument/2006/relationships/image" Target="../media/image97.jpg"/><Relationship Id="rId121" Type="http://schemas.openxmlformats.org/officeDocument/2006/relationships/image" Target="../media/image120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8.png"/><Relationship Id="rId67" Type="http://schemas.openxmlformats.org/officeDocument/2006/relationships/image" Target="../media/image66.jpg"/><Relationship Id="rId103" Type="http://schemas.openxmlformats.org/officeDocument/2006/relationships/image" Target="../media/image102.jpg"/><Relationship Id="rId108" Type="http://schemas.openxmlformats.org/officeDocument/2006/relationships/image" Target="../media/image107.jpg"/><Relationship Id="rId116" Type="http://schemas.openxmlformats.org/officeDocument/2006/relationships/image" Target="../media/image115.jpg"/><Relationship Id="rId124" Type="http://schemas.openxmlformats.org/officeDocument/2006/relationships/image" Target="../media/image123.png"/><Relationship Id="rId129" Type="http://schemas.openxmlformats.org/officeDocument/2006/relationships/image" Target="../media/image181.jpeg"/><Relationship Id="rId137" Type="http://schemas.openxmlformats.org/officeDocument/2006/relationships/image" Target="../media/image155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pn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88" Type="http://schemas.openxmlformats.org/officeDocument/2006/relationships/image" Target="../media/image87.jpg"/><Relationship Id="rId91" Type="http://schemas.openxmlformats.org/officeDocument/2006/relationships/image" Target="../media/image90.jpg"/><Relationship Id="rId96" Type="http://schemas.openxmlformats.org/officeDocument/2006/relationships/image" Target="../media/image95.jpg"/><Relationship Id="rId111" Type="http://schemas.openxmlformats.org/officeDocument/2006/relationships/image" Target="../media/image110.jpg"/><Relationship Id="rId132" Type="http://schemas.openxmlformats.org/officeDocument/2006/relationships/image" Target="../media/image129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8.jpg"/><Relationship Id="rId57" Type="http://schemas.openxmlformats.org/officeDocument/2006/relationships/image" Target="../media/image56.png"/><Relationship Id="rId106" Type="http://schemas.openxmlformats.org/officeDocument/2006/relationships/image" Target="../media/image105.png"/><Relationship Id="rId114" Type="http://schemas.openxmlformats.org/officeDocument/2006/relationships/image" Target="../media/image113.jpg"/><Relationship Id="rId119" Type="http://schemas.openxmlformats.org/officeDocument/2006/relationships/image" Target="../media/image118.jpg"/><Relationship Id="rId127" Type="http://schemas.openxmlformats.org/officeDocument/2006/relationships/image" Target="../media/image15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1.jpg"/><Relationship Id="rId60" Type="http://schemas.openxmlformats.org/officeDocument/2006/relationships/image" Target="../media/image59.png"/><Relationship Id="rId65" Type="http://schemas.openxmlformats.org/officeDocument/2006/relationships/image" Target="../media/image64.jpg"/><Relationship Id="rId73" Type="http://schemas.openxmlformats.org/officeDocument/2006/relationships/image" Target="../media/image72.pn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94" Type="http://schemas.openxmlformats.org/officeDocument/2006/relationships/image" Target="../media/image93.jpg"/><Relationship Id="rId99" Type="http://schemas.openxmlformats.org/officeDocument/2006/relationships/image" Target="../media/image98.jpg"/><Relationship Id="rId101" Type="http://schemas.openxmlformats.org/officeDocument/2006/relationships/image" Target="../media/image100.jpg"/><Relationship Id="rId122" Type="http://schemas.openxmlformats.org/officeDocument/2006/relationships/image" Target="../media/image121.png"/><Relationship Id="rId130" Type="http://schemas.openxmlformats.org/officeDocument/2006/relationships/image" Target="../media/image183.jpeg"/><Relationship Id="rId135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jpg"/><Relationship Id="rId109" Type="http://schemas.openxmlformats.org/officeDocument/2006/relationships/image" Target="../media/image108.jpg"/><Relationship Id="rId34" Type="http://schemas.openxmlformats.org/officeDocument/2006/relationships/image" Target="../media/image34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png"/><Relationship Id="rId97" Type="http://schemas.openxmlformats.org/officeDocument/2006/relationships/image" Target="../media/image96.jpg"/><Relationship Id="rId104" Type="http://schemas.openxmlformats.org/officeDocument/2006/relationships/image" Target="../media/image103.png"/><Relationship Id="rId120" Type="http://schemas.openxmlformats.org/officeDocument/2006/relationships/image" Target="../media/image119.jpg"/><Relationship Id="rId125" Type="http://schemas.openxmlformats.org/officeDocument/2006/relationships/image" Target="../media/image124.png"/><Relationship Id="rId7" Type="http://schemas.openxmlformats.org/officeDocument/2006/relationships/image" Target="../media/image7.jpg"/><Relationship Id="rId71" Type="http://schemas.openxmlformats.org/officeDocument/2006/relationships/image" Target="../media/image70.png"/><Relationship Id="rId92" Type="http://schemas.openxmlformats.org/officeDocument/2006/relationships/image" Target="../media/image91.jp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110" Type="http://schemas.openxmlformats.org/officeDocument/2006/relationships/image" Target="../media/image109.jpg"/><Relationship Id="rId115" Type="http://schemas.openxmlformats.org/officeDocument/2006/relationships/image" Target="../media/image114.jpg"/><Relationship Id="rId131" Type="http://schemas.openxmlformats.org/officeDocument/2006/relationships/image" Target="../media/image184.jpeg"/><Relationship Id="rId136" Type="http://schemas.openxmlformats.org/officeDocument/2006/relationships/image" Target="../media/image134.jpeg"/><Relationship Id="rId61" Type="http://schemas.openxmlformats.org/officeDocument/2006/relationships/image" Target="../media/image60.jpg"/><Relationship Id="rId82" Type="http://schemas.openxmlformats.org/officeDocument/2006/relationships/image" Target="../media/image81.jpg"/><Relationship Id="rId19" Type="http://schemas.openxmlformats.org/officeDocument/2006/relationships/image" Target="../media/image19.jp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5.jpg"/><Relationship Id="rId77" Type="http://schemas.openxmlformats.org/officeDocument/2006/relationships/image" Target="../media/image76.png"/><Relationship Id="rId100" Type="http://schemas.openxmlformats.org/officeDocument/2006/relationships/image" Target="../media/image99.jpg"/><Relationship Id="rId105" Type="http://schemas.openxmlformats.org/officeDocument/2006/relationships/image" Target="../media/image104.png"/><Relationship Id="rId126" Type="http://schemas.openxmlformats.org/officeDocument/2006/relationships/image" Target="../media/image125.jpg"/></Relationships>
</file>

<file path=xl/drawings/_rels/drawing1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3.jpg"/><Relationship Id="rId21" Type="http://schemas.openxmlformats.org/officeDocument/2006/relationships/image" Target="../media/image22.jpg"/><Relationship Id="rId42" Type="http://schemas.openxmlformats.org/officeDocument/2006/relationships/image" Target="../media/image195.jpg"/><Relationship Id="rId47" Type="http://schemas.openxmlformats.org/officeDocument/2006/relationships/image" Target="../media/image197.png"/><Relationship Id="rId63" Type="http://schemas.openxmlformats.org/officeDocument/2006/relationships/image" Target="../media/image93.jpg"/><Relationship Id="rId68" Type="http://schemas.openxmlformats.org/officeDocument/2006/relationships/image" Target="../media/image98.jpg"/><Relationship Id="rId84" Type="http://schemas.openxmlformats.org/officeDocument/2006/relationships/image" Target="../media/image63.jpg"/><Relationship Id="rId89" Type="http://schemas.openxmlformats.org/officeDocument/2006/relationships/image" Target="../media/image71.png"/><Relationship Id="rId7" Type="http://schemas.openxmlformats.org/officeDocument/2006/relationships/image" Target="../media/image7.jpg"/><Relationship Id="rId71" Type="http://schemas.openxmlformats.org/officeDocument/2006/relationships/image" Target="../media/image198.png"/><Relationship Id="rId92" Type="http://schemas.openxmlformats.org/officeDocument/2006/relationships/image" Target="../media/image75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9" Type="http://schemas.openxmlformats.org/officeDocument/2006/relationships/image" Target="../media/image49.jpg"/><Relationship Id="rId11" Type="http://schemas.openxmlformats.org/officeDocument/2006/relationships/image" Target="../media/image11.jpg"/><Relationship Id="rId24" Type="http://schemas.openxmlformats.org/officeDocument/2006/relationships/image" Target="../media/image189.jpg"/><Relationship Id="rId32" Type="http://schemas.openxmlformats.org/officeDocument/2006/relationships/image" Target="../media/image54.jpg"/><Relationship Id="rId37" Type="http://schemas.openxmlformats.org/officeDocument/2006/relationships/image" Target="../media/image190.png"/><Relationship Id="rId40" Type="http://schemas.openxmlformats.org/officeDocument/2006/relationships/image" Target="../media/image193.jpg"/><Relationship Id="rId45" Type="http://schemas.openxmlformats.org/officeDocument/2006/relationships/image" Target="../media/image70.png"/><Relationship Id="rId53" Type="http://schemas.openxmlformats.org/officeDocument/2006/relationships/image" Target="../media/image82.jpg"/><Relationship Id="rId58" Type="http://schemas.openxmlformats.org/officeDocument/2006/relationships/image" Target="../media/image88.jpg"/><Relationship Id="rId66" Type="http://schemas.openxmlformats.org/officeDocument/2006/relationships/image" Target="../media/image96.jpg"/><Relationship Id="rId74" Type="http://schemas.openxmlformats.org/officeDocument/2006/relationships/image" Target="../media/image120.png"/><Relationship Id="rId79" Type="http://schemas.openxmlformats.org/officeDocument/2006/relationships/image" Target="../media/image125.jpg"/><Relationship Id="rId87" Type="http://schemas.openxmlformats.org/officeDocument/2006/relationships/image" Target="../media/image66.jpg"/><Relationship Id="rId102" Type="http://schemas.openxmlformats.org/officeDocument/2006/relationships/image" Target="../media/image134.jpeg"/><Relationship Id="rId5" Type="http://schemas.openxmlformats.org/officeDocument/2006/relationships/image" Target="../media/image187.jpg"/><Relationship Id="rId61" Type="http://schemas.openxmlformats.org/officeDocument/2006/relationships/image" Target="../media/image91.jpg"/><Relationship Id="rId82" Type="http://schemas.openxmlformats.org/officeDocument/2006/relationships/image" Target="../media/image60.jpg"/><Relationship Id="rId90" Type="http://schemas.openxmlformats.org/officeDocument/2006/relationships/image" Target="../media/image72.png"/><Relationship Id="rId95" Type="http://schemas.openxmlformats.org/officeDocument/2006/relationships/image" Target="../media/image45.jpg"/><Relationship Id="rId19" Type="http://schemas.openxmlformats.org/officeDocument/2006/relationships/image" Target="../media/image20.jpg"/><Relationship Id="rId14" Type="http://schemas.openxmlformats.org/officeDocument/2006/relationships/image" Target="../media/image14.png"/><Relationship Id="rId22" Type="http://schemas.openxmlformats.org/officeDocument/2006/relationships/image" Target="../media/image23.jpg"/><Relationship Id="rId27" Type="http://schemas.openxmlformats.org/officeDocument/2006/relationships/image" Target="../media/image44.jpg"/><Relationship Id="rId30" Type="http://schemas.openxmlformats.org/officeDocument/2006/relationships/image" Target="../media/image50.jpg"/><Relationship Id="rId35" Type="http://schemas.openxmlformats.org/officeDocument/2006/relationships/image" Target="../media/image57.png"/><Relationship Id="rId43" Type="http://schemas.openxmlformats.org/officeDocument/2006/relationships/image" Target="../media/image196.jpg"/><Relationship Id="rId48" Type="http://schemas.openxmlformats.org/officeDocument/2006/relationships/image" Target="../media/image76.png"/><Relationship Id="rId56" Type="http://schemas.openxmlformats.org/officeDocument/2006/relationships/image" Target="../media/image86.jpg"/><Relationship Id="rId64" Type="http://schemas.openxmlformats.org/officeDocument/2006/relationships/image" Target="../media/image94.jpg"/><Relationship Id="rId69" Type="http://schemas.openxmlformats.org/officeDocument/2006/relationships/image" Target="../media/image99.jpg"/><Relationship Id="rId77" Type="http://schemas.openxmlformats.org/officeDocument/2006/relationships/image" Target="../media/image123.png"/><Relationship Id="rId100" Type="http://schemas.openxmlformats.org/officeDocument/2006/relationships/image" Target="../media/image181.jpeg"/><Relationship Id="rId8" Type="http://schemas.openxmlformats.org/officeDocument/2006/relationships/image" Target="../media/image8.jpg"/><Relationship Id="rId51" Type="http://schemas.openxmlformats.org/officeDocument/2006/relationships/image" Target="../media/image80.jpg"/><Relationship Id="rId72" Type="http://schemas.openxmlformats.org/officeDocument/2006/relationships/image" Target="../media/image199.png"/><Relationship Id="rId80" Type="http://schemas.openxmlformats.org/officeDocument/2006/relationships/image" Target="../media/image200.jpg"/><Relationship Id="rId85" Type="http://schemas.openxmlformats.org/officeDocument/2006/relationships/image" Target="../media/image64.jpg"/><Relationship Id="rId93" Type="http://schemas.openxmlformats.org/officeDocument/2006/relationships/image" Target="../media/image201.jpeg"/><Relationship Id="rId98" Type="http://schemas.openxmlformats.org/officeDocument/2006/relationships/image" Target="../media/image129.jpe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42.jpg"/><Relationship Id="rId33" Type="http://schemas.openxmlformats.org/officeDocument/2006/relationships/image" Target="../media/image55.jpg"/><Relationship Id="rId38" Type="http://schemas.openxmlformats.org/officeDocument/2006/relationships/image" Target="../media/image191.jpg"/><Relationship Id="rId46" Type="http://schemas.openxmlformats.org/officeDocument/2006/relationships/image" Target="../media/image74.jpg"/><Relationship Id="rId59" Type="http://schemas.openxmlformats.org/officeDocument/2006/relationships/image" Target="../media/image89.jpg"/><Relationship Id="rId67" Type="http://schemas.openxmlformats.org/officeDocument/2006/relationships/image" Target="../media/image97.jpg"/><Relationship Id="rId103" Type="http://schemas.openxmlformats.org/officeDocument/2006/relationships/image" Target="../media/image155.jpeg"/><Relationship Id="rId20" Type="http://schemas.openxmlformats.org/officeDocument/2006/relationships/image" Target="../media/image21.jpg"/><Relationship Id="rId41" Type="http://schemas.openxmlformats.org/officeDocument/2006/relationships/image" Target="../media/image194.jpg"/><Relationship Id="rId54" Type="http://schemas.openxmlformats.org/officeDocument/2006/relationships/image" Target="../media/image83.jpg"/><Relationship Id="rId62" Type="http://schemas.openxmlformats.org/officeDocument/2006/relationships/image" Target="../media/image92.jpg"/><Relationship Id="rId70" Type="http://schemas.openxmlformats.org/officeDocument/2006/relationships/image" Target="../media/image103.png"/><Relationship Id="rId75" Type="http://schemas.openxmlformats.org/officeDocument/2006/relationships/image" Target="../media/image121.png"/><Relationship Id="rId83" Type="http://schemas.openxmlformats.org/officeDocument/2006/relationships/image" Target="../media/image61.jpg"/><Relationship Id="rId88" Type="http://schemas.openxmlformats.org/officeDocument/2006/relationships/image" Target="../media/image68.png"/><Relationship Id="rId91" Type="http://schemas.openxmlformats.org/officeDocument/2006/relationships/image" Target="../media/image73.png"/><Relationship Id="rId96" Type="http://schemas.openxmlformats.org/officeDocument/2006/relationships/image" Target="../media/image46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4.jpg"/><Relationship Id="rId28" Type="http://schemas.openxmlformats.org/officeDocument/2006/relationships/image" Target="../media/image150.jpg"/><Relationship Id="rId36" Type="http://schemas.openxmlformats.org/officeDocument/2006/relationships/image" Target="../media/image58.png"/><Relationship Id="rId49" Type="http://schemas.openxmlformats.org/officeDocument/2006/relationships/image" Target="../media/image77.jpg"/><Relationship Id="rId57" Type="http://schemas.openxmlformats.org/officeDocument/2006/relationships/image" Target="../media/image87.jpg"/><Relationship Id="rId10" Type="http://schemas.openxmlformats.org/officeDocument/2006/relationships/image" Target="../media/image188.jpg"/><Relationship Id="rId31" Type="http://schemas.openxmlformats.org/officeDocument/2006/relationships/image" Target="../media/image51.jpg"/><Relationship Id="rId44" Type="http://schemas.openxmlformats.org/officeDocument/2006/relationships/image" Target="../media/image69.png"/><Relationship Id="rId52" Type="http://schemas.openxmlformats.org/officeDocument/2006/relationships/image" Target="../media/image81.jpg"/><Relationship Id="rId60" Type="http://schemas.openxmlformats.org/officeDocument/2006/relationships/image" Target="../media/image90.jpg"/><Relationship Id="rId65" Type="http://schemas.openxmlformats.org/officeDocument/2006/relationships/image" Target="../media/image95.jpg"/><Relationship Id="rId73" Type="http://schemas.openxmlformats.org/officeDocument/2006/relationships/image" Target="../media/image117.jpg"/><Relationship Id="rId78" Type="http://schemas.openxmlformats.org/officeDocument/2006/relationships/image" Target="../media/image124.png"/><Relationship Id="rId81" Type="http://schemas.openxmlformats.org/officeDocument/2006/relationships/image" Target="../media/image59.png"/><Relationship Id="rId86" Type="http://schemas.openxmlformats.org/officeDocument/2006/relationships/image" Target="../media/image65.jpg"/><Relationship Id="rId94" Type="http://schemas.openxmlformats.org/officeDocument/2006/relationships/image" Target="../media/image47.jpg"/><Relationship Id="rId99" Type="http://schemas.openxmlformats.org/officeDocument/2006/relationships/image" Target="../media/image173.jpeg"/><Relationship Id="rId101" Type="http://schemas.openxmlformats.org/officeDocument/2006/relationships/image" Target="../media/image133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192.jpg"/><Relationship Id="rId34" Type="http://schemas.openxmlformats.org/officeDocument/2006/relationships/image" Target="../media/image56.png"/><Relationship Id="rId50" Type="http://schemas.openxmlformats.org/officeDocument/2006/relationships/image" Target="../media/image78.png"/><Relationship Id="rId55" Type="http://schemas.openxmlformats.org/officeDocument/2006/relationships/image" Target="../media/image84.png"/><Relationship Id="rId76" Type="http://schemas.openxmlformats.org/officeDocument/2006/relationships/image" Target="../media/image122.png"/><Relationship Id="rId97" Type="http://schemas.openxmlformats.org/officeDocument/2006/relationships/image" Target="../media/image36.jp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48.jpg"/><Relationship Id="rId26" Type="http://schemas.openxmlformats.org/officeDocument/2006/relationships/image" Target="../media/image68.png"/><Relationship Id="rId39" Type="http://schemas.openxmlformats.org/officeDocument/2006/relationships/image" Target="../media/image101.jpg"/><Relationship Id="rId3" Type="http://schemas.openxmlformats.org/officeDocument/2006/relationships/image" Target="../media/image3.png"/><Relationship Id="rId21" Type="http://schemas.openxmlformats.org/officeDocument/2006/relationships/image" Target="../media/image58.png"/><Relationship Id="rId34" Type="http://schemas.openxmlformats.org/officeDocument/2006/relationships/image" Target="../media/image77.jpg"/><Relationship Id="rId42" Type="http://schemas.openxmlformats.org/officeDocument/2006/relationships/image" Target="../media/image203.jpeg"/><Relationship Id="rId47" Type="http://schemas.openxmlformats.org/officeDocument/2006/relationships/image" Target="../media/image204.jpg"/><Relationship Id="rId50" Type="http://schemas.openxmlformats.org/officeDocument/2006/relationships/image" Target="../media/image84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8.png"/><Relationship Id="rId25" Type="http://schemas.openxmlformats.org/officeDocument/2006/relationships/image" Target="../media/image193.jpg"/><Relationship Id="rId33" Type="http://schemas.openxmlformats.org/officeDocument/2006/relationships/image" Target="../media/image76.png"/><Relationship Id="rId38" Type="http://schemas.openxmlformats.org/officeDocument/2006/relationships/image" Target="../media/image82.jpg"/><Relationship Id="rId46" Type="http://schemas.openxmlformats.org/officeDocument/2006/relationships/image" Target="../media/image125.jpg"/><Relationship Id="rId2" Type="http://schemas.openxmlformats.org/officeDocument/2006/relationships/image" Target="../media/image2.png"/><Relationship Id="rId16" Type="http://schemas.openxmlformats.org/officeDocument/2006/relationships/image" Target="../media/image17.png"/><Relationship Id="rId20" Type="http://schemas.openxmlformats.org/officeDocument/2006/relationships/image" Target="../media/image57.png"/><Relationship Id="rId29" Type="http://schemas.openxmlformats.org/officeDocument/2006/relationships/image" Target="../media/image71.png"/><Relationship Id="rId41" Type="http://schemas.openxmlformats.org/officeDocument/2006/relationships/image" Target="../media/image107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192.jpg"/><Relationship Id="rId32" Type="http://schemas.openxmlformats.org/officeDocument/2006/relationships/image" Target="../media/image197.png"/><Relationship Id="rId37" Type="http://schemas.openxmlformats.org/officeDocument/2006/relationships/image" Target="../media/image81.jpg"/><Relationship Id="rId40" Type="http://schemas.openxmlformats.org/officeDocument/2006/relationships/image" Target="../media/image102.jpg"/><Relationship Id="rId45" Type="http://schemas.openxmlformats.org/officeDocument/2006/relationships/image" Target="../media/image122.png"/><Relationship Id="rId5" Type="http://schemas.openxmlformats.org/officeDocument/2006/relationships/image" Target="../media/image187.jpg"/><Relationship Id="rId15" Type="http://schemas.openxmlformats.org/officeDocument/2006/relationships/image" Target="../media/image15.jpg"/><Relationship Id="rId23" Type="http://schemas.openxmlformats.org/officeDocument/2006/relationships/image" Target="../media/image191.jpg"/><Relationship Id="rId28" Type="http://schemas.openxmlformats.org/officeDocument/2006/relationships/image" Target="../media/image70.png"/><Relationship Id="rId36" Type="http://schemas.openxmlformats.org/officeDocument/2006/relationships/image" Target="../media/image80.jpg"/><Relationship Id="rId49" Type="http://schemas.openxmlformats.org/officeDocument/2006/relationships/image" Target="../media/image83.jpg"/><Relationship Id="rId10" Type="http://schemas.openxmlformats.org/officeDocument/2006/relationships/image" Target="../media/image188.jpg"/><Relationship Id="rId19" Type="http://schemas.openxmlformats.org/officeDocument/2006/relationships/image" Target="../media/image56.png"/><Relationship Id="rId31" Type="http://schemas.openxmlformats.org/officeDocument/2006/relationships/image" Target="../media/image73.png"/><Relationship Id="rId44" Type="http://schemas.openxmlformats.org/officeDocument/2006/relationships/image" Target="../media/image121.png"/><Relationship Id="rId52" Type="http://schemas.openxmlformats.org/officeDocument/2006/relationships/image" Target="../media/image134.jpe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190.png"/><Relationship Id="rId27" Type="http://schemas.openxmlformats.org/officeDocument/2006/relationships/image" Target="../media/image69.png"/><Relationship Id="rId30" Type="http://schemas.openxmlformats.org/officeDocument/2006/relationships/image" Target="../media/image202.png"/><Relationship Id="rId35" Type="http://schemas.openxmlformats.org/officeDocument/2006/relationships/image" Target="../media/image78.png"/><Relationship Id="rId43" Type="http://schemas.openxmlformats.org/officeDocument/2006/relationships/image" Target="../media/image120.png"/><Relationship Id="rId48" Type="http://schemas.openxmlformats.org/officeDocument/2006/relationships/image" Target="../media/image205.jpeg"/><Relationship Id="rId8" Type="http://schemas.openxmlformats.org/officeDocument/2006/relationships/image" Target="../media/image8.jpg"/><Relationship Id="rId51" Type="http://schemas.openxmlformats.org/officeDocument/2006/relationships/image" Target="../media/image133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76.png"/><Relationship Id="rId3" Type="http://schemas.openxmlformats.org/officeDocument/2006/relationships/image" Target="../media/image3.png"/><Relationship Id="rId21" Type="http://schemas.openxmlformats.org/officeDocument/2006/relationships/image" Target="../media/image190.png"/><Relationship Id="rId34" Type="http://schemas.openxmlformats.org/officeDocument/2006/relationships/image" Target="../media/image124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66.jpg"/><Relationship Id="rId33" Type="http://schemas.openxmlformats.org/officeDocument/2006/relationships/image" Target="../media/image123.png"/><Relationship Id="rId38" Type="http://schemas.openxmlformats.org/officeDocument/2006/relationships/image" Target="../media/image134.jpe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58.png"/><Relationship Id="rId29" Type="http://schemas.openxmlformats.org/officeDocument/2006/relationships/image" Target="../media/image80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65.jpg"/><Relationship Id="rId32" Type="http://schemas.openxmlformats.org/officeDocument/2006/relationships/image" Target="../media/image120.png"/><Relationship Id="rId37" Type="http://schemas.openxmlformats.org/officeDocument/2006/relationships/image" Target="../media/image133.jpeg"/><Relationship Id="rId5" Type="http://schemas.openxmlformats.org/officeDocument/2006/relationships/image" Target="../media/image187.jpg"/><Relationship Id="rId15" Type="http://schemas.openxmlformats.org/officeDocument/2006/relationships/image" Target="../media/image15.jpg"/><Relationship Id="rId23" Type="http://schemas.openxmlformats.org/officeDocument/2006/relationships/image" Target="../media/image193.jpg"/><Relationship Id="rId28" Type="http://schemas.openxmlformats.org/officeDocument/2006/relationships/image" Target="../media/image78.png"/><Relationship Id="rId36" Type="http://schemas.openxmlformats.org/officeDocument/2006/relationships/image" Target="../media/image206.jpg"/><Relationship Id="rId10" Type="http://schemas.openxmlformats.org/officeDocument/2006/relationships/image" Target="../media/image188.jpg"/><Relationship Id="rId19" Type="http://schemas.openxmlformats.org/officeDocument/2006/relationships/image" Target="../media/image57.png"/><Relationship Id="rId31" Type="http://schemas.openxmlformats.org/officeDocument/2006/relationships/image" Target="../media/image82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191.jpg"/><Relationship Id="rId27" Type="http://schemas.openxmlformats.org/officeDocument/2006/relationships/image" Target="../media/image77.jpg"/><Relationship Id="rId30" Type="http://schemas.openxmlformats.org/officeDocument/2006/relationships/image" Target="../media/image81.jpg"/><Relationship Id="rId35" Type="http://schemas.openxmlformats.org/officeDocument/2006/relationships/image" Target="../media/image125.jp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192.jpg"/><Relationship Id="rId39" Type="http://schemas.openxmlformats.org/officeDocument/2006/relationships/image" Target="../media/image74.jpg"/><Relationship Id="rId21" Type="http://schemas.openxmlformats.org/officeDocument/2006/relationships/image" Target="../media/image56.png"/><Relationship Id="rId34" Type="http://schemas.openxmlformats.org/officeDocument/2006/relationships/image" Target="../media/image69.png"/><Relationship Id="rId42" Type="http://schemas.openxmlformats.org/officeDocument/2006/relationships/image" Target="../media/image77.jpg"/><Relationship Id="rId47" Type="http://schemas.openxmlformats.org/officeDocument/2006/relationships/image" Target="../media/image82.jpg"/><Relationship Id="rId50" Type="http://schemas.openxmlformats.org/officeDocument/2006/relationships/image" Target="../media/image198.png"/><Relationship Id="rId55" Type="http://schemas.openxmlformats.org/officeDocument/2006/relationships/image" Target="../media/image123.png"/><Relationship Id="rId63" Type="http://schemas.openxmlformats.org/officeDocument/2006/relationships/image" Target="../media/image211.jpe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8.png"/><Relationship Id="rId29" Type="http://schemas.openxmlformats.org/officeDocument/2006/relationships/image" Target="../media/image195.jpg"/><Relationship Id="rId41" Type="http://schemas.openxmlformats.org/officeDocument/2006/relationships/image" Target="../media/image76.png"/><Relationship Id="rId54" Type="http://schemas.openxmlformats.org/officeDocument/2006/relationships/image" Target="../media/image122.png"/><Relationship Id="rId62" Type="http://schemas.openxmlformats.org/officeDocument/2006/relationships/image" Target="../media/image155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190.png"/><Relationship Id="rId32" Type="http://schemas.openxmlformats.org/officeDocument/2006/relationships/image" Target="../media/image67.jpg"/><Relationship Id="rId37" Type="http://schemas.openxmlformats.org/officeDocument/2006/relationships/image" Target="../media/image202.png"/><Relationship Id="rId40" Type="http://schemas.openxmlformats.org/officeDocument/2006/relationships/image" Target="../media/image197.png"/><Relationship Id="rId45" Type="http://schemas.openxmlformats.org/officeDocument/2006/relationships/image" Target="../media/image80.jpg"/><Relationship Id="rId53" Type="http://schemas.openxmlformats.org/officeDocument/2006/relationships/image" Target="../media/image121.png"/><Relationship Id="rId58" Type="http://schemas.openxmlformats.org/officeDocument/2006/relationships/image" Target="../media/image84.png"/><Relationship Id="rId5" Type="http://schemas.openxmlformats.org/officeDocument/2006/relationships/image" Target="../media/image187.jpg"/><Relationship Id="rId15" Type="http://schemas.openxmlformats.org/officeDocument/2006/relationships/image" Target="../media/image15.jpg"/><Relationship Id="rId23" Type="http://schemas.openxmlformats.org/officeDocument/2006/relationships/image" Target="../media/image58.png"/><Relationship Id="rId28" Type="http://schemas.openxmlformats.org/officeDocument/2006/relationships/image" Target="../media/image194.jpg"/><Relationship Id="rId36" Type="http://schemas.openxmlformats.org/officeDocument/2006/relationships/image" Target="../media/image71.png"/><Relationship Id="rId49" Type="http://schemas.openxmlformats.org/officeDocument/2006/relationships/image" Target="../media/image103.png"/><Relationship Id="rId57" Type="http://schemas.openxmlformats.org/officeDocument/2006/relationships/image" Target="../media/image83.jpg"/><Relationship Id="rId61" Type="http://schemas.openxmlformats.org/officeDocument/2006/relationships/image" Target="../media/image210.jpeg"/><Relationship Id="rId10" Type="http://schemas.openxmlformats.org/officeDocument/2006/relationships/image" Target="../media/image188.jpg"/><Relationship Id="rId19" Type="http://schemas.openxmlformats.org/officeDocument/2006/relationships/image" Target="../media/image207.png"/><Relationship Id="rId31" Type="http://schemas.openxmlformats.org/officeDocument/2006/relationships/image" Target="../media/image66.jpg"/><Relationship Id="rId44" Type="http://schemas.openxmlformats.org/officeDocument/2006/relationships/image" Target="../media/image79.png"/><Relationship Id="rId52" Type="http://schemas.openxmlformats.org/officeDocument/2006/relationships/image" Target="../media/image120.png"/><Relationship Id="rId60" Type="http://schemas.openxmlformats.org/officeDocument/2006/relationships/image" Target="../media/image209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57.png"/><Relationship Id="rId27" Type="http://schemas.openxmlformats.org/officeDocument/2006/relationships/image" Target="../media/image193.jpg"/><Relationship Id="rId30" Type="http://schemas.openxmlformats.org/officeDocument/2006/relationships/image" Target="../media/image65.jpg"/><Relationship Id="rId35" Type="http://schemas.openxmlformats.org/officeDocument/2006/relationships/image" Target="../media/image70.png"/><Relationship Id="rId43" Type="http://schemas.openxmlformats.org/officeDocument/2006/relationships/image" Target="../media/image78.png"/><Relationship Id="rId48" Type="http://schemas.openxmlformats.org/officeDocument/2006/relationships/image" Target="../media/image93.jpg"/><Relationship Id="rId56" Type="http://schemas.openxmlformats.org/officeDocument/2006/relationships/image" Target="../media/image124.png"/><Relationship Id="rId64" Type="http://schemas.openxmlformats.org/officeDocument/2006/relationships/image" Target="../media/image139.png"/><Relationship Id="rId8" Type="http://schemas.openxmlformats.org/officeDocument/2006/relationships/image" Target="../media/image8.jpg"/><Relationship Id="rId51" Type="http://schemas.openxmlformats.org/officeDocument/2006/relationships/image" Target="../media/image199.png"/><Relationship Id="rId3" Type="http://schemas.openxmlformats.org/officeDocument/2006/relationships/image" Target="../media/image3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191.jpg"/><Relationship Id="rId33" Type="http://schemas.openxmlformats.org/officeDocument/2006/relationships/image" Target="../media/image68.png"/><Relationship Id="rId38" Type="http://schemas.openxmlformats.org/officeDocument/2006/relationships/image" Target="../media/image73.png"/><Relationship Id="rId46" Type="http://schemas.openxmlformats.org/officeDocument/2006/relationships/image" Target="../media/image81.jpg"/><Relationship Id="rId59" Type="http://schemas.openxmlformats.org/officeDocument/2006/relationships/image" Target="../media/image125.jp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192.jpg"/><Relationship Id="rId39" Type="http://schemas.openxmlformats.org/officeDocument/2006/relationships/image" Target="../media/image125.jpg"/><Relationship Id="rId3" Type="http://schemas.openxmlformats.org/officeDocument/2006/relationships/image" Target="../media/image3.png"/><Relationship Id="rId21" Type="http://schemas.openxmlformats.org/officeDocument/2006/relationships/image" Target="../media/image56.png"/><Relationship Id="rId34" Type="http://schemas.openxmlformats.org/officeDocument/2006/relationships/image" Target="../media/image79.png"/><Relationship Id="rId42" Type="http://schemas.openxmlformats.org/officeDocument/2006/relationships/image" Target="../media/image71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191.jpg"/><Relationship Id="rId33" Type="http://schemas.openxmlformats.org/officeDocument/2006/relationships/image" Target="../media/image77.jpg"/><Relationship Id="rId38" Type="http://schemas.openxmlformats.org/officeDocument/2006/relationships/image" Target="../media/image122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8.png"/><Relationship Id="rId29" Type="http://schemas.openxmlformats.org/officeDocument/2006/relationships/image" Target="../media/image195.jpg"/><Relationship Id="rId41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190.png"/><Relationship Id="rId32" Type="http://schemas.openxmlformats.org/officeDocument/2006/relationships/image" Target="../media/image76.png"/><Relationship Id="rId37" Type="http://schemas.openxmlformats.org/officeDocument/2006/relationships/image" Target="../media/image121.png"/><Relationship Id="rId40" Type="http://schemas.openxmlformats.org/officeDocument/2006/relationships/image" Target="../media/image212.jpg"/><Relationship Id="rId45" Type="http://schemas.openxmlformats.org/officeDocument/2006/relationships/image" Target="../media/image75.png"/><Relationship Id="rId5" Type="http://schemas.openxmlformats.org/officeDocument/2006/relationships/image" Target="../media/image187.jpg"/><Relationship Id="rId15" Type="http://schemas.openxmlformats.org/officeDocument/2006/relationships/image" Target="../media/image15.jpg"/><Relationship Id="rId23" Type="http://schemas.openxmlformats.org/officeDocument/2006/relationships/image" Target="../media/image58.png"/><Relationship Id="rId28" Type="http://schemas.openxmlformats.org/officeDocument/2006/relationships/image" Target="../media/image194.jpg"/><Relationship Id="rId36" Type="http://schemas.openxmlformats.org/officeDocument/2006/relationships/image" Target="../media/image120.png"/><Relationship Id="rId10" Type="http://schemas.openxmlformats.org/officeDocument/2006/relationships/image" Target="../media/image188.jpg"/><Relationship Id="rId19" Type="http://schemas.openxmlformats.org/officeDocument/2006/relationships/image" Target="../media/image207.png"/><Relationship Id="rId31" Type="http://schemas.openxmlformats.org/officeDocument/2006/relationships/image" Target="../media/image69.png"/><Relationship Id="rId44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57.png"/><Relationship Id="rId27" Type="http://schemas.openxmlformats.org/officeDocument/2006/relationships/image" Target="../media/image193.jpg"/><Relationship Id="rId30" Type="http://schemas.openxmlformats.org/officeDocument/2006/relationships/image" Target="../media/image68.png"/><Relationship Id="rId35" Type="http://schemas.openxmlformats.org/officeDocument/2006/relationships/image" Target="../media/image82.jpg"/><Relationship Id="rId43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183</xdr:row>
      <xdr:rowOff>0</xdr:rowOff>
    </xdr:from>
    <xdr:ext cx="885825" cy="0"/>
    <xdr:pic>
      <xdr:nvPicPr>
        <xdr:cNvPr id="2" name="image6.png" descr="Exam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09625" cy="0"/>
    <xdr:pic>
      <xdr:nvPicPr>
        <xdr:cNvPr id="3" name="image11.png" descr="Nitril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23925" cy="0"/>
    <xdr:pic>
      <xdr:nvPicPr>
        <xdr:cNvPr id="4" name="image14.png" descr="Без имени-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90600" cy="0"/>
    <xdr:pic>
      <xdr:nvPicPr>
        <xdr:cNvPr id="5" name="image2.png" descr="Без имени-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266700</xdr:rowOff>
    </xdr:from>
    <xdr:ext cx="2390775" cy="0"/>
    <xdr:pic>
      <xdr:nvPicPr>
        <xdr:cNvPr id="6" name="image12.jpg" descr="цистокопия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85825" cy="0"/>
    <xdr:pic>
      <xdr:nvPicPr>
        <xdr:cNvPr id="7" name="image6.png" descr="Exam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09625" cy="0"/>
    <xdr:pic>
      <xdr:nvPicPr>
        <xdr:cNvPr id="8" name="image11.png" descr="Nitril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23925" cy="0"/>
    <xdr:pic>
      <xdr:nvPicPr>
        <xdr:cNvPr id="9" name="image14.png" descr="Без имени-2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90600" cy="0"/>
    <xdr:pic>
      <xdr:nvPicPr>
        <xdr:cNvPr id="10" name="image2.png" descr="Без имени-3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183</xdr:row>
      <xdr:rowOff>0</xdr:rowOff>
    </xdr:from>
    <xdr:ext cx="342900" cy="0"/>
    <xdr:pic>
      <xdr:nvPicPr>
        <xdr:cNvPr id="11" name="image4.jpg" descr="полушарных операций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202</xdr:row>
      <xdr:rowOff>371475</xdr:rowOff>
    </xdr:from>
    <xdr:ext cx="238125" cy="0"/>
    <xdr:pic>
      <xdr:nvPicPr>
        <xdr:cNvPr id="12" name="image1.jpg" descr="на бедре.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210</xdr:row>
      <xdr:rowOff>200025</xdr:rowOff>
    </xdr:from>
    <xdr:ext cx="285750" cy="0"/>
    <xdr:pic>
      <xdr:nvPicPr>
        <xdr:cNvPr id="13" name="image9.jpg" descr="ламиноэктомия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207</xdr:row>
      <xdr:rowOff>0</xdr:rowOff>
    </xdr:from>
    <xdr:ext cx="342900" cy="0"/>
    <xdr:pic>
      <xdr:nvPicPr>
        <xdr:cNvPr id="14" name="image8.jpg" descr="лор операций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192</xdr:row>
      <xdr:rowOff>209550</xdr:rowOff>
    </xdr:from>
    <xdr:ext cx="247650" cy="0"/>
    <xdr:pic>
      <xdr:nvPicPr>
        <xdr:cNvPr id="15" name="image10.jpg" descr="Corium_Foliodrape_brochure3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187</xdr:row>
      <xdr:rowOff>114300</xdr:rowOff>
    </xdr:from>
    <xdr:ext cx="76200" cy="0"/>
    <xdr:pic>
      <xdr:nvPicPr>
        <xdr:cNvPr id="16" name="image5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213</xdr:row>
      <xdr:rowOff>209550</xdr:rowOff>
    </xdr:from>
    <xdr:ext cx="247650" cy="0"/>
    <xdr:pic>
      <xdr:nvPicPr>
        <xdr:cNvPr id="17" name="image7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139</xdr:row>
      <xdr:rowOff>57150</xdr:rowOff>
    </xdr:from>
    <xdr:ext cx="0" cy="190500"/>
    <xdr:pic>
      <xdr:nvPicPr>
        <xdr:cNvPr id="18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139</xdr:row>
      <xdr:rowOff>95250</xdr:rowOff>
    </xdr:from>
    <xdr:ext cx="0" cy="152400"/>
    <xdr:pic>
      <xdr:nvPicPr>
        <xdr:cNvPr id="19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139</xdr:row>
      <xdr:rowOff>1428750</xdr:rowOff>
    </xdr:from>
    <xdr:ext cx="0" cy="0"/>
    <xdr:pic>
      <xdr:nvPicPr>
        <xdr:cNvPr id="20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139</xdr:row>
      <xdr:rowOff>1209675</xdr:rowOff>
    </xdr:from>
    <xdr:ext cx="0" cy="0"/>
    <xdr:pic>
      <xdr:nvPicPr>
        <xdr:cNvPr id="21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2409825" cy="0"/>
    <xdr:pic>
      <xdr:nvPicPr>
        <xdr:cNvPr id="22" name="image13.png" descr="СММС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00100" cy="0"/>
    <xdr:pic>
      <xdr:nvPicPr>
        <xdr:cNvPr id="23" name="image6.png" descr="Exam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552450" cy="0"/>
    <xdr:pic>
      <xdr:nvPicPr>
        <xdr:cNvPr id="24" name="image11.png" descr="Nitril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38200" cy="0"/>
    <xdr:pic>
      <xdr:nvPicPr>
        <xdr:cNvPr id="25" name="image14.png" descr="Без имени-2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04875" cy="0"/>
    <xdr:pic>
      <xdr:nvPicPr>
        <xdr:cNvPr id="26" name="image2.png" descr="Без имени-3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9525</xdr:rowOff>
    </xdr:from>
    <xdr:ext cx="2133600" cy="0"/>
    <xdr:pic>
      <xdr:nvPicPr>
        <xdr:cNvPr id="27" name="image12.jpg" descr="цистокопия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00100" cy="0"/>
    <xdr:pic>
      <xdr:nvPicPr>
        <xdr:cNvPr id="28" name="image6.png" descr="Exam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552450" cy="0"/>
    <xdr:pic>
      <xdr:nvPicPr>
        <xdr:cNvPr id="29" name="image11.png" descr="Nitril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838200" cy="0"/>
    <xdr:pic>
      <xdr:nvPicPr>
        <xdr:cNvPr id="30" name="image14.png" descr="Без имени-2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04875" cy="0"/>
    <xdr:pic>
      <xdr:nvPicPr>
        <xdr:cNvPr id="31" name="image2.png" descr="Без имени-3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140</xdr:row>
      <xdr:rowOff>0</xdr:rowOff>
    </xdr:from>
    <xdr:ext cx="352425" cy="0"/>
    <xdr:pic>
      <xdr:nvPicPr>
        <xdr:cNvPr id="32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140</xdr:row>
      <xdr:rowOff>1076325</xdr:rowOff>
    </xdr:from>
    <xdr:ext cx="352425" cy="0"/>
    <xdr:pic>
      <xdr:nvPicPr>
        <xdr:cNvPr id="33" name="image22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136</xdr:row>
      <xdr:rowOff>1076325</xdr:rowOff>
    </xdr:from>
    <xdr:ext cx="352425" cy="9525"/>
    <xdr:pic>
      <xdr:nvPicPr>
        <xdr:cNvPr id="34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114299</xdr:colOff>
      <xdr:row>295</xdr:row>
      <xdr:rowOff>191061</xdr:rowOff>
    </xdr:from>
    <xdr:to>
      <xdr:col>17</xdr:col>
      <xdr:colOff>2371724</xdr:colOff>
      <xdr:row>303</xdr:row>
      <xdr:rowOff>64515</xdr:rowOff>
    </xdr:to>
    <xdr:pic>
      <xdr:nvPicPr>
        <xdr:cNvPr id="35" name="image18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5847358" y="141116237"/>
          <a:ext cx="2257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132790</xdr:colOff>
      <xdr:row>319</xdr:row>
      <xdr:rowOff>21291</xdr:rowOff>
    </xdr:from>
    <xdr:to>
      <xdr:col>17</xdr:col>
      <xdr:colOff>2323540</xdr:colOff>
      <xdr:row>327</xdr:row>
      <xdr:rowOff>218594</xdr:rowOff>
    </xdr:to>
    <xdr:pic>
      <xdr:nvPicPr>
        <xdr:cNvPr id="36" name="image24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5865849" y="146964026"/>
          <a:ext cx="2190750" cy="2047875"/>
        </a:xfrm>
        <a:prstGeom prst="rect">
          <a:avLst/>
        </a:prstGeom>
        <a:noFill/>
      </xdr:spPr>
    </xdr:pic>
    <xdr:clientData fLocksWithSheet="0"/>
  </xdr:twoCellAnchor>
  <xdr:oneCellAnchor>
    <xdr:from>
      <xdr:col>17</xdr:col>
      <xdr:colOff>561975</xdr:colOff>
      <xdr:row>162</xdr:row>
      <xdr:rowOff>38100</xdr:rowOff>
    </xdr:from>
    <xdr:ext cx="1238250" cy="628650"/>
    <xdr:pic>
      <xdr:nvPicPr>
        <xdr:cNvPr id="37" name="image17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514350</xdr:colOff>
      <xdr:row>277</xdr:row>
      <xdr:rowOff>9525</xdr:rowOff>
    </xdr:from>
    <xdr:ext cx="1400175" cy="657225"/>
    <xdr:pic>
      <xdr:nvPicPr>
        <xdr:cNvPr id="38" name="image23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571500</xdr:colOff>
      <xdr:row>271</xdr:row>
      <xdr:rowOff>47625</xdr:rowOff>
    </xdr:from>
    <xdr:ext cx="1133475" cy="600075"/>
    <xdr:pic>
      <xdr:nvPicPr>
        <xdr:cNvPr id="39" name="image28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485775</xdr:colOff>
      <xdr:row>268</xdr:row>
      <xdr:rowOff>66675</xdr:rowOff>
    </xdr:from>
    <xdr:ext cx="1276350" cy="628650"/>
    <xdr:pic>
      <xdr:nvPicPr>
        <xdr:cNvPr id="40" name="image16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381000</xdr:colOff>
      <xdr:row>265</xdr:row>
      <xdr:rowOff>9525</xdr:rowOff>
    </xdr:from>
    <xdr:ext cx="1457325" cy="714375"/>
    <xdr:pic>
      <xdr:nvPicPr>
        <xdr:cNvPr id="41" name="image15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504825</xdr:colOff>
      <xdr:row>286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504825</xdr:colOff>
      <xdr:row>286</xdr:row>
      <xdr:rowOff>28575</xdr:rowOff>
    </xdr:from>
    <xdr:to>
      <xdr:col>17</xdr:col>
      <xdr:colOff>1866900</xdr:colOff>
      <xdr:row>288</xdr:row>
      <xdr:rowOff>146958</xdr:rowOff>
    </xdr:to>
    <xdr:pic>
      <xdr:nvPicPr>
        <xdr:cNvPr id="43" name="image25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17</xdr:col>
      <xdr:colOff>200025</xdr:colOff>
      <xdr:row>128</xdr:row>
      <xdr:rowOff>342900</xdr:rowOff>
    </xdr:from>
    <xdr:ext cx="1914525" cy="1295400"/>
    <xdr:pic>
      <xdr:nvPicPr>
        <xdr:cNvPr id="44" name="image21.jpg" descr="цистококопия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285750</xdr:colOff>
      <xdr:row>142</xdr:row>
      <xdr:rowOff>361950</xdr:rowOff>
    </xdr:from>
    <xdr:ext cx="1666875" cy="1304925"/>
    <xdr:pic>
      <xdr:nvPicPr>
        <xdr:cNvPr id="45" name="image30.jpg" descr="АКШ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130</xdr:row>
      <xdr:rowOff>219075</xdr:rowOff>
    </xdr:from>
    <xdr:ext cx="2247900" cy="1609725"/>
    <xdr:pic>
      <xdr:nvPicPr>
        <xdr:cNvPr id="46" name="image29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95250</xdr:colOff>
      <xdr:row>207</xdr:row>
      <xdr:rowOff>666750</xdr:rowOff>
    </xdr:from>
    <xdr:ext cx="2247900" cy="828675"/>
    <xdr:pic>
      <xdr:nvPicPr>
        <xdr:cNvPr id="47" name="image2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400050</xdr:colOff>
      <xdr:row>209</xdr:row>
      <xdr:rowOff>28575</xdr:rowOff>
    </xdr:from>
    <xdr:ext cx="1371600" cy="923925"/>
    <xdr:pic>
      <xdr:nvPicPr>
        <xdr:cNvPr id="48" name="image31.jpg" descr="позвоночнике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219075</xdr:colOff>
      <xdr:row>148</xdr:row>
      <xdr:rowOff>57150</xdr:rowOff>
    </xdr:from>
    <xdr:ext cx="1724025" cy="1419225"/>
    <xdr:pic>
      <xdr:nvPicPr>
        <xdr:cNvPr id="49" name="image26.jpg" descr="ангиография.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145</xdr:row>
      <xdr:rowOff>1019175</xdr:rowOff>
    </xdr:from>
    <xdr:ext cx="1905000" cy="1409700"/>
    <xdr:pic>
      <xdr:nvPicPr>
        <xdr:cNvPr id="50" name="image35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66675</xdr:colOff>
      <xdr:row>154</xdr:row>
      <xdr:rowOff>352425</xdr:rowOff>
    </xdr:from>
    <xdr:ext cx="2305050" cy="838200"/>
    <xdr:pic>
      <xdr:nvPicPr>
        <xdr:cNvPr id="51" name="image32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95250</xdr:colOff>
      <xdr:row>151</xdr:row>
      <xdr:rowOff>28575</xdr:rowOff>
    </xdr:from>
    <xdr:ext cx="2238375" cy="904875"/>
    <xdr:pic>
      <xdr:nvPicPr>
        <xdr:cNvPr id="52" name="image33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481693</xdr:colOff>
      <xdr:row>210</xdr:row>
      <xdr:rowOff>266700</xdr:rowOff>
    </xdr:from>
    <xdr:ext cx="1390650" cy="1038225"/>
    <xdr:pic>
      <xdr:nvPicPr>
        <xdr:cNvPr id="53" name="image37.jpg" descr="ламиноэктомия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5327086" y="105000879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209550</xdr:colOff>
      <xdr:row>125</xdr:row>
      <xdr:rowOff>104775</xdr:rowOff>
    </xdr:from>
    <xdr:ext cx="1914525" cy="1390650"/>
    <xdr:pic>
      <xdr:nvPicPr>
        <xdr:cNvPr id="54" name="image34.jpg" descr="Кесарева.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304800</xdr:colOff>
      <xdr:row>192</xdr:row>
      <xdr:rowOff>180975</xdr:rowOff>
    </xdr:from>
    <xdr:ext cx="1714500" cy="1343025"/>
    <xdr:pic>
      <xdr:nvPicPr>
        <xdr:cNvPr id="55" name="image36.jpg" descr="лапароскопия.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195</xdr:row>
      <xdr:rowOff>142875</xdr:rowOff>
    </xdr:from>
    <xdr:ext cx="1790700" cy="1076325"/>
    <xdr:pic>
      <xdr:nvPicPr>
        <xdr:cNvPr id="56" name="image38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400050</xdr:colOff>
      <xdr:row>213</xdr:row>
      <xdr:rowOff>123825</xdr:rowOff>
    </xdr:from>
    <xdr:ext cx="1409700" cy="971550"/>
    <xdr:pic>
      <xdr:nvPicPr>
        <xdr:cNvPr id="57" name="image40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314325</xdr:colOff>
      <xdr:row>190</xdr:row>
      <xdr:rowOff>76200</xdr:rowOff>
    </xdr:from>
    <xdr:ext cx="1733550" cy="1200150"/>
    <xdr:pic>
      <xdr:nvPicPr>
        <xdr:cNvPr id="58" name="image1.jpg" descr="на бедре.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409575</xdr:colOff>
      <xdr:row>184</xdr:row>
      <xdr:rowOff>171450</xdr:rowOff>
    </xdr:from>
    <xdr:ext cx="1590675" cy="1247775"/>
    <xdr:pic>
      <xdr:nvPicPr>
        <xdr:cNvPr id="59" name="image45.jpg" descr="универсальный большой.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371475</xdr:colOff>
      <xdr:row>187</xdr:row>
      <xdr:rowOff>19050</xdr:rowOff>
    </xdr:from>
    <xdr:ext cx="1600200" cy="1057275"/>
    <xdr:pic>
      <xdr:nvPicPr>
        <xdr:cNvPr id="60" name="image3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600075</xdr:colOff>
      <xdr:row>217</xdr:row>
      <xdr:rowOff>57150</xdr:rowOff>
    </xdr:from>
    <xdr:ext cx="1133475" cy="781050"/>
    <xdr:pic>
      <xdr:nvPicPr>
        <xdr:cNvPr id="61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609600</xdr:colOff>
      <xdr:row>219</xdr:row>
      <xdr:rowOff>95250</xdr:rowOff>
    </xdr:from>
    <xdr:ext cx="1143000" cy="752475"/>
    <xdr:pic>
      <xdr:nvPicPr>
        <xdr:cNvPr id="62" name="image41.jpg" descr="Постельное белье1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171450</xdr:colOff>
      <xdr:row>91</xdr:row>
      <xdr:rowOff>533400</xdr:rowOff>
    </xdr:from>
    <xdr:ext cx="2247900" cy="1333500"/>
    <xdr:pic>
      <xdr:nvPicPr>
        <xdr:cNvPr id="63" name="image49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410696</xdr:colOff>
      <xdr:row>97</xdr:row>
      <xdr:rowOff>235324</xdr:rowOff>
    </xdr:from>
    <xdr:ext cx="1695450" cy="914400"/>
    <xdr:pic>
      <xdr:nvPicPr>
        <xdr:cNvPr id="64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6143755" y="32216912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421902</xdr:colOff>
      <xdr:row>103</xdr:row>
      <xdr:rowOff>230281</xdr:rowOff>
    </xdr:from>
    <xdr:ext cx="1704975" cy="847725"/>
    <xdr:pic>
      <xdr:nvPicPr>
        <xdr:cNvPr id="65" name="image43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6154961" y="33691046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373156</xdr:colOff>
      <xdr:row>86</xdr:row>
      <xdr:rowOff>67796</xdr:rowOff>
    </xdr:from>
    <xdr:ext cx="1666875" cy="1019175"/>
    <xdr:pic>
      <xdr:nvPicPr>
        <xdr:cNvPr id="67" name="image55.jpg" descr="УЗИ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6106215" y="26334384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356702</xdr:colOff>
      <xdr:row>136</xdr:row>
      <xdr:rowOff>33567</xdr:rowOff>
    </xdr:from>
    <xdr:ext cx="1571625" cy="1109230"/>
    <xdr:pic>
      <xdr:nvPicPr>
        <xdr:cNvPr id="68" name="image6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6089761" y="53283920"/>
          <a:ext cx="1571625" cy="110923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90600" cy="0"/>
    <xdr:pic>
      <xdr:nvPicPr>
        <xdr:cNvPr id="69" name="image2.png" descr="Без имени-3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90600" cy="0"/>
    <xdr:pic>
      <xdr:nvPicPr>
        <xdr:cNvPr id="70" name="image2.png" descr="Без имени-3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04875" cy="0"/>
    <xdr:pic>
      <xdr:nvPicPr>
        <xdr:cNvPr id="71" name="image2.png" descr="Без имени-3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904875" cy="0"/>
    <xdr:pic>
      <xdr:nvPicPr>
        <xdr:cNvPr id="72" name="image2.png" descr="Без имени-3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361950</xdr:colOff>
      <xdr:row>250</xdr:row>
      <xdr:rowOff>47625</xdr:rowOff>
    </xdr:from>
    <xdr:ext cx="1143000" cy="552450"/>
    <xdr:pic>
      <xdr:nvPicPr>
        <xdr:cNvPr id="73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685800</xdr:colOff>
      <xdr:row>280</xdr:row>
      <xdr:rowOff>38100</xdr:rowOff>
    </xdr:from>
    <xdr:ext cx="1114425" cy="628650"/>
    <xdr:pic>
      <xdr:nvPicPr>
        <xdr:cNvPr id="74" name="image47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666750</xdr:colOff>
      <xdr:row>283</xdr:row>
      <xdr:rowOff>28575</xdr:rowOff>
    </xdr:from>
    <xdr:ext cx="1057275" cy="590550"/>
    <xdr:pic>
      <xdr:nvPicPr>
        <xdr:cNvPr id="75" name="image48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561975</xdr:colOff>
      <xdr:row>156</xdr:row>
      <xdr:rowOff>47625</xdr:rowOff>
    </xdr:from>
    <xdr:ext cx="885825" cy="571500"/>
    <xdr:pic>
      <xdr:nvPicPr>
        <xdr:cNvPr id="76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600075</xdr:colOff>
      <xdr:row>180</xdr:row>
      <xdr:rowOff>19050</xdr:rowOff>
    </xdr:from>
    <xdr:ext cx="476250" cy="457200"/>
    <xdr:pic>
      <xdr:nvPicPr>
        <xdr:cNvPr id="77" name="image54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579664</xdr:colOff>
      <xdr:row>262</xdr:row>
      <xdr:rowOff>102053</xdr:rowOff>
    </xdr:from>
    <xdr:ext cx="952500" cy="600075"/>
    <xdr:pic>
      <xdr:nvPicPr>
        <xdr:cNvPr id="78" name="image52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5425057" y="134976053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762000</xdr:colOff>
      <xdr:row>274</xdr:row>
      <xdr:rowOff>47625</xdr:rowOff>
    </xdr:from>
    <xdr:ext cx="981075" cy="581025"/>
    <xdr:pic>
      <xdr:nvPicPr>
        <xdr:cNvPr id="79" name="image60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400050</xdr:colOff>
      <xdr:row>464</xdr:row>
      <xdr:rowOff>276225</xdr:rowOff>
    </xdr:from>
    <xdr:to>
      <xdr:col>17</xdr:col>
      <xdr:colOff>1524000</xdr:colOff>
      <xdr:row>466</xdr:row>
      <xdr:rowOff>398689</xdr:rowOff>
    </xdr:to>
    <xdr:pic>
      <xdr:nvPicPr>
        <xdr:cNvPr id="84" name="image67.png" descr="маска детская 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1457325</xdr:colOff>
      <xdr:row>467</xdr:row>
      <xdr:rowOff>304800</xdr:rowOff>
    </xdr:from>
    <xdr:to>
      <xdr:col>17</xdr:col>
      <xdr:colOff>2295525</xdr:colOff>
      <xdr:row>469</xdr:row>
      <xdr:rowOff>374196</xdr:rowOff>
    </xdr:to>
    <xdr:pic>
      <xdr:nvPicPr>
        <xdr:cNvPr id="85" name="image61.png" descr="маска завязки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16</xdr:col>
      <xdr:colOff>657225</xdr:colOff>
      <xdr:row>467</xdr:row>
      <xdr:rowOff>171450</xdr:rowOff>
    </xdr:from>
    <xdr:ext cx="1143000" cy="933450"/>
    <xdr:pic>
      <xdr:nvPicPr>
        <xdr:cNvPr id="86" name="image53.png" descr="Безимени-1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142875</xdr:colOff>
      <xdr:row>468</xdr:row>
      <xdr:rowOff>-19050</xdr:rowOff>
    </xdr:from>
    <xdr:to>
      <xdr:col>17</xdr:col>
      <xdr:colOff>1609725</xdr:colOff>
      <xdr:row>470</xdr:row>
      <xdr:rowOff>137432</xdr:rowOff>
    </xdr:to>
    <xdr:pic>
      <xdr:nvPicPr>
        <xdr:cNvPr id="87" name="image77.png" descr="маска уголь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824753</xdr:colOff>
      <xdr:row>489</xdr:row>
      <xdr:rowOff>170889</xdr:rowOff>
    </xdr:from>
    <xdr:to>
      <xdr:col>17</xdr:col>
      <xdr:colOff>1662953</xdr:colOff>
      <xdr:row>492</xdr:row>
      <xdr:rowOff>86525</xdr:rowOff>
    </xdr:to>
    <xdr:pic>
      <xdr:nvPicPr>
        <xdr:cNvPr id="88" name="image63.jpg" descr="2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5650135" y="189953713"/>
          <a:ext cx="8382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1362075</xdr:colOff>
      <xdr:row>493</xdr:row>
      <xdr:rowOff>19050</xdr:rowOff>
    </xdr:from>
    <xdr:to>
      <xdr:col>17</xdr:col>
      <xdr:colOff>2209800</xdr:colOff>
      <xdr:row>494</xdr:row>
      <xdr:rowOff>240847</xdr:rowOff>
    </xdr:to>
    <xdr:pic>
      <xdr:nvPicPr>
        <xdr:cNvPr id="89" name="image74.jpg" descr="3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276785</xdr:colOff>
      <xdr:row>487</xdr:row>
      <xdr:rowOff>0</xdr:rowOff>
    </xdr:from>
    <xdr:to>
      <xdr:col>17</xdr:col>
      <xdr:colOff>991160</xdr:colOff>
      <xdr:row>489</xdr:row>
      <xdr:rowOff>123825</xdr:rowOff>
    </xdr:to>
    <xdr:pic>
      <xdr:nvPicPr>
        <xdr:cNvPr id="90" name="image56.jpg" descr="1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5102167" y="189128401"/>
          <a:ext cx="714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1171575</xdr:colOff>
      <xdr:row>505</xdr:row>
      <xdr:rowOff>209550</xdr:rowOff>
    </xdr:from>
    <xdr:to>
      <xdr:col>17</xdr:col>
      <xdr:colOff>2190750</xdr:colOff>
      <xdr:row>509</xdr:row>
      <xdr:rowOff>198664</xdr:rowOff>
    </xdr:to>
    <xdr:pic>
      <xdr:nvPicPr>
        <xdr:cNvPr id="91" name="image57.jpg" descr="IMG_1783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342900</xdr:colOff>
      <xdr:row>505</xdr:row>
      <xdr:rowOff>209550</xdr:rowOff>
    </xdr:from>
    <xdr:to>
      <xdr:col>17</xdr:col>
      <xdr:colOff>990600</xdr:colOff>
      <xdr:row>509</xdr:row>
      <xdr:rowOff>198664</xdr:rowOff>
    </xdr:to>
    <xdr:pic>
      <xdr:nvPicPr>
        <xdr:cNvPr id="92" name="image64.jpg" descr="IMG_1774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1524000</xdr:colOff>
      <xdr:row>496</xdr:row>
      <xdr:rowOff>314325</xdr:rowOff>
    </xdr:from>
    <xdr:to>
      <xdr:col>17</xdr:col>
      <xdr:colOff>2257425</xdr:colOff>
      <xdr:row>500</xdr:row>
      <xdr:rowOff>81643</xdr:rowOff>
    </xdr:to>
    <xdr:pic>
      <xdr:nvPicPr>
        <xdr:cNvPr id="93" name="image70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333375</xdr:colOff>
      <xdr:row>496</xdr:row>
      <xdr:rowOff>95250</xdr:rowOff>
    </xdr:from>
    <xdr:to>
      <xdr:col>17</xdr:col>
      <xdr:colOff>1447800</xdr:colOff>
      <xdr:row>501</xdr:row>
      <xdr:rowOff>72118</xdr:rowOff>
    </xdr:to>
    <xdr:pic>
      <xdr:nvPicPr>
        <xdr:cNvPr id="94" name="image73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17</xdr:col>
      <xdr:colOff>30656</xdr:colOff>
      <xdr:row>79</xdr:row>
      <xdr:rowOff>1040</xdr:rowOff>
    </xdr:from>
    <xdr:ext cx="1095375" cy="923925"/>
    <xdr:pic>
      <xdr:nvPicPr>
        <xdr:cNvPr id="95" name="image69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5763715" y="18726069"/>
          <a:ext cx="1095375" cy="923925"/>
        </a:xfrm>
        <a:prstGeom prst="rect">
          <a:avLst/>
        </a:prstGeom>
        <a:noFill/>
      </xdr:spPr>
    </xdr:pic>
    <xdr:clientData fLocksWithSheet="0"/>
  </xdr:oneCellAnchor>
  <xdr:twoCellAnchor>
    <xdr:from>
      <xdr:col>17</xdr:col>
      <xdr:colOff>238125</xdr:colOff>
      <xdr:row>472</xdr:row>
      <xdr:rowOff>114300</xdr:rowOff>
    </xdr:from>
    <xdr:to>
      <xdr:col>17</xdr:col>
      <xdr:colOff>1190625</xdr:colOff>
      <xdr:row>473</xdr:row>
      <xdr:rowOff>255814</xdr:rowOff>
    </xdr:to>
    <xdr:pic>
      <xdr:nvPicPr>
        <xdr:cNvPr id="96" name="image65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1028700</xdr:colOff>
      <xdr:row>472</xdr:row>
      <xdr:rowOff>123825</xdr:rowOff>
    </xdr:from>
    <xdr:to>
      <xdr:col>17</xdr:col>
      <xdr:colOff>2066925</xdr:colOff>
      <xdr:row>474</xdr:row>
      <xdr:rowOff>44904</xdr:rowOff>
    </xdr:to>
    <xdr:pic>
      <xdr:nvPicPr>
        <xdr:cNvPr id="97" name="image66.pn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1181100</xdr:colOff>
      <xdr:row>475</xdr:row>
      <xdr:rowOff>200025</xdr:rowOff>
    </xdr:from>
    <xdr:to>
      <xdr:col>17</xdr:col>
      <xdr:colOff>2000250</xdr:colOff>
      <xdr:row>476</xdr:row>
      <xdr:rowOff>341539</xdr:rowOff>
    </xdr:to>
    <xdr:pic>
      <xdr:nvPicPr>
        <xdr:cNvPr id="98" name="image68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533400</xdr:colOff>
      <xdr:row>475</xdr:row>
      <xdr:rowOff>180975</xdr:rowOff>
    </xdr:from>
    <xdr:to>
      <xdr:col>17</xdr:col>
      <xdr:colOff>1362075</xdr:colOff>
      <xdr:row>476</xdr:row>
      <xdr:rowOff>322489</xdr:rowOff>
    </xdr:to>
    <xdr:pic>
      <xdr:nvPicPr>
        <xdr:cNvPr id="99" name="image72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447675</xdr:colOff>
      <xdr:row>466</xdr:row>
      <xdr:rowOff>-228600</xdr:rowOff>
    </xdr:from>
    <xdr:to>
      <xdr:col>17</xdr:col>
      <xdr:colOff>1914525</xdr:colOff>
      <xdr:row>468</xdr:row>
      <xdr:rowOff>99332</xdr:rowOff>
    </xdr:to>
    <xdr:pic>
      <xdr:nvPicPr>
        <xdr:cNvPr id="100" name="image84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381000</xdr:colOff>
      <xdr:row>469</xdr:row>
      <xdr:rowOff>428625</xdr:rowOff>
    </xdr:from>
    <xdr:to>
      <xdr:col>17</xdr:col>
      <xdr:colOff>2181225</xdr:colOff>
      <xdr:row>470</xdr:row>
      <xdr:rowOff>451757</xdr:rowOff>
    </xdr:to>
    <xdr:pic>
      <xdr:nvPicPr>
        <xdr:cNvPr id="101" name="image83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17</xdr:col>
      <xdr:colOff>1274669</xdr:colOff>
      <xdr:row>78</xdr:row>
      <xdr:rowOff>334496</xdr:rowOff>
    </xdr:from>
    <xdr:ext cx="1114425" cy="942975"/>
    <xdr:pic>
      <xdr:nvPicPr>
        <xdr:cNvPr id="102" name="image71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7007728" y="18689731"/>
          <a:ext cx="1114425" cy="942975"/>
        </a:xfrm>
        <a:prstGeom prst="rect">
          <a:avLst/>
        </a:prstGeom>
        <a:noFill/>
      </xdr:spPr>
    </xdr:pic>
    <xdr:clientData fLocksWithSheet="0"/>
  </xdr:oneCellAnchor>
  <xdr:twoCellAnchor>
    <xdr:from>
      <xdr:col>17</xdr:col>
      <xdr:colOff>1485900</xdr:colOff>
      <xdr:row>465</xdr:row>
      <xdr:rowOff>352425</xdr:rowOff>
    </xdr:from>
    <xdr:to>
      <xdr:col>17</xdr:col>
      <xdr:colOff>2457450</xdr:colOff>
      <xdr:row>467</xdr:row>
      <xdr:rowOff>224518</xdr:rowOff>
    </xdr:to>
    <xdr:pic>
      <xdr:nvPicPr>
        <xdr:cNvPr id="103" name="image75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531159</xdr:colOff>
      <xdr:row>347</xdr:row>
      <xdr:rowOff>158563</xdr:rowOff>
    </xdr:from>
    <xdr:to>
      <xdr:col>17</xdr:col>
      <xdr:colOff>1845609</xdr:colOff>
      <xdr:row>351</xdr:row>
      <xdr:rowOff>176252</xdr:rowOff>
    </xdr:to>
    <xdr:pic>
      <xdr:nvPicPr>
        <xdr:cNvPr id="105" name="image82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6264218" y="153488651"/>
          <a:ext cx="13144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530599</xdr:colOff>
      <xdr:row>358</xdr:row>
      <xdr:rowOff>41462</xdr:rowOff>
    </xdr:from>
    <xdr:to>
      <xdr:col>17</xdr:col>
      <xdr:colOff>1845049</xdr:colOff>
      <xdr:row>362</xdr:row>
      <xdr:rowOff>106776</xdr:rowOff>
    </xdr:to>
    <xdr:pic>
      <xdr:nvPicPr>
        <xdr:cNvPr id="106" name="image89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6263658" y="155836844"/>
          <a:ext cx="13144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234763</xdr:colOff>
      <xdr:row>336</xdr:row>
      <xdr:rowOff>160804</xdr:rowOff>
    </xdr:from>
    <xdr:to>
      <xdr:col>17</xdr:col>
      <xdr:colOff>2092138</xdr:colOff>
      <xdr:row>342</xdr:row>
      <xdr:rowOff>68275</xdr:rowOff>
    </xdr:to>
    <xdr:pic>
      <xdr:nvPicPr>
        <xdr:cNvPr id="107" name="image78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5967822" y="150891128"/>
          <a:ext cx="1857375" cy="1295400"/>
        </a:xfrm>
        <a:prstGeom prst="rect">
          <a:avLst/>
        </a:prstGeom>
        <a:noFill/>
      </xdr:spPr>
    </xdr:pic>
    <xdr:clientData fLocksWithSheet="0"/>
  </xdr:twoCellAnchor>
  <xdr:oneCellAnchor>
    <xdr:from>
      <xdr:col>17</xdr:col>
      <xdr:colOff>352425</xdr:colOff>
      <xdr:row>253</xdr:row>
      <xdr:rowOff>47625</xdr:rowOff>
    </xdr:from>
    <xdr:ext cx="1143000" cy="552450"/>
    <xdr:pic>
      <xdr:nvPicPr>
        <xdr:cNvPr id="108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352425</xdr:colOff>
      <xdr:row>256</xdr:row>
      <xdr:rowOff>47625</xdr:rowOff>
    </xdr:from>
    <xdr:ext cx="1143000" cy="552450"/>
    <xdr:pic>
      <xdr:nvPicPr>
        <xdr:cNvPr id="109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809625</xdr:colOff>
      <xdr:row>367</xdr:row>
      <xdr:rowOff>28575</xdr:rowOff>
    </xdr:from>
    <xdr:to>
      <xdr:col>17</xdr:col>
      <xdr:colOff>1638300</xdr:colOff>
      <xdr:row>377</xdr:row>
      <xdr:rowOff>36739</xdr:rowOff>
    </xdr:to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361950</xdr:colOff>
      <xdr:row>404</xdr:row>
      <xdr:rowOff>123825</xdr:rowOff>
    </xdr:from>
    <xdr:to>
      <xdr:col>17</xdr:col>
      <xdr:colOff>2238375</xdr:colOff>
      <xdr:row>412</xdr:row>
      <xdr:rowOff>140153</xdr:rowOff>
    </xdr:to>
    <xdr:pic>
      <xdr:nvPicPr>
        <xdr:cNvPr id="111" name="image79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304800</xdr:colOff>
      <xdr:row>383</xdr:row>
      <xdr:rowOff>51088</xdr:rowOff>
    </xdr:from>
    <xdr:to>
      <xdr:col>17</xdr:col>
      <xdr:colOff>2133600</xdr:colOff>
      <xdr:row>398</xdr:row>
      <xdr:rowOff>741</xdr:rowOff>
    </xdr:to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1" cstate="print"/>
        <a:srcRect l="26671" r="21763"/>
        <a:stretch/>
      </xdr:blipFill>
      <xdr:spPr>
        <a:xfrm>
          <a:off x="14173200" y="155291270"/>
          <a:ext cx="1828800" cy="34194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56029</xdr:colOff>
      <xdr:row>442</xdr:row>
      <xdr:rowOff>56030</xdr:rowOff>
    </xdr:from>
    <xdr:to>
      <xdr:col>17</xdr:col>
      <xdr:colOff>2364442</xdr:colOff>
      <xdr:row>456</xdr:row>
      <xdr:rowOff>78441</xdr:rowOff>
    </xdr:to>
    <xdr:pic>
      <xdr:nvPicPr>
        <xdr:cNvPr id="113" name="image80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5789088" y="175652206"/>
          <a:ext cx="2308413" cy="3260911"/>
        </a:xfrm>
        <a:prstGeom prst="rect">
          <a:avLst/>
        </a:prstGeom>
        <a:noFill/>
      </xdr:spPr>
    </xdr:pic>
    <xdr:clientData fLocksWithSheet="0"/>
  </xdr:twoCellAnchor>
  <xdr:oneCellAnchor>
    <xdr:from>
      <xdr:col>17</xdr:col>
      <xdr:colOff>352425</xdr:colOff>
      <xdr:row>259</xdr:row>
      <xdr:rowOff>66675</xdr:rowOff>
    </xdr:from>
    <xdr:ext cx="1143000" cy="552450"/>
    <xdr:pic>
      <xdr:nvPicPr>
        <xdr:cNvPr id="114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552450</xdr:colOff>
      <xdr:row>159</xdr:row>
      <xdr:rowOff>66675</xdr:rowOff>
    </xdr:from>
    <xdr:ext cx="885825" cy="571500"/>
    <xdr:pic>
      <xdr:nvPicPr>
        <xdr:cNvPr id="115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708932</xdr:colOff>
      <xdr:row>227</xdr:row>
      <xdr:rowOff>131989</xdr:rowOff>
    </xdr:from>
    <xdr:ext cx="790575" cy="695325"/>
    <xdr:pic>
      <xdr:nvPicPr>
        <xdr:cNvPr id="116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554325" y="115125953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628650</xdr:colOff>
      <xdr:row>221</xdr:row>
      <xdr:rowOff>114300</xdr:rowOff>
    </xdr:from>
    <xdr:ext cx="371475" cy="762000"/>
    <xdr:pic>
      <xdr:nvPicPr>
        <xdr:cNvPr id="117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1000125</xdr:colOff>
      <xdr:row>221</xdr:row>
      <xdr:rowOff>123825</xdr:rowOff>
    </xdr:from>
    <xdr:ext cx="628650" cy="762000"/>
    <xdr:pic>
      <xdr:nvPicPr>
        <xdr:cNvPr id="118" name="image85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499222</xdr:colOff>
      <xdr:row>224</xdr:row>
      <xdr:rowOff>150720</xdr:rowOff>
    </xdr:from>
    <xdr:ext cx="1162050" cy="1066800"/>
    <xdr:pic>
      <xdr:nvPicPr>
        <xdr:cNvPr id="119" name="image81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6232281" y="110831220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364192</xdr:colOff>
      <xdr:row>115</xdr:row>
      <xdr:rowOff>121584</xdr:rowOff>
    </xdr:from>
    <xdr:ext cx="1819275" cy="1114425"/>
    <xdr:pic>
      <xdr:nvPicPr>
        <xdr:cNvPr id="120" name="image86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6097251" y="36540702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367553</xdr:colOff>
      <xdr:row>117</xdr:row>
      <xdr:rowOff>295275</xdr:rowOff>
    </xdr:from>
    <xdr:ext cx="1800225" cy="1200150"/>
    <xdr:pic>
      <xdr:nvPicPr>
        <xdr:cNvPr id="121" name="image87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6100612" y="39045216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426384</xdr:colOff>
      <xdr:row>119</xdr:row>
      <xdr:rowOff>234763</xdr:rowOff>
    </xdr:from>
    <xdr:ext cx="1714500" cy="1219200"/>
    <xdr:pic>
      <xdr:nvPicPr>
        <xdr:cNvPr id="122" name="image88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6159443" y="4096814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434228</xdr:colOff>
      <xdr:row>121</xdr:row>
      <xdr:rowOff>212351</xdr:rowOff>
    </xdr:from>
    <xdr:ext cx="1638300" cy="1114425"/>
    <xdr:pic>
      <xdr:nvPicPr>
        <xdr:cNvPr id="123" name="image91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6167287" y="42794704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583266</xdr:colOff>
      <xdr:row>90</xdr:row>
      <xdr:rowOff>109258</xdr:rowOff>
    </xdr:from>
    <xdr:ext cx="1343025" cy="904875"/>
    <xdr:pic>
      <xdr:nvPicPr>
        <xdr:cNvPr id="124" name="image103.jpg" descr="новорожденного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6316325" y="28661846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687481</xdr:colOff>
      <xdr:row>84</xdr:row>
      <xdr:rowOff>50426</xdr:rowOff>
    </xdr:from>
    <xdr:ext cx="952500" cy="800100"/>
    <xdr:pic>
      <xdr:nvPicPr>
        <xdr:cNvPr id="125" name="image98.jpg" descr="осмотра половых органов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6420540" y="25286073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584947</xdr:colOff>
      <xdr:row>88</xdr:row>
      <xdr:rowOff>55469</xdr:rowOff>
    </xdr:from>
    <xdr:ext cx="1285875" cy="838200"/>
    <xdr:pic>
      <xdr:nvPicPr>
        <xdr:cNvPr id="126" name="image108.jpg" descr="аборт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6318006" y="27577116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546847</xdr:colOff>
      <xdr:row>243</xdr:row>
      <xdr:rowOff>122144</xdr:rowOff>
    </xdr:from>
    <xdr:ext cx="1543050" cy="914400"/>
    <xdr:pic>
      <xdr:nvPicPr>
        <xdr:cNvPr id="127" name="image93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6279906" y="124664320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638736</xdr:colOff>
      <xdr:row>244</xdr:row>
      <xdr:rowOff>85725</xdr:rowOff>
    </xdr:from>
    <xdr:ext cx="1323975" cy="933450"/>
    <xdr:pic>
      <xdr:nvPicPr>
        <xdr:cNvPr id="128" name="image94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6371795" y="125838137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709332</xdr:colOff>
      <xdr:row>237</xdr:row>
      <xdr:rowOff>231401</xdr:rowOff>
    </xdr:from>
    <xdr:ext cx="1133475" cy="781050"/>
    <xdr:pic>
      <xdr:nvPicPr>
        <xdr:cNvPr id="129" name="image101.jpg" descr="КООП.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6442391" y="120448107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675715</xdr:colOff>
      <xdr:row>239</xdr:row>
      <xdr:rowOff>173691</xdr:rowOff>
    </xdr:from>
    <xdr:ext cx="1095375" cy="790575"/>
    <xdr:pic>
      <xdr:nvPicPr>
        <xdr:cNvPr id="130" name="image102.jpg" descr="КООП-1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6408774" y="121690279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517151</xdr:colOff>
      <xdr:row>241</xdr:row>
      <xdr:rowOff>350184</xdr:rowOff>
    </xdr:from>
    <xdr:ext cx="1228725" cy="952500"/>
    <xdr:pic>
      <xdr:nvPicPr>
        <xdr:cNvPr id="131" name="image97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6250210" y="123121831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555252</xdr:colOff>
      <xdr:row>231</xdr:row>
      <xdr:rowOff>311523</xdr:rowOff>
    </xdr:from>
    <xdr:ext cx="1143000" cy="904875"/>
    <xdr:pic>
      <xdr:nvPicPr>
        <xdr:cNvPr id="132" name="image96.jpg" descr="КХ-1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6288311" y="116449288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635373</xdr:colOff>
      <xdr:row>233</xdr:row>
      <xdr:rowOff>144556</xdr:rowOff>
    </xdr:from>
    <xdr:ext cx="1143000" cy="885825"/>
    <xdr:pic>
      <xdr:nvPicPr>
        <xdr:cNvPr id="133" name="image95.jpg" descr="КХ-2.jp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6368432" y="117940791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681878</xdr:colOff>
      <xdr:row>235</xdr:row>
      <xdr:rowOff>99732</xdr:rowOff>
    </xdr:from>
    <xdr:ext cx="1133475" cy="933450"/>
    <xdr:pic>
      <xdr:nvPicPr>
        <xdr:cNvPr id="134" name="image110.jpg" descr="усиленной зашиты.jp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6414937" y="119106203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138</xdr:row>
      <xdr:rowOff>1076325</xdr:rowOff>
    </xdr:from>
    <xdr:ext cx="352425" cy="0"/>
    <xdr:pic>
      <xdr:nvPicPr>
        <xdr:cNvPr id="135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1238250</xdr:colOff>
      <xdr:row>138</xdr:row>
      <xdr:rowOff>57150</xdr:rowOff>
    </xdr:from>
    <xdr:ext cx="628650" cy="666750"/>
    <xdr:pic>
      <xdr:nvPicPr>
        <xdr:cNvPr id="136" name="image99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</xdr:colOff>
      <xdr:row>138</xdr:row>
      <xdr:rowOff>504825</xdr:rowOff>
    </xdr:from>
    <xdr:ext cx="1152525" cy="685800"/>
    <xdr:pic>
      <xdr:nvPicPr>
        <xdr:cNvPr id="137" name="image13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1276350</xdr:colOff>
      <xdr:row>138</xdr:row>
      <xdr:rowOff>895350</xdr:rowOff>
    </xdr:from>
    <xdr:ext cx="638175" cy="200025"/>
    <xdr:pic>
      <xdr:nvPicPr>
        <xdr:cNvPr id="138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73</xdr:row>
      <xdr:rowOff>212911</xdr:rowOff>
    </xdr:from>
    <xdr:ext cx="1514475" cy="714375"/>
    <xdr:pic>
      <xdr:nvPicPr>
        <xdr:cNvPr id="139" name="image106.png" descr="IMG_3785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5264493" y="22678304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285750</xdr:colOff>
      <xdr:row>76</xdr:row>
      <xdr:rowOff>81242</xdr:rowOff>
    </xdr:from>
    <xdr:ext cx="1685925" cy="733425"/>
    <xdr:pic>
      <xdr:nvPicPr>
        <xdr:cNvPr id="140" name="image114.png" descr="logka_folk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6018809" y="1751759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463363</xdr:colOff>
      <xdr:row>77</xdr:row>
      <xdr:rowOff>202826</xdr:rowOff>
    </xdr:from>
    <xdr:ext cx="1466850" cy="723900"/>
    <xdr:pic>
      <xdr:nvPicPr>
        <xdr:cNvPr id="141" name="image116.png" descr="shpat_ginek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6196422" y="1809862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219075</xdr:colOff>
      <xdr:row>123</xdr:row>
      <xdr:rowOff>161925</xdr:rowOff>
    </xdr:from>
    <xdr:ext cx="1819275" cy="1057275"/>
    <xdr:pic>
      <xdr:nvPicPr>
        <xdr:cNvPr id="142" name="image104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</xdr:colOff>
      <xdr:row>139</xdr:row>
      <xdr:rowOff>400050</xdr:rowOff>
    </xdr:from>
    <xdr:ext cx="2352675" cy="1495425"/>
    <xdr:pic>
      <xdr:nvPicPr>
        <xdr:cNvPr id="143" name="image10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</xdr:colOff>
      <xdr:row>140</xdr:row>
      <xdr:rowOff>57150</xdr:rowOff>
    </xdr:from>
    <xdr:ext cx="2276475" cy="1666875"/>
    <xdr:pic>
      <xdr:nvPicPr>
        <xdr:cNvPr id="144" name="image109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333375</xdr:colOff>
      <xdr:row>198</xdr:row>
      <xdr:rowOff>76200</xdr:rowOff>
    </xdr:from>
    <xdr:ext cx="1590675" cy="1190625"/>
    <xdr:pic>
      <xdr:nvPicPr>
        <xdr:cNvPr id="145" name="image107.jpg" descr="на голове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304800</xdr:colOff>
      <xdr:row>201</xdr:row>
      <xdr:rowOff>219075</xdr:rowOff>
    </xdr:from>
    <xdr:ext cx="1600200" cy="1238250"/>
    <xdr:pic>
      <xdr:nvPicPr>
        <xdr:cNvPr id="146" name="image1.jpg" descr="на бедре.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166</xdr:row>
      <xdr:rowOff>133350</xdr:rowOff>
    </xdr:from>
    <xdr:ext cx="342900" cy="0"/>
    <xdr:pic>
      <xdr:nvPicPr>
        <xdr:cNvPr id="147" name="image8.jpg" descr="лор операций.jp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352425</xdr:colOff>
      <xdr:row>167</xdr:row>
      <xdr:rowOff>190500</xdr:rowOff>
    </xdr:from>
    <xdr:ext cx="1323975" cy="1247775"/>
    <xdr:pic>
      <xdr:nvPicPr>
        <xdr:cNvPr id="148" name="image115.jpg" descr="ухо горло нос.jp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361950</xdr:colOff>
      <xdr:row>166</xdr:row>
      <xdr:rowOff>85725</xdr:rowOff>
    </xdr:from>
    <xdr:ext cx="1276350" cy="1276350"/>
    <xdr:pic>
      <xdr:nvPicPr>
        <xdr:cNvPr id="149" name="image113.jpg" descr="лор операций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333375</xdr:colOff>
      <xdr:row>204</xdr:row>
      <xdr:rowOff>142875</xdr:rowOff>
    </xdr:from>
    <xdr:ext cx="1266825" cy="1076325"/>
    <xdr:pic>
      <xdr:nvPicPr>
        <xdr:cNvPr id="150" name="image122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352425</xdr:colOff>
      <xdr:row>200</xdr:row>
      <xdr:rowOff>142875</xdr:rowOff>
    </xdr:from>
    <xdr:ext cx="1181100" cy="1171575"/>
    <xdr:pic>
      <xdr:nvPicPr>
        <xdr:cNvPr id="151" name="image117.jpg" descr="полушарных операций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457200</xdr:colOff>
      <xdr:row>171</xdr:row>
      <xdr:rowOff>200025</xdr:rowOff>
    </xdr:from>
    <xdr:ext cx="1143000" cy="1143000"/>
    <xdr:pic>
      <xdr:nvPicPr>
        <xdr:cNvPr id="152" name="image111.jpg" descr="офтальмология2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304800</xdr:colOff>
      <xdr:row>174</xdr:row>
      <xdr:rowOff>457200</xdr:rowOff>
    </xdr:from>
    <xdr:ext cx="1495425" cy="1123950"/>
    <xdr:pic>
      <xdr:nvPicPr>
        <xdr:cNvPr id="153" name="image119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219075</xdr:colOff>
      <xdr:row>177</xdr:row>
      <xdr:rowOff>161925</xdr:rowOff>
    </xdr:from>
    <xdr:ext cx="1447800" cy="1428750"/>
    <xdr:pic>
      <xdr:nvPicPr>
        <xdr:cNvPr id="154" name="image112.jpg" descr="офтальмология.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229</xdr:row>
      <xdr:rowOff>161925</xdr:rowOff>
    </xdr:from>
    <xdr:ext cx="1466850" cy="981075"/>
    <xdr:pic>
      <xdr:nvPicPr>
        <xdr:cNvPr id="155" name="image127.jpg" descr="КХ.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435349</xdr:colOff>
      <xdr:row>245</xdr:row>
      <xdr:rowOff>196663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6168408" y="127148104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361950</xdr:colOff>
      <xdr:row>247</xdr:row>
      <xdr:rowOff>219075</xdr:rowOff>
    </xdr:from>
    <xdr:ext cx="1733550" cy="981075"/>
    <xdr:pic>
      <xdr:nvPicPr>
        <xdr:cNvPr id="157" name="image126.jpg" descr="скрининг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99333</xdr:colOff>
      <xdr:row>479</xdr:row>
      <xdr:rowOff>19050</xdr:rowOff>
    </xdr:from>
    <xdr:to>
      <xdr:col>17</xdr:col>
      <xdr:colOff>1004208</xdr:colOff>
      <xdr:row>482</xdr:row>
      <xdr:rowOff>152400</xdr:rowOff>
    </xdr:to>
    <xdr:pic>
      <xdr:nvPicPr>
        <xdr:cNvPr id="158" name="image125.png" descr="1.pn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4944726" y="189049479"/>
          <a:ext cx="9048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691243</xdr:colOff>
      <xdr:row>480</xdr:row>
      <xdr:rowOff>95250</xdr:rowOff>
    </xdr:from>
    <xdr:to>
      <xdr:col>17</xdr:col>
      <xdr:colOff>1796143</xdr:colOff>
      <xdr:row>484</xdr:row>
      <xdr:rowOff>13607</xdr:rowOff>
    </xdr:to>
    <xdr:pic>
      <xdr:nvPicPr>
        <xdr:cNvPr id="159" name="image121.png" descr="2.pn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5536636" y="189316179"/>
          <a:ext cx="1104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1481818</xdr:colOff>
      <xdr:row>480</xdr:row>
      <xdr:rowOff>149679</xdr:rowOff>
    </xdr:from>
    <xdr:to>
      <xdr:col>17</xdr:col>
      <xdr:colOff>2386693</xdr:colOff>
      <xdr:row>485</xdr:row>
      <xdr:rowOff>112939</xdr:rowOff>
    </xdr:to>
    <xdr:pic>
      <xdr:nvPicPr>
        <xdr:cNvPr id="160" name="image131.pn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6327211" y="189370608"/>
          <a:ext cx="90487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400050</xdr:colOff>
      <xdr:row>501</xdr:row>
      <xdr:rowOff>171450</xdr:rowOff>
    </xdr:from>
    <xdr:to>
      <xdr:col>17</xdr:col>
      <xdr:colOff>1104900</xdr:colOff>
      <xdr:row>505</xdr:row>
      <xdr:rowOff>144236</xdr:rowOff>
    </xdr:to>
    <xdr:pic>
      <xdr:nvPicPr>
        <xdr:cNvPr id="161" name="image123.pn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1314450</xdr:colOff>
      <xdr:row>501</xdr:row>
      <xdr:rowOff>161925</xdr:rowOff>
    </xdr:from>
    <xdr:to>
      <xdr:col>17</xdr:col>
      <xdr:colOff>2200275</xdr:colOff>
      <xdr:row>505</xdr:row>
      <xdr:rowOff>163286</xdr:rowOff>
    </xdr:to>
    <xdr:pic>
      <xdr:nvPicPr>
        <xdr:cNvPr id="162" name="image124.pn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17</xdr:col>
      <xdr:colOff>600075</xdr:colOff>
      <xdr:row>223</xdr:row>
      <xdr:rowOff>76200</xdr:rowOff>
    </xdr:from>
    <xdr:ext cx="409575" cy="762000"/>
    <xdr:pic>
      <xdr:nvPicPr>
        <xdr:cNvPr id="163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1000125</xdr:colOff>
      <xdr:row>223</xdr:row>
      <xdr:rowOff>76200</xdr:rowOff>
    </xdr:from>
    <xdr:ext cx="628650" cy="762000"/>
    <xdr:pic>
      <xdr:nvPicPr>
        <xdr:cNvPr id="164" name="image85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600075</xdr:colOff>
      <xdr:row>226</xdr:row>
      <xdr:rowOff>171450</xdr:rowOff>
    </xdr:from>
    <xdr:ext cx="790575" cy="695325"/>
    <xdr:pic>
      <xdr:nvPicPr>
        <xdr:cNvPr id="165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17</xdr:col>
      <xdr:colOff>161925</xdr:colOff>
      <xdr:row>309</xdr:row>
      <xdr:rowOff>129427</xdr:rowOff>
    </xdr:from>
    <xdr:to>
      <xdr:col>17</xdr:col>
      <xdr:colOff>2297205</xdr:colOff>
      <xdr:row>313</xdr:row>
      <xdr:rowOff>621926</xdr:rowOff>
    </xdr:to>
    <xdr:pic>
      <xdr:nvPicPr>
        <xdr:cNvPr id="166" name="image120.jp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5894984" y="144192251"/>
          <a:ext cx="2135280" cy="1540249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17</xdr:col>
      <xdr:colOff>382336</xdr:colOff>
      <xdr:row>70</xdr:row>
      <xdr:rowOff>10406</xdr:rowOff>
    </xdr:from>
    <xdr:to>
      <xdr:col>17</xdr:col>
      <xdr:colOff>1921277</xdr:colOff>
      <xdr:row>72</xdr:row>
      <xdr:rowOff>446636</xdr:rowOff>
    </xdr:to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7729" y="21237549"/>
          <a:ext cx="1538941" cy="1171016"/>
        </a:xfrm>
        <a:prstGeom prst="rect">
          <a:avLst/>
        </a:prstGeom>
      </xdr:spPr>
    </xdr:pic>
    <xdr:clientData/>
  </xdr:twoCellAnchor>
  <xdr:twoCellAnchor editAs="oneCell">
    <xdr:from>
      <xdr:col>17</xdr:col>
      <xdr:colOff>526678</xdr:colOff>
      <xdr:row>37</xdr:row>
      <xdr:rowOff>212912</xdr:rowOff>
    </xdr:from>
    <xdr:to>
      <xdr:col>17</xdr:col>
      <xdr:colOff>2067669</xdr:colOff>
      <xdr:row>41</xdr:row>
      <xdr:rowOff>224118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9737" y="11553265"/>
          <a:ext cx="1540991" cy="1288677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425824</xdr:colOff>
      <xdr:row>22</xdr:row>
      <xdr:rowOff>168089</xdr:rowOff>
    </xdr:from>
    <xdr:to>
      <xdr:col>17</xdr:col>
      <xdr:colOff>2084294</xdr:colOff>
      <xdr:row>26</xdr:row>
      <xdr:rowOff>256569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8883" y="5983942"/>
          <a:ext cx="1658470" cy="1354745"/>
        </a:xfrm>
        <a:prstGeom prst="rect">
          <a:avLst/>
        </a:prstGeom>
      </xdr:spPr>
    </xdr:pic>
    <xdr:clientData/>
  </xdr:twoCellAnchor>
  <xdr:twoCellAnchor>
    <xdr:from>
      <xdr:col>17</xdr:col>
      <xdr:colOff>582706</xdr:colOff>
      <xdr:row>32</xdr:row>
      <xdr:rowOff>156883</xdr:rowOff>
    </xdr:from>
    <xdr:to>
      <xdr:col>17</xdr:col>
      <xdr:colOff>1916206</xdr:colOff>
      <xdr:row>36</xdr:row>
      <xdr:rowOff>180782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5765" y="8706971"/>
          <a:ext cx="1333500" cy="1772017"/>
        </a:xfrm>
        <a:prstGeom prst="rect">
          <a:avLst/>
        </a:prstGeom>
      </xdr:spPr>
    </xdr:pic>
    <xdr:clientData/>
  </xdr:twoCellAnchor>
  <xdr:twoCellAnchor editAs="oneCell">
    <xdr:from>
      <xdr:col>17</xdr:col>
      <xdr:colOff>437030</xdr:colOff>
      <xdr:row>27</xdr:row>
      <xdr:rowOff>168090</xdr:rowOff>
    </xdr:from>
    <xdr:to>
      <xdr:col>17</xdr:col>
      <xdr:colOff>2136711</xdr:colOff>
      <xdr:row>31</xdr:row>
      <xdr:rowOff>89648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0089" y="7597590"/>
          <a:ext cx="1699681" cy="1411940"/>
        </a:xfrm>
        <a:prstGeom prst="rect">
          <a:avLst/>
        </a:prstGeom>
      </xdr:spPr>
    </xdr:pic>
    <xdr:clientData/>
  </xdr:twoCellAnchor>
  <xdr:twoCellAnchor editAs="oneCell">
    <xdr:from>
      <xdr:col>17</xdr:col>
      <xdr:colOff>499463</xdr:colOff>
      <xdr:row>12</xdr:row>
      <xdr:rowOff>152881</xdr:rowOff>
    </xdr:from>
    <xdr:to>
      <xdr:col>17</xdr:col>
      <xdr:colOff>2415669</xdr:colOff>
      <xdr:row>21</xdr:row>
      <xdr:rowOff>52028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856" y="4561595"/>
          <a:ext cx="1916206" cy="1981039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537883</xdr:colOff>
      <xdr:row>43</xdr:row>
      <xdr:rowOff>33619</xdr:rowOff>
    </xdr:from>
    <xdr:to>
      <xdr:col>17</xdr:col>
      <xdr:colOff>1961031</xdr:colOff>
      <xdr:row>46</xdr:row>
      <xdr:rowOff>358591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0942" y="13222943"/>
          <a:ext cx="1423148" cy="1423148"/>
        </a:xfrm>
        <a:prstGeom prst="rect">
          <a:avLst/>
        </a:prstGeom>
      </xdr:spPr>
    </xdr:pic>
    <xdr:clientData/>
  </xdr:twoCellAnchor>
  <xdr:twoCellAnchor editAs="oneCell">
    <xdr:from>
      <xdr:col>17</xdr:col>
      <xdr:colOff>504265</xdr:colOff>
      <xdr:row>48</xdr:row>
      <xdr:rowOff>201706</xdr:rowOff>
    </xdr:from>
    <xdr:to>
      <xdr:col>17</xdr:col>
      <xdr:colOff>2263588</xdr:colOff>
      <xdr:row>56</xdr:row>
      <xdr:rowOff>168087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9658" y="16203706"/>
          <a:ext cx="1759323" cy="1816953"/>
        </a:xfrm>
        <a:prstGeom prst="rect">
          <a:avLst/>
        </a:prstGeom>
      </xdr:spPr>
    </xdr:pic>
    <xdr:clientData/>
  </xdr:twoCellAnchor>
  <xdr:twoCellAnchor editAs="oneCell">
    <xdr:from>
      <xdr:col>17</xdr:col>
      <xdr:colOff>358587</xdr:colOff>
      <xdr:row>59</xdr:row>
      <xdr:rowOff>212912</xdr:rowOff>
    </xdr:from>
    <xdr:to>
      <xdr:col>17</xdr:col>
      <xdr:colOff>2117912</xdr:colOff>
      <xdr:row>67</xdr:row>
      <xdr:rowOff>179296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1646" y="17750118"/>
          <a:ext cx="1759325" cy="1759325"/>
        </a:xfrm>
        <a:prstGeom prst="rect">
          <a:avLst/>
        </a:prstGeom>
      </xdr:spPr>
    </xdr:pic>
    <xdr:clientData/>
  </xdr:twoCellAnchor>
  <xdr:twoCellAnchor>
    <xdr:from>
      <xdr:col>17</xdr:col>
      <xdr:colOff>392206</xdr:colOff>
      <xdr:row>419</xdr:row>
      <xdr:rowOff>201706</xdr:rowOff>
    </xdr:from>
    <xdr:to>
      <xdr:col>17</xdr:col>
      <xdr:colOff>2003077</xdr:colOff>
      <xdr:row>425</xdr:row>
      <xdr:rowOff>164836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6125265" y="170643177"/>
          <a:ext cx="1610871" cy="1307836"/>
        </a:xfrm>
        <a:prstGeom prst="rect">
          <a:avLst/>
        </a:prstGeom>
      </xdr:spPr>
    </xdr:pic>
    <xdr:clientData fLocksWithSheet="0"/>
  </xdr:twoCellAnchor>
  <xdr:twoCellAnchor>
    <xdr:from>
      <xdr:col>17</xdr:col>
      <xdr:colOff>380999</xdr:colOff>
      <xdr:row>429</xdr:row>
      <xdr:rowOff>100852</xdr:rowOff>
    </xdr:from>
    <xdr:to>
      <xdr:col>17</xdr:col>
      <xdr:colOff>1855988</xdr:colOff>
      <xdr:row>434</xdr:row>
      <xdr:rowOff>74612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6114058" y="172783499"/>
          <a:ext cx="1474989" cy="1094347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504263</xdr:colOff>
      <xdr:row>511</xdr:row>
      <xdr:rowOff>67235</xdr:rowOff>
    </xdr:from>
    <xdr:to>
      <xdr:col>17</xdr:col>
      <xdr:colOff>1899479</xdr:colOff>
      <xdr:row>512</xdr:row>
      <xdr:rowOff>571500</xdr:rowOff>
    </xdr:to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4818977" y="198173628"/>
          <a:ext cx="1395216" cy="1102978"/>
        </a:xfrm>
        <a:prstGeom prst="rect">
          <a:avLst/>
        </a:prstGeom>
      </xdr:spPr>
    </xdr:pic>
    <xdr:clientData fLocksWithSheet="0"/>
  </xdr:twoCellAnchor>
  <xdr:oneCellAnchor>
    <xdr:from>
      <xdr:col>17</xdr:col>
      <xdr:colOff>336176</xdr:colOff>
      <xdr:row>109</xdr:row>
      <xdr:rowOff>78442</xdr:rowOff>
    </xdr:from>
    <xdr:ext cx="1695450" cy="914400"/>
    <xdr:pic>
      <xdr:nvPicPr>
        <xdr:cNvPr id="183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6069235" y="35018383"/>
          <a:ext cx="1695450" cy="914400"/>
        </a:xfrm>
        <a:prstGeom prst="rect">
          <a:avLst/>
        </a:prstGeom>
        <a:noFill/>
      </xdr:spPr>
    </xdr:pic>
    <xdr:clientData fLocksWithSheet="0"/>
  </xdr:oneCellAnchor>
  <xdr:twoCellAnchor>
    <xdr:from>
      <xdr:col>17</xdr:col>
      <xdr:colOff>666750</xdr:colOff>
      <xdr:row>9</xdr:row>
      <xdr:rowOff>40822</xdr:rowOff>
    </xdr:from>
    <xdr:to>
      <xdr:col>17</xdr:col>
      <xdr:colOff>1932214</xdr:colOff>
      <xdr:row>9</xdr:row>
      <xdr:rowOff>1306286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143" y="2394858"/>
          <a:ext cx="1265464" cy="1265464"/>
        </a:xfrm>
        <a:prstGeom prst="rect">
          <a:avLst/>
        </a:prstGeom>
      </xdr:spPr>
    </xdr:pic>
    <xdr:clientData/>
  </xdr:twoCellAnchor>
  <xdr:oneCellAnchor>
    <xdr:from>
      <xdr:col>17</xdr:col>
      <xdr:colOff>925286</xdr:colOff>
      <xdr:row>8</xdr:row>
      <xdr:rowOff>285750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5770679" y="2639786"/>
          <a:ext cx="781050" cy="394607"/>
        </a:xfrm>
        <a:prstGeom prst="rect">
          <a:avLst/>
        </a:prstGeom>
        <a:noFill/>
      </xdr:spPr>
    </xdr:pic>
    <xdr:clientData fLocksWithSheet="0"/>
  </xdr:oneCellAnchor>
  <xdr:twoCellAnchor>
    <xdr:from>
      <xdr:col>17</xdr:col>
      <xdr:colOff>575582</xdr:colOff>
      <xdr:row>162</xdr:row>
      <xdr:rowOff>106136</xdr:rowOff>
    </xdr:from>
    <xdr:to>
      <xdr:col>17</xdr:col>
      <xdr:colOff>1813832</xdr:colOff>
      <xdr:row>165</xdr:row>
      <xdr:rowOff>40822</xdr:rowOff>
    </xdr:to>
    <xdr:pic>
      <xdr:nvPicPr>
        <xdr:cNvPr id="182" name="image17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5420975" y="75503315"/>
          <a:ext cx="12382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527957</xdr:colOff>
      <xdr:row>277</xdr:row>
      <xdr:rowOff>77561</xdr:rowOff>
    </xdr:from>
    <xdr:to>
      <xdr:col>17</xdr:col>
      <xdr:colOff>1928132</xdr:colOff>
      <xdr:row>280</xdr:row>
      <xdr:rowOff>40822</xdr:rowOff>
    </xdr:to>
    <xdr:pic>
      <xdr:nvPicPr>
        <xdr:cNvPr id="184" name="image23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373350" y="139305847"/>
          <a:ext cx="14001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585107</xdr:colOff>
      <xdr:row>271</xdr:row>
      <xdr:rowOff>115661</xdr:rowOff>
    </xdr:from>
    <xdr:to>
      <xdr:col>17</xdr:col>
      <xdr:colOff>1718582</xdr:colOff>
      <xdr:row>274</xdr:row>
      <xdr:rowOff>21772</xdr:rowOff>
    </xdr:to>
    <xdr:pic>
      <xdr:nvPicPr>
        <xdr:cNvPr id="185" name="image28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5430500" y="137956018"/>
          <a:ext cx="11334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499382</xdr:colOff>
      <xdr:row>268</xdr:row>
      <xdr:rowOff>134711</xdr:rowOff>
    </xdr:from>
    <xdr:to>
      <xdr:col>17</xdr:col>
      <xdr:colOff>1775732</xdr:colOff>
      <xdr:row>271</xdr:row>
      <xdr:rowOff>69397</xdr:rowOff>
    </xdr:to>
    <xdr:pic>
      <xdr:nvPicPr>
        <xdr:cNvPr id="186" name="image16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5344775" y="137281104"/>
          <a:ext cx="1276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394607</xdr:colOff>
      <xdr:row>265</xdr:row>
      <xdr:rowOff>77561</xdr:rowOff>
    </xdr:from>
    <xdr:to>
      <xdr:col>17</xdr:col>
      <xdr:colOff>1851932</xdr:colOff>
      <xdr:row>268</xdr:row>
      <xdr:rowOff>97972</xdr:rowOff>
    </xdr:to>
    <xdr:pic>
      <xdr:nvPicPr>
        <xdr:cNvPr id="187" name="image15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5240000" y="136529990"/>
          <a:ext cx="14573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213632</xdr:colOff>
      <xdr:row>128</xdr:row>
      <xdr:rowOff>410936</xdr:rowOff>
    </xdr:from>
    <xdr:to>
      <xdr:col>17</xdr:col>
      <xdr:colOff>2128157</xdr:colOff>
      <xdr:row>129</xdr:row>
      <xdr:rowOff>549729</xdr:rowOff>
    </xdr:to>
    <xdr:pic>
      <xdr:nvPicPr>
        <xdr:cNvPr id="188" name="image21.jpg" descr="цистококопия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5059025" y="50036186"/>
          <a:ext cx="1914525" cy="12954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299357</xdr:colOff>
      <xdr:row>142</xdr:row>
      <xdr:rowOff>429986</xdr:rowOff>
    </xdr:from>
    <xdr:to>
      <xdr:col>17</xdr:col>
      <xdr:colOff>1966232</xdr:colOff>
      <xdr:row>144</xdr:row>
      <xdr:rowOff>401411</xdr:rowOff>
    </xdr:to>
    <xdr:pic>
      <xdr:nvPicPr>
        <xdr:cNvPr id="189" name="image30.jpg" descr="АКШ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5144750" y="63635165"/>
          <a:ext cx="1666875" cy="13049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127907</xdr:colOff>
      <xdr:row>130</xdr:row>
      <xdr:rowOff>287111</xdr:rowOff>
    </xdr:from>
    <xdr:to>
      <xdr:col>17</xdr:col>
      <xdr:colOff>2375807</xdr:colOff>
      <xdr:row>132</xdr:row>
      <xdr:rowOff>236764</xdr:rowOff>
    </xdr:to>
    <xdr:pic>
      <xdr:nvPicPr>
        <xdr:cNvPr id="190" name="image29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973300" y="52225575"/>
          <a:ext cx="2247900" cy="16097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108857</xdr:colOff>
      <xdr:row>207</xdr:row>
      <xdr:rowOff>734786</xdr:rowOff>
    </xdr:from>
    <xdr:to>
      <xdr:col>17</xdr:col>
      <xdr:colOff>2356757</xdr:colOff>
      <xdr:row>208</xdr:row>
      <xdr:rowOff>366033</xdr:rowOff>
    </xdr:to>
    <xdr:pic>
      <xdr:nvPicPr>
        <xdr:cNvPr id="191" name="image2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4954250" y="102638679"/>
          <a:ext cx="22479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413657</xdr:colOff>
      <xdr:row>209</xdr:row>
      <xdr:rowOff>96611</xdr:rowOff>
    </xdr:from>
    <xdr:to>
      <xdr:col>17</xdr:col>
      <xdr:colOff>1785257</xdr:colOff>
      <xdr:row>209</xdr:row>
      <xdr:rowOff>1020536</xdr:rowOff>
    </xdr:to>
    <xdr:pic>
      <xdr:nvPicPr>
        <xdr:cNvPr id="192" name="image31.jpg" descr="позвоночнике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5259050" y="104395361"/>
          <a:ext cx="13716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232682</xdr:colOff>
      <xdr:row>148</xdr:row>
      <xdr:rowOff>125186</xdr:rowOff>
    </xdr:from>
    <xdr:to>
      <xdr:col>17</xdr:col>
      <xdr:colOff>1956707</xdr:colOff>
      <xdr:row>150</xdr:row>
      <xdr:rowOff>374196</xdr:rowOff>
    </xdr:to>
    <xdr:pic>
      <xdr:nvPicPr>
        <xdr:cNvPr id="193" name="image26.jpg" descr="ангиография.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5078075" y="69303900"/>
          <a:ext cx="1724025" cy="14192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242207</xdr:colOff>
      <xdr:row>145</xdr:row>
      <xdr:rowOff>1087211</xdr:rowOff>
    </xdr:from>
    <xdr:to>
      <xdr:col>17</xdr:col>
      <xdr:colOff>2147207</xdr:colOff>
      <xdr:row>146</xdr:row>
      <xdr:rowOff>1217840</xdr:rowOff>
    </xdr:to>
    <xdr:pic>
      <xdr:nvPicPr>
        <xdr:cNvPr id="194" name="image35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5087600" y="66333461"/>
          <a:ext cx="1905000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80282</xdr:colOff>
      <xdr:row>154</xdr:row>
      <xdr:rowOff>420461</xdr:rowOff>
    </xdr:from>
    <xdr:to>
      <xdr:col>17</xdr:col>
      <xdr:colOff>2385332</xdr:colOff>
      <xdr:row>155</xdr:row>
      <xdr:rowOff>374196</xdr:rowOff>
    </xdr:to>
    <xdr:pic>
      <xdr:nvPicPr>
        <xdr:cNvPr id="195" name="image32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4925675" y="72660782"/>
          <a:ext cx="23050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108857</xdr:colOff>
      <xdr:row>151</xdr:row>
      <xdr:rowOff>96611</xdr:rowOff>
    </xdr:from>
    <xdr:to>
      <xdr:col>17</xdr:col>
      <xdr:colOff>2347232</xdr:colOff>
      <xdr:row>153</xdr:row>
      <xdr:rowOff>130629</xdr:rowOff>
    </xdr:to>
    <xdr:pic>
      <xdr:nvPicPr>
        <xdr:cNvPr id="196" name="image33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4954250" y="71030647"/>
          <a:ext cx="22383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495300</xdr:colOff>
      <xdr:row>210</xdr:row>
      <xdr:rowOff>334736</xdr:rowOff>
    </xdr:from>
    <xdr:to>
      <xdr:col>17</xdr:col>
      <xdr:colOff>1885950</xdr:colOff>
      <xdr:row>212</xdr:row>
      <xdr:rowOff>338818</xdr:rowOff>
    </xdr:to>
    <xdr:pic>
      <xdr:nvPicPr>
        <xdr:cNvPr id="197" name="image37.jpg" descr="ламиноэктомия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5340693" y="105953379"/>
          <a:ext cx="139065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223157</xdr:colOff>
      <xdr:row>125</xdr:row>
      <xdr:rowOff>172811</xdr:rowOff>
    </xdr:from>
    <xdr:to>
      <xdr:col>17</xdr:col>
      <xdr:colOff>2137682</xdr:colOff>
      <xdr:row>127</xdr:row>
      <xdr:rowOff>338818</xdr:rowOff>
    </xdr:to>
    <xdr:pic>
      <xdr:nvPicPr>
        <xdr:cNvPr id="198" name="image34.jpg" descr="Кесарева.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5068550" y="47961097"/>
          <a:ext cx="1914525" cy="13906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318407</xdr:colOff>
      <xdr:row>192</xdr:row>
      <xdr:rowOff>249011</xdr:rowOff>
    </xdr:from>
    <xdr:to>
      <xdr:col>17</xdr:col>
      <xdr:colOff>2032907</xdr:colOff>
      <xdr:row>194</xdr:row>
      <xdr:rowOff>285751</xdr:rowOff>
    </xdr:to>
    <xdr:pic>
      <xdr:nvPicPr>
        <xdr:cNvPr id="199" name="image36.jpg" descr="лапароскопия.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5163800" y="91947547"/>
          <a:ext cx="1714500" cy="13430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242207</xdr:colOff>
      <xdr:row>195</xdr:row>
      <xdr:rowOff>210911</xdr:rowOff>
    </xdr:from>
    <xdr:to>
      <xdr:col>17</xdr:col>
      <xdr:colOff>2032907</xdr:colOff>
      <xdr:row>197</xdr:row>
      <xdr:rowOff>280307</xdr:rowOff>
    </xdr:to>
    <xdr:pic>
      <xdr:nvPicPr>
        <xdr:cNvPr id="200" name="image38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087600" y="93868875"/>
          <a:ext cx="1790700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413657</xdr:colOff>
      <xdr:row>213</xdr:row>
      <xdr:rowOff>191861</xdr:rowOff>
    </xdr:from>
    <xdr:to>
      <xdr:col>17</xdr:col>
      <xdr:colOff>1823357</xdr:colOff>
      <xdr:row>214</xdr:row>
      <xdr:rowOff>510268</xdr:rowOff>
    </xdr:to>
    <xdr:pic>
      <xdr:nvPicPr>
        <xdr:cNvPr id="201" name="image40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5259050" y="107361718"/>
          <a:ext cx="14097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327932</xdr:colOff>
      <xdr:row>190</xdr:row>
      <xdr:rowOff>144236</xdr:rowOff>
    </xdr:from>
    <xdr:to>
      <xdr:col>17</xdr:col>
      <xdr:colOff>2061482</xdr:colOff>
      <xdr:row>191</xdr:row>
      <xdr:rowOff>664028</xdr:rowOff>
    </xdr:to>
    <xdr:pic>
      <xdr:nvPicPr>
        <xdr:cNvPr id="202" name="image1.jpg" descr="на бедре.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173325" y="90482057"/>
          <a:ext cx="1733550" cy="12001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423182</xdr:colOff>
      <xdr:row>184</xdr:row>
      <xdr:rowOff>239486</xdr:rowOff>
    </xdr:from>
    <xdr:to>
      <xdr:col>17</xdr:col>
      <xdr:colOff>2013857</xdr:colOff>
      <xdr:row>186</xdr:row>
      <xdr:rowOff>453118</xdr:rowOff>
    </xdr:to>
    <xdr:pic>
      <xdr:nvPicPr>
        <xdr:cNvPr id="203" name="image45.jpg" descr="универсальный большой.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5268575" y="87719807"/>
          <a:ext cx="1590675" cy="12477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385082</xdr:colOff>
      <xdr:row>187</xdr:row>
      <xdr:rowOff>87086</xdr:rowOff>
    </xdr:from>
    <xdr:to>
      <xdr:col>17</xdr:col>
      <xdr:colOff>1985282</xdr:colOff>
      <xdr:row>189</xdr:row>
      <xdr:rowOff>273504</xdr:rowOff>
    </xdr:to>
    <xdr:pic>
      <xdr:nvPicPr>
        <xdr:cNvPr id="204" name="image3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230475" y="89118622"/>
          <a:ext cx="16002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613682</xdr:colOff>
      <xdr:row>217</xdr:row>
      <xdr:rowOff>125186</xdr:rowOff>
    </xdr:from>
    <xdr:to>
      <xdr:col>17</xdr:col>
      <xdr:colOff>1747157</xdr:colOff>
      <xdr:row>218</xdr:row>
      <xdr:rowOff>416379</xdr:rowOff>
    </xdr:to>
    <xdr:pic>
      <xdr:nvPicPr>
        <xdr:cNvPr id="205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459075" y="109200043"/>
          <a:ext cx="1133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623207</xdr:colOff>
      <xdr:row>219</xdr:row>
      <xdr:rowOff>163286</xdr:rowOff>
    </xdr:from>
    <xdr:to>
      <xdr:col>17</xdr:col>
      <xdr:colOff>1766207</xdr:colOff>
      <xdr:row>220</xdr:row>
      <xdr:rowOff>453118</xdr:rowOff>
    </xdr:to>
    <xdr:pic>
      <xdr:nvPicPr>
        <xdr:cNvPr id="206" name="image41.jpg" descr="Постельное белье1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5468600" y="110217857"/>
          <a:ext cx="11430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185057</xdr:colOff>
      <xdr:row>92</xdr:row>
      <xdr:rowOff>68036</xdr:rowOff>
    </xdr:from>
    <xdr:to>
      <xdr:col>17</xdr:col>
      <xdr:colOff>2432957</xdr:colOff>
      <xdr:row>95</xdr:row>
      <xdr:rowOff>258536</xdr:rowOff>
    </xdr:to>
    <xdr:pic>
      <xdr:nvPicPr>
        <xdr:cNvPr id="207" name="image49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5030450" y="32180893"/>
          <a:ext cx="2247900" cy="13335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424303</xdr:colOff>
      <xdr:row>98</xdr:row>
      <xdr:rowOff>58431</xdr:rowOff>
    </xdr:from>
    <xdr:to>
      <xdr:col>17</xdr:col>
      <xdr:colOff>2119753</xdr:colOff>
      <xdr:row>101</xdr:row>
      <xdr:rowOff>238046</xdr:rowOff>
    </xdr:to>
    <xdr:pic>
      <xdr:nvPicPr>
        <xdr:cNvPr id="208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5269696" y="34321217"/>
          <a:ext cx="16954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435509</xdr:colOff>
      <xdr:row>104</xdr:row>
      <xdr:rowOff>53389</xdr:rowOff>
    </xdr:from>
    <xdr:to>
      <xdr:col>17</xdr:col>
      <xdr:colOff>2140484</xdr:colOff>
      <xdr:row>107</xdr:row>
      <xdr:rowOff>166328</xdr:rowOff>
    </xdr:to>
    <xdr:pic>
      <xdr:nvPicPr>
        <xdr:cNvPr id="209" name="image43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5280902" y="35785746"/>
          <a:ext cx="17049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386763</xdr:colOff>
      <xdr:row>86</xdr:row>
      <xdr:rowOff>135832</xdr:rowOff>
    </xdr:from>
    <xdr:to>
      <xdr:col>17</xdr:col>
      <xdr:colOff>2053638</xdr:colOff>
      <xdr:row>87</xdr:row>
      <xdr:rowOff>529078</xdr:rowOff>
    </xdr:to>
    <xdr:pic>
      <xdr:nvPicPr>
        <xdr:cNvPr id="210" name="image55.jpg" descr="УЗИ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5232156" y="28438689"/>
          <a:ext cx="16668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370309</xdr:colOff>
      <xdr:row>136</xdr:row>
      <xdr:rowOff>101603</xdr:rowOff>
    </xdr:from>
    <xdr:to>
      <xdr:col>17</xdr:col>
      <xdr:colOff>1941934</xdr:colOff>
      <xdr:row>137</xdr:row>
      <xdr:rowOff>54226</xdr:rowOff>
    </xdr:to>
    <xdr:pic>
      <xdr:nvPicPr>
        <xdr:cNvPr id="211" name="image6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5215702" y="55373817"/>
          <a:ext cx="1571625" cy="110923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375557</xdr:colOff>
      <xdr:row>250</xdr:row>
      <xdr:rowOff>115661</xdr:rowOff>
    </xdr:from>
    <xdr:to>
      <xdr:col>17</xdr:col>
      <xdr:colOff>1518557</xdr:colOff>
      <xdr:row>252</xdr:row>
      <xdr:rowOff>205468</xdr:rowOff>
    </xdr:to>
    <xdr:pic>
      <xdr:nvPicPr>
        <xdr:cNvPr id="212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5220950" y="133098268"/>
          <a:ext cx="11430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699407</xdr:colOff>
      <xdr:row>280</xdr:row>
      <xdr:rowOff>106136</xdr:rowOff>
    </xdr:from>
    <xdr:to>
      <xdr:col>17</xdr:col>
      <xdr:colOff>1813832</xdr:colOff>
      <xdr:row>283</xdr:row>
      <xdr:rowOff>40822</xdr:rowOff>
    </xdr:to>
    <xdr:pic>
      <xdr:nvPicPr>
        <xdr:cNvPr id="213" name="image47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5544800" y="140028386"/>
          <a:ext cx="11144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680357</xdr:colOff>
      <xdr:row>283</xdr:row>
      <xdr:rowOff>96611</xdr:rowOff>
    </xdr:from>
    <xdr:to>
      <xdr:col>17</xdr:col>
      <xdr:colOff>1737632</xdr:colOff>
      <xdr:row>285</xdr:row>
      <xdr:rowOff>224518</xdr:rowOff>
    </xdr:to>
    <xdr:pic>
      <xdr:nvPicPr>
        <xdr:cNvPr id="214" name="image48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5525750" y="140712825"/>
          <a:ext cx="1057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575582</xdr:colOff>
      <xdr:row>156</xdr:row>
      <xdr:rowOff>115661</xdr:rowOff>
    </xdr:from>
    <xdr:to>
      <xdr:col>17</xdr:col>
      <xdr:colOff>1461407</xdr:colOff>
      <xdr:row>158</xdr:row>
      <xdr:rowOff>224518</xdr:rowOff>
    </xdr:to>
    <xdr:pic>
      <xdr:nvPicPr>
        <xdr:cNvPr id="215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5420975" y="74124911"/>
          <a:ext cx="8858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613682</xdr:colOff>
      <xdr:row>180</xdr:row>
      <xdr:rowOff>87086</xdr:rowOff>
    </xdr:from>
    <xdr:to>
      <xdr:col>17</xdr:col>
      <xdr:colOff>1089932</xdr:colOff>
      <xdr:row>182</xdr:row>
      <xdr:rowOff>54429</xdr:rowOff>
    </xdr:to>
    <xdr:pic>
      <xdr:nvPicPr>
        <xdr:cNvPr id="216" name="image54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5459075" y="86465229"/>
          <a:ext cx="4762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593271</xdr:colOff>
      <xdr:row>262</xdr:row>
      <xdr:rowOff>170089</xdr:rowOff>
    </xdr:from>
    <xdr:to>
      <xdr:col>17</xdr:col>
      <xdr:colOff>1545771</xdr:colOff>
      <xdr:row>265</xdr:row>
      <xdr:rowOff>76199</xdr:rowOff>
    </xdr:to>
    <xdr:pic>
      <xdr:nvPicPr>
        <xdr:cNvPr id="217" name="image52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5438664" y="135928553"/>
          <a:ext cx="9525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775607</xdr:colOff>
      <xdr:row>274</xdr:row>
      <xdr:rowOff>115661</xdr:rowOff>
    </xdr:from>
    <xdr:to>
      <xdr:col>17</xdr:col>
      <xdr:colOff>1756682</xdr:colOff>
      <xdr:row>277</xdr:row>
      <xdr:rowOff>2721</xdr:rowOff>
    </xdr:to>
    <xdr:pic>
      <xdr:nvPicPr>
        <xdr:cNvPr id="218" name="image60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5621000" y="138649982"/>
          <a:ext cx="9810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44263</xdr:colOff>
      <xdr:row>79</xdr:row>
      <xdr:rowOff>69076</xdr:rowOff>
    </xdr:from>
    <xdr:to>
      <xdr:col>17</xdr:col>
      <xdr:colOff>1139638</xdr:colOff>
      <xdr:row>81</xdr:row>
      <xdr:rowOff>299036</xdr:rowOff>
    </xdr:to>
    <xdr:pic>
      <xdr:nvPicPr>
        <xdr:cNvPr id="219" name="image69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4889656" y="25718540"/>
          <a:ext cx="10953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1288276</xdr:colOff>
      <xdr:row>79</xdr:row>
      <xdr:rowOff>35139</xdr:rowOff>
    </xdr:from>
    <xdr:to>
      <xdr:col>17</xdr:col>
      <xdr:colOff>2402701</xdr:colOff>
      <xdr:row>81</xdr:row>
      <xdr:rowOff>284149</xdr:rowOff>
    </xdr:to>
    <xdr:pic>
      <xdr:nvPicPr>
        <xdr:cNvPr id="220" name="image71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6133669" y="25684603"/>
          <a:ext cx="11144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366032</xdr:colOff>
      <xdr:row>253</xdr:row>
      <xdr:rowOff>115661</xdr:rowOff>
    </xdr:from>
    <xdr:to>
      <xdr:col>17</xdr:col>
      <xdr:colOff>1509032</xdr:colOff>
      <xdr:row>255</xdr:row>
      <xdr:rowOff>205468</xdr:rowOff>
    </xdr:to>
    <xdr:pic>
      <xdr:nvPicPr>
        <xdr:cNvPr id="221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5211425" y="133792232"/>
          <a:ext cx="11430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366032</xdr:colOff>
      <xdr:row>256</xdr:row>
      <xdr:rowOff>115661</xdr:rowOff>
    </xdr:from>
    <xdr:to>
      <xdr:col>17</xdr:col>
      <xdr:colOff>1509032</xdr:colOff>
      <xdr:row>258</xdr:row>
      <xdr:rowOff>205468</xdr:rowOff>
    </xdr:to>
    <xdr:pic>
      <xdr:nvPicPr>
        <xdr:cNvPr id="222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5211425" y="134486197"/>
          <a:ext cx="11430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366032</xdr:colOff>
      <xdr:row>259</xdr:row>
      <xdr:rowOff>134711</xdr:rowOff>
    </xdr:from>
    <xdr:to>
      <xdr:col>17</xdr:col>
      <xdr:colOff>1509032</xdr:colOff>
      <xdr:row>261</xdr:row>
      <xdr:rowOff>224518</xdr:rowOff>
    </xdr:to>
    <xdr:pic>
      <xdr:nvPicPr>
        <xdr:cNvPr id="223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5211425" y="135199211"/>
          <a:ext cx="11430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566057</xdr:colOff>
      <xdr:row>159</xdr:row>
      <xdr:rowOff>134711</xdr:rowOff>
    </xdr:from>
    <xdr:to>
      <xdr:col>17</xdr:col>
      <xdr:colOff>1451882</xdr:colOff>
      <xdr:row>162</xdr:row>
      <xdr:rowOff>12246</xdr:rowOff>
    </xdr:to>
    <xdr:pic>
      <xdr:nvPicPr>
        <xdr:cNvPr id="224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5411450" y="74837925"/>
          <a:ext cx="8858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722539</xdr:colOff>
      <xdr:row>227</xdr:row>
      <xdr:rowOff>200025</xdr:rowOff>
    </xdr:from>
    <xdr:to>
      <xdr:col>17</xdr:col>
      <xdr:colOff>1513114</xdr:colOff>
      <xdr:row>228</xdr:row>
      <xdr:rowOff>391886</xdr:rowOff>
    </xdr:to>
    <xdr:pic>
      <xdr:nvPicPr>
        <xdr:cNvPr id="225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567932" y="116078454"/>
          <a:ext cx="7905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642257</xdr:colOff>
      <xdr:row>221</xdr:row>
      <xdr:rowOff>182336</xdr:rowOff>
    </xdr:from>
    <xdr:to>
      <xdr:col>17</xdr:col>
      <xdr:colOff>1013732</xdr:colOff>
      <xdr:row>222</xdr:row>
      <xdr:rowOff>427264</xdr:rowOff>
    </xdr:to>
    <xdr:pic>
      <xdr:nvPicPr>
        <xdr:cNvPr id="226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5487650" y="111162193"/>
          <a:ext cx="371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1013732</xdr:colOff>
      <xdr:row>221</xdr:row>
      <xdr:rowOff>191861</xdr:rowOff>
    </xdr:from>
    <xdr:to>
      <xdr:col>17</xdr:col>
      <xdr:colOff>1642382</xdr:colOff>
      <xdr:row>222</xdr:row>
      <xdr:rowOff>436789</xdr:rowOff>
    </xdr:to>
    <xdr:pic>
      <xdr:nvPicPr>
        <xdr:cNvPr id="227" name="image85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5859125" y="111171718"/>
          <a:ext cx="6286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512829</xdr:colOff>
      <xdr:row>224</xdr:row>
      <xdr:rowOff>218756</xdr:rowOff>
    </xdr:from>
    <xdr:to>
      <xdr:col>17</xdr:col>
      <xdr:colOff>1674879</xdr:colOff>
      <xdr:row>224</xdr:row>
      <xdr:rowOff>1285556</xdr:rowOff>
    </xdr:to>
    <xdr:pic>
      <xdr:nvPicPr>
        <xdr:cNvPr id="228" name="image81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5358222" y="113144435"/>
          <a:ext cx="1162050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377799</xdr:colOff>
      <xdr:row>115</xdr:row>
      <xdr:rowOff>189620</xdr:rowOff>
    </xdr:from>
    <xdr:to>
      <xdr:col>17</xdr:col>
      <xdr:colOff>2197074</xdr:colOff>
      <xdr:row>116</xdr:row>
      <xdr:rowOff>147437</xdr:rowOff>
    </xdr:to>
    <xdr:pic>
      <xdr:nvPicPr>
        <xdr:cNvPr id="229" name="image86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5223192" y="38616191"/>
          <a:ext cx="181927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381160</xdr:colOff>
      <xdr:row>117</xdr:row>
      <xdr:rowOff>363311</xdr:rowOff>
    </xdr:from>
    <xdr:to>
      <xdr:col>17</xdr:col>
      <xdr:colOff>2181385</xdr:colOff>
      <xdr:row>118</xdr:row>
      <xdr:rowOff>597354</xdr:rowOff>
    </xdr:to>
    <xdr:pic>
      <xdr:nvPicPr>
        <xdr:cNvPr id="230" name="image87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5226553" y="41103097"/>
          <a:ext cx="1800225" cy="12001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439991</xdr:colOff>
      <xdr:row>119</xdr:row>
      <xdr:rowOff>302799</xdr:rowOff>
    </xdr:from>
    <xdr:to>
      <xdr:col>17</xdr:col>
      <xdr:colOff>2154491</xdr:colOff>
      <xdr:row>120</xdr:row>
      <xdr:rowOff>569499</xdr:rowOff>
    </xdr:to>
    <xdr:pic>
      <xdr:nvPicPr>
        <xdr:cNvPr id="231" name="image88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5285384" y="43029228"/>
          <a:ext cx="1714500" cy="12192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447835</xdr:colOff>
      <xdr:row>121</xdr:row>
      <xdr:rowOff>280387</xdr:rowOff>
    </xdr:from>
    <xdr:to>
      <xdr:col>17</xdr:col>
      <xdr:colOff>2086135</xdr:colOff>
      <xdr:row>122</xdr:row>
      <xdr:rowOff>551169</xdr:rowOff>
    </xdr:to>
    <xdr:pic>
      <xdr:nvPicPr>
        <xdr:cNvPr id="232" name="image91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5293228" y="44857387"/>
          <a:ext cx="163830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596873</xdr:colOff>
      <xdr:row>90</xdr:row>
      <xdr:rowOff>177294</xdr:rowOff>
    </xdr:from>
    <xdr:to>
      <xdr:col>17</xdr:col>
      <xdr:colOff>1939898</xdr:colOff>
      <xdr:row>90</xdr:row>
      <xdr:rowOff>1082169</xdr:rowOff>
    </xdr:to>
    <xdr:pic>
      <xdr:nvPicPr>
        <xdr:cNvPr id="233" name="image103.jpg" descr="новорожденного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5442266" y="30766151"/>
          <a:ext cx="1343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701088</xdr:colOff>
      <xdr:row>84</xdr:row>
      <xdr:rowOff>118462</xdr:rowOff>
    </xdr:from>
    <xdr:to>
      <xdr:col>17</xdr:col>
      <xdr:colOff>1653588</xdr:colOff>
      <xdr:row>85</xdr:row>
      <xdr:rowOff>401490</xdr:rowOff>
    </xdr:to>
    <xdr:pic>
      <xdr:nvPicPr>
        <xdr:cNvPr id="234" name="image98.jpg" descr="осмотра половых органов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5546481" y="27387176"/>
          <a:ext cx="952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598554</xdr:colOff>
      <xdr:row>88</xdr:row>
      <xdr:rowOff>123505</xdr:rowOff>
    </xdr:from>
    <xdr:to>
      <xdr:col>17</xdr:col>
      <xdr:colOff>1884429</xdr:colOff>
      <xdr:row>89</xdr:row>
      <xdr:rowOff>444633</xdr:rowOff>
    </xdr:to>
    <xdr:pic>
      <xdr:nvPicPr>
        <xdr:cNvPr id="235" name="image108.jpg" descr="аборт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5443947" y="29678219"/>
          <a:ext cx="1285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560454</xdr:colOff>
      <xdr:row>243</xdr:row>
      <xdr:rowOff>190180</xdr:rowOff>
    </xdr:from>
    <xdr:to>
      <xdr:col>17</xdr:col>
      <xdr:colOff>2103504</xdr:colOff>
      <xdr:row>243</xdr:row>
      <xdr:rowOff>1104580</xdr:rowOff>
    </xdr:to>
    <xdr:pic>
      <xdr:nvPicPr>
        <xdr:cNvPr id="236" name="image93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5405847" y="126981537"/>
          <a:ext cx="1543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652343</xdr:colOff>
      <xdr:row>244</xdr:row>
      <xdr:rowOff>153761</xdr:rowOff>
    </xdr:from>
    <xdr:to>
      <xdr:col>17</xdr:col>
      <xdr:colOff>1976318</xdr:colOff>
      <xdr:row>244</xdr:row>
      <xdr:rowOff>1087211</xdr:rowOff>
    </xdr:to>
    <xdr:pic>
      <xdr:nvPicPr>
        <xdr:cNvPr id="237" name="image94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5497736" y="128156154"/>
          <a:ext cx="13239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722939</xdr:colOff>
      <xdr:row>237</xdr:row>
      <xdr:rowOff>299437</xdr:rowOff>
    </xdr:from>
    <xdr:to>
      <xdr:col>17</xdr:col>
      <xdr:colOff>1856414</xdr:colOff>
      <xdr:row>238</xdr:row>
      <xdr:rowOff>427344</xdr:rowOff>
    </xdr:to>
    <xdr:pic>
      <xdr:nvPicPr>
        <xdr:cNvPr id="238" name="image101.jpg" descr="КООП.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5568332" y="122763723"/>
          <a:ext cx="1133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689322</xdr:colOff>
      <xdr:row>239</xdr:row>
      <xdr:rowOff>241727</xdr:rowOff>
    </xdr:from>
    <xdr:to>
      <xdr:col>17</xdr:col>
      <xdr:colOff>1784697</xdr:colOff>
      <xdr:row>240</xdr:row>
      <xdr:rowOff>406373</xdr:rowOff>
    </xdr:to>
    <xdr:pic>
      <xdr:nvPicPr>
        <xdr:cNvPr id="239" name="image102.jpg" descr="КООП-1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5534715" y="124012298"/>
          <a:ext cx="10953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530758</xdr:colOff>
      <xdr:row>241</xdr:row>
      <xdr:rowOff>418220</xdr:rowOff>
    </xdr:from>
    <xdr:to>
      <xdr:col>17</xdr:col>
      <xdr:colOff>1759483</xdr:colOff>
      <xdr:row>242</xdr:row>
      <xdr:rowOff>486256</xdr:rowOff>
    </xdr:to>
    <xdr:pic>
      <xdr:nvPicPr>
        <xdr:cNvPr id="240" name="image97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5376151" y="125440649"/>
          <a:ext cx="12287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568859</xdr:colOff>
      <xdr:row>231</xdr:row>
      <xdr:rowOff>379559</xdr:rowOff>
    </xdr:from>
    <xdr:to>
      <xdr:col>17</xdr:col>
      <xdr:colOff>1711859</xdr:colOff>
      <xdr:row>232</xdr:row>
      <xdr:rowOff>454398</xdr:rowOff>
    </xdr:to>
    <xdr:pic>
      <xdr:nvPicPr>
        <xdr:cNvPr id="241" name="image96.jpg" descr="КХ-1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5414252" y="118761702"/>
          <a:ext cx="11430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648980</xdr:colOff>
      <xdr:row>233</xdr:row>
      <xdr:rowOff>212592</xdr:rowOff>
    </xdr:from>
    <xdr:to>
      <xdr:col>17</xdr:col>
      <xdr:colOff>1791980</xdr:colOff>
      <xdr:row>234</xdr:row>
      <xdr:rowOff>486095</xdr:rowOff>
    </xdr:to>
    <xdr:pic>
      <xdr:nvPicPr>
        <xdr:cNvPr id="242" name="image95.jpg" descr="КХ-2.jp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5494373" y="120254806"/>
          <a:ext cx="11430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695485</xdr:colOff>
      <xdr:row>235</xdr:row>
      <xdr:rowOff>167768</xdr:rowOff>
    </xdr:from>
    <xdr:to>
      <xdr:col>17</xdr:col>
      <xdr:colOff>1828960</xdr:colOff>
      <xdr:row>236</xdr:row>
      <xdr:rowOff>502504</xdr:rowOff>
    </xdr:to>
    <xdr:pic>
      <xdr:nvPicPr>
        <xdr:cNvPr id="243" name="image110.jpg" descr="усиленной зашиты.jp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5540878" y="121434625"/>
          <a:ext cx="11334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1251857</xdr:colOff>
      <xdr:row>138</xdr:row>
      <xdr:rowOff>125186</xdr:rowOff>
    </xdr:from>
    <xdr:to>
      <xdr:col>17</xdr:col>
      <xdr:colOff>1880507</xdr:colOff>
      <xdr:row>138</xdr:row>
      <xdr:rowOff>791936</xdr:rowOff>
    </xdr:to>
    <xdr:pic>
      <xdr:nvPicPr>
        <xdr:cNvPr id="244" name="image99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6097250" y="56785329"/>
          <a:ext cx="6286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51707</xdr:colOff>
      <xdr:row>138</xdr:row>
      <xdr:rowOff>572861</xdr:rowOff>
    </xdr:from>
    <xdr:to>
      <xdr:col>17</xdr:col>
      <xdr:colOff>1204232</xdr:colOff>
      <xdr:row>138</xdr:row>
      <xdr:rowOff>1258661</xdr:rowOff>
    </xdr:to>
    <xdr:pic>
      <xdr:nvPicPr>
        <xdr:cNvPr id="245" name="image13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4897100" y="57233004"/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1289957</xdr:colOff>
      <xdr:row>138</xdr:row>
      <xdr:rowOff>963386</xdr:rowOff>
    </xdr:from>
    <xdr:to>
      <xdr:col>17</xdr:col>
      <xdr:colOff>1928132</xdr:colOff>
      <xdr:row>138</xdr:row>
      <xdr:rowOff>1163411</xdr:rowOff>
    </xdr:to>
    <xdr:pic>
      <xdr:nvPicPr>
        <xdr:cNvPr id="246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6135350" y="57623529"/>
          <a:ext cx="6381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432707</xdr:colOff>
      <xdr:row>74</xdr:row>
      <xdr:rowOff>49625</xdr:rowOff>
    </xdr:from>
    <xdr:to>
      <xdr:col>17</xdr:col>
      <xdr:colOff>1947182</xdr:colOff>
      <xdr:row>75</xdr:row>
      <xdr:rowOff>532679</xdr:rowOff>
    </xdr:to>
    <xdr:pic>
      <xdr:nvPicPr>
        <xdr:cNvPr id="247" name="image106.png" descr="IMG_3785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5278100" y="23630804"/>
          <a:ext cx="15144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299357</xdr:colOff>
      <xdr:row>76</xdr:row>
      <xdr:rowOff>149278</xdr:rowOff>
    </xdr:from>
    <xdr:to>
      <xdr:col>17</xdr:col>
      <xdr:colOff>1985282</xdr:colOff>
      <xdr:row>77</xdr:row>
      <xdr:rowOff>420060</xdr:rowOff>
    </xdr:to>
    <xdr:pic>
      <xdr:nvPicPr>
        <xdr:cNvPr id="248" name="image114.png" descr="logka_folk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5144750" y="24506064"/>
          <a:ext cx="16859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476970</xdr:colOff>
      <xdr:row>77</xdr:row>
      <xdr:rowOff>270862</xdr:rowOff>
    </xdr:from>
    <xdr:to>
      <xdr:col>17</xdr:col>
      <xdr:colOff>1943820</xdr:colOff>
      <xdr:row>79</xdr:row>
      <xdr:rowOff>164727</xdr:rowOff>
    </xdr:to>
    <xdr:pic>
      <xdr:nvPicPr>
        <xdr:cNvPr id="249" name="image116.png" descr="shpat_ginek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5322363" y="25090291"/>
          <a:ext cx="14668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232682</xdr:colOff>
      <xdr:row>123</xdr:row>
      <xdr:rowOff>229961</xdr:rowOff>
    </xdr:from>
    <xdr:to>
      <xdr:col>17</xdr:col>
      <xdr:colOff>2051957</xdr:colOff>
      <xdr:row>124</xdr:row>
      <xdr:rowOff>525236</xdr:rowOff>
    </xdr:to>
    <xdr:pic>
      <xdr:nvPicPr>
        <xdr:cNvPr id="250" name="image104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5078075" y="46494247"/>
          <a:ext cx="181927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89807</xdr:colOff>
      <xdr:row>139</xdr:row>
      <xdr:rowOff>468086</xdr:rowOff>
    </xdr:from>
    <xdr:to>
      <xdr:col>17</xdr:col>
      <xdr:colOff>2442482</xdr:colOff>
      <xdr:row>139</xdr:row>
      <xdr:rowOff>1963511</xdr:rowOff>
    </xdr:to>
    <xdr:pic>
      <xdr:nvPicPr>
        <xdr:cNvPr id="251" name="image10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4935200" y="58937979"/>
          <a:ext cx="2352675" cy="14954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51707</xdr:colOff>
      <xdr:row>140</xdr:row>
      <xdr:rowOff>125186</xdr:rowOff>
    </xdr:from>
    <xdr:to>
      <xdr:col>17</xdr:col>
      <xdr:colOff>2328182</xdr:colOff>
      <xdr:row>141</xdr:row>
      <xdr:rowOff>50346</xdr:rowOff>
    </xdr:to>
    <xdr:pic>
      <xdr:nvPicPr>
        <xdr:cNvPr id="252" name="image109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4897100" y="61221257"/>
          <a:ext cx="2276475" cy="16668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346982</xdr:colOff>
      <xdr:row>198</xdr:row>
      <xdr:rowOff>144236</xdr:rowOff>
    </xdr:from>
    <xdr:to>
      <xdr:col>17</xdr:col>
      <xdr:colOff>1937657</xdr:colOff>
      <xdr:row>199</xdr:row>
      <xdr:rowOff>654504</xdr:rowOff>
    </xdr:to>
    <xdr:pic>
      <xdr:nvPicPr>
        <xdr:cNvPr id="253" name="image107.jpg" descr="на голове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5192375" y="95312593"/>
          <a:ext cx="1590675" cy="11906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318407</xdr:colOff>
      <xdr:row>201</xdr:row>
      <xdr:rowOff>287111</xdr:rowOff>
    </xdr:from>
    <xdr:to>
      <xdr:col>17</xdr:col>
      <xdr:colOff>1918607</xdr:colOff>
      <xdr:row>203</xdr:row>
      <xdr:rowOff>83004</xdr:rowOff>
    </xdr:to>
    <xdr:pic>
      <xdr:nvPicPr>
        <xdr:cNvPr id="254" name="image1.jpg" descr="на бедре.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163800" y="98353790"/>
          <a:ext cx="160020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366032</xdr:colOff>
      <xdr:row>167</xdr:row>
      <xdr:rowOff>258536</xdr:rowOff>
    </xdr:from>
    <xdr:to>
      <xdr:col>17</xdr:col>
      <xdr:colOff>1690007</xdr:colOff>
      <xdr:row>169</xdr:row>
      <xdr:rowOff>254454</xdr:rowOff>
    </xdr:to>
    <xdr:pic>
      <xdr:nvPicPr>
        <xdr:cNvPr id="255" name="image115.jpg" descr="ухо горло нос.jp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5211425" y="78417965"/>
          <a:ext cx="1323975" cy="12477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375557</xdr:colOff>
      <xdr:row>166</xdr:row>
      <xdr:rowOff>153761</xdr:rowOff>
    </xdr:from>
    <xdr:to>
      <xdr:col>17</xdr:col>
      <xdr:colOff>1651907</xdr:colOff>
      <xdr:row>166</xdr:row>
      <xdr:rowOff>1430111</xdr:rowOff>
    </xdr:to>
    <xdr:pic>
      <xdr:nvPicPr>
        <xdr:cNvPr id="256" name="image113.jpg" descr="лор операций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5220950" y="76612297"/>
          <a:ext cx="1276350" cy="12763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346982</xdr:colOff>
      <xdr:row>204</xdr:row>
      <xdr:rowOff>210911</xdr:rowOff>
    </xdr:from>
    <xdr:to>
      <xdr:col>17</xdr:col>
      <xdr:colOff>1613807</xdr:colOff>
      <xdr:row>206</xdr:row>
      <xdr:rowOff>171450</xdr:rowOff>
    </xdr:to>
    <xdr:pic>
      <xdr:nvPicPr>
        <xdr:cNvPr id="257" name="image122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5192375" y="100441125"/>
          <a:ext cx="1266825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366032</xdr:colOff>
      <xdr:row>200</xdr:row>
      <xdr:rowOff>210911</xdr:rowOff>
    </xdr:from>
    <xdr:to>
      <xdr:col>17</xdr:col>
      <xdr:colOff>1547132</xdr:colOff>
      <xdr:row>200</xdr:row>
      <xdr:rowOff>1382486</xdr:rowOff>
    </xdr:to>
    <xdr:pic>
      <xdr:nvPicPr>
        <xdr:cNvPr id="258" name="image117.jpg" descr="полушарных операций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5211425" y="96739982"/>
          <a:ext cx="1181100" cy="11715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470807</xdr:colOff>
      <xdr:row>171</xdr:row>
      <xdr:rowOff>268061</xdr:rowOff>
    </xdr:from>
    <xdr:to>
      <xdr:col>17</xdr:col>
      <xdr:colOff>1613807</xdr:colOff>
      <xdr:row>173</xdr:row>
      <xdr:rowOff>131989</xdr:rowOff>
    </xdr:to>
    <xdr:pic>
      <xdr:nvPicPr>
        <xdr:cNvPr id="259" name="image111.jpg" descr="офтальмология2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5316200" y="80767918"/>
          <a:ext cx="1143000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318407</xdr:colOff>
      <xdr:row>174</xdr:row>
      <xdr:rowOff>525236</xdr:rowOff>
    </xdr:from>
    <xdr:to>
      <xdr:col>17</xdr:col>
      <xdr:colOff>1813832</xdr:colOff>
      <xdr:row>176</xdr:row>
      <xdr:rowOff>261257</xdr:rowOff>
    </xdr:to>
    <xdr:pic>
      <xdr:nvPicPr>
        <xdr:cNvPr id="260" name="image119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5163800" y="82943700"/>
          <a:ext cx="14954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232682</xdr:colOff>
      <xdr:row>177</xdr:row>
      <xdr:rowOff>229961</xdr:rowOff>
    </xdr:from>
    <xdr:to>
      <xdr:col>17</xdr:col>
      <xdr:colOff>1680482</xdr:colOff>
      <xdr:row>179</xdr:row>
      <xdr:rowOff>406854</xdr:rowOff>
    </xdr:to>
    <xdr:pic>
      <xdr:nvPicPr>
        <xdr:cNvPr id="261" name="image112.jpg" descr="офтальмология.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5078075" y="84730318"/>
          <a:ext cx="1447800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432707</xdr:colOff>
      <xdr:row>229</xdr:row>
      <xdr:rowOff>229961</xdr:rowOff>
    </xdr:from>
    <xdr:to>
      <xdr:col>17</xdr:col>
      <xdr:colOff>1899557</xdr:colOff>
      <xdr:row>230</xdr:row>
      <xdr:rowOff>462643</xdr:rowOff>
    </xdr:to>
    <xdr:pic>
      <xdr:nvPicPr>
        <xdr:cNvPr id="262" name="image127.jpg" descr="КХ.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5278100" y="117115318"/>
          <a:ext cx="14668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448956</xdr:colOff>
      <xdr:row>245</xdr:row>
      <xdr:rowOff>264699</xdr:rowOff>
    </xdr:from>
    <xdr:to>
      <xdr:col>17</xdr:col>
      <xdr:colOff>2125356</xdr:colOff>
      <xdr:row>246</xdr:row>
      <xdr:rowOff>641616</xdr:rowOff>
    </xdr:to>
    <xdr:pic>
      <xdr:nvPicPr>
        <xdr:cNvPr id="263" name="image118.jpg" descr="биопсия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5294349" y="129464520"/>
          <a:ext cx="167640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375557</xdr:colOff>
      <xdr:row>247</xdr:row>
      <xdr:rowOff>287111</xdr:rowOff>
    </xdr:from>
    <xdr:to>
      <xdr:col>17</xdr:col>
      <xdr:colOff>2109107</xdr:colOff>
      <xdr:row>247</xdr:row>
      <xdr:rowOff>1268186</xdr:rowOff>
    </xdr:to>
    <xdr:pic>
      <xdr:nvPicPr>
        <xdr:cNvPr id="264" name="image126.jpg" descr="скрининг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5220950" y="131038147"/>
          <a:ext cx="17335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613682</xdr:colOff>
      <xdr:row>223</xdr:row>
      <xdr:rowOff>144236</xdr:rowOff>
    </xdr:from>
    <xdr:to>
      <xdr:col>17</xdr:col>
      <xdr:colOff>1023257</xdr:colOff>
      <xdr:row>223</xdr:row>
      <xdr:rowOff>906236</xdr:rowOff>
    </xdr:to>
    <xdr:pic>
      <xdr:nvPicPr>
        <xdr:cNvPr id="265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5459075" y="112158236"/>
          <a:ext cx="4095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1013732</xdr:colOff>
      <xdr:row>223</xdr:row>
      <xdr:rowOff>144236</xdr:rowOff>
    </xdr:from>
    <xdr:to>
      <xdr:col>17</xdr:col>
      <xdr:colOff>1642382</xdr:colOff>
      <xdr:row>223</xdr:row>
      <xdr:rowOff>906236</xdr:rowOff>
    </xdr:to>
    <xdr:pic>
      <xdr:nvPicPr>
        <xdr:cNvPr id="266" name="image85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5859125" y="112158236"/>
          <a:ext cx="6286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613682</xdr:colOff>
      <xdr:row>226</xdr:row>
      <xdr:rowOff>239486</xdr:rowOff>
    </xdr:from>
    <xdr:to>
      <xdr:col>17</xdr:col>
      <xdr:colOff>1404257</xdr:colOff>
      <xdr:row>226</xdr:row>
      <xdr:rowOff>934811</xdr:rowOff>
    </xdr:to>
    <xdr:pic>
      <xdr:nvPicPr>
        <xdr:cNvPr id="267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459075" y="114934093"/>
          <a:ext cx="7905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395943</xdr:colOff>
      <xdr:row>70</xdr:row>
      <xdr:rowOff>78442</xdr:rowOff>
    </xdr:from>
    <xdr:to>
      <xdr:col>17</xdr:col>
      <xdr:colOff>1934884</xdr:colOff>
      <xdr:row>73</xdr:row>
      <xdr:rowOff>11208</xdr:rowOff>
    </xdr:to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1336" y="22190049"/>
          <a:ext cx="1538941" cy="1171016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540285</xdr:colOff>
      <xdr:row>37</xdr:row>
      <xdr:rowOff>280948</xdr:rowOff>
    </xdr:from>
    <xdr:to>
      <xdr:col>17</xdr:col>
      <xdr:colOff>2081276</xdr:colOff>
      <xdr:row>41</xdr:row>
      <xdr:rowOff>292154</xdr:rowOff>
    </xdr:to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5678" y="13411841"/>
          <a:ext cx="1540991" cy="1290277"/>
        </a:xfrm>
        <a:prstGeom prst="rect">
          <a:avLst/>
        </a:prstGeom>
      </xdr:spPr>
    </xdr:pic>
    <xdr:clientData fLocksWithSheet="0"/>
  </xdr:twoCellAnchor>
  <xdr:twoCellAnchor>
    <xdr:from>
      <xdr:col>17</xdr:col>
      <xdr:colOff>439431</xdr:colOff>
      <xdr:row>22</xdr:row>
      <xdr:rowOff>236125</xdr:rowOff>
    </xdr:from>
    <xdr:to>
      <xdr:col>17</xdr:col>
      <xdr:colOff>2097901</xdr:colOff>
      <xdr:row>26</xdr:row>
      <xdr:rowOff>324605</xdr:rowOff>
    </xdr:to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4824" y="7842518"/>
          <a:ext cx="1658470" cy="1353944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596313</xdr:colOff>
      <xdr:row>32</xdr:row>
      <xdr:rowOff>224919</xdr:rowOff>
    </xdr:from>
    <xdr:to>
      <xdr:col>17</xdr:col>
      <xdr:colOff>1929813</xdr:colOff>
      <xdr:row>36</xdr:row>
      <xdr:rowOff>248818</xdr:rowOff>
    </xdr:to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1706" y="11246705"/>
          <a:ext cx="1333500" cy="1752006"/>
        </a:xfrm>
        <a:prstGeom prst="rect">
          <a:avLst/>
        </a:prstGeom>
      </xdr:spPr>
    </xdr:pic>
    <xdr:clientData fLocksWithSheet="0"/>
  </xdr:twoCellAnchor>
  <xdr:twoCellAnchor>
    <xdr:from>
      <xdr:col>17</xdr:col>
      <xdr:colOff>450637</xdr:colOff>
      <xdr:row>27</xdr:row>
      <xdr:rowOff>236126</xdr:rowOff>
    </xdr:from>
    <xdr:to>
      <xdr:col>17</xdr:col>
      <xdr:colOff>2150318</xdr:colOff>
      <xdr:row>31</xdr:row>
      <xdr:rowOff>157684</xdr:rowOff>
    </xdr:to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6030" y="9461769"/>
          <a:ext cx="1699681" cy="1418344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513070</xdr:colOff>
      <xdr:row>12</xdr:row>
      <xdr:rowOff>220917</xdr:rowOff>
    </xdr:from>
    <xdr:to>
      <xdr:col>17</xdr:col>
      <xdr:colOff>2429276</xdr:colOff>
      <xdr:row>21</xdr:row>
      <xdr:rowOff>120064</xdr:rowOff>
    </xdr:to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8463" y="5514096"/>
          <a:ext cx="1916206" cy="1981039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551490</xdr:colOff>
      <xdr:row>43</xdr:row>
      <xdr:rowOff>101655</xdr:rowOff>
    </xdr:from>
    <xdr:to>
      <xdr:col>17</xdr:col>
      <xdr:colOff>1974638</xdr:colOff>
      <xdr:row>46</xdr:row>
      <xdr:rowOff>426627</xdr:rowOff>
    </xdr:to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6883" y="15083119"/>
          <a:ext cx="1423148" cy="1427151"/>
        </a:xfrm>
        <a:prstGeom prst="rect">
          <a:avLst/>
        </a:prstGeom>
      </xdr:spPr>
    </xdr:pic>
    <xdr:clientData fLocksWithSheet="0"/>
  </xdr:twoCellAnchor>
  <xdr:twoCellAnchor>
    <xdr:from>
      <xdr:col>17</xdr:col>
      <xdr:colOff>517872</xdr:colOff>
      <xdr:row>49</xdr:row>
      <xdr:rowOff>38420</xdr:rowOff>
    </xdr:from>
    <xdr:to>
      <xdr:col>17</xdr:col>
      <xdr:colOff>2277195</xdr:colOff>
      <xdr:row>57</xdr:row>
      <xdr:rowOff>4802</xdr:rowOff>
    </xdr:to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3265" y="17156206"/>
          <a:ext cx="1759323" cy="1816953"/>
        </a:xfrm>
        <a:prstGeom prst="rect">
          <a:avLst/>
        </a:prstGeom>
      </xdr:spPr>
    </xdr:pic>
    <xdr:clientData fLocksWithSheet="0"/>
  </xdr:twoCellAnchor>
  <xdr:twoCellAnchor>
    <xdr:from>
      <xdr:col>17</xdr:col>
      <xdr:colOff>372194</xdr:colOff>
      <xdr:row>60</xdr:row>
      <xdr:rowOff>49627</xdr:rowOff>
    </xdr:from>
    <xdr:to>
      <xdr:col>17</xdr:col>
      <xdr:colOff>2131519</xdr:colOff>
      <xdr:row>68</xdr:row>
      <xdr:rowOff>16010</xdr:rowOff>
    </xdr:to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7587" y="19711948"/>
          <a:ext cx="1759325" cy="1816955"/>
        </a:xfrm>
        <a:prstGeom prst="rect">
          <a:avLst/>
        </a:prstGeom>
      </xdr:spPr>
    </xdr:pic>
    <xdr:clientData fLocksWithSheet="0"/>
  </xdr:twoCellAnchor>
  <xdr:twoCellAnchor>
    <xdr:from>
      <xdr:col>17</xdr:col>
      <xdr:colOff>349783</xdr:colOff>
      <xdr:row>109</xdr:row>
      <xdr:rowOff>146478</xdr:rowOff>
    </xdr:from>
    <xdr:to>
      <xdr:col>17</xdr:col>
      <xdr:colOff>2045233</xdr:colOff>
      <xdr:row>113</xdr:row>
      <xdr:rowOff>81164</xdr:rowOff>
    </xdr:to>
    <xdr:pic>
      <xdr:nvPicPr>
        <xdr:cNvPr id="277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5195176" y="37103478"/>
          <a:ext cx="16954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17</xdr:col>
      <xdr:colOff>680357</xdr:colOff>
      <xdr:row>9</xdr:row>
      <xdr:rowOff>108858</xdr:rowOff>
    </xdr:from>
    <xdr:to>
      <xdr:col>17</xdr:col>
      <xdr:colOff>1945821</xdr:colOff>
      <xdr:row>9</xdr:row>
      <xdr:rowOff>1374322</xdr:rowOff>
    </xdr:to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750" y="3347358"/>
          <a:ext cx="1265464" cy="1265464"/>
        </a:xfrm>
        <a:prstGeom prst="rect">
          <a:avLst/>
        </a:prstGeom>
      </xdr:spPr>
    </xdr:pic>
    <xdr:clientData fLocksWithSheet="0"/>
  </xdr:twoCellAnchor>
  <xdr:twoCellAnchor>
    <xdr:from>
      <xdr:col>17</xdr:col>
      <xdr:colOff>938893</xdr:colOff>
      <xdr:row>8</xdr:row>
      <xdr:rowOff>353786</xdr:rowOff>
    </xdr:from>
    <xdr:to>
      <xdr:col>17</xdr:col>
      <xdr:colOff>1719943</xdr:colOff>
      <xdr:row>8</xdr:row>
      <xdr:rowOff>748393</xdr:rowOff>
    </xdr:to>
    <xdr:pic>
      <xdr:nvPicPr>
        <xdr:cNvPr id="279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5784286" y="2707822"/>
          <a:ext cx="781050" cy="394607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181</xdr:row>
      <xdr:rowOff>0</xdr:rowOff>
    </xdr:from>
    <xdr:ext cx="885825" cy="0"/>
    <xdr:pic>
      <xdr:nvPicPr>
        <xdr:cNvPr id="273" name="image6.png" descr="Exam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90610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09625" cy="0"/>
    <xdr:pic>
      <xdr:nvPicPr>
        <xdr:cNvPr id="274" name="image11.png" descr="Nitril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90610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23925" cy="0"/>
    <xdr:pic>
      <xdr:nvPicPr>
        <xdr:cNvPr id="275" name="image14.png" descr="Без имени-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90610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90600" cy="0"/>
    <xdr:pic>
      <xdr:nvPicPr>
        <xdr:cNvPr id="276" name="image2.png" descr="Без имени-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266700</xdr:rowOff>
    </xdr:from>
    <xdr:ext cx="2390775" cy="0"/>
    <xdr:pic>
      <xdr:nvPicPr>
        <xdr:cNvPr id="277" name="image12.jpg" descr="цистокопия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315575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85825" cy="0"/>
    <xdr:pic>
      <xdr:nvPicPr>
        <xdr:cNvPr id="278" name="image6.png" descr="Exam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90610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09625" cy="0"/>
    <xdr:pic>
      <xdr:nvPicPr>
        <xdr:cNvPr id="279" name="image11.png" descr="Nitril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90610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23925" cy="0"/>
    <xdr:pic>
      <xdr:nvPicPr>
        <xdr:cNvPr id="280" name="image14.png" descr="Без имени-2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90610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90600" cy="0"/>
    <xdr:pic>
      <xdr:nvPicPr>
        <xdr:cNvPr id="281" name="image2.png" descr="Без имени-3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181</xdr:row>
      <xdr:rowOff>0</xdr:rowOff>
    </xdr:from>
    <xdr:ext cx="342900" cy="0"/>
    <xdr:pic>
      <xdr:nvPicPr>
        <xdr:cNvPr id="282" name="image4.jpg" descr="полушарных операций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839950" y="8690610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200</xdr:row>
      <xdr:rowOff>371475</xdr:rowOff>
    </xdr:from>
    <xdr:ext cx="238125" cy="0"/>
    <xdr:pic>
      <xdr:nvPicPr>
        <xdr:cNvPr id="283" name="image1.jpg" descr="на бедре.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839950" y="9893617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208</xdr:row>
      <xdr:rowOff>200025</xdr:rowOff>
    </xdr:from>
    <xdr:ext cx="285750" cy="0"/>
    <xdr:pic>
      <xdr:nvPicPr>
        <xdr:cNvPr id="284" name="image9.jpg" descr="ламиноэктомия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839950" y="105594150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205</xdr:row>
      <xdr:rowOff>0</xdr:rowOff>
    </xdr:from>
    <xdr:ext cx="342900" cy="0"/>
    <xdr:pic>
      <xdr:nvPicPr>
        <xdr:cNvPr id="285" name="image8.jpg" descr="лор операций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839950" y="10169842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190</xdr:row>
      <xdr:rowOff>209550</xdr:rowOff>
    </xdr:from>
    <xdr:ext cx="247650" cy="0"/>
    <xdr:pic>
      <xdr:nvPicPr>
        <xdr:cNvPr id="286" name="image10.jpg" descr="Corium_Foliodrape_brochure3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839950" y="9167812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185</xdr:row>
      <xdr:rowOff>114300</xdr:rowOff>
    </xdr:from>
    <xdr:ext cx="76200" cy="0"/>
    <xdr:pic>
      <xdr:nvPicPr>
        <xdr:cNvPr id="287" name="image5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839950" y="8892540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211</xdr:row>
      <xdr:rowOff>209550</xdr:rowOff>
    </xdr:from>
    <xdr:ext cx="247650" cy="0"/>
    <xdr:pic>
      <xdr:nvPicPr>
        <xdr:cNvPr id="288" name="image7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839950" y="10714672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137</xdr:row>
      <xdr:rowOff>57150</xdr:rowOff>
    </xdr:from>
    <xdr:ext cx="0" cy="190500"/>
    <xdr:pic>
      <xdr:nvPicPr>
        <xdr:cNvPr id="289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839950" y="5842635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137</xdr:row>
      <xdr:rowOff>95250</xdr:rowOff>
    </xdr:from>
    <xdr:ext cx="0" cy="152400"/>
    <xdr:pic>
      <xdr:nvPicPr>
        <xdr:cNvPr id="290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839950" y="5846445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137</xdr:row>
      <xdr:rowOff>1428750</xdr:rowOff>
    </xdr:from>
    <xdr:ext cx="0" cy="0"/>
    <xdr:pic>
      <xdr:nvPicPr>
        <xdr:cNvPr id="291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839950" y="5979795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137</xdr:row>
      <xdr:rowOff>1209675</xdr:rowOff>
    </xdr:from>
    <xdr:ext cx="0" cy="0"/>
    <xdr:pic>
      <xdr:nvPicPr>
        <xdr:cNvPr id="292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839950" y="5957887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2409825" cy="0"/>
    <xdr:pic>
      <xdr:nvPicPr>
        <xdr:cNvPr id="293" name="image13.png" descr="СММС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690610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00100" cy="0"/>
    <xdr:pic>
      <xdr:nvPicPr>
        <xdr:cNvPr id="294" name="image6.png" descr="Exam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90610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552450" cy="0"/>
    <xdr:pic>
      <xdr:nvPicPr>
        <xdr:cNvPr id="295" name="image11.png" descr="Nitril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90610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38200" cy="0"/>
    <xdr:pic>
      <xdr:nvPicPr>
        <xdr:cNvPr id="296" name="image14.png" descr="Без имени-2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90610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04875" cy="0"/>
    <xdr:pic>
      <xdr:nvPicPr>
        <xdr:cNvPr id="297" name="image2.png" descr="Без имени-3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9525</xdr:rowOff>
    </xdr:from>
    <xdr:ext cx="2133600" cy="0"/>
    <xdr:pic>
      <xdr:nvPicPr>
        <xdr:cNvPr id="298" name="image12.jpg" descr="цистокопия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4089200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00100" cy="0"/>
    <xdr:pic>
      <xdr:nvPicPr>
        <xdr:cNvPr id="299" name="image6.png" descr="Exam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90610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552450" cy="0"/>
    <xdr:pic>
      <xdr:nvPicPr>
        <xdr:cNvPr id="300" name="image11.png" descr="Nitril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90610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838200" cy="0"/>
    <xdr:pic>
      <xdr:nvPicPr>
        <xdr:cNvPr id="301" name="image14.png" descr="Без имени-2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90610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04875" cy="0"/>
    <xdr:pic>
      <xdr:nvPicPr>
        <xdr:cNvPr id="302" name="image2.png" descr="Без имени-3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138</xdr:row>
      <xdr:rowOff>0</xdr:rowOff>
    </xdr:from>
    <xdr:ext cx="352425" cy="0"/>
    <xdr:pic>
      <xdr:nvPicPr>
        <xdr:cNvPr id="30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839950" y="609885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138</xdr:row>
      <xdr:rowOff>1076325</xdr:rowOff>
    </xdr:from>
    <xdr:ext cx="352425" cy="0"/>
    <xdr:pic>
      <xdr:nvPicPr>
        <xdr:cNvPr id="304" name="image22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839950" y="620649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134</xdr:row>
      <xdr:rowOff>1076325</xdr:rowOff>
    </xdr:from>
    <xdr:ext cx="352425" cy="9525"/>
    <xdr:pic>
      <xdr:nvPicPr>
        <xdr:cNvPr id="305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839950" y="56245125"/>
          <a:ext cx="352425" cy="952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114299</xdr:colOff>
      <xdr:row>293</xdr:row>
      <xdr:rowOff>191061</xdr:rowOff>
    </xdr:from>
    <xdr:to>
      <xdr:col>9</xdr:col>
      <xdr:colOff>2371724</xdr:colOff>
      <xdr:row>301</xdr:row>
      <xdr:rowOff>64515</xdr:rowOff>
    </xdr:to>
    <xdr:pic>
      <xdr:nvPicPr>
        <xdr:cNvPr id="306" name="image18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954249" y="143304186"/>
          <a:ext cx="2257425" cy="1702254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132790</xdr:colOff>
      <xdr:row>317</xdr:row>
      <xdr:rowOff>21291</xdr:rowOff>
    </xdr:from>
    <xdr:to>
      <xdr:col>9</xdr:col>
      <xdr:colOff>2323540</xdr:colOff>
      <xdr:row>325</xdr:row>
      <xdr:rowOff>218594</xdr:rowOff>
    </xdr:to>
    <xdr:pic>
      <xdr:nvPicPr>
        <xdr:cNvPr id="307" name="image24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972740" y="149506641"/>
          <a:ext cx="2190750" cy="2026103"/>
        </a:xfrm>
        <a:prstGeom prst="rect">
          <a:avLst/>
        </a:prstGeom>
        <a:noFill/>
      </xdr:spPr>
    </xdr:pic>
    <xdr:clientData fLocksWithSheet="0"/>
  </xdr:twoCellAnchor>
  <xdr:oneCellAnchor>
    <xdr:from>
      <xdr:col>9</xdr:col>
      <xdr:colOff>561975</xdr:colOff>
      <xdr:row>160</xdr:row>
      <xdr:rowOff>38100</xdr:rowOff>
    </xdr:from>
    <xdr:ext cx="1238250" cy="628650"/>
    <xdr:pic>
      <xdr:nvPicPr>
        <xdr:cNvPr id="308" name="image17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5401925" y="7526655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275</xdr:row>
      <xdr:rowOff>9525</xdr:rowOff>
    </xdr:from>
    <xdr:ext cx="1400175" cy="657225"/>
    <xdr:pic>
      <xdr:nvPicPr>
        <xdr:cNvPr id="309" name="image23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354300" y="138874500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571500</xdr:colOff>
      <xdr:row>269</xdr:row>
      <xdr:rowOff>47625</xdr:rowOff>
    </xdr:from>
    <xdr:ext cx="1133475" cy="600075"/>
    <xdr:pic>
      <xdr:nvPicPr>
        <xdr:cNvPr id="310" name="image28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5411450" y="137541000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485775</xdr:colOff>
      <xdr:row>266</xdr:row>
      <xdr:rowOff>66675</xdr:rowOff>
    </xdr:from>
    <xdr:ext cx="1276350" cy="628650"/>
    <xdr:pic>
      <xdr:nvPicPr>
        <xdr:cNvPr id="311" name="image16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5325725" y="136874250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381000</xdr:colOff>
      <xdr:row>263</xdr:row>
      <xdr:rowOff>9525</xdr:rowOff>
    </xdr:from>
    <xdr:ext cx="1457325" cy="714375"/>
    <xdr:pic>
      <xdr:nvPicPr>
        <xdr:cNvPr id="312" name="image15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5220950" y="136131300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283</xdr:row>
      <xdr:rowOff>167528</xdr:rowOff>
    </xdr:from>
    <xdr:ext cx="1400175" cy="561975"/>
    <xdr:pic>
      <xdr:nvPicPr>
        <xdr:cNvPr id="313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525560" y="140241057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200025</xdr:colOff>
      <xdr:row>127</xdr:row>
      <xdr:rowOff>257735</xdr:rowOff>
    </xdr:from>
    <xdr:ext cx="1914525" cy="1295400"/>
    <xdr:pic>
      <xdr:nvPicPr>
        <xdr:cNvPr id="315" name="image21.jpg" descr="цистококопия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5025407" y="42582353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285750</xdr:colOff>
      <xdr:row>140</xdr:row>
      <xdr:rowOff>361950</xdr:rowOff>
    </xdr:from>
    <xdr:ext cx="1666875" cy="1304925"/>
    <xdr:pic>
      <xdr:nvPicPr>
        <xdr:cNvPr id="316" name="image30.jpg" descr="АКШ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5125700" y="63455550"/>
          <a:ext cx="166687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24653</xdr:colOff>
      <xdr:row>130</xdr:row>
      <xdr:rowOff>201705</xdr:rowOff>
    </xdr:from>
    <xdr:ext cx="2247900" cy="1609725"/>
    <xdr:pic>
      <xdr:nvPicPr>
        <xdr:cNvPr id="317" name="image29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4850035" y="45002823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84044</xdr:colOff>
      <xdr:row>206</xdr:row>
      <xdr:rowOff>425824</xdr:rowOff>
    </xdr:from>
    <xdr:ext cx="2247900" cy="828675"/>
    <xdr:pic>
      <xdr:nvPicPr>
        <xdr:cNvPr id="318" name="image2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104779" y="99799589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512109</xdr:colOff>
      <xdr:row>207</xdr:row>
      <xdr:rowOff>387163</xdr:rowOff>
    </xdr:from>
    <xdr:ext cx="1371600" cy="923925"/>
    <xdr:pic>
      <xdr:nvPicPr>
        <xdr:cNvPr id="319" name="image31.jpg" descr="позвоночнике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532844" y="102147781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146</xdr:row>
      <xdr:rowOff>57150</xdr:rowOff>
    </xdr:from>
    <xdr:ext cx="1724025" cy="1419225"/>
    <xdr:pic>
      <xdr:nvPicPr>
        <xdr:cNvPr id="320" name="image26.jpg" descr="ангиография.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5059025" y="69113400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183776</xdr:colOff>
      <xdr:row>145</xdr:row>
      <xdr:rowOff>728382</xdr:rowOff>
    </xdr:from>
    <xdr:ext cx="1905000" cy="1409700"/>
    <xdr:pic>
      <xdr:nvPicPr>
        <xdr:cNvPr id="321" name="image35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9204511" y="61038441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153</xdr:row>
      <xdr:rowOff>324971</xdr:rowOff>
    </xdr:from>
    <xdr:ext cx="2305050" cy="838200"/>
    <xdr:pic>
      <xdr:nvPicPr>
        <xdr:cNvPr id="322" name="image32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9087410" y="67773177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149</xdr:row>
      <xdr:rowOff>151840</xdr:rowOff>
    </xdr:from>
    <xdr:ext cx="2238375" cy="904875"/>
    <xdr:pic>
      <xdr:nvPicPr>
        <xdr:cNvPr id="323" name="image33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9115985" y="65986399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481693</xdr:colOff>
      <xdr:row>208</xdr:row>
      <xdr:rowOff>266700</xdr:rowOff>
    </xdr:from>
    <xdr:ext cx="1390650" cy="1038225"/>
    <xdr:pic>
      <xdr:nvPicPr>
        <xdr:cNvPr id="324" name="image37.jpg" descr="ламиноэктомия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5321643" y="105660825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231962</xdr:colOff>
      <xdr:row>125</xdr:row>
      <xdr:rowOff>37540</xdr:rowOff>
    </xdr:from>
    <xdr:ext cx="1914525" cy="1390650"/>
    <xdr:pic>
      <xdr:nvPicPr>
        <xdr:cNvPr id="325" name="image34.jpg" descr="Кесарева.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5057344" y="40658864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304800</xdr:colOff>
      <xdr:row>190</xdr:row>
      <xdr:rowOff>180975</xdr:rowOff>
    </xdr:from>
    <xdr:ext cx="1714500" cy="1343025"/>
    <xdr:pic>
      <xdr:nvPicPr>
        <xdr:cNvPr id="326" name="image36.jpg" descr="лапароскопия.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5144750" y="91649550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228600</xdr:colOff>
      <xdr:row>193</xdr:row>
      <xdr:rowOff>142875</xdr:rowOff>
    </xdr:from>
    <xdr:ext cx="1790700" cy="1076325"/>
    <xdr:pic>
      <xdr:nvPicPr>
        <xdr:cNvPr id="327" name="image38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5068550" y="9358312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400050</xdr:colOff>
      <xdr:row>211</xdr:row>
      <xdr:rowOff>123825</xdr:rowOff>
    </xdr:from>
    <xdr:ext cx="1409700" cy="971550"/>
    <xdr:pic>
      <xdr:nvPicPr>
        <xdr:cNvPr id="328" name="image40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240000" y="107061000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314325</xdr:colOff>
      <xdr:row>188</xdr:row>
      <xdr:rowOff>76200</xdr:rowOff>
    </xdr:from>
    <xdr:ext cx="1733550" cy="1200150"/>
    <xdr:pic>
      <xdr:nvPicPr>
        <xdr:cNvPr id="329" name="image1.jpg" descr="на бедре.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154275" y="90173175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409575</xdr:colOff>
      <xdr:row>182</xdr:row>
      <xdr:rowOff>171450</xdr:rowOff>
    </xdr:from>
    <xdr:ext cx="1590675" cy="1247775"/>
    <xdr:pic>
      <xdr:nvPicPr>
        <xdr:cNvPr id="330" name="image45.jpg" descr="универсальный большой.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5249525" y="87439500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371475</xdr:colOff>
      <xdr:row>185</xdr:row>
      <xdr:rowOff>19050</xdr:rowOff>
    </xdr:from>
    <xdr:ext cx="1600200" cy="1057275"/>
    <xdr:pic>
      <xdr:nvPicPr>
        <xdr:cNvPr id="331" name="image3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5211425" y="88830150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600075</xdr:colOff>
      <xdr:row>215</xdr:row>
      <xdr:rowOff>57150</xdr:rowOff>
    </xdr:from>
    <xdr:ext cx="1133475" cy="781050"/>
    <xdr:pic>
      <xdr:nvPicPr>
        <xdr:cNvPr id="332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440025" y="10888027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609600</xdr:colOff>
      <xdr:row>217</xdr:row>
      <xdr:rowOff>95250</xdr:rowOff>
    </xdr:from>
    <xdr:ext cx="1143000" cy="752475"/>
    <xdr:pic>
      <xdr:nvPicPr>
        <xdr:cNvPr id="333" name="image41.jpg" descr="Постельное белье1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5449550" y="109889925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137832</xdr:colOff>
      <xdr:row>91</xdr:row>
      <xdr:rowOff>134471</xdr:rowOff>
    </xdr:from>
    <xdr:ext cx="2247900" cy="1333500"/>
    <xdr:pic>
      <xdr:nvPicPr>
        <xdr:cNvPr id="334" name="image49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4963214" y="24372795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410696</xdr:colOff>
      <xdr:row>95</xdr:row>
      <xdr:rowOff>235324</xdr:rowOff>
    </xdr:from>
    <xdr:ext cx="1695450" cy="914400"/>
    <xdr:pic>
      <xdr:nvPicPr>
        <xdr:cNvPr id="335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5250646" y="34115749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421902</xdr:colOff>
      <xdr:row>101</xdr:row>
      <xdr:rowOff>230281</xdr:rowOff>
    </xdr:from>
    <xdr:ext cx="1704975" cy="847725"/>
    <xdr:pic>
      <xdr:nvPicPr>
        <xdr:cNvPr id="336" name="image43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5261852" y="35596606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356702</xdr:colOff>
      <xdr:row>134</xdr:row>
      <xdr:rowOff>33567</xdr:rowOff>
    </xdr:from>
    <xdr:ext cx="1571625" cy="1109230"/>
    <xdr:pic>
      <xdr:nvPicPr>
        <xdr:cNvPr id="338" name="image6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5196652" y="55202367"/>
          <a:ext cx="1571625" cy="110923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90600" cy="0"/>
    <xdr:pic>
      <xdr:nvPicPr>
        <xdr:cNvPr id="339" name="image2.png" descr="Без имени-3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90600" cy="0"/>
    <xdr:pic>
      <xdr:nvPicPr>
        <xdr:cNvPr id="340" name="image2.png" descr="Без имени-3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04875" cy="0"/>
    <xdr:pic>
      <xdr:nvPicPr>
        <xdr:cNvPr id="341" name="image2.png" descr="Без имени-3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904875" cy="0"/>
    <xdr:pic>
      <xdr:nvPicPr>
        <xdr:cNvPr id="342" name="image2.png" descr="Без имени-3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90610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361950</xdr:colOff>
      <xdr:row>248</xdr:row>
      <xdr:rowOff>47625</xdr:rowOff>
    </xdr:from>
    <xdr:ext cx="1143000" cy="552450"/>
    <xdr:pic>
      <xdr:nvPicPr>
        <xdr:cNvPr id="343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5201900" y="13274040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278</xdr:row>
      <xdr:rowOff>38100</xdr:rowOff>
    </xdr:from>
    <xdr:ext cx="1114425" cy="628650"/>
    <xdr:pic>
      <xdr:nvPicPr>
        <xdr:cNvPr id="344" name="image47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5525750" y="139588875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666750</xdr:colOff>
      <xdr:row>281</xdr:row>
      <xdr:rowOff>28575</xdr:rowOff>
    </xdr:from>
    <xdr:ext cx="1057275" cy="590550"/>
    <xdr:pic>
      <xdr:nvPicPr>
        <xdr:cNvPr id="345" name="image48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5506700" y="140265150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561975</xdr:colOff>
      <xdr:row>154</xdr:row>
      <xdr:rowOff>47625</xdr:rowOff>
    </xdr:from>
    <xdr:ext cx="885825" cy="571500"/>
    <xdr:pic>
      <xdr:nvPicPr>
        <xdr:cNvPr id="346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5401925" y="7390447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779369</xdr:colOff>
      <xdr:row>178</xdr:row>
      <xdr:rowOff>86285</xdr:rowOff>
    </xdr:from>
    <xdr:ext cx="476250" cy="457200"/>
    <xdr:pic>
      <xdr:nvPicPr>
        <xdr:cNvPr id="347" name="image54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800104" y="8225902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579664</xdr:colOff>
      <xdr:row>260</xdr:row>
      <xdr:rowOff>102053</xdr:rowOff>
    </xdr:from>
    <xdr:ext cx="952500" cy="600075"/>
    <xdr:pic>
      <xdr:nvPicPr>
        <xdr:cNvPr id="348" name="image52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5419614" y="135538028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762000</xdr:colOff>
      <xdr:row>272</xdr:row>
      <xdr:rowOff>47625</xdr:rowOff>
    </xdr:from>
    <xdr:ext cx="981075" cy="581025"/>
    <xdr:pic>
      <xdr:nvPicPr>
        <xdr:cNvPr id="349" name="image60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5601950" y="138226800"/>
          <a:ext cx="981075" cy="58102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400050</xdr:colOff>
      <xdr:row>462</xdr:row>
      <xdr:rowOff>276225</xdr:rowOff>
    </xdr:from>
    <xdr:to>
      <xdr:col>9</xdr:col>
      <xdr:colOff>1524000</xdr:colOff>
      <xdr:row>464</xdr:row>
      <xdr:rowOff>398689</xdr:rowOff>
    </xdr:to>
    <xdr:pic>
      <xdr:nvPicPr>
        <xdr:cNvPr id="350" name="image67.png" descr="маска детская 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5240000" y="184137300"/>
          <a:ext cx="1123950" cy="104638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1457325</xdr:colOff>
      <xdr:row>465</xdr:row>
      <xdr:rowOff>304800</xdr:rowOff>
    </xdr:from>
    <xdr:to>
      <xdr:col>9</xdr:col>
      <xdr:colOff>2295525</xdr:colOff>
      <xdr:row>467</xdr:row>
      <xdr:rowOff>374196</xdr:rowOff>
    </xdr:to>
    <xdr:pic>
      <xdr:nvPicPr>
        <xdr:cNvPr id="351" name="image61.png" descr="маска завязки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6297275" y="185689875"/>
          <a:ext cx="838200" cy="1269546"/>
        </a:xfrm>
        <a:prstGeom prst="rect">
          <a:avLst/>
        </a:prstGeom>
        <a:noFill/>
      </xdr:spPr>
    </xdr:pic>
    <xdr:clientData fLocksWithSheet="0"/>
  </xdr:twoCellAnchor>
  <xdr:oneCellAnchor>
    <xdr:from>
      <xdr:col>8</xdr:col>
      <xdr:colOff>657225</xdr:colOff>
      <xdr:row>465</xdr:row>
      <xdr:rowOff>171450</xdr:rowOff>
    </xdr:from>
    <xdr:ext cx="1143000" cy="933450"/>
    <xdr:pic>
      <xdr:nvPicPr>
        <xdr:cNvPr id="352" name="image53.png" descr="Безимени-1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4839950" y="185556525"/>
          <a:ext cx="1143000" cy="933450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142875</xdr:colOff>
      <xdr:row>466</xdr:row>
      <xdr:rowOff>-19050</xdr:rowOff>
    </xdr:from>
    <xdr:to>
      <xdr:col>9</xdr:col>
      <xdr:colOff>1609725</xdr:colOff>
      <xdr:row>468</xdr:row>
      <xdr:rowOff>137432</xdr:rowOff>
    </xdr:to>
    <xdr:pic>
      <xdr:nvPicPr>
        <xdr:cNvPr id="353" name="image77.png" descr="маска уголь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4982825" y="185899425"/>
          <a:ext cx="1466850" cy="1470932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824753</xdr:colOff>
      <xdr:row>487</xdr:row>
      <xdr:rowOff>170889</xdr:rowOff>
    </xdr:from>
    <xdr:to>
      <xdr:col>9</xdr:col>
      <xdr:colOff>1662953</xdr:colOff>
      <xdr:row>490</xdr:row>
      <xdr:rowOff>86525</xdr:rowOff>
    </xdr:to>
    <xdr:pic>
      <xdr:nvPicPr>
        <xdr:cNvPr id="354" name="image63.jpg" descr="2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5664703" y="193385514"/>
          <a:ext cx="838200" cy="791936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1362075</xdr:colOff>
      <xdr:row>491</xdr:row>
      <xdr:rowOff>19050</xdr:rowOff>
    </xdr:from>
    <xdr:to>
      <xdr:col>9</xdr:col>
      <xdr:colOff>2209800</xdr:colOff>
      <xdr:row>492</xdr:row>
      <xdr:rowOff>240847</xdr:rowOff>
    </xdr:to>
    <xdr:pic>
      <xdr:nvPicPr>
        <xdr:cNvPr id="355" name="image74.jpg" descr="3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6202025" y="194338575"/>
          <a:ext cx="847725" cy="555172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276785</xdr:colOff>
      <xdr:row>485</xdr:row>
      <xdr:rowOff>0</xdr:rowOff>
    </xdr:from>
    <xdr:to>
      <xdr:col>9</xdr:col>
      <xdr:colOff>991160</xdr:colOff>
      <xdr:row>487</xdr:row>
      <xdr:rowOff>123825</xdr:rowOff>
    </xdr:to>
    <xdr:pic>
      <xdr:nvPicPr>
        <xdr:cNvPr id="356" name="image56.jpg" descr="1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5116735" y="192652650"/>
          <a:ext cx="7143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1171575</xdr:colOff>
      <xdr:row>503</xdr:row>
      <xdr:rowOff>209550</xdr:rowOff>
    </xdr:from>
    <xdr:to>
      <xdr:col>9</xdr:col>
      <xdr:colOff>2190750</xdr:colOff>
      <xdr:row>507</xdr:row>
      <xdr:rowOff>198664</xdr:rowOff>
    </xdr:to>
    <xdr:pic>
      <xdr:nvPicPr>
        <xdr:cNvPr id="357" name="image57.jpg" descr="IMG_1783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6011525" y="197786625"/>
          <a:ext cx="1019175" cy="903514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342900</xdr:colOff>
      <xdr:row>503</xdr:row>
      <xdr:rowOff>209550</xdr:rowOff>
    </xdr:from>
    <xdr:to>
      <xdr:col>9</xdr:col>
      <xdr:colOff>990600</xdr:colOff>
      <xdr:row>507</xdr:row>
      <xdr:rowOff>198664</xdr:rowOff>
    </xdr:to>
    <xdr:pic>
      <xdr:nvPicPr>
        <xdr:cNvPr id="358" name="image64.jpg" descr="IMG_1774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5182850" y="197786625"/>
          <a:ext cx="647700" cy="903514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1524000</xdr:colOff>
      <xdr:row>494</xdr:row>
      <xdr:rowOff>314325</xdr:rowOff>
    </xdr:from>
    <xdr:to>
      <xdr:col>9</xdr:col>
      <xdr:colOff>2257425</xdr:colOff>
      <xdr:row>498</xdr:row>
      <xdr:rowOff>81643</xdr:rowOff>
    </xdr:to>
    <xdr:pic>
      <xdr:nvPicPr>
        <xdr:cNvPr id="359" name="image70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6363950" y="195681600"/>
          <a:ext cx="733425" cy="910318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333375</xdr:colOff>
      <xdr:row>494</xdr:row>
      <xdr:rowOff>95250</xdr:rowOff>
    </xdr:from>
    <xdr:to>
      <xdr:col>9</xdr:col>
      <xdr:colOff>1447800</xdr:colOff>
      <xdr:row>499</xdr:row>
      <xdr:rowOff>72118</xdr:rowOff>
    </xdr:to>
    <xdr:pic>
      <xdr:nvPicPr>
        <xdr:cNvPr id="360" name="image73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5173325" y="195462525"/>
          <a:ext cx="1114425" cy="1310368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238125</xdr:colOff>
      <xdr:row>470</xdr:row>
      <xdr:rowOff>114300</xdr:rowOff>
    </xdr:from>
    <xdr:to>
      <xdr:col>9</xdr:col>
      <xdr:colOff>1190625</xdr:colOff>
      <xdr:row>471</xdr:row>
      <xdr:rowOff>255814</xdr:rowOff>
    </xdr:to>
    <xdr:pic>
      <xdr:nvPicPr>
        <xdr:cNvPr id="362" name="image65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5078075" y="188299725"/>
          <a:ext cx="952500" cy="49393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1028700</xdr:colOff>
      <xdr:row>470</xdr:row>
      <xdr:rowOff>123825</xdr:rowOff>
    </xdr:from>
    <xdr:to>
      <xdr:col>9</xdr:col>
      <xdr:colOff>2066925</xdr:colOff>
      <xdr:row>472</xdr:row>
      <xdr:rowOff>44904</xdr:rowOff>
    </xdr:to>
    <xdr:pic>
      <xdr:nvPicPr>
        <xdr:cNvPr id="363" name="image66.pn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5868650" y="188309250"/>
          <a:ext cx="1038225" cy="62592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1181100</xdr:colOff>
      <xdr:row>473</xdr:row>
      <xdr:rowOff>200025</xdr:rowOff>
    </xdr:from>
    <xdr:to>
      <xdr:col>9</xdr:col>
      <xdr:colOff>2000250</xdr:colOff>
      <xdr:row>474</xdr:row>
      <xdr:rowOff>341539</xdr:rowOff>
    </xdr:to>
    <xdr:pic>
      <xdr:nvPicPr>
        <xdr:cNvPr id="364" name="image68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6021050" y="189442725"/>
          <a:ext cx="819150" cy="49393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533400</xdr:colOff>
      <xdr:row>473</xdr:row>
      <xdr:rowOff>180975</xdr:rowOff>
    </xdr:from>
    <xdr:to>
      <xdr:col>9</xdr:col>
      <xdr:colOff>1362075</xdr:colOff>
      <xdr:row>474</xdr:row>
      <xdr:rowOff>322489</xdr:rowOff>
    </xdr:to>
    <xdr:pic>
      <xdr:nvPicPr>
        <xdr:cNvPr id="365" name="image72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5373350" y="189423675"/>
          <a:ext cx="828675" cy="49393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447675</xdr:colOff>
      <xdr:row>464</xdr:row>
      <xdr:rowOff>-228600</xdr:rowOff>
    </xdr:from>
    <xdr:to>
      <xdr:col>9</xdr:col>
      <xdr:colOff>1914525</xdr:colOff>
      <xdr:row>466</xdr:row>
      <xdr:rowOff>99332</xdr:rowOff>
    </xdr:to>
    <xdr:pic>
      <xdr:nvPicPr>
        <xdr:cNvPr id="366" name="image84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5287625" y="184556400"/>
          <a:ext cx="1466850" cy="1461407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381000</xdr:colOff>
      <xdr:row>467</xdr:row>
      <xdr:rowOff>428625</xdr:rowOff>
    </xdr:from>
    <xdr:to>
      <xdr:col>9</xdr:col>
      <xdr:colOff>2181225</xdr:colOff>
      <xdr:row>468</xdr:row>
      <xdr:rowOff>451757</xdr:rowOff>
    </xdr:to>
    <xdr:pic>
      <xdr:nvPicPr>
        <xdr:cNvPr id="367" name="image83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5220950" y="187013850"/>
          <a:ext cx="1800225" cy="670832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1485900</xdr:colOff>
      <xdr:row>463</xdr:row>
      <xdr:rowOff>352425</xdr:rowOff>
    </xdr:from>
    <xdr:to>
      <xdr:col>9</xdr:col>
      <xdr:colOff>2457450</xdr:colOff>
      <xdr:row>465</xdr:row>
      <xdr:rowOff>224518</xdr:rowOff>
    </xdr:to>
    <xdr:pic>
      <xdr:nvPicPr>
        <xdr:cNvPr id="369" name="image75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6325850" y="184575450"/>
          <a:ext cx="971550" cy="1034143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531159</xdr:colOff>
      <xdr:row>345</xdr:row>
      <xdr:rowOff>158563</xdr:rowOff>
    </xdr:from>
    <xdr:to>
      <xdr:col>9</xdr:col>
      <xdr:colOff>1845609</xdr:colOff>
      <xdr:row>349</xdr:row>
      <xdr:rowOff>176252</xdr:rowOff>
    </xdr:to>
    <xdr:pic>
      <xdr:nvPicPr>
        <xdr:cNvPr id="370" name="image82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5371109" y="156311413"/>
          <a:ext cx="1314450" cy="93208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530599</xdr:colOff>
      <xdr:row>356</xdr:row>
      <xdr:rowOff>41462</xdr:rowOff>
    </xdr:from>
    <xdr:to>
      <xdr:col>9</xdr:col>
      <xdr:colOff>1845049</xdr:colOff>
      <xdr:row>360</xdr:row>
      <xdr:rowOff>106776</xdr:rowOff>
    </xdr:to>
    <xdr:pic>
      <xdr:nvPicPr>
        <xdr:cNvPr id="371" name="image89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5370549" y="158708912"/>
          <a:ext cx="1314450" cy="979714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234763</xdr:colOff>
      <xdr:row>334</xdr:row>
      <xdr:rowOff>160804</xdr:rowOff>
    </xdr:from>
    <xdr:to>
      <xdr:col>9</xdr:col>
      <xdr:colOff>2092138</xdr:colOff>
      <xdr:row>340</xdr:row>
      <xdr:rowOff>68275</xdr:rowOff>
    </xdr:to>
    <xdr:pic>
      <xdr:nvPicPr>
        <xdr:cNvPr id="372" name="image78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5074713" y="153665704"/>
          <a:ext cx="1857375" cy="1279071"/>
        </a:xfrm>
        <a:prstGeom prst="rect">
          <a:avLst/>
        </a:prstGeom>
        <a:noFill/>
      </xdr:spPr>
    </xdr:pic>
    <xdr:clientData fLocksWithSheet="0"/>
  </xdr:twoCellAnchor>
  <xdr:oneCellAnchor>
    <xdr:from>
      <xdr:col>9</xdr:col>
      <xdr:colOff>352425</xdr:colOff>
      <xdr:row>251</xdr:row>
      <xdr:rowOff>47625</xdr:rowOff>
    </xdr:from>
    <xdr:ext cx="1143000" cy="552450"/>
    <xdr:pic>
      <xdr:nvPicPr>
        <xdr:cNvPr id="373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5192375" y="13342620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352425</xdr:colOff>
      <xdr:row>254</xdr:row>
      <xdr:rowOff>47625</xdr:rowOff>
    </xdr:from>
    <xdr:ext cx="1143000" cy="552450"/>
    <xdr:pic>
      <xdr:nvPicPr>
        <xdr:cNvPr id="374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5192375" y="134112000"/>
          <a:ext cx="11430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809625</xdr:colOff>
      <xdr:row>365</xdr:row>
      <xdr:rowOff>28575</xdr:rowOff>
    </xdr:from>
    <xdr:to>
      <xdr:col>9</xdr:col>
      <xdr:colOff>1638300</xdr:colOff>
      <xdr:row>375</xdr:row>
      <xdr:rowOff>36739</xdr:rowOff>
    </xdr:to>
    <xdr:pic>
      <xdr:nvPicPr>
        <xdr:cNvPr id="375" name="image100.png" descr="Без имени-6.pn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5649575" y="160886775"/>
          <a:ext cx="828675" cy="2522764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361950</xdr:colOff>
      <xdr:row>402</xdr:row>
      <xdr:rowOff>123825</xdr:rowOff>
    </xdr:from>
    <xdr:to>
      <xdr:col>9</xdr:col>
      <xdr:colOff>2238375</xdr:colOff>
      <xdr:row>410</xdr:row>
      <xdr:rowOff>140153</xdr:rowOff>
    </xdr:to>
    <xdr:pic>
      <xdr:nvPicPr>
        <xdr:cNvPr id="376" name="image79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5201900" y="170135550"/>
          <a:ext cx="1876425" cy="1845128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304800</xdr:colOff>
      <xdr:row>381</xdr:row>
      <xdr:rowOff>51088</xdr:rowOff>
    </xdr:from>
    <xdr:to>
      <xdr:col>9</xdr:col>
      <xdr:colOff>2133600</xdr:colOff>
      <xdr:row>396</xdr:row>
      <xdr:rowOff>741</xdr:rowOff>
    </xdr:to>
    <xdr:pic>
      <xdr:nvPicPr>
        <xdr:cNvPr id="377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77" cstate="print"/>
        <a:srcRect l="26671" r="21763"/>
        <a:stretch/>
      </xdr:blipFill>
      <xdr:spPr>
        <a:xfrm>
          <a:off x="15144750" y="165262213"/>
          <a:ext cx="1828800" cy="3378653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56029</xdr:colOff>
      <xdr:row>440</xdr:row>
      <xdr:rowOff>56030</xdr:rowOff>
    </xdr:from>
    <xdr:to>
      <xdr:col>9</xdr:col>
      <xdr:colOff>2364442</xdr:colOff>
      <xdr:row>454</xdr:row>
      <xdr:rowOff>78441</xdr:rowOff>
    </xdr:to>
    <xdr:pic>
      <xdr:nvPicPr>
        <xdr:cNvPr id="378" name="image80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4895979" y="178887905"/>
          <a:ext cx="2308413" cy="3222811"/>
        </a:xfrm>
        <a:prstGeom prst="rect">
          <a:avLst/>
        </a:prstGeom>
        <a:noFill/>
      </xdr:spPr>
    </xdr:pic>
    <xdr:clientData fLocksWithSheet="0"/>
  </xdr:twoCellAnchor>
  <xdr:oneCellAnchor>
    <xdr:from>
      <xdr:col>9</xdr:col>
      <xdr:colOff>352425</xdr:colOff>
      <xdr:row>257</xdr:row>
      <xdr:rowOff>66675</xdr:rowOff>
    </xdr:from>
    <xdr:ext cx="1143000" cy="552450"/>
    <xdr:pic>
      <xdr:nvPicPr>
        <xdr:cNvPr id="379" name="image4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5192375" y="1348168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653303</xdr:colOff>
      <xdr:row>157</xdr:row>
      <xdr:rowOff>89087</xdr:rowOff>
    </xdr:from>
    <xdr:ext cx="885825" cy="571500"/>
    <xdr:pic>
      <xdr:nvPicPr>
        <xdr:cNvPr id="380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674038" y="70405999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708932</xdr:colOff>
      <xdr:row>225</xdr:row>
      <xdr:rowOff>131989</xdr:rowOff>
    </xdr:from>
    <xdr:ext cx="790575" cy="695325"/>
    <xdr:pic>
      <xdr:nvPicPr>
        <xdr:cNvPr id="381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548882" y="115736914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628650</xdr:colOff>
      <xdr:row>219</xdr:row>
      <xdr:rowOff>114300</xdr:rowOff>
    </xdr:from>
    <xdr:ext cx="371475" cy="762000"/>
    <xdr:pic>
      <xdr:nvPicPr>
        <xdr:cNvPr id="382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5468600" y="110823375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1000125</xdr:colOff>
      <xdr:row>219</xdr:row>
      <xdr:rowOff>123825</xdr:rowOff>
    </xdr:from>
    <xdr:ext cx="628650" cy="762000"/>
    <xdr:pic>
      <xdr:nvPicPr>
        <xdr:cNvPr id="383" name="image85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5840075" y="11083290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499222</xdr:colOff>
      <xdr:row>222</xdr:row>
      <xdr:rowOff>150720</xdr:rowOff>
    </xdr:from>
    <xdr:ext cx="1162050" cy="1066800"/>
    <xdr:pic>
      <xdr:nvPicPr>
        <xdr:cNvPr id="384" name="image81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5339172" y="112802895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426384</xdr:colOff>
      <xdr:row>117</xdr:row>
      <xdr:rowOff>234763</xdr:rowOff>
    </xdr:from>
    <xdr:ext cx="1714500" cy="1219200"/>
    <xdr:pic>
      <xdr:nvPicPr>
        <xdr:cNvPr id="387" name="image88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5266334" y="42878188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434228</xdr:colOff>
      <xdr:row>119</xdr:row>
      <xdr:rowOff>212351</xdr:rowOff>
    </xdr:from>
    <xdr:ext cx="1638300" cy="1114425"/>
    <xdr:pic>
      <xdr:nvPicPr>
        <xdr:cNvPr id="388" name="image91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5274178" y="44703626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583266</xdr:colOff>
      <xdr:row>88</xdr:row>
      <xdr:rowOff>109258</xdr:rowOff>
    </xdr:from>
    <xdr:ext cx="1343025" cy="904875"/>
    <xdr:pic>
      <xdr:nvPicPr>
        <xdr:cNvPr id="389" name="image103.jpg" descr="новорожденного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5423216" y="30560683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687481</xdr:colOff>
      <xdr:row>82</xdr:row>
      <xdr:rowOff>50426</xdr:rowOff>
    </xdr:from>
    <xdr:ext cx="952500" cy="800100"/>
    <xdr:pic>
      <xdr:nvPicPr>
        <xdr:cNvPr id="390" name="image98.jpg" descr="осмотра половых органов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5527431" y="27187151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584947</xdr:colOff>
      <xdr:row>86</xdr:row>
      <xdr:rowOff>55469</xdr:rowOff>
    </xdr:from>
    <xdr:ext cx="1285875" cy="838200"/>
    <xdr:pic>
      <xdr:nvPicPr>
        <xdr:cNvPr id="391" name="image108.jpg" descr="аборт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5424897" y="29478194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546847</xdr:colOff>
      <xdr:row>241</xdr:row>
      <xdr:rowOff>122144</xdr:rowOff>
    </xdr:from>
    <xdr:ext cx="1543050" cy="914400"/>
    <xdr:pic>
      <xdr:nvPicPr>
        <xdr:cNvPr id="392" name="image93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5386797" y="126642719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605119</xdr:colOff>
      <xdr:row>242</xdr:row>
      <xdr:rowOff>276225</xdr:rowOff>
    </xdr:from>
    <xdr:ext cx="1323975" cy="933450"/>
    <xdr:pic>
      <xdr:nvPicPr>
        <xdr:cNvPr id="393" name="image94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625854" y="12867322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709332</xdr:colOff>
      <xdr:row>235</xdr:row>
      <xdr:rowOff>231401</xdr:rowOff>
    </xdr:from>
    <xdr:ext cx="1133475" cy="781050"/>
    <xdr:pic>
      <xdr:nvPicPr>
        <xdr:cNvPr id="394" name="image101.jpg" descr="КООП.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5549282" y="122427626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675715</xdr:colOff>
      <xdr:row>237</xdr:row>
      <xdr:rowOff>173691</xdr:rowOff>
    </xdr:from>
    <xdr:ext cx="1095375" cy="790575"/>
    <xdr:pic>
      <xdr:nvPicPr>
        <xdr:cNvPr id="395" name="image102.jpg" descr="КООП-1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5515665" y="123665316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528357</xdr:colOff>
      <xdr:row>239</xdr:row>
      <xdr:rowOff>428625</xdr:rowOff>
    </xdr:from>
    <xdr:ext cx="1228725" cy="952500"/>
    <xdr:pic>
      <xdr:nvPicPr>
        <xdr:cNvPr id="396" name="image97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9549092" y="125744007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555252</xdr:colOff>
      <xdr:row>229</xdr:row>
      <xdr:rowOff>311523</xdr:rowOff>
    </xdr:from>
    <xdr:ext cx="1143000" cy="904875"/>
    <xdr:pic>
      <xdr:nvPicPr>
        <xdr:cNvPr id="397" name="image96.jpg" descr="КХ-1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5395202" y="118431048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590549</xdr:colOff>
      <xdr:row>231</xdr:row>
      <xdr:rowOff>222998</xdr:rowOff>
    </xdr:from>
    <xdr:ext cx="1143000" cy="885825"/>
    <xdr:pic>
      <xdr:nvPicPr>
        <xdr:cNvPr id="398" name="image95.jpg" descr="КХ-2.jp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9611284" y="119722527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614643</xdr:colOff>
      <xdr:row>233</xdr:row>
      <xdr:rowOff>234202</xdr:rowOff>
    </xdr:from>
    <xdr:ext cx="1133475" cy="933450"/>
    <xdr:pic>
      <xdr:nvPicPr>
        <xdr:cNvPr id="399" name="image110.jpg" descr="усиленной зашиты.jp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9635378" y="121257731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136</xdr:row>
      <xdr:rowOff>1076325</xdr:rowOff>
    </xdr:from>
    <xdr:ext cx="352425" cy="0"/>
    <xdr:pic>
      <xdr:nvPicPr>
        <xdr:cNvPr id="400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839950" y="576357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1238250</xdr:colOff>
      <xdr:row>136</xdr:row>
      <xdr:rowOff>57150</xdr:rowOff>
    </xdr:from>
    <xdr:ext cx="628650" cy="666750"/>
    <xdr:pic>
      <xdr:nvPicPr>
        <xdr:cNvPr id="401" name="image99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6078200" y="56616600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136</xdr:row>
      <xdr:rowOff>504825</xdr:rowOff>
    </xdr:from>
    <xdr:ext cx="1152525" cy="685800"/>
    <xdr:pic>
      <xdr:nvPicPr>
        <xdr:cNvPr id="402" name="image13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4878050" y="57064275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1276350</xdr:colOff>
      <xdr:row>136</xdr:row>
      <xdr:rowOff>895350</xdr:rowOff>
    </xdr:from>
    <xdr:ext cx="638175" cy="200025"/>
    <xdr:pic>
      <xdr:nvPicPr>
        <xdr:cNvPr id="403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6116300" y="57454800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285750</xdr:colOff>
      <xdr:row>74</xdr:row>
      <xdr:rowOff>81242</xdr:rowOff>
    </xdr:from>
    <xdr:ext cx="1685925" cy="733425"/>
    <xdr:pic>
      <xdr:nvPicPr>
        <xdr:cNvPr id="405" name="image114.png" descr="logka_folk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5125700" y="24322367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230282</xdr:colOff>
      <xdr:row>122</xdr:row>
      <xdr:rowOff>229160</xdr:rowOff>
    </xdr:from>
    <xdr:ext cx="1819275" cy="1057275"/>
    <xdr:pic>
      <xdr:nvPicPr>
        <xdr:cNvPr id="407" name="image104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5055664" y="38855836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137</xdr:row>
      <xdr:rowOff>400050</xdr:rowOff>
    </xdr:from>
    <xdr:ext cx="2352675" cy="1495425"/>
    <xdr:pic>
      <xdr:nvPicPr>
        <xdr:cNvPr id="408" name="image10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4916150" y="58769250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138</xdr:row>
      <xdr:rowOff>57150</xdr:rowOff>
    </xdr:from>
    <xdr:ext cx="2276475" cy="1666875"/>
    <xdr:pic>
      <xdr:nvPicPr>
        <xdr:cNvPr id="409" name="image109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4878050" y="61045725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196</xdr:row>
      <xdr:rowOff>76200</xdr:rowOff>
    </xdr:from>
    <xdr:ext cx="1590675" cy="1190625"/>
    <xdr:pic>
      <xdr:nvPicPr>
        <xdr:cNvPr id="410" name="image107.jpg" descr="на голове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5173325" y="95030925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304800</xdr:colOff>
      <xdr:row>199</xdr:row>
      <xdr:rowOff>219075</xdr:rowOff>
    </xdr:from>
    <xdr:ext cx="1600200" cy="1238250"/>
    <xdr:pic>
      <xdr:nvPicPr>
        <xdr:cNvPr id="411" name="image1.jpg" descr="на бедре.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144750" y="98059875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164</xdr:row>
      <xdr:rowOff>133350</xdr:rowOff>
    </xdr:from>
    <xdr:ext cx="342900" cy="0"/>
    <xdr:pic>
      <xdr:nvPicPr>
        <xdr:cNvPr id="412" name="image8.jpg" descr="лор операций.jp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839950" y="764095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419661</xdr:colOff>
      <xdr:row>166</xdr:row>
      <xdr:rowOff>168088</xdr:rowOff>
    </xdr:from>
    <xdr:ext cx="1323975" cy="1247775"/>
    <xdr:pic>
      <xdr:nvPicPr>
        <xdr:cNvPr id="413" name="image115.jpg" descr="ухо горло нос.jp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440396" y="74250176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361950</xdr:colOff>
      <xdr:row>164</xdr:row>
      <xdr:rowOff>85725</xdr:rowOff>
    </xdr:from>
    <xdr:ext cx="1276350" cy="1276350"/>
    <xdr:pic>
      <xdr:nvPicPr>
        <xdr:cNvPr id="414" name="image113.jpg" descr="лор операций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5201900" y="76361925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202</xdr:row>
      <xdr:rowOff>142875</xdr:rowOff>
    </xdr:from>
    <xdr:ext cx="1266825" cy="1076325"/>
    <xdr:pic>
      <xdr:nvPicPr>
        <xdr:cNvPr id="415" name="image122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5173325" y="100155375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352425</xdr:colOff>
      <xdr:row>198</xdr:row>
      <xdr:rowOff>142875</xdr:rowOff>
    </xdr:from>
    <xdr:ext cx="1181100" cy="1171575"/>
    <xdr:pic>
      <xdr:nvPicPr>
        <xdr:cNvPr id="416" name="image117.jpg" descr="полушарных операций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5192375" y="96450150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490818</xdr:colOff>
      <xdr:row>170</xdr:row>
      <xdr:rowOff>100853</xdr:rowOff>
    </xdr:from>
    <xdr:ext cx="1143000" cy="1143000"/>
    <xdr:pic>
      <xdr:nvPicPr>
        <xdr:cNvPr id="417" name="image111.jpg" descr="офтальмология2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511553" y="76524971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316006</xdr:colOff>
      <xdr:row>173</xdr:row>
      <xdr:rowOff>179294</xdr:rowOff>
    </xdr:from>
    <xdr:ext cx="1495425" cy="1123950"/>
    <xdr:pic>
      <xdr:nvPicPr>
        <xdr:cNvPr id="418" name="image119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9336741" y="78418765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175</xdr:row>
      <xdr:rowOff>161925</xdr:rowOff>
    </xdr:from>
    <xdr:ext cx="1447800" cy="1428750"/>
    <xdr:pic>
      <xdr:nvPicPr>
        <xdr:cNvPr id="419" name="image112.jpg" descr="офтальмология.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5059025" y="84467700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419100</xdr:colOff>
      <xdr:row>227</xdr:row>
      <xdr:rowOff>161925</xdr:rowOff>
    </xdr:from>
    <xdr:ext cx="1466850" cy="981075"/>
    <xdr:pic>
      <xdr:nvPicPr>
        <xdr:cNvPr id="420" name="image127.jpg" descr="КХ.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5259050" y="116776500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435349</xdr:colOff>
      <xdr:row>243</xdr:row>
      <xdr:rowOff>196663</xdr:rowOff>
    </xdr:from>
    <xdr:ext cx="1676400" cy="1152525"/>
    <xdr:pic>
      <xdr:nvPicPr>
        <xdr:cNvPr id="421" name="image118.jpg" descr="биопсия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5275299" y="129127063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361950</xdr:colOff>
      <xdr:row>245</xdr:row>
      <xdr:rowOff>219075</xdr:rowOff>
    </xdr:from>
    <xdr:ext cx="1733550" cy="981075"/>
    <xdr:pic>
      <xdr:nvPicPr>
        <xdr:cNvPr id="422" name="image126.jpg" descr="скрининг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5201900" y="130692525"/>
          <a:ext cx="1733550" cy="98107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99333</xdr:colOff>
      <xdr:row>477</xdr:row>
      <xdr:rowOff>19050</xdr:rowOff>
    </xdr:from>
    <xdr:to>
      <xdr:col>9</xdr:col>
      <xdr:colOff>1004208</xdr:colOff>
      <xdr:row>480</xdr:row>
      <xdr:rowOff>152400</xdr:rowOff>
    </xdr:to>
    <xdr:pic>
      <xdr:nvPicPr>
        <xdr:cNvPr id="423" name="image125.png" descr="1.pn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4939283" y="190804800"/>
          <a:ext cx="9048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691243</xdr:colOff>
      <xdr:row>478</xdr:row>
      <xdr:rowOff>95250</xdr:rowOff>
    </xdr:from>
    <xdr:to>
      <xdr:col>9</xdr:col>
      <xdr:colOff>1796143</xdr:colOff>
      <xdr:row>482</xdr:row>
      <xdr:rowOff>13607</xdr:rowOff>
    </xdr:to>
    <xdr:pic>
      <xdr:nvPicPr>
        <xdr:cNvPr id="424" name="image121.png" descr="2.pn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5531193" y="191071500"/>
          <a:ext cx="1104900" cy="756557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1481818</xdr:colOff>
      <xdr:row>478</xdr:row>
      <xdr:rowOff>149679</xdr:rowOff>
    </xdr:from>
    <xdr:to>
      <xdr:col>9</xdr:col>
      <xdr:colOff>2386693</xdr:colOff>
      <xdr:row>483</xdr:row>
      <xdr:rowOff>112939</xdr:rowOff>
    </xdr:to>
    <xdr:pic>
      <xdr:nvPicPr>
        <xdr:cNvPr id="425" name="image131.pn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6321768" y="191125929"/>
          <a:ext cx="904875" cy="103006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400050</xdr:colOff>
      <xdr:row>499</xdr:row>
      <xdr:rowOff>171450</xdr:rowOff>
    </xdr:from>
    <xdr:to>
      <xdr:col>9</xdr:col>
      <xdr:colOff>1104900</xdr:colOff>
      <xdr:row>503</xdr:row>
      <xdr:rowOff>144236</xdr:rowOff>
    </xdr:to>
    <xdr:pic>
      <xdr:nvPicPr>
        <xdr:cNvPr id="426" name="image123.pn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5240000" y="196872225"/>
          <a:ext cx="704850" cy="849086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1314450</xdr:colOff>
      <xdr:row>499</xdr:row>
      <xdr:rowOff>161925</xdr:rowOff>
    </xdr:from>
    <xdr:to>
      <xdr:col>9</xdr:col>
      <xdr:colOff>2200275</xdr:colOff>
      <xdr:row>503</xdr:row>
      <xdr:rowOff>163286</xdr:rowOff>
    </xdr:to>
    <xdr:pic>
      <xdr:nvPicPr>
        <xdr:cNvPr id="427" name="image124.pn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6154400" y="196862700"/>
          <a:ext cx="885825" cy="877661"/>
        </a:xfrm>
        <a:prstGeom prst="rect">
          <a:avLst/>
        </a:prstGeom>
        <a:noFill/>
      </xdr:spPr>
    </xdr:pic>
    <xdr:clientData fLocksWithSheet="0"/>
  </xdr:twoCellAnchor>
  <xdr:oneCellAnchor>
    <xdr:from>
      <xdr:col>9</xdr:col>
      <xdr:colOff>600075</xdr:colOff>
      <xdr:row>221</xdr:row>
      <xdr:rowOff>76200</xdr:rowOff>
    </xdr:from>
    <xdr:ext cx="409575" cy="762000"/>
    <xdr:pic>
      <xdr:nvPicPr>
        <xdr:cNvPr id="428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5440025" y="111813975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1000125</xdr:colOff>
      <xdr:row>221</xdr:row>
      <xdr:rowOff>76200</xdr:rowOff>
    </xdr:from>
    <xdr:ext cx="628650" cy="762000"/>
    <xdr:pic>
      <xdr:nvPicPr>
        <xdr:cNvPr id="429" name="image85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5840075" y="11181397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600075</xdr:colOff>
      <xdr:row>224</xdr:row>
      <xdr:rowOff>171450</xdr:rowOff>
    </xdr:from>
    <xdr:ext cx="790575" cy="695325"/>
    <xdr:pic>
      <xdr:nvPicPr>
        <xdr:cNvPr id="430" name="image44.jpg" descr="Постельное белье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440025" y="114595275"/>
          <a:ext cx="790575" cy="69532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161925</xdr:colOff>
      <xdr:row>307</xdr:row>
      <xdr:rowOff>129427</xdr:rowOff>
    </xdr:from>
    <xdr:to>
      <xdr:col>9</xdr:col>
      <xdr:colOff>2297205</xdr:colOff>
      <xdr:row>311</xdr:row>
      <xdr:rowOff>621926</xdr:rowOff>
    </xdr:to>
    <xdr:pic>
      <xdr:nvPicPr>
        <xdr:cNvPr id="431" name="image120.jp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5001875" y="146442952"/>
          <a:ext cx="2135280" cy="154024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582706</xdr:colOff>
      <xdr:row>30</xdr:row>
      <xdr:rowOff>156883</xdr:rowOff>
    </xdr:from>
    <xdr:to>
      <xdr:col>9</xdr:col>
      <xdr:colOff>1916206</xdr:colOff>
      <xdr:row>34</xdr:row>
      <xdr:rowOff>180782</xdr:rowOff>
    </xdr:to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2656" y="11158258"/>
          <a:ext cx="1333500" cy="1766974"/>
        </a:xfrm>
        <a:prstGeom prst="rect">
          <a:avLst/>
        </a:prstGeom>
      </xdr:spPr>
    </xdr:pic>
    <xdr:clientData/>
  </xdr:twoCellAnchor>
  <xdr:twoCellAnchor>
    <xdr:from>
      <xdr:col>9</xdr:col>
      <xdr:colOff>392206</xdr:colOff>
      <xdr:row>417</xdr:row>
      <xdr:rowOff>201706</xdr:rowOff>
    </xdr:from>
    <xdr:to>
      <xdr:col>9</xdr:col>
      <xdr:colOff>2003077</xdr:colOff>
      <xdr:row>423</xdr:row>
      <xdr:rowOff>164836</xdr:rowOff>
    </xdr:to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5232156" y="173775781"/>
          <a:ext cx="1610871" cy="133473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380999</xdr:colOff>
      <xdr:row>427</xdr:row>
      <xdr:rowOff>100852</xdr:rowOff>
    </xdr:from>
    <xdr:to>
      <xdr:col>9</xdr:col>
      <xdr:colOff>1855988</xdr:colOff>
      <xdr:row>432</xdr:row>
      <xdr:rowOff>74612</xdr:rowOff>
    </xdr:to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220949" y="175960927"/>
          <a:ext cx="1474989" cy="1116760"/>
        </a:xfrm>
        <a:prstGeom prst="rect">
          <a:avLst/>
        </a:prstGeom>
      </xdr:spPr>
    </xdr:pic>
    <xdr:clientData fLocksWithSheet="0"/>
  </xdr:twoCellAnchor>
  <xdr:twoCellAnchor>
    <xdr:from>
      <xdr:col>9</xdr:col>
      <xdr:colOff>504263</xdr:colOff>
      <xdr:row>509</xdr:row>
      <xdr:rowOff>67235</xdr:rowOff>
    </xdr:from>
    <xdr:to>
      <xdr:col>9</xdr:col>
      <xdr:colOff>1899479</xdr:colOff>
      <xdr:row>510</xdr:row>
      <xdr:rowOff>571500</xdr:rowOff>
    </xdr:to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344213" y="198987335"/>
          <a:ext cx="1395216" cy="1104340"/>
        </a:xfrm>
        <a:prstGeom prst="rect">
          <a:avLst/>
        </a:prstGeom>
      </xdr:spPr>
    </xdr:pic>
    <xdr:clientData fLocksWithSheet="0"/>
  </xdr:twoCellAnchor>
  <xdr:oneCellAnchor>
    <xdr:from>
      <xdr:col>9</xdr:col>
      <xdr:colOff>336176</xdr:colOff>
      <xdr:row>107</xdr:row>
      <xdr:rowOff>78442</xdr:rowOff>
    </xdr:from>
    <xdr:ext cx="1695450" cy="914400"/>
    <xdr:pic>
      <xdr:nvPicPr>
        <xdr:cNvPr id="444" name="image51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5176126" y="36930667"/>
          <a:ext cx="1695450" cy="914400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666750</xdr:colOff>
      <xdr:row>7</xdr:row>
      <xdr:rowOff>40822</xdr:rowOff>
    </xdr:from>
    <xdr:to>
      <xdr:col>9</xdr:col>
      <xdr:colOff>1932214</xdr:colOff>
      <xdr:row>7</xdr:row>
      <xdr:rowOff>1306286</xdr:rowOff>
    </xdr:to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6700" y="3279322"/>
          <a:ext cx="1265464" cy="1265464"/>
        </a:xfrm>
        <a:prstGeom prst="rect">
          <a:avLst/>
        </a:prstGeom>
      </xdr:spPr>
    </xdr:pic>
    <xdr:clientData/>
  </xdr:twoCellAnchor>
  <xdr:oneCellAnchor>
    <xdr:from>
      <xdr:col>9</xdr:col>
      <xdr:colOff>925286</xdr:colOff>
      <xdr:row>6</xdr:row>
      <xdr:rowOff>285750</xdr:rowOff>
    </xdr:from>
    <xdr:ext cx="781050" cy="394607"/>
    <xdr:pic>
      <xdr:nvPicPr>
        <xdr:cNvPr id="446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5765236" y="2638425"/>
          <a:ext cx="781050" cy="394607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435509</xdr:colOff>
      <xdr:row>102</xdr:row>
      <xdr:rowOff>53389</xdr:rowOff>
    </xdr:from>
    <xdr:to>
      <xdr:col>9</xdr:col>
      <xdr:colOff>2140484</xdr:colOff>
      <xdr:row>105</xdr:row>
      <xdr:rowOff>166328</xdr:rowOff>
    </xdr:to>
    <xdr:pic>
      <xdr:nvPicPr>
        <xdr:cNvPr id="473" name="image43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5275459" y="35667364"/>
          <a:ext cx="1704975" cy="85588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386763</xdr:colOff>
      <xdr:row>84</xdr:row>
      <xdr:rowOff>135832</xdr:rowOff>
    </xdr:from>
    <xdr:to>
      <xdr:col>9</xdr:col>
      <xdr:colOff>2053638</xdr:colOff>
      <xdr:row>85</xdr:row>
      <xdr:rowOff>529078</xdr:rowOff>
    </xdr:to>
    <xdr:pic>
      <xdr:nvPicPr>
        <xdr:cNvPr id="474" name="image55.jpg" descr="УЗИ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5226713" y="28301257"/>
          <a:ext cx="1666875" cy="1021896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620405</xdr:colOff>
      <xdr:row>154</xdr:row>
      <xdr:rowOff>115661</xdr:rowOff>
    </xdr:from>
    <xdr:to>
      <xdr:col>9</xdr:col>
      <xdr:colOff>1506230</xdr:colOff>
      <xdr:row>156</xdr:row>
      <xdr:rowOff>224518</xdr:rowOff>
    </xdr:to>
    <xdr:pic>
      <xdr:nvPicPr>
        <xdr:cNvPr id="479" name="image59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641140" y="69659367"/>
          <a:ext cx="885825" cy="489857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44263</xdr:colOff>
      <xdr:row>77</xdr:row>
      <xdr:rowOff>69076</xdr:rowOff>
    </xdr:from>
    <xdr:to>
      <xdr:col>9</xdr:col>
      <xdr:colOff>1139638</xdr:colOff>
      <xdr:row>79</xdr:row>
      <xdr:rowOff>299036</xdr:rowOff>
    </xdr:to>
    <xdr:pic>
      <xdr:nvPicPr>
        <xdr:cNvPr id="483" name="image69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4884213" y="25596076"/>
          <a:ext cx="1095375" cy="925285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1288276</xdr:colOff>
      <xdr:row>77</xdr:row>
      <xdr:rowOff>35139</xdr:rowOff>
    </xdr:from>
    <xdr:to>
      <xdr:col>9</xdr:col>
      <xdr:colOff>2402701</xdr:colOff>
      <xdr:row>79</xdr:row>
      <xdr:rowOff>284149</xdr:rowOff>
    </xdr:to>
    <xdr:pic>
      <xdr:nvPicPr>
        <xdr:cNvPr id="484" name="image71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6128226" y="25562139"/>
          <a:ext cx="1114425" cy="944335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288152</xdr:colOff>
      <xdr:row>113</xdr:row>
      <xdr:rowOff>189620</xdr:rowOff>
    </xdr:from>
    <xdr:to>
      <xdr:col>9</xdr:col>
      <xdr:colOff>2140324</xdr:colOff>
      <xdr:row>114</xdr:row>
      <xdr:rowOff>1400735</xdr:rowOff>
    </xdr:to>
    <xdr:pic>
      <xdr:nvPicPr>
        <xdr:cNvPr id="493" name="image86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5113534" y="30423091"/>
          <a:ext cx="1852172" cy="1401615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280307</xdr:colOff>
      <xdr:row>116</xdr:row>
      <xdr:rowOff>214273</xdr:rowOff>
    </xdr:from>
    <xdr:to>
      <xdr:col>9</xdr:col>
      <xdr:colOff>2151530</xdr:colOff>
      <xdr:row>116</xdr:row>
      <xdr:rowOff>1389529</xdr:rowOff>
    </xdr:to>
    <xdr:pic>
      <xdr:nvPicPr>
        <xdr:cNvPr id="494" name="image87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5105689" y="32621685"/>
          <a:ext cx="1871223" cy="1175256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439991</xdr:colOff>
      <xdr:row>117</xdr:row>
      <xdr:rowOff>302799</xdr:rowOff>
    </xdr:from>
    <xdr:to>
      <xdr:col>9</xdr:col>
      <xdr:colOff>2154491</xdr:colOff>
      <xdr:row>118</xdr:row>
      <xdr:rowOff>569499</xdr:rowOff>
    </xdr:to>
    <xdr:pic>
      <xdr:nvPicPr>
        <xdr:cNvPr id="495" name="image88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5279941" y="42946224"/>
          <a:ext cx="1714500" cy="121920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596873</xdr:colOff>
      <xdr:row>88</xdr:row>
      <xdr:rowOff>177294</xdr:rowOff>
    </xdr:from>
    <xdr:to>
      <xdr:col>9</xdr:col>
      <xdr:colOff>1939898</xdr:colOff>
      <xdr:row>88</xdr:row>
      <xdr:rowOff>1082169</xdr:rowOff>
    </xdr:to>
    <xdr:pic>
      <xdr:nvPicPr>
        <xdr:cNvPr id="497" name="image103.jpg" descr="новорожденного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5436823" y="30628719"/>
          <a:ext cx="1343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1251857</xdr:colOff>
      <xdr:row>136</xdr:row>
      <xdr:rowOff>125186</xdr:rowOff>
    </xdr:from>
    <xdr:to>
      <xdr:col>9</xdr:col>
      <xdr:colOff>1880507</xdr:colOff>
      <xdr:row>136</xdr:row>
      <xdr:rowOff>791936</xdr:rowOff>
    </xdr:to>
    <xdr:pic>
      <xdr:nvPicPr>
        <xdr:cNvPr id="508" name="image99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6091807" y="56684636"/>
          <a:ext cx="6286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51707</xdr:colOff>
      <xdr:row>136</xdr:row>
      <xdr:rowOff>572861</xdr:rowOff>
    </xdr:from>
    <xdr:to>
      <xdr:col>9</xdr:col>
      <xdr:colOff>1204232</xdr:colOff>
      <xdr:row>136</xdr:row>
      <xdr:rowOff>1258661</xdr:rowOff>
    </xdr:to>
    <xdr:pic>
      <xdr:nvPicPr>
        <xdr:cNvPr id="509" name="image13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4891657" y="57132311"/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1289957</xdr:colOff>
      <xdr:row>136</xdr:row>
      <xdr:rowOff>963386</xdr:rowOff>
    </xdr:from>
    <xdr:to>
      <xdr:col>9</xdr:col>
      <xdr:colOff>1928132</xdr:colOff>
      <xdr:row>136</xdr:row>
      <xdr:rowOff>1163411</xdr:rowOff>
    </xdr:to>
    <xdr:pic>
      <xdr:nvPicPr>
        <xdr:cNvPr id="510" name="image3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6129907" y="57522836"/>
          <a:ext cx="6381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432707</xdr:colOff>
      <xdr:row>71</xdr:row>
      <xdr:rowOff>96689</xdr:rowOff>
    </xdr:from>
    <xdr:to>
      <xdr:col>9</xdr:col>
      <xdr:colOff>2017059</xdr:colOff>
      <xdr:row>73</xdr:row>
      <xdr:rowOff>168088</xdr:rowOff>
    </xdr:to>
    <xdr:pic>
      <xdr:nvPicPr>
        <xdr:cNvPr id="511" name="image106.png" descr="IMG_3785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5258089" y="16737424"/>
          <a:ext cx="1584352" cy="452399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299357</xdr:colOff>
      <xdr:row>74</xdr:row>
      <xdr:rowOff>149278</xdr:rowOff>
    </xdr:from>
    <xdr:to>
      <xdr:col>9</xdr:col>
      <xdr:colOff>1985282</xdr:colOff>
      <xdr:row>75</xdr:row>
      <xdr:rowOff>420060</xdr:rowOff>
    </xdr:to>
    <xdr:pic>
      <xdr:nvPicPr>
        <xdr:cNvPr id="512" name="image114.png" descr="logka_folk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5139307" y="24390403"/>
          <a:ext cx="1685925" cy="727982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476970</xdr:colOff>
      <xdr:row>75</xdr:row>
      <xdr:rowOff>270862</xdr:rowOff>
    </xdr:from>
    <xdr:to>
      <xdr:col>9</xdr:col>
      <xdr:colOff>1943820</xdr:colOff>
      <xdr:row>77</xdr:row>
      <xdr:rowOff>164727</xdr:rowOff>
    </xdr:to>
    <xdr:pic>
      <xdr:nvPicPr>
        <xdr:cNvPr id="513" name="image116.png" descr="shpat_ginek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5316920" y="24969187"/>
          <a:ext cx="1466850" cy="72254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329268</xdr:colOff>
      <xdr:row>68</xdr:row>
      <xdr:rowOff>59392</xdr:rowOff>
    </xdr:from>
    <xdr:to>
      <xdr:col>9</xdr:col>
      <xdr:colOff>1868209</xdr:colOff>
      <xdr:row>70</xdr:row>
      <xdr:rowOff>449358</xdr:rowOff>
    </xdr:to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9218" y="15870892"/>
          <a:ext cx="1538941" cy="770966"/>
        </a:xfrm>
        <a:prstGeom prst="rect">
          <a:avLst/>
        </a:prstGeom>
      </xdr:spPr>
    </xdr:pic>
    <xdr:clientData fLocksWithSheet="0"/>
  </xdr:twoCellAnchor>
  <xdr:twoCellAnchor>
    <xdr:from>
      <xdr:col>9</xdr:col>
      <xdr:colOff>540285</xdr:colOff>
      <xdr:row>35</xdr:row>
      <xdr:rowOff>280948</xdr:rowOff>
    </xdr:from>
    <xdr:to>
      <xdr:col>9</xdr:col>
      <xdr:colOff>2081276</xdr:colOff>
      <xdr:row>39</xdr:row>
      <xdr:rowOff>292154</xdr:rowOff>
    </xdr:to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0235" y="13406398"/>
          <a:ext cx="1540991" cy="1278031"/>
        </a:xfrm>
        <a:prstGeom prst="rect">
          <a:avLst/>
        </a:prstGeom>
      </xdr:spPr>
    </xdr:pic>
    <xdr:clientData fLocksWithSheet="0"/>
  </xdr:twoCellAnchor>
  <xdr:twoCellAnchor>
    <xdr:from>
      <xdr:col>9</xdr:col>
      <xdr:colOff>439431</xdr:colOff>
      <xdr:row>20</xdr:row>
      <xdr:rowOff>236125</xdr:rowOff>
    </xdr:from>
    <xdr:to>
      <xdr:col>9</xdr:col>
      <xdr:colOff>2097901</xdr:colOff>
      <xdr:row>24</xdr:row>
      <xdr:rowOff>324605</xdr:rowOff>
    </xdr:to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9381" y="7818025"/>
          <a:ext cx="1658470" cy="1364830"/>
        </a:xfrm>
        <a:prstGeom prst="rect">
          <a:avLst/>
        </a:prstGeom>
      </xdr:spPr>
    </xdr:pic>
    <xdr:clientData fLocksWithSheet="0"/>
  </xdr:twoCellAnchor>
  <xdr:twoCellAnchor>
    <xdr:from>
      <xdr:col>9</xdr:col>
      <xdr:colOff>596313</xdr:colOff>
      <xdr:row>30</xdr:row>
      <xdr:rowOff>224919</xdr:rowOff>
    </xdr:from>
    <xdr:to>
      <xdr:col>9</xdr:col>
      <xdr:colOff>1929813</xdr:colOff>
      <xdr:row>34</xdr:row>
      <xdr:rowOff>248818</xdr:rowOff>
    </xdr:to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6263" y="11226294"/>
          <a:ext cx="1333500" cy="1766974"/>
        </a:xfrm>
        <a:prstGeom prst="rect">
          <a:avLst/>
        </a:prstGeom>
      </xdr:spPr>
    </xdr:pic>
    <xdr:clientData fLocksWithSheet="0"/>
  </xdr:twoCellAnchor>
  <xdr:twoCellAnchor>
    <xdr:from>
      <xdr:col>9</xdr:col>
      <xdr:colOff>450637</xdr:colOff>
      <xdr:row>25</xdr:row>
      <xdr:rowOff>236126</xdr:rowOff>
    </xdr:from>
    <xdr:to>
      <xdr:col>9</xdr:col>
      <xdr:colOff>2150318</xdr:colOff>
      <xdr:row>29</xdr:row>
      <xdr:rowOff>157684</xdr:rowOff>
    </xdr:to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0587" y="9446801"/>
          <a:ext cx="1699681" cy="1416983"/>
        </a:xfrm>
        <a:prstGeom prst="rect">
          <a:avLst/>
        </a:prstGeom>
      </xdr:spPr>
    </xdr:pic>
    <xdr:clientData fLocksWithSheet="0"/>
  </xdr:twoCellAnchor>
  <xdr:twoCellAnchor>
    <xdr:from>
      <xdr:col>9</xdr:col>
      <xdr:colOff>513070</xdr:colOff>
      <xdr:row>10</xdr:row>
      <xdr:rowOff>220917</xdr:rowOff>
    </xdr:from>
    <xdr:to>
      <xdr:col>9</xdr:col>
      <xdr:colOff>2429276</xdr:colOff>
      <xdr:row>19</xdr:row>
      <xdr:rowOff>120064</xdr:rowOff>
    </xdr:to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3020" y="5516817"/>
          <a:ext cx="1916206" cy="1956547"/>
        </a:xfrm>
        <a:prstGeom prst="rect">
          <a:avLst/>
        </a:prstGeom>
      </xdr:spPr>
    </xdr:pic>
    <xdr:clientData fLocksWithSheet="0"/>
  </xdr:twoCellAnchor>
  <xdr:twoCellAnchor>
    <xdr:from>
      <xdr:col>9</xdr:col>
      <xdr:colOff>551490</xdr:colOff>
      <xdr:row>41</xdr:row>
      <xdr:rowOff>101655</xdr:rowOff>
    </xdr:from>
    <xdr:to>
      <xdr:col>9</xdr:col>
      <xdr:colOff>1974638</xdr:colOff>
      <xdr:row>44</xdr:row>
      <xdr:rowOff>426627</xdr:rowOff>
    </xdr:to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1440" y="15065430"/>
          <a:ext cx="1423148" cy="1420347"/>
        </a:xfrm>
        <a:prstGeom prst="rect">
          <a:avLst/>
        </a:prstGeom>
      </xdr:spPr>
    </xdr:pic>
    <xdr:clientData fLocksWithSheet="0"/>
  </xdr:twoCellAnchor>
  <xdr:twoCellAnchor>
    <xdr:from>
      <xdr:col>9</xdr:col>
      <xdr:colOff>517872</xdr:colOff>
      <xdr:row>47</xdr:row>
      <xdr:rowOff>38420</xdr:rowOff>
    </xdr:from>
    <xdr:to>
      <xdr:col>9</xdr:col>
      <xdr:colOff>2277195</xdr:colOff>
      <xdr:row>55</xdr:row>
      <xdr:rowOff>4802</xdr:rowOff>
    </xdr:to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7822" y="17116745"/>
          <a:ext cx="1759323" cy="1795182"/>
        </a:xfrm>
        <a:prstGeom prst="rect">
          <a:avLst/>
        </a:prstGeom>
      </xdr:spPr>
    </xdr:pic>
    <xdr:clientData fLocksWithSheet="0"/>
  </xdr:twoCellAnchor>
  <xdr:twoCellAnchor>
    <xdr:from>
      <xdr:col>9</xdr:col>
      <xdr:colOff>372194</xdr:colOff>
      <xdr:row>58</xdr:row>
      <xdr:rowOff>49627</xdr:rowOff>
    </xdr:from>
    <xdr:to>
      <xdr:col>9</xdr:col>
      <xdr:colOff>2131519</xdr:colOff>
      <xdr:row>66</xdr:row>
      <xdr:rowOff>16010</xdr:rowOff>
    </xdr:to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2144" y="19642552"/>
          <a:ext cx="1759325" cy="1795183"/>
        </a:xfrm>
        <a:prstGeom prst="rect">
          <a:avLst/>
        </a:prstGeom>
      </xdr:spPr>
    </xdr:pic>
    <xdr:clientData fLocksWithSheet="0"/>
  </xdr:twoCellAnchor>
  <xdr:twoCellAnchor>
    <xdr:from>
      <xdr:col>9</xdr:col>
      <xdr:colOff>680357</xdr:colOff>
      <xdr:row>7</xdr:row>
      <xdr:rowOff>108858</xdr:rowOff>
    </xdr:from>
    <xdr:to>
      <xdr:col>9</xdr:col>
      <xdr:colOff>1945821</xdr:colOff>
      <xdr:row>7</xdr:row>
      <xdr:rowOff>1374322</xdr:rowOff>
    </xdr:to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0307" y="3347358"/>
          <a:ext cx="1265464" cy="1265464"/>
        </a:xfrm>
        <a:prstGeom prst="rect">
          <a:avLst/>
        </a:prstGeom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202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49440" y="8001762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949440" y="9200197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49440" y="98635185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949440" y="9474708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49440" y="8476869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49440" y="8202168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49440" y="10017633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173599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177409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310759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288851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01762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134045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542925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49440" y="553688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49630965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193675</xdr:colOff>
      <xdr:row>308</xdr:row>
      <xdr:rowOff>60325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718425" y="136728200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92869</xdr:colOff>
      <xdr:row>333</xdr:row>
      <xdr:rowOff>192881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641432" y="150878381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511415" y="6852666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463790" y="131805045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520940" y="130471545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435215" y="129804795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330440" y="129061845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454265" y="133919595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454265" y="133881495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149465" y="43296840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285750</xdr:colOff>
      <xdr:row>153</xdr:row>
      <xdr:rowOff>361950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235190" y="56749950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063740" y="45474255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044690" y="95413830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511175</xdr:colOff>
      <xdr:row>220</xdr:row>
      <xdr:rowOff>155575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7258050" y="97612200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159</xdr:row>
      <xdr:rowOff>57150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168515" y="62388750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156</xdr:row>
      <xdr:rowOff>1019175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178040" y="59434095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110218</xdr:colOff>
      <xdr:row>164</xdr:row>
      <xdr:rowOff>374196</xdr:rowOff>
    </xdr:from>
    <xdr:ext cx="2305050" cy="1868261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066189" y="65165967"/>
          <a:ext cx="2305050" cy="1868261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162</xdr:row>
      <xdr:rowOff>28575</xdr:rowOff>
    </xdr:from>
    <xdr:ext cx="2238375" cy="1789339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051221" y="63971261"/>
          <a:ext cx="2238375" cy="1789339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349490" y="98511360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158990" y="41229915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328613</xdr:colOff>
      <xdr:row>203</xdr:row>
      <xdr:rowOff>192881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877176" y="91930537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178040" y="866679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224</xdr:row>
      <xdr:rowOff>123825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7349490" y="100090605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3765" y="83263740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195</xdr:row>
      <xdr:rowOff>171450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7359015" y="80547210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198</xdr:row>
      <xdr:rowOff>19050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320915" y="81926430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228</xdr:row>
      <xdr:rowOff>57150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549515" y="101906070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7559040" y="102904290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120890" y="25633680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359569</xdr:colOff>
      <xdr:row>108</xdr:row>
      <xdr:rowOff>226219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908132" y="36040219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7225665" y="29274135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349490" y="3095053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350044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898607" y="30163294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276225</xdr:colOff>
      <xdr:row>147</xdr:row>
      <xdr:rowOff>123825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225665" y="48678465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11390" y="1256709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635240" y="132519420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7616190" y="133195695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511415" y="6716458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191</xdr:row>
      <xdr:rowOff>19050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7549515" y="7930515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7406640" y="128414145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7711440" y="131157345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473</xdr:row>
      <xdr:rowOff>244475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6765925" y="17486947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406765" y="17699736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043056" y="176770393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7283903" y="177037093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7673340" y="18336196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8311515" y="18401919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173832</xdr:colOff>
      <xdr:row>494</xdr:row>
      <xdr:rowOff>211931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7722395" y="190223775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8121015" y="18753201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7292340" y="18753201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8473440" y="185350785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7282815" y="185131710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016115" y="17866995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7187565" y="178970940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978140" y="17898046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130540" y="17978818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7482840" y="17976913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671739</xdr:colOff>
      <xdr:row>473</xdr:row>
      <xdr:rowOff>149225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7418614" y="174774225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7330440" y="1781270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235315" y="17809845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1533525</xdr:colOff>
      <xdr:row>473</xdr:row>
      <xdr:rowOff>273050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8280400" y="174898050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466725</xdr:colOff>
      <xdr:row>356</xdr:row>
      <xdr:rowOff>192882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015288" y="156343351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354807</xdr:colOff>
      <xdr:row>367</xdr:row>
      <xdr:rowOff>30956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7903370" y="158669831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273050</xdr:colOff>
      <xdr:row>346</xdr:row>
      <xdr:rowOff>45244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7821613" y="153802557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63567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70425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809625</xdr:colOff>
      <xdr:row>376</xdr:row>
      <xdr:rowOff>28575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7759065" y="152459055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326232</xdr:colOff>
      <xdr:row>417</xdr:row>
      <xdr:rowOff>88107</xdr:rowOff>
    </xdr:from>
    <xdr:ext cx="1757362" cy="1650205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7874795" y="170859451"/>
          <a:ext cx="1757362" cy="165020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726622</xdr:colOff>
      <xdr:row>393</xdr:row>
      <xdr:rowOff>179955</xdr:rowOff>
    </xdr:from>
    <xdr:ext cx="1121230" cy="3419475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2" cstate="print"/>
        <a:srcRect l="35126" r="31296"/>
        <a:stretch/>
      </xdr:blipFill>
      <xdr:spPr>
        <a:xfrm>
          <a:off x="8275185" y="165522049"/>
          <a:ext cx="1121230" cy="3419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544287</xdr:colOff>
      <xdr:row>451</xdr:row>
      <xdr:rowOff>167368</xdr:rowOff>
    </xdr:from>
    <xdr:ext cx="1524000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5359" r="19168"/>
        <a:stretch/>
      </xdr:blipFill>
      <xdr:spPr>
        <a:xfrm>
          <a:off x="7500258" y="170463482"/>
          <a:ext cx="1524000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774739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501890" y="6786943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238</xdr:row>
      <xdr:rowOff>104775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549515" y="108712635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628650</xdr:colOff>
      <xdr:row>232</xdr:row>
      <xdr:rowOff>114300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7578090" y="103837740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1000125</xdr:colOff>
      <xdr:row>232</xdr:row>
      <xdr:rowOff>123825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949565" y="10384726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235</xdr:row>
      <xdr:rowOff>161925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7359015" y="105820845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044690" y="32318325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025640" y="34387155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073265" y="3632263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092315" y="38166675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397669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7946232" y="32527875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700087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248650" y="29110781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459580</xdr:colOff>
      <xdr:row>99</xdr:row>
      <xdr:rowOff>78581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008143" y="31380112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266700</xdr:colOff>
      <xdr:row>254</xdr:row>
      <xdr:rowOff>133350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7216140" y="119607330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255</xdr:row>
      <xdr:rowOff>85725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7330440" y="12076366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248</xdr:row>
      <xdr:rowOff>85725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7311390" y="11524678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250</xdr:row>
      <xdr:rowOff>95250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7311390" y="116551710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252</xdr:row>
      <xdr:rowOff>238125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7320915" y="117944265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7359015" y="111373920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244</xdr:row>
      <xdr:rowOff>133350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7349490" y="112886490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390525</xdr:colOff>
      <xdr:row>246</xdr:row>
      <xdr:rowOff>133350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7339965" y="114105690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509492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1238250</xdr:colOff>
      <xdr:row>149</xdr:row>
      <xdr:rowOff>57150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187690" y="49930050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149</xdr:row>
      <xdr:rowOff>504825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6987540" y="50377725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1276350</xdr:colOff>
      <xdr:row>149</xdr:row>
      <xdr:rowOff>895350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5790" y="50768250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7896225" y="15738475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7044690" y="1651444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7435215" y="1701927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7168515" y="39763065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150</xdr:row>
      <xdr:rowOff>400050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025640" y="52078890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151</xdr:row>
      <xdr:rowOff>57150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6987540" y="54349650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209</xdr:row>
      <xdr:rowOff>76200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7282815" y="88110060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212</xdr:row>
      <xdr:rowOff>219075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54240" y="91125675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949440" y="69665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178</xdr:row>
      <xdr:rowOff>190500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7301865" y="71414640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177</xdr:row>
      <xdr:rowOff>85725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7311390" y="69618225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215</xdr:row>
      <xdr:rowOff>142875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7282815" y="93221175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211</xdr:row>
      <xdr:rowOff>142875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7301865" y="89517855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182</xdr:row>
      <xdr:rowOff>200025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7406640" y="73656825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185</xdr:row>
      <xdr:rowOff>457200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7254240" y="75811380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188</xdr:row>
      <xdr:rowOff>161925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7168515" y="77596365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240</xdr:row>
      <xdr:rowOff>161925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7368540" y="109775625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390525</xdr:colOff>
      <xdr:row>256</xdr:row>
      <xdr:rowOff>219075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7339965" y="122093355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258</xdr:row>
      <xdr:rowOff>219075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7311390" y="123632595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7130415" y="18093309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7559040" y="18126646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8444865" y="181123590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7349490" y="18657951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8263890" y="186569985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234</xdr:row>
      <xdr:rowOff>76200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7549515" y="104820720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1000125</xdr:colOff>
      <xdr:row>234</xdr:row>
      <xdr:rowOff>76200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949565" y="10482072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237</xdr:row>
      <xdr:rowOff>171450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549515" y="107598210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177800</xdr:colOff>
      <xdr:row>320</xdr:row>
      <xdr:rowOff>187325</xdr:rowOff>
    </xdr:from>
    <xdr:ext cx="2181225" cy="838200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7702550" y="139522200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1</xdr:rowOff>
    </xdr:from>
    <xdr:ext cx="10001250" cy="3524249"/>
    <xdr:pic>
      <xdr:nvPicPr>
        <xdr:cNvPr id="167" name="image131.jpg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750095"/>
          <a:ext cx="10001250" cy="3524249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47625</xdr:colOff>
      <xdr:row>518</xdr:row>
      <xdr:rowOff>28575</xdr:rowOff>
    </xdr:from>
    <xdr:to>
      <xdr:col>5</xdr:col>
      <xdr:colOff>2428875</xdr:colOff>
      <xdr:row>519</xdr:row>
      <xdr:rowOff>619125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5" y="188433075"/>
          <a:ext cx="2381250" cy="1320800"/>
        </a:xfrm>
        <a:prstGeom prst="rect">
          <a:avLst/>
        </a:prstGeom>
      </xdr:spPr>
    </xdr:pic>
    <xdr:clientData/>
  </xdr:twoCellAnchor>
  <xdr:twoCellAnchor editAs="oneCell">
    <xdr:from>
      <xdr:col>5</xdr:col>
      <xdr:colOff>455240</xdr:colOff>
      <xdr:row>48</xdr:row>
      <xdr:rowOff>272443</xdr:rowOff>
    </xdr:from>
    <xdr:to>
      <xdr:col>5</xdr:col>
      <xdr:colOff>1996231</xdr:colOff>
      <xdr:row>52</xdr:row>
      <xdr:rowOff>150297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3803" y="14059881"/>
          <a:ext cx="1540991" cy="1270886"/>
        </a:xfrm>
        <a:prstGeom prst="rect">
          <a:avLst/>
        </a:prstGeom>
      </xdr:spPr>
    </xdr:pic>
    <xdr:clientData/>
  </xdr:twoCellAnchor>
  <xdr:twoCellAnchor editAs="oneCell">
    <xdr:from>
      <xdr:col>5</xdr:col>
      <xdr:colOff>366292</xdr:colOff>
      <xdr:row>33</xdr:row>
      <xdr:rowOff>108558</xdr:rowOff>
    </xdr:from>
    <xdr:to>
      <xdr:col>5</xdr:col>
      <xdr:colOff>2024762</xdr:colOff>
      <xdr:row>37</xdr:row>
      <xdr:rowOff>192276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4855" y="9073964"/>
          <a:ext cx="1658470" cy="1357687"/>
        </a:xfrm>
        <a:prstGeom prst="rect">
          <a:avLst/>
        </a:prstGeom>
      </xdr:spPr>
    </xdr:pic>
    <xdr:clientData/>
  </xdr:twoCellAnchor>
  <xdr:twoCellAnchor>
    <xdr:from>
      <xdr:col>5</xdr:col>
      <xdr:colOff>582705</xdr:colOff>
      <xdr:row>43</xdr:row>
      <xdr:rowOff>287851</xdr:rowOff>
    </xdr:from>
    <xdr:to>
      <xdr:col>5</xdr:col>
      <xdr:colOff>1916205</xdr:colOff>
      <xdr:row>47</xdr:row>
      <xdr:rowOff>252219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1268" y="12336976"/>
          <a:ext cx="1333500" cy="1345493"/>
        </a:xfrm>
        <a:prstGeom prst="rect">
          <a:avLst/>
        </a:prstGeom>
      </xdr:spPr>
    </xdr:pic>
    <xdr:clientData/>
  </xdr:twoCellAnchor>
  <xdr:twoCellAnchor editAs="oneCell">
    <xdr:from>
      <xdr:col>5</xdr:col>
      <xdr:colOff>437029</xdr:colOff>
      <xdr:row>38</xdr:row>
      <xdr:rowOff>156184</xdr:rowOff>
    </xdr:from>
    <xdr:to>
      <xdr:col>5</xdr:col>
      <xdr:colOff>2136710</xdr:colOff>
      <xdr:row>43</xdr:row>
      <xdr:rowOff>56312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979" y="10747984"/>
          <a:ext cx="1699681" cy="1414603"/>
        </a:xfrm>
        <a:prstGeom prst="rect">
          <a:avLst/>
        </a:prstGeom>
      </xdr:spPr>
    </xdr:pic>
    <xdr:clientData/>
  </xdr:twoCellAnchor>
  <xdr:twoCellAnchor editAs="oneCell">
    <xdr:from>
      <xdr:col>5</xdr:col>
      <xdr:colOff>443333</xdr:colOff>
      <xdr:row>24</xdr:row>
      <xdr:rowOff>40622</xdr:rowOff>
    </xdr:from>
    <xdr:to>
      <xdr:col>5</xdr:col>
      <xdr:colOff>2359539</xdr:colOff>
      <xdr:row>32</xdr:row>
      <xdr:rowOff>165987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896" y="6970060"/>
          <a:ext cx="1916206" cy="1935115"/>
        </a:xfrm>
        <a:prstGeom prst="rect">
          <a:avLst/>
        </a:prstGeom>
      </xdr:spPr>
    </xdr:pic>
    <xdr:clientData/>
  </xdr:twoCellAnchor>
  <xdr:twoCellAnchor editAs="oneCell">
    <xdr:from>
      <xdr:col>5</xdr:col>
      <xdr:colOff>464343</xdr:colOff>
      <xdr:row>54</xdr:row>
      <xdr:rowOff>11907</xdr:rowOff>
    </xdr:from>
    <xdr:to>
      <xdr:col>5</xdr:col>
      <xdr:colOff>1887491</xdr:colOff>
      <xdr:row>57</xdr:row>
      <xdr:rowOff>251574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2906" y="15728157"/>
          <a:ext cx="1423148" cy="14183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488155</xdr:colOff>
      <xdr:row>60</xdr:row>
      <xdr:rowOff>59531</xdr:rowOff>
    </xdr:from>
    <xdr:to>
      <xdr:col>5</xdr:col>
      <xdr:colOff>2247478</xdr:colOff>
      <xdr:row>68</xdr:row>
      <xdr:rowOff>9104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718" y="17859375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345281</xdr:colOff>
      <xdr:row>70</xdr:row>
      <xdr:rowOff>35719</xdr:rowOff>
    </xdr:from>
    <xdr:to>
      <xdr:col>5</xdr:col>
      <xdr:colOff>2104606</xdr:colOff>
      <xdr:row>77</xdr:row>
      <xdr:rowOff>211513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3844" y="20097750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5</xdr:col>
      <xdr:colOff>452437</xdr:colOff>
      <xdr:row>81</xdr:row>
      <xdr:rowOff>59532</xdr:rowOff>
    </xdr:from>
    <xdr:to>
      <xdr:col>5</xdr:col>
      <xdr:colOff>1991378</xdr:colOff>
      <xdr:row>83</xdr:row>
      <xdr:rowOff>249332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22740938"/>
          <a:ext cx="1538941" cy="1154206"/>
        </a:xfrm>
        <a:prstGeom prst="rect">
          <a:avLst/>
        </a:prstGeom>
      </xdr:spPr>
    </xdr:pic>
    <xdr:clientData/>
  </xdr:twoCellAnchor>
  <xdr:twoCellAnchor>
    <xdr:from>
      <xdr:col>5</xdr:col>
      <xdr:colOff>690563</xdr:colOff>
      <xdr:row>21</xdr:row>
      <xdr:rowOff>59531</xdr:rowOff>
    </xdr:from>
    <xdr:to>
      <xdr:col>5</xdr:col>
      <xdr:colOff>1956027</xdr:colOff>
      <xdr:row>21</xdr:row>
      <xdr:rowOff>1210695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6" y="6286500"/>
          <a:ext cx="1265464" cy="1151164"/>
        </a:xfrm>
        <a:prstGeom prst="rect">
          <a:avLst/>
        </a:prstGeom>
      </xdr:spPr>
    </xdr:pic>
    <xdr:clientData/>
  </xdr:twoCellAnchor>
  <xdr:oneCellAnchor>
    <xdr:from>
      <xdr:col>5</xdr:col>
      <xdr:colOff>904875</xdr:colOff>
      <xdr:row>20</xdr:row>
      <xdr:rowOff>59531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8453438" y="5929312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202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945880" y="8001762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945880" y="9200197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45880" y="98635185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945880" y="9474708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945880" y="8476869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945880" y="8202168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945880" y="10017633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45880" y="5173599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45880" y="5177409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45880" y="5310759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45880" y="5288851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01762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134045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945880" y="542925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945880" y="553688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311</xdr:row>
      <xdr:rowOff>123825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060180" y="137306685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331</xdr:row>
      <xdr:rowOff>61912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653338" y="155462287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507855" y="6852666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460230" y="131805045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517380" y="130471545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431655" y="129804795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326880" y="129061845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450705" y="133919595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450705" y="133881495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145905" y="43296840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155</xdr:row>
      <xdr:rowOff>802481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929563" y="67358419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060180" y="45474255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59531</xdr:colOff>
      <xdr:row>218</xdr:row>
      <xdr:rowOff>607219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608094" y="105263157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554832</xdr:colOff>
      <xdr:row>220</xdr:row>
      <xdr:rowOff>195263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103395" y="107351513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326231</xdr:colOff>
      <xdr:row>158</xdr:row>
      <xdr:rowOff>545306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874794" y="71030306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300038</xdr:colOff>
      <xdr:row>157</xdr:row>
      <xdr:rowOff>126206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848601" y="69265800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165</xdr:row>
      <xdr:rowOff>78582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662863" y="74480738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59531</xdr:colOff>
      <xdr:row>163</xdr:row>
      <xdr:rowOff>266701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608094" y="73359170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483394</xdr:colOff>
      <xdr:row>221</xdr:row>
      <xdr:rowOff>350043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031957" y="108899324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9155430" y="41229915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203</xdr:row>
      <xdr:rowOff>180975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9250680" y="84740115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9174480" y="866679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507207</xdr:colOff>
      <xdr:row>223</xdr:row>
      <xdr:rowOff>564356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055770" y="110137575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260205" y="83263740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421482</xdr:colOff>
      <xdr:row>195</xdr:row>
      <xdr:rowOff>219075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7970045" y="88515825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383381</xdr:colOff>
      <xdr:row>198</xdr:row>
      <xdr:rowOff>185738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931944" y="90232707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228</xdr:row>
      <xdr:rowOff>57150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9545955" y="101906070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9555480" y="102904290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117330" y="25633680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9222105" y="27782520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9222105" y="29274135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345930" y="3095053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9117330" y="21962745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442912</xdr:colOff>
      <xdr:row>147</xdr:row>
      <xdr:rowOff>242889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051006" y="56952358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307830" y="1256709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631680" y="132519420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9612630" y="133195695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507855" y="6716458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191</xdr:row>
      <xdr:rowOff>161925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339138" y="8726805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403080" y="128414145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9707880" y="131157345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473</xdr:row>
      <xdr:rowOff>276225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345930" y="17569624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403205" y="17699736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032965" y="17686401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273812" y="17713071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9669780" y="18336196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307955" y="18401919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173831</xdr:colOff>
      <xdr:row>494</xdr:row>
      <xdr:rowOff>271462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7722394" y="189652275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117455" y="18753201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9288780" y="18753201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469880" y="185350785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279255" y="185131710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012555" y="17866995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184005" y="178970940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974580" y="17898046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126980" y="17978818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9479280" y="17976913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512989</xdr:colOff>
      <xdr:row>474</xdr:row>
      <xdr:rowOff>228600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458869" y="17600676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9326880" y="1781270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231755" y="17809845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1485900</xdr:colOff>
      <xdr:row>474</xdr:row>
      <xdr:rowOff>352425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431780" y="17613058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490537</xdr:colOff>
      <xdr:row>356</xdr:row>
      <xdr:rowOff>169069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039100" y="161486850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473869</xdr:colOff>
      <xdr:row>367</xdr:row>
      <xdr:rowOff>7143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022432" y="163813331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346</xdr:row>
      <xdr:rowOff>92869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7710488" y="159017494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298305" y="1263567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298305" y="1270425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797719</xdr:colOff>
      <xdr:row>377</xdr:row>
      <xdr:rowOff>100012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405813" y="166299356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413</xdr:row>
      <xdr:rowOff>123825</xdr:rowOff>
    </xdr:from>
    <xdr:ext cx="1876425" cy="1866900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307830" y="161698305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392</xdr:row>
      <xdr:rowOff>28576</xdr:rowOff>
    </xdr:from>
    <xdr:ext cx="1323975" cy="2781300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2" cstate="print"/>
        <a:srcRect l="29311" r="30747"/>
        <a:stretch/>
      </xdr:blipFill>
      <xdr:spPr>
        <a:xfrm>
          <a:off x="7508875" y="156349701"/>
          <a:ext cx="1323975" cy="2781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452</xdr:row>
      <xdr:rowOff>209549</xdr:rowOff>
    </xdr:from>
    <xdr:ext cx="1438275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4390" r="22996"/>
        <a:stretch/>
      </xdr:blipFill>
      <xdr:spPr>
        <a:xfrm>
          <a:off x="8084344" y="184637362"/>
          <a:ext cx="1438275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298305" y="12774739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498330" y="6786943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671513</xdr:colOff>
      <xdr:row>238</xdr:row>
      <xdr:rowOff>200025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220076" y="120524588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628650</xdr:colOff>
      <xdr:row>232</xdr:row>
      <xdr:rowOff>114300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74530" y="103837740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1000125</xdr:colOff>
      <xdr:row>232</xdr:row>
      <xdr:rowOff>123825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946005" y="10384726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528637</xdr:colOff>
      <xdr:row>235</xdr:row>
      <xdr:rowOff>280987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077200" y="117200362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9041130" y="32318325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022080" y="34387155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069705" y="3632263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9088755" y="38166675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9260205" y="24252555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431655" y="20913090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99</xdr:row>
      <xdr:rowOff>66675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9250680" y="23155275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266700</xdr:colOff>
      <xdr:row>254</xdr:row>
      <xdr:rowOff>133350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9212580" y="119607330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255</xdr:row>
      <xdr:rowOff>85725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9326880" y="12076366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248</xdr:row>
      <xdr:rowOff>85725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307830" y="11524678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250</xdr:row>
      <xdr:rowOff>95250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9307830" y="116551710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252</xdr:row>
      <xdr:rowOff>238125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9317355" y="117944265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9355455" y="111373920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376237</xdr:colOff>
      <xdr:row>244</xdr:row>
      <xdr:rowOff>145257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7924800" y="125065632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390525</xdr:colOff>
      <xdr:row>246</xdr:row>
      <xdr:rowOff>133350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9336405" y="114105690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945880" y="509492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845344</xdr:colOff>
      <xdr:row>149</xdr:row>
      <xdr:rowOff>200026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453438" y="58231089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609601</xdr:colOff>
      <xdr:row>149</xdr:row>
      <xdr:rowOff>1588294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8158164" y="61202888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835819</xdr:colOff>
      <xdr:row>149</xdr:row>
      <xdr:rowOff>1264443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384382" y="60879037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9174480" y="15638145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9041130" y="1651444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431655" y="1701927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9164955" y="39763065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40481</xdr:colOff>
      <xdr:row>150</xdr:row>
      <xdr:rowOff>185738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589044" y="62348269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133351</xdr:colOff>
      <xdr:row>153</xdr:row>
      <xdr:rowOff>116682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7681914" y="65303401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297656</xdr:colOff>
      <xdr:row>209</xdr:row>
      <xdr:rowOff>481013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7905750" y="96504919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376237</xdr:colOff>
      <xdr:row>212</xdr:row>
      <xdr:rowOff>326231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24800" y="100660200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945880" y="69665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531019</xdr:colOff>
      <xdr:row>178</xdr:row>
      <xdr:rowOff>142875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079582" y="79831406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481013</xdr:colOff>
      <xdr:row>177</xdr:row>
      <xdr:rowOff>133349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029576" y="78226443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547688</xdr:colOff>
      <xdr:row>215</xdr:row>
      <xdr:rowOff>297656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096251" y="102643781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578643</xdr:colOff>
      <xdr:row>211</xdr:row>
      <xdr:rowOff>119063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127206" y="98905219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516731</xdr:colOff>
      <xdr:row>182</xdr:row>
      <xdr:rowOff>402431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124825" y="80531494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411956</xdr:colOff>
      <xdr:row>185</xdr:row>
      <xdr:rowOff>326231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7960519" y="83943825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481013</xdr:colOff>
      <xdr:row>188</xdr:row>
      <xdr:rowOff>376238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089107" y="84612957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240</xdr:row>
      <xdr:rowOff>161925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9364980" y="109775625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256</xdr:row>
      <xdr:rowOff>421482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7891463" y="135009732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350044</xdr:colOff>
      <xdr:row>258</xdr:row>
      <xdr:rowOff>254794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7898607" y="137248107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9126855" y="18093309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9555480" y="18126646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441305" y="181123590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9345930" y="18657951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260330" y="186569985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234</xdr:row>
      <xdr:rowOff>76200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45955" y="104820720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1000125</xdr:colOff>
      <xdr:row>234</xdr:row>
      <xdr:rowOff>76200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946005" y="10482072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659606</xdr:colOff>
      <xdr:row>237</xdr:row>
      <xdr:rowOff>266701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208169" y="119150607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157956</xdr:colOff>
      <xdr:row>320</xdr:row>
      <xdr:rowOff>56356</xdr:rowOff>
    </xdr:from>
    <xdr:ext cx="2181225" cy="838200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7706519" y="152968325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228601</xdr:rowOff>
    </xdr:from>
    <xdr:ext cx="10036968" cy="3855243"/>
    <xdr:pic>
      <xdr:nvPicPr>
        <xdr:cNvPr id="167" name="image131.jpg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228601"/>
          <a:ext cx="10036968" cy="3855243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47625</xdr:colOff>
      <xdr:row>518</xdr:row>
      <xdr:rowOff>28575</xdr:rowOff>
    </xdr:from>
    <xdr:to>
      <xdr:col>5</xdr:col>
      <xdr:colOff>2428875</xdr:colOff>
      <xdr:row>519</xdr:row>
      <xdr:rowOff>542926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0" y="187861575"/>
          <a:ext cx="2381250" cy="1117601"/>
        </a:xfrm>
        <a:prstGeom prst="rect">
          <a:avLst/>
        </a:prstGeom>
      </xdr:spPr>
    </xdr:pic>
    <xdr:clientData/>
  </xdr:twoCellAnchor>
  <xdr:twoCellAnchor editAs="oneCell">
    <xdr:from>
      <xdr:col>5</xdr:col>
      <xdr:colOff>467146</xdr:colOff>
      <xdr:row>48</xdr:row>
      <xdr:rowOff>201005</xdr:rowOff>
    </xdr:from>
    <xdr:to>
      <xdr:col>5</xdr:col>
      <xdr:colOff>2008137</xdr:colOff>
      <xdr:row>52</xdr:row>
      <xdr:rowOff>193160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5709" y="13797943"/>
          <a:ext cx="1540991" cy="1254218"/>
        </a:xfrm>
        <a:prstGeom prst="rect">
          <a:avLst/>
        </a:prstGeom>
      </xdr:spPr>
    </xdr:pic>
    <xdr:clientData/>
  </xdr:twoCellAnchor>
  <xdr:twoCellAnchor editAs="oneCell">
    <xdr:from>
      <xdr:col>5</xdr:col>
      <xdr:colOff>366292</xdr:colOff>
      <xdr:row>33</xdr:row>
      <xdr:rowOff>108558</xdr:rowOff>
    </xdr:from>
    <xdr:to>
      <xdr:col>5</xdr:col>
      <xdr:colOff>2024762</xdr:colOff>
      <xdr:row>37</xdr:row>
      <xdr:rowOff>201801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0567" y="9071583"/>
          <a:ext cx="1658470" cy="1369593"/>
        </a:xfrm>
        <a:prstGeom prst="rect">
          <a:avLst/>
        </a:prstGeom>
      </xdr:spPr>
    </xdr:pic>
    <xdr:clientData/>
  </xdr:twoCellAnchor>
  <xdr:twoCellAnchor>
    <xdr:from>
      <xdr:col>5</xdr:col>
      <xdr:colOff>594612</xdr:colOff>
      <xdr:row>43</xdr:row>
      <xdr:rowOff>192601</xdr:rowOff>
    </xdr:from>
    <xdr:to>
      <xdr:col>5</xdr:col>
      <xdr:colOff>1928112</xdr:colOff>
      <xdr:row>47</xdr:row>
      <xdr:rowOff>156969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175" y="12217914"/>
          <a:ext cx="1333500" cy="1226430"/>
        </a:xfrm>
        <a:prstGeom prst="rect">
          <a:avLst/>
        </a:prstGeom>
      </xdr:spPr>
    </xdr:pic>
    <xdr:clientData/>
  </xdr:twoCellAnchor>
  <xdr:twoCellAnchor editAs="oneCell">
    <xdr:from>
      <xdr:col>5</xdr:col>
      <xdr:colOff>437029</xdr:colOff>
      <xdr:row>38</xdr:row>
      <xdr:rowOff>108559</xdr:rowOff>
    </xdr:from>
    <xdr:to>
      <xdr:col>5</xdr:col>
      <xdr:colOff>2136710</xdr:colOff>
      <xdr:row>42</xdr:row>
      <xdr:rowOff>246812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5592" y="10550340"/>
          <a:ext cx="1699681" cy="1400316"/>
        </a:xfrm>
        <a:prstGeom prst="rect">
          <a:avLst/>
        </a:prstGeom>
      </xdr:spPr>
    </xdr:pic>
    <xdr:clientData/>
  </xdr:twoCellAnchor>
  <xdr:twoCellAnchor editAs="oneCell">
    <xdr:from>
      <xdr:col>5</xdr:col>
      <xdr:colOff>443333</xdr:colOff>
      <xdr:row>24</xdr:row>
      <xdr:rowOff>40622</xdr:rowOff>
    </xdr:from>
    <xdr:to>
      <xdr:col>5</xdr:col>
      <xdr:colOff>2359539</xdr:colOff>
      <xdr:row>32</xdr:row>
      <xdr:rowOff>165987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7608" y="6946247"/>
          <a:ext cx="1916206" cy="1954165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523874</xdr:colOff>
      <xdr:row>54</xdr:row>
      <xdr:rowOff>47626</xdr:rowOff>
    </xdr:from>
    <xdr:to>
      <xdr:col>5</xdr:col>
      <xdr:colOff>1947022</xdr:colOff>
      <xdr:row>57</xdr:row>
      <xdr:rowOff>256336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7" y="15442407"/>
          <a:ext cx="1423148" cy="1423148"/>
        </a:xfrm>
        <a:prstGeom prst="rect">
          <a:avLst/>
        </a:prstGeom>
      </xdr:spPr>
    </xdr:pic>
    <xdr:clientData/>
  </xdr:twoCellAnchor>
  <xdr:twoCellAnchor editAs="oneCell">
    <xdr:from>
      <xdr:col>5</xdr:col>
      <xdr:colOff>547687</xdr:colOff>
      <xdr:row>60</xdr:row>
      <xdr:rowOff>190500</xdr:rowOff>
    </xdr:from>
    <xdr:to>
      <xdr:col>5</xdr:col>
      <xdr:colOff>2307010</xdr:colOff>
      <xdr:row>68</xdr:row>
      <xdr:rowOff>140073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17740313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250031</xdr:colOff>
      <xdr:row>70</xdr:row>
      <xdr:rowOff>154782</xdr:rowOff>
    </xdr:from>
    <xdr:to>
      <xdr:col>5</xdr:col>
      <xdr:colOff>2009356</xdr:colOff>
      <xdr:row>78</xdr:row>
      <xdr:rowOff>104357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594" y="19966782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5</xdr:col>
      <xdr:colOff>464344</xdr:colOff>
      <xdr:row>81</xdr:row>
      <xdr:rowOff>202407</xdr:rowOff>
    </xdr:from>
    <xdr:to>
      <xdr:col>5</xdr:col>
      <xdr:colOff>2003285</xdr:colOff>
      <xdr:row>84</xdr:row>
      <xdr:rowOff>130269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2907" y="22633782"/>
          <a:ext cx="1538941" cy="1154206"/>
        </a:xfrm>
        <a:prstGeom prst="rect">
          <a:avLst/>
        </a:prstGeom>
      </xdr:spPr>
    </xdr:pic>
    <xdr:clientData/>
  </xdr:twoCellAnchor>
  <xdr:twoCellAnchor>
    <xdr:from>
      <xdr:col>5</xdr:col>
      <xdr:colOff>678657</xdr:colOff>
      <xdr:row>21</xdr:row>
      <xdr:rowOff>71438</xdr:rowOff>
    </xdr:from>
    <xdr:to>
      <xdr:col>5</xdr:col>
      <xdr:colOff>1944121</xdr:colOff>
      <xdr:row>21</xdr:row>
      <xdr:rowOff>1336902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932" y="5910263"/>
          <a:ext cx="1265464" cy="1265464"/>
        </a:xfrm>
        <a:prstGeom prst="rect">
          <a:avLst/>
        </a:prstGeom>
      </xdr:spPr>
    </xdr:pic>
    <xdr:clientData/>
  </xdr:twoCellAnchor>
  <xdr:oneCellAnchor>
    <xdr:from>
      <xdr:col>5</xdr:col>
      <xdr:colOff>892969</xdr:colOff>
      <xdr:row>20</xdr:row>
      <xdr:rowOff>250031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8441532" y="5988844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202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703820" y="8001762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703820" y="9200197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703820" y="98635185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703820" y="9474708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703820" y="8476869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703820" y="8202168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703820" y="10017633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703820" y="5173599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703820" y="5177409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703820" y="5310759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703820" y="5288851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01762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134045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03820" y="542925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703820" y="553688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03820" y="49630965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90287</xdr:colOff>
      <xdr:row>310</xdr:row>
      <xdr:rowOff>35459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822346" y="160145106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211231</xdr:colOff>
      <xdr:row>333</xdr:row>
      <xdr:rowOff>200586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943290" y="165464939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265795" y="6852666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218170" y="131805045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275320" y="130471545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189595" y="129804795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084820" y="129061845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208645" y="133919595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208645" y="133881495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903845" y="43296840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374277</xdr:colOff>
      <xdr:row>155</xdr:row>
      <xdr:rowOff>366992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106336" y="67355757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818120" y="45474255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799070" y="95413830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220</xdr:row>
      <xdr:rowOff>28575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103870" y="97153095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159</xdr:row>
      <xdr:rowOff>57150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922895" y="62388750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156</xdr:row>
      <xdr:rowOff>1019175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932420" y="59434095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165</xdr:row>
      <xdr:rowOff>352425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770495" y="65701545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162</xdr:row>
      <xdr:rowOff>28575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799070" y="64097535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103870" y="98511360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913370" y="41229915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</xdr:colOff>
      <xdr:row>203</xdr:row>
      <xdr:rowOff>180975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008620" y="84740115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932420" y="866679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224</xdr:row>
      <xdr:rowOff>123825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103870" y="100090605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018145" y="83263740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195</xdr:row>
      <xdr:rowOff>171450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113395" y="80547210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371475</xdr:colOff>
      <xdr:row>198</xdr:row>
      <xdr:rowOff>19050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075295" y="81926430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577663</xdr:colOff>
      <xdr:row>227</xdr:row>
      <xdr:rowOff>460561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309722" y="119523061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564776</xdr:colOff>
      <xdr:row>229</xdr:row>
      <xdr:rowOff>431427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296835" y="120457633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875270" y="25633680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980045" y="27782520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7980045" y="29274135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103870" y="3095053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875270" y="21962745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147</xdr:row>
      <xdr:rowOff>361950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105775" y="57826275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065770" y="1256709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8389620" y="132519420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370570" y="133195695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265795" y="6716458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779369</xdr:colOff>
      <xdr:row>191</xdr:row>
      <xdr:rowOff>30256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511428" y="89240285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161020" y="128414145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465820" y="131157345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473</xdr:row>
      <xdr:rowOff>276225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103870" y="17569624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161145" y="17699736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790905" y="17686401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031752" y="17713071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8427720" y="18336196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065895" y="18401919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494</xdr:row>
      <xdr:rowOff>209550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7848600" y="200501250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8875395" y="18753201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046720" y="18753201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227820" y="185350785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037195" y="185131710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770495" y="17866995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7941945" y="178970940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8732520" y="17898046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884920" y="17978818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237220" y="17976913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512989</xdr:colOff>
      <xdr:row>474</xdr:row>
      <xdr:rowOff>228600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216809" y="17600676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084820" y="1781270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989695" y="17809845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1485900</xdr:colOff>
      <xdr:row>474</xdr:row>
      <xdr:rowOff>352425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189720" y="17613058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356</xdr:row>
      <xdr:rowOff>180975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7932420" y="147909915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418540</xdr:colOff>
      <xdr:row>366</xdr:row>
      <xdr:rowOff>209550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150599" y="173329226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345</xdr:row>
      <xdr:rowOff>104775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7770495" y="145189575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056245" y="1263567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056245" y="1270425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809625</xdr:colOff>
      <xdr:row>376</xdr:row>
      <xdr:rowOff>28575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513445" y="152459055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413</xdr:row>
      <xdr:rowOff>123825</xdr:rowOff>
    </xdr:from>
    <xdr:ext cx="1876425" cy="1866900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065770" y="161698305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95249</xdr:colOff>
      <xdr:row>389</xdr:row>
      <xdr:rowOff>176894</xdr:rowOff>
    </xdr:from>
    <xdr:ext cx="2245179" cy="2585356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7824106" y="167721644"/>
          <a:ext cx="2245179" cy="2585356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411479</xdr:colOff>
      <xdr:row>451</xdr:row>
      <xdr:rowOff>177165</xdr:rowOff>
    </xdr:from>
    <xdr:ext cx="1531621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2636" r="21877"/>
        <a:stretch/>
      </xdr:blipFill>
      <xdr:spPr>
        <a:xfrm>
          <a:off x="8115299" y="170567985"/>
          <a:ext cx="1531621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056245" y="12774739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256270" y="6786943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600075</xdr:colOff>
      <xdr:row>238</xdr:row>
      <xdr:rowOff>104775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303895" y="108712635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639858</xdr:colOff>
      <xdr:row>232</xdr:row>
      <xdr:rowOff>35857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371917" y="121496416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1134596</xdr:colOff>
      <xdr:row>232</xdr:row>
      <xdr:rowOff>56589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866655" y="121517148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521634</xdr:colOff>
      <xdr:row>235</xdr:row>
      <xdr:rowOff>408455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253693" y="125241984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799070" y="32318325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780020" y="34387155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827645" y="3632263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846695" y="38166675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018145" y="24252555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189595" y="20913090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</xdr:colOff>
      <xdr:row>99</xdr:row>
      <xdr:rowOff>66675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008620" y="23155275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277906</xdr:colOff>
      <xdr:row>254</xdr:row>
      <xdr:rowOff>290232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009965" y="140374967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381001</xdr:colOff>
      <xdr:row>255</xdr:row>
      <xdr:rowOff>309843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113060" y="141840137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429185</xdr:colOff>
      <xdr:row>248</xdr:row>
      <xdr:rowOff>242607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161244" y="134825254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406774</xdr:colOff>
      <xdr:row>250</xdr:row>
      <xdr:rowOff>207309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138833" y="136213103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461122</xdr:colOff>
      <xdr:row>252</xdr:row>
      <xdr:rowOff>170889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193181" y="137689477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113395" y="111373920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244</xdr:row>
      <xdr:rowOff>133350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103870" y="112886490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390525</xdr:colOff>
      <xdr:row>246</xdr:row>
      <xdr:rowOff>133350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094345" y="114105690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03820" y="509492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809625</xdr:colOff>
      <xdr:row>150</xdr:row>
      <xdr:rowOff>1028700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534400" y="60483750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150</xdr:row>
      <xdr:rowOff>190500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8239125" y="59645550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838200</xdr:colOff>
      <xdr:row>150</xdr:row>
      <xdr:rowOff>1943100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562975" y="61398150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7932420" y="15638145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7799070" y="1651444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8189595" y="1701927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7922895" y="39763065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54428</xdr:colOff>
      <xdr:row>151</xdr:row>
      <xdr:rowOff>178253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779203" y="64033853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153</xdr:row>
      <xdr:rowOff>149599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7855884" y="65098893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209</xdr:row>
      <xdr:rowOff>76200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037195" y="88110060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</xdr:colOff>
      <xdr:row>212</xdr:row>
      <xdr:rowOff>219075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008620" y="91125675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703820" y="69665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178</xdr:row>
      <xdr:rowOff>190500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056245" y="71414640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177</xdr:row>
      <xdr:rowOff>85725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065770" y="69618225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215</xdr:row>
      <xdr:rowOff>142875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037195" y="93221175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211</xdr:row>
      <xdr:rowOff>142875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056245" y="89517855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513230</xdr:colOff>
      <xdr:row>182</xdr:row>
      <xdr:rowOff>334495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245289" y="83639024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360829</xdr:colOff>
      <xdr:row>185</xdr:row>
      <xdr:rowOff>199465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8092888" y="85476230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364752</xdr:colOff>
      <xdr:row>188</xdr:row>
      <xdr:rowOff>184337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096811" y="87466955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</xdr:colOff>
      <xdr:row>240</xdr:row>
      <xdr:rowOff>161925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122920" y="109775625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401730</xdr:colOff>
      <xdr:row>256</xdr:row>
      <xdr:rowOff>812987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133789" y="143116487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451597</xdr:colOff>
      <xdr:row>258</xdr:row>
      <xdr:rowOff>420781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183656" y="145917957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7884795" y="18093309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8313420" y="18126646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199245" y="181123590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8103870" y="18657951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018270" y="186569985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611280</xdr:colOff>
      <xdr:row>234</xdr:row>
      <xdr:rowOff>42583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343339" y="122365995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1112185</xdr:colOff>
      <xdr:row>234</xdr:row>
      <xdr:rowOff>31377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844244" y="122354789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600075</xdr:colOff>
      <xdr:row>237</xdr:row>
      <xdr:rowOff>171450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303895" y="107598210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173770</xdr:colOff>
      <xdr:row>320</xdr:row>
      <xdr:rowOff>109176</xdr:rowOff>
    </xdr:from>
    <xdr:ext cx="2181225" cy="827316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26" cstate="print"/>
        <a:srcRect t="47998" b="23363"/>
        <a:stretch/>
      </xdr:blipFill>
      <xdr:spPr>
        <a:xfrm>
          <a:off x="7905829" y="162460000"/>
          <a:ext cx="2181225" cy="827316"/>
        </a:xfrm>
        <a:prstGeom prst="rect">
          <a:avLst/>
        </a:prstGeom>
        <a:noFill/>
      </xdr:spPr>
    </xdr:pic>
    <xdr:clientData fLocksWithSheet="0"/>
  </xdr:oneCellAnchor>
  <xdr:twoCellAnchor>
    <xdr:from>
      <xdr:col>6</xdr:col>
      <xdr:colOff>287112</xdr:colOff>
      <xdr:row>518</xdr:row>
      <xdr:rowOff>6804</xdr:rowOff>
    </xdr:from>
    <xdr:to>
      <xdr:col>6</xdr:col>
      <xdr:colOff>2329544</xdr:colOff>
      <xdr:row>519</xdr:row>
      <xdr:rowOff>506808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198" y="199313347"/>
          <a:ext cx="2042432" cy="1022518"/>
        </a:xfrm>
        <a:prstGeom prst="rect">
          <a:avLst/>
        </a:prstGeom>
      </xdr:spPr>
    </xdr:pic>
    <xdr:clientData/>
  </xdr:twoCellAnchor>
  <xdr:oneCellAnchor>
    <xdr:from>
      <xdr:col>0</xdr:col>
      <xdr:colOff>21772</xdr:colOff>
      <xdr:row>1</xdr:row>
      <xdr:rowOff>1</xdr:rowOff>
    </xdr:from>
    <xdr:ext cx="10246520" cy="3783464"/>
    <xdr:pic>
      <xdr:nvPicPr>
        <xdr:cNvPr id="170" name="image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2" y="239487"/>
          <a:ext cx="10246520" cy="37834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171" name="image8.jpg" descr="цистокопия.jpg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982962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172" name="image8.jpg" descr="цистокопия.jpg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1325045"/>
          <a:ext cx="2133600" cy="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486196</xdr:colOff>
      <xdr:row>48</xdr:row>
      <xdr:rowOff>143855</xdr:rowOff>
    </xdr:from>
    <xdr:to>
      <xdr:col>6</xdr:col>
      <xdr:colOff>2027187</xdr:colOff>
      <xdr:row>52</xdr:row>
      <xdr:rowOff>121723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971" y="14221805"/>
          <a:ext cx="1540991" cy="1254218"/>
        </a:xfrm>
        <a:prstGeom prst="rect">
          <a:avLst/>
        </a:prstGeom>
      </xdr:spPr>
    </xdr:pic>
    <xdr:clientData/>
  </xdr:twoCellAnchor>
  <xdr:twoCellAnchor editAs="oneCell">
    <xdr:from>
      <xdr:col>6</xdr:col>
      <xdr:colOff>452017</xdr:colOff>
      <xdr:row>33</xdr:row>
      <xdr:rowOff>203808</xdr:rowOff>
    </xdr:from>
    <xdr:to>
      <xdr:col>6</xdr:col>
      <xdr:colOff>2110487</xdr:colOff>
      <xdr:row>37</xdr:row>
      <xdr:rowOff>70833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792" y="9385908"/>
          <a:ext cx="1658470" cy="1352925"/>
        </a:xfrm>
        <a:prstGeom prst="rect">
          <a:avLst/>
        </a:prstGeom>
      </xdr:spPr>
    </xdr:pic>
    <xdr:clientData/>
  </xdr:twoCellAnchor>
  <xdr:twoCellAnchor>
    <xdr:from>
      <xdr:col>6</xdr:col>
      <xdr:colOff>651762</xdr:colOff>
      <xdr:row>43</xdr:row>
      <xdr:rowOff>230701</xdr:rowOff>
    </xdr:from>
    <xdr:to>
      <xdr:col>6</xdr:col>
      <xdr:colOff>1985262</xdr:colOff>
      <xdr:row>47</xdr:row>
      <xdr:rowOff>195069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6537" y="12832276"/>
          <a:ext cx="1333500" cy="1135943"/>
        </a:xfrm>
        <a:prstGeom prst="rect">
          <a:avLst/>
        </a:prstGeom>
      </xdr:spPr>
    </xdr:pic>
    <xdr:clientData/>
  </xdr:twoCellAnchor>
  <xdr:twoCellAnchor editAs="oneCell">
    <xdr:from>
      <xdr:col>6</xdr:col>
      <xdr:colOff>408454</xdr:colOff>
      <xdr:row>38</xdr:row>
      <xdr:rowOff>60934</xdr:rowOff>
    </xdr:from>
    <xdr:to>
      <xdr:col>6</xdr:col>
      <xdr:colOff>2108135</xdr:colOff>
      <xdr:row>42</xdr:row>
      <xdr:rowOff>187281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229" y="11071834"/>
          <a:ext cx="1699681" cy="1402697"/>
        </a:xfrm>
        <a:prstGeom prst="rect">
          <a:avLst/>
        </a:prstGeom>
      </xdr:spPr>
    </xdr:pic>
    <xdr:clientData/>
  </xdr:twoCellAnchor>
  <xdr:twoCellAnchor editAs="oneCell">
    <xdr:from>
      <xdr:col>6</xdr:col>
      <xdr:colOff>700508</xdr:colOff>
      <xdr:row>24</xdr:row>
      <xdr:rowOff>202548</xdr:rowOff>
    </xdr:from>
    <xdr:to>
      <xdr:col>6</xdr:col>
      <xdr:colOff>2162175</xdr:colOff>
      <xdr:row>31</xdr:row>
      <xdr:rowOff>92970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283" y="7327248"/>
          <a:ext cx="1461667" cy="1490622"/>
        </a:xfrm>
        <a:prstGeom prst="rect">
          <a:avLst/>
        </a:prstGeom>
      </xdr:spPr>
    </xdr:pic>
    <xdr:clientData/>
  </xdr:twoCellAnchor>
  <xdr:twoCellAnchor editAs="oneCell">
    <xdr:from>
      <xdr:col>6</xdr:col>
      <xdr:colOff>609599</xdr:colOff>
      <xdr:row>54</xdr:row>
      <xdr:rowOff>9526</xdr:rowOff>
    </xdr:from>
    <xdr:to>
      <xdr:col>6</xdr:col>
      <xdr:colOff>1952625</xdr:colOff>
      <xdr:row>57</xdr:row>
      <xdr:rowOff>303090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4" y="15897226"/>
          <a:ext cx="1343026" cy="1331789"/>
        </a:xfrm>
        <a:prstGeom prst="rect">
          <a:avLst/>
        </a:prstGeom>
      </xdr:spPr>
    </xdr:pic>
    <xdr:clientData/>
  </xdr:twoCellAnchor>
  <xdr:twoCellAnchor editAs="oneCell">
    <xdr:from>
      <xdr:col>6</xdr:col>
      <xdr:colOff>471487</xdr:colOff>
      <xdr:row>60</xdr:row>
      <xdr:rowOff>219075</xdr:rowOff>
    </xdr:from>
    <xdr:to>
      <xdr:col>6</xdr:col>
      <xdr:colOff>2230810</xdr:colOff>
      <xdr:row>68</xdr:row>
      <xdr:rowOff>168648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262" y="18116550"/>
          <a:ext cx="1759323" cy="1778373"/>
        </a:xfrm>
        <a:prstGeom prst="rect">
          <a:avLst/>
        </a:prstGeom>
      </xdr:spPr>
    </xdr:pic>
    <xdr:clientData/>
  </xdr:twoCellAnchor>
  <xdr:twoCellAnchor editAs="oneCell">
    <xdr:from>
      <xdr:col>6</xdr:col>
      <xdr:colOff>440531</xdr:colOff>
      <xdr:row>70</xdr:row>
      <xdr:rowOff>173832</xdr:rowOff>
    </xdr:from>
    <xdr:to>
      <xdr:col>6</xdr:col>
      <xdr:colOff>2199856</xdr:colOff>
      <xdr:row>78</xdr:row>
      <xdr:rowOff>123407</xdr:rowOff>
    </xdr:to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5306" y="20357307"/>
          <a:ext cx="1759325" cy="1778375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419101</xdr:colOff>
      <xdr:row>81</xdr:row>
      <xdr:rowOff>57150</xdr:rowOff>
    </xdr:from>
    <xdr:to>
      <xdr:col>6</xdr:col>
      <xdr:colOff>1676401</xdr:colOff>
      <xdr:row>84</xdr:row>
      <xdr:rowOff>47625</xdr:rowOff>
    </xdr:to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22888575"/>
          <a:ext cx="1257300" cy="942975"/>
        </a:xfrm>
        <a:prstGeom prst="rect">
          <a:avLst/>
        </a:prstGeom>
      </xdr:spPr>
    </xdr:pic>
    <xdr:clientData/>
  </xdr:twoCellAnchor>
  <xdr:twoCellAnchor>
    <xdr:from>
      <xdr:col>6</xdr:col>
      <xdr:colOff>628649</xdr:colOff>
      <xdr:row>21</xdr:row>
      <xdr:rowOff>66675</xdr:rowOff>
    </xdr:from>
    <xdr:to>
      <xdr:col>6</xdr:col>
      <xdr:colOff>1828800</xdr:colOff>
      <xdr:row>21</xdr:row>
      <xdr:rowOff>1013891</xdr:rowOff>
    </xdr:to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4" y="6143625"/>
          <a:ext cx="1200151" cy="947216"/>
        </a:xfrm>
        <a:prstGeom prst="rect">
          <a:avLst/>
        </a:prstGeom>
      </xdr:spPr>
    </xdr:pic>
    <xdr:clientData/>
  </xdr:twoCellAnchor>
  <xdr:oneCellAnchor>
    <xdr:from>
      <xdr:col>6</xdr:col>
      <xdr:colOff>828675</xdr:colOff>
      <xdr:row>20</xdr:row>
      <xdr:rowOff>171450</xdr:rowOff>
    </xdr:from>
    <xdr:ext cx="781050" cy="394607"/>
    <xdr:pic>
      <xdr:nvPicPr>
        <xdr:cNvPr id="183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8553450" y="6248400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210775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210775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210775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2460425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210775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210775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210775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143875" y="8621077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143875" y="98240850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143875" y="104898825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143875" y="10100310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143875" y="9098280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143875" y="88230075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143875" y="10645140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43875" y="5781675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43875" y="5785485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43875" y="5918835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43875" y="5896927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6210775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210775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210775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210775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3393875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210775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6210775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210775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143875" y="603789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143875" y="614553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143875" y="55702200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141515</xdr:colOff>
      <xdr:row>306</xdr:row>
      <xdr:rowOff>151039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292194" y="151231146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331</xdr:row>
      <xdr:rowOff>119743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255454" y="156982886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705850" y="7465695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658225" y="138179175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715375" y="136845675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629650" y="136178925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24875" y="135435975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648700" y="140293725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648700" y="140255625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343900" y="49339500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153</xdr:row>
      <xdr:rowOff>361950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429625" y="62845950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100693</xdr:colOff>
      <xdr:row>141</xdr:row>
      <xdr:rowOff>96611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251372" y="52973968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239125" y="101669850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220</xdr:row>
      <xdr:rowOff>28575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543925" y="103412925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159</xdr:row>
      <xdr:rowOff>57150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362950" y="68503800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156</xdr:row>
      <xdr:rowOff>1019175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372475" y="65541525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165</xdr:row>
      <xdr:rowOff>352425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8210550" y="71828025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162</xdr:row>
      <xdr:rowOff>28575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239125" y="70218300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543925" y="104775000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353425" y="47272575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250371</xdr:colOff>
      <xdr:row>203</xdr:row>
      <xdr:rowOff>371475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401050" y="94873082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242207</xdr:colOff>
      <xdr:row>206</xdr:row>
      <xdr:rowOff>333375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392886" y="96794411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427264</xdr:colOff>
      <xdr:row>223</xdr:row>
      <xdr:rowOff>640897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577943" y="111348611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458200" y="89477850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195</xdr:row>
      <xdr:rowOff>171450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553450" y="86744175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198</xdr:row>
      <xdr:rowOff>19050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515350" y="88134825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228</xdr:row>
      <xdr:rowOff>57150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743950" y="108184950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753475" y="109194600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315325" y="31584900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420100" y="33737550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420100" y="35252025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543925" y="36957000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8315325" y="27898725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330654</xdr:colOff>
      <xdr:row>147</xdr:row>
      <xdr:rowOff>259897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481333" y="56743147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6210775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505825" y="13204507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8829675" y="138893550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810625" y="139569825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705850" y="7329487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831397</xdr:colOff>
      <xdr:row>191</xdr:row>
      <xdr:rowOff>195943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982076" y="8888730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601075" y="134788275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905875" y="137531475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473</xdr:row>
      <xdr:rowOff>276225</xdr:rowOff>
    </xdr:from>
    <xdr:ext cx="1123950" cy="1047750"/>
    <xdr:pic>
      <xdr:nvPicPr>
        <xdr:cNvPr id="80" name="image59.png" descr="маска детская .pn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543925" y="182098950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1457325</xdr:colOff>
      <xdr:row>476</xdr:row>
      <xdr:rowOff>304800</xdr:rowOff>
    </xdr:from>
    <xdr:ext cx="838200" cy="1266825"/>
    <xdr:pic>
      <xdr:nvPicPr>
        <xdr:cNvPr id="81" name="image55.png" descr="маска завязки.pn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601200" y="183403875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87085</xdr:colOff>
      <xdr:row>476</xdr:row>
      <xdr:rowOff>171450</xdr:rowOff>
    </xdr:from>
    <xdr:ext cx="1143000" cy="933450"/>
    <xdr:pic>
      <xdr:nvPicPr>
        <xdr:cNvPr id="82" name="image67.png" descr="Безимени-1.png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8230960" y="183270525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327932</xdr:colOff>
      <xdr:row>476</xdr:row>
      <xdr:rowOff>438150</xdr:rowOff>
    </xdr:from>
    <xdr:ext cx="1466850" cy="1476375"/>
    <xdr:pic>
      <xdr:nvPicPr>
        <xdr:cNvPr id="83" name="image60.png" descr="маска уголь.png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471807" y="183537225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497</xdr:row>
      <xdr:rowOff>238125</xdr:rowOff>
    </xdr:from>
    <xdr:ext cx="838200" cy="800100"/>
    <xdr:pic>
      <xdr:nvPicPr>
        <xdr:cNvPr id="84" name="image62.jpg" descr="2.png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8867775" y="18982372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1362075</xdr:colOff>
      <xdr:row>500</xdr:row>
      <xdr:rowOff>19050</xdr:rowOff>
    </xdr:from>
    <xdr:ext cx="847725" cy="561975"/>
    <xdr:pic>
      <xdr:nvPicPr>
        <xdr:cNvPr id="85" name="image66.jpg" descr="3.pn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505950" y="19048095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198344</xdr:colOff>
      <xdr:row>494</xdr:row>
      <xdr:rowOff>253253</xdr:rowOff>
    </xdr:from>
    <xdr:ext cx="714375" cy="695325"/>
    <xdr:pic>
      <xdr:nvPicPr>
        <xdr:cNvPr id="86" name="image69.jpg" descr="1.pn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356226" y="188131077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1171575</xdr:colOff>
      <xdr:row>512</xdr:row>
      <xdr:rowOff>209550</xdr:rowOff>
    </xdr:from>
    <xdr:ext cx="1019175" cy="914400"/>
    <xdr:pic>
      <xdr:nvPicPr>
        <xdr:cNvPr id="87" name="image76.jpg" descr="IMG_1783.jp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315450" y="19400520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512</xdr:row>
      <xdr:rowOff>209550</xdr:rowOff>
    </xdr:from>
    <xdr:ext cx="647700" cy="914400"/>
    <xdr:pic>
      <xdr:nvPicPr>
        <xdr:cNvPr id="88" name="image61.jpg" descr="IMG_1774.jp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486775" y="19400520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503</xdr:row>
      <xdr:rowOff>314325</xdr:rowOff>
    </xdr:from>
    <xdr:ext cx="733425" cy="923925"/>
    <xdr:pic>
      <xdr:nvPicPr>
        <xdr:cNvPr id="89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667875" y="191823975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503</xdr:row>
      <xdr:rowOff>95250</xdr:rowOff>
    </xdr:from>
    <xdr:ext cx="1114425" cy="1323975"/>
    <xdr:pic>
      <xdr:nvPicPr>
        <xdr:cNvPr id="90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477250" y="191604900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89</xdr:row>
      <xdr:rowOff>257175</xdr:rowOff>
    </xdr:from>
    <xdr:ext cx="1095375" cy="923925"/>
    <xdr:pic>
      <xdr:nvPicPr>
        <xdr:cNvPr id="91" name="image72.jp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210550" y="25022175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481</xdr:row>
      <xdr:rowOff>114300</xdr:rowOff>
    </xdr:from>
    <xdr:ext cx="952500" cy="495300"/>
    <xdr:pic>
      <xdr:nvPicPr>
        <xdr:cNvPr id="92" name="image64.pn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8382000" y="185413650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1028700</xdr:colOff>
      <xdr:row>481</xdr:row>
      <xdr:rowOff>123825</xdr:rowOff>
    </xdr:from>
    <xdr:ext cx="1038225" cy="628650"/>
    <xdr:pic>
      <xdr:nvPicPr>
        <xdr:cNvPr id="93" name="image65.pn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172575" y="18542317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1181100</xdr:colOff>
      <xdr:row>484</xdr:row>
      <xdr:rowOff>200025</xdr:rowOff>
    </xdr:from>
    <xdr:ext cx="819150" cy="495300"/>
    <xdr:pic>
      <xdr:nvPicPr>
        <xdr:cNvPr id="94" name="image80.pn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324975" y="18624232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484</xdr:row>
      <xdr:rowOff>180975</xdr:rowOff>
    </xdr:from>
    <xdr:ext cx="828675" cy="495300"/>
    <xdr:pic>
      <xdr:nvPicPr>
        <xdr:cNvPr id="95" name="image73.pn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677275" y="18622327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512989</xdr:colOff>
      <xdr:row>474</xdr:row>
      <xdr:rowOff>228600</xdr:rowOff>
    </xdr:from>
    <xdr:ext cx="1466850" cy="1457325"/>
    <xdr:pic>
      <xdr:nvPicPr>
        <xdr:cNvPr id="96" name="image78.png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656864" y="182413275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478</xdr:row>
      <xdr:rowOff>428625</xdr:rowOff>
    </xdr:from>
    <xdr:ext cx="1800225" cy="676275"/>
    <xdr:pic>
      <xdr:nvPicPr>
        <xdr:cNvPr id="97" name="image68.pn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524875" y="1845659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1285875</xdr:colOff>
      <xdr:row>89</xdr:row>
      <xdr:rowOff>200025</xdr:rowOff>
    </xdr:from>
    <xdr:ext cx="1114425" cy="942975"/>
    <xdr:pic>
      <xdr:nvPicPr>
        <xdr:cNvPr id="98" name="image79.jp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429750" y="24965025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474</xdr:row>
      <xdr:rowOff>352425</xdr:rowOff>
    </xdr:from>
    <xdr:ext cx="971550" cy="1028700"/>
    <xdr:pic>
      <xdr:nvPicPr>
        <xdr:cNvPr id="99" name="image74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629775" y="182537100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337458</xdr:colOff>
      <xdr:row>356</xdr:row>
      <xdr:rowOff>194583</xdr:rowOff>
    </xdr:from>
    <xdr:ext cx="1314450" cy="942975"/>
    <xdr:pic>
      <xdr:nvPicPr>
        <xdr:cNvPr id="100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488137" y="163112904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404133</xdr:colOff>
      <xdr:row>367</xdr:row>
      <xdr:rowOff>5443</xdr:rowOff>
    </xdr:from>
    <xdr:ext cx="1314450" cy="990600"/>
    <xdr:pic>
      <xdr:nvPicPr>
        <xdr:cNvPr id="101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554812" y="165468300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189139</xdr:colOff>
      <xdr:row>345</xdr:row>
      <xdr:rowOff>227239</xdr:rowOff>
    </xdr:from>
    <xdr:ext cx="1857375" cy="1295400"/>
    <xdr:pic>
      <xdr:nvPicPr>
        <xdr:cNvPr id="102" name="image75.pn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339818" y="160464953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264</xdr:row>
      <xdr:rowOff>47625</xdr:rowOff>
    </xdr:from>
    <xdr:ext cx="1143000" cy="552450"/>
    <xdr:pic>
      <xdr:nvPicPr>
        <xdr:cNvPr id="10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496300" y="13273087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267</xdr:row>
      <xdr:rowOff>47625</xdr:rowOff>
    </xdr:from>
    <xdr:ext cx="1143000" cy="552450"/>
    <xdr:pic>
      <xdr:nvPicPr>
        <xdr:cNvPr id="10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496300" y="13341667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376</xdr:row>
      <xdr:rowOff>28575</xdr:rowOff>
    </xdr:from>
    <xdr:ext cx="828675" cy="2552700"/>
    <xdr:pic>
      <xdr:nvPicPr>
        <xdr:cNvPr id="105" name="image100.png" descr="Без имени-6.png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953500" y="158848425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413</xdr:row>
      <xdr:rowOff>123825</xdr:rowOff>
    </xdr:from>
    <xdr:ext cx="1876425" cy="1866900"/>
    <xdr:pic>
      <xdr:nvPicPr>
        <xdr:cNvPr id="106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505825" y="168097200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301625</xdr:colOff>
      <xdr:row>393</xdr:row>
      <xdr:rowOff>161926</xdr:rowOff>
    </xdr:from>
    <xdr:ext cx="1889125" cy="2298700"/>
    <xdr:pic>
      <xdr:nvPicPr>
        <xdr:cNvPr id="107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445500" y="163563301"/>
          <a:ext cx="1889125" cy="229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518159</xdr:colOff>
      <xdr:row>451</xdr:row>
      <xdr:rowOff>215265</xdr:rowOff>
    </xdr:from>
    <xdr:ext cx="1470661" cy="2924175"/>
    <xdr:pic>
      <xdr:nvPicPr>
        <xdr:cNvPr id="108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5890" r="24142"/>
        <a:stretch/>
      </xdr:blipFill>
      <xdr:spPr>
        <a:xfrm>
          <a:off x="8662034" y="177008790"/>
          <a:ext cx="1470661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270</xdr:row>
      <xdr:rowOff>66675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496300" y="13412152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552450</xdr:colOff>
      <xdr:row>170</xdr:row>
      <xdr:rowOff>66675</xdr:rowOff>
    </xdr:from>
    <xdr:ext cx="885825" cy="571500"/>
    <xdr:pic>
      <xdr:nvPicPr>
        <xdr:cNvPr id="110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696325" y="7399972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238</xdr:row>
      <xdr:rowOff>104775</xdr:rowOff>
    </xdr:from>
    <xdr:ext cx="790575" cy="695325"/>
    <xdr:pic>
      <xdr:nvPicPr>
        <xdr:cNvPr id="111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743950" y="115014375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628650</xdr:colOff>
      <xdr:row>232</xdr:row>
      <xdr:rowOff>114300</xdr:rowOff>
    </xdr:from>
    <xdr:ext cx="371475" cy="762000"/>
    <xdr:pic>
      <xdr:nvPicPr>
        <xdr:cNvPr id="112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772525" y="110128050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232</xdr:row>
      <xdr:rowOff>123825</xdr:rowOff>
    </xdr:from>
    <xdr:ext cx="628650" cy="762000"/>
    <xdr:pic>
      <xdr:nvPicPr>
        <xdr:cNvPr id="113" name="image82.pn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144000" y="11013757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235</xdr:row>
      <xdr:rowOff>161925</xdr:rowOff>
    </xdr:from>
    <xdr:ext cx="1162050" cy="1066800"/>
    <xdr:pic>
      <xdr:nvPicPr>
        <xdr:cNvPr id="114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553450" y="112118775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126</xdr:row>
      <xdr:rowOff>390525</xdr:rowOff>
    </xdr:from>
    <xdr:ext cx="1819275" cy="1114425"/>
    <xdr:pic>
      <xdr:nvPicPr>
        <xdr:cNvPr id="115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239125" y="38338125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128</xdr:row>
      <xdr:rowOff>295275</xdr:rowOff>
    </xdr:from>
    <xdr:ext cx="1800225" cy="1200150"/>
    <xdr:pic>
      <xdr:nvPicPr>
        <xdr:cNvPr id="116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8220075" y="40414575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130</xdr:row>
      <xdr:rowOff>257175</xdr:rowOff>
    </xdr:from>
    <xdr:ext cx="1714500" cy="1219200"/>
    <xdr:pic>
      <xdr:nvPicPr>
        <xdr:cNvPr id="117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267700" y="4235767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132</xdr:row>
      <xdr:rowOff>257175</xdr:rowOff>
    </xdr:from>
    <xdr:ext cx="1638300" cy="1114425"/>
    <xdr:pic>
      <xdr:nvPicPr>
        <xdr:cNvPr id="118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286750" y="44205525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101</xdr:row>
      <xdr:rowOff>142875</xdr:rowOff>
    </xdr:from>
    <xdr:ext cx="1343025" cy="904875"/>
    <xdr:pic>
      <xdr:nvPicPr>
        <xdr:cNvPr id="119" name="image95.jpg" descr="новорожденного.jpg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458200" y="30203775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95</xdr:row>
      <xdr:rowOff>95250</xdr:rowOff>
    </xdr:from>
    <xdr:ext cx="952500" cy="800100"/>
    <xdr:pic>
      <xdr:nvPicPr>
        <xdr:cNvPr id="120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629650" y="26841450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99</xdr:row>
      <xdr:rowOff>66675</xdr:rowOff>
    </xdr:from>
    <xdr:ext cx="1285875" cy="838200"/>
    <xdr:pic>
      <xdr:nvPicPr>
        <xdr:cNvPr id="121" name="image92.jpg" descr="аборт.jp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448675" y="29098875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254</xdr:row>
      <xdr:rowOff>133350</xdr:rowOff>
    </xdr:from>
    <xdr:ext cx="1543050" cy="914400"/>
    <xdr:pic>
      <xdr:nvPicPr>
        <xdr:cNvPr id="122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410575" y="125958600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255</xdr:row>
      <xdr:rowOff>85725</xdr:rowOff>
    </xdr:from>
    <xdr:ext cx="1323975" cy="933450"/>
    <xdr:pic>
      <xdr:nvPicPr>
        <xdr:cNvPr id="123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524875" y="127120650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248</xdr:row>
      <xdr:rowOff>85725</xdr:rowOff>
    </xdr:from>
    <xdr:ext cx="1133475" cy="781050"/>
    <xdr:pic>
      <xdr:nvPicPr>
        <xdr:cNvPr id="124" name="image109.jpg" descr="КООП..jp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505825" y="12158662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250</xdr:row>
      <xdr:rowOff>95250</xdr:rowOff>
    </xdr:from>
    <xdr:ext cx="1095375" cy="790575"/>
    <xdr:pic>
      <xdr:nvPicPr>
        <xdr:cNvPr id="125" name="image94.jpg" descr="КООП-1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505825" y="122891550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252</xdr:row>
      <xdr:rowOff>238125</xdr:rowOff>
    </xdr:from>
    <xdr:ext cx="1228725" cy="952500"/>
    <xdr:pic>
      <xdr:nvPicPr>
        <xdr:cNvPr id="126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515350" y="124291725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242</xdr:row>
      <xdr:rowOff>266700</xdr:rowOff>
    </xdr:from>
    <xdr:ext cx="1143000" cy="904875"/>
    <xdr:pic>
      <xdr:nvPicPr>
        <xdr:cNvPr id="127" name="image104.jpg" descr="КХ-1.jp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553450" y="117690900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244</xdr:row>
      <xdr:rowOff>133350</xdr:rowOff>
    </xdr:from>
    <xdr:ext cx="1143000" cy="885825"/>
    <xdr:pic>
      <xdr:nvPicPr>
        <xdr:cNvPr id="128" name="image107.jpg" descr="КХ-2.jpg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543925" y="119214900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246</xdr:row>
      <xdr:rowOff>133350</xdr:rowOff>
    </xdr:from>
    <xdr:ext cx="1133475" cy="933450"/>
    <xdr:pic>
      <xdr:nvPicPr>
        <xdr:cNvPr id="129" name="image96.jpg" descr="усиленной зашиты.jpg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534400" y="120434100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1076325</xdr:rowOff>
    </xdr:from>
    <xdr:ext cx="352425" cy="0"/>
    <xdr:pic>
      <xdr:nvPicPr>
        <xdr:cNvPr id="130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143875" y="570261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938893</xdr:colOff>
      <xdr:row>149</xdr:row>
      <xdr:rowOff>397328</xdr:rowOff>
    </xdr:from>
    <xdr:ext cx="628650" cy="666750"/>
    <xdr:pic>
      <xdr:nvPicPr>
        <xdr:cNvPr id="131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089572" y="58282114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78922</xdr:colOff>
      <xdr:row>149</xdr:row>
      <xdr:rowOff>1103540</xdr:rowOff>
    </xdr:from>
    <xdr:ext cx="1152525" cy="685800"/>
    <xdr:pic>
      <xdr:nvPicPr>
        <xdr:cNvPr id="132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8229601" y="58988326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1344386</xdr:colOff>
      <xdr:row>149</xdr:row>
      <xdr:rowOff>1317172</xdr:rowOff>
    </xdr:from>
    <xdr:ext cx="638175" cy="200025"/>
    <xdr:pic>
      <xdr:nvPicPr>
        <xdr:cNvPr id="133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495065" y="59201958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84</xdr:row>
      <xdr:rowOff>0</xdr:rowOff>
    </xdr:from>
    <xdr:ext cx="1514475" cy="714375"/>
    <xdr:pic>
      <xdr:nvPicPr>
        <xdr:cNvPr id="134" name="image114.png" descr="IMG_3785.png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372475" y="23164800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86</xdr:row>
      <xdr:rowOff>47625</xdr:rowOff>
    </xdr:from>
    <xdr:ext cx="1685925" cy="733425"/>
    <xdr:pic>
      <xdr:nvPicPr>
        <xdr:cNvPr id="135" name="image99.png" descr="logka_folk.png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8239125" y="2366962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88</xdr:row>
      <xdr:rowOff>-133350</xdr:rowOff>
    </xdr:from>
    <xdr:ext cx="1466850" cy="723900"/>
    <xdr:pic>
      <xdr:nvPicPr>
        <xdr:cNvPr id="136" name="image115.png" descr="shpat_ginek.png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8629650" y="2417445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134</xdr:row>
      <xdr:rowOff>161925</xdr:rowOff>
    </xdr:from>
    <xdr:ext cx="1819275" cy="1057275"/>
    <xdr:pic>
      <xdr:nvPicPr>
        <xdr:cNvPr id="137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8362950" y="45805725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150</xdr:row>
      <xdr:rowOff>400050</xdr:rowOff>
    </xdr:from>
    <xdr:ext cx="2352675" cy="1495425"/>
    <xdr:pic>
      <xdr:nvPicPr>
        <xdr:cNvPr id="138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8220075" y="58159650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119743</xdr:colOff>
      <xdr:row>151</xdr:row>
      <xdr:rowOff>193222</xdr:rowOff>
    </xdr:from>
    <xdr:ext cx="2276475" cy="1666875"/>
    <xdr:pic>
      <xdr:nvPicPr>
        <xdr:cNvPr id="139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8270422" y="62445901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209</xdr:row>
      <xdr:rowOff>484415</xdr:rowOff>
    </xdr:from>
    <xdr:ext cx="1590675" cy="1190625"/>
    <xdr:pic>
      <xdr:nvPicPr>
        <xdr:cNvPr id="140" name="image103.jpg" descr="на голове.jpg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388804" y="98632736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386443</xdr:colOff>
      <xdr:row>212</xdr:row>
      <xdr:rowOff>205468</xdr:rowOff>
    </xdr:from>
    <xdr:ext cx="1600200" cy="1238250"/>
    <xdr:pic>
      <xdr:nvPicPr>
        <xdr:cNvPr id="141" name="image6.jpg" descr="на бедре..jpg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537122" y="102531182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133350</xdr:rowOff>
    </xdr:from>
    <xdr:ext cx="342900" cy="0"/>
    <xdr:pic>
      <xdr:nvPicPr>
        <xdr:cNvPr id="142" name="image4.jpg" descr="лор операций.jpg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143875" y="757999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178</xdr:row>
      <xdr:rowOff>585107</xdr:rowOff>
    </xdr:from>
    <xdr:ext cx="1323975" cy="1247775"/>
    <xdr:pic>
      <xdr:nvPicPr>
        <xdr:cNvPr id="143" name="image121.jpg" descr="ухо горло нос.jpg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598354" y="81234643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525236</xdr:colOff>
      <xdr:row>177</xdr:row>
      <xdr:rowOff>330654</xdr:rowOff>
    </xdr:from>
    <xdr:ext cx="1276350" cy="1276350"/>
    <xdr:pic>
      <xdr:nvPicPr>
        <xdr:cNvPr id="144" name="image125.jpg" descr="лор операций.jpg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675915" y="79034368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387804</xdr:colOff>
      <xdr:row>215</xdr:row>
      <xdr:rowOff>374197</xdr:rowOff>
    </xdr:from>
    <xdr:ext cx="1266825" cy="1076325"/>
    <xdr:pic>
      <xdr:nvPicPr>
        <xdr:cNvPr id="145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538483" y="104700161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529318</xdr:colOff>
      <xdr:row>211</xdr:row>
      <xdr:rowOff>224517</xdr:rowOff>
    </xdr:from>
    <xdr:ext cx="1181100" cy="1171575"/>
    <xdr:pic>
      <xdr:nvPicPr>
        <xdr:cNvPr id="146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679997" y="100590803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182</xdr:row>
      <xdr:rowOff>200025</xdr:rowOff>
    </xdr:from>
    <xdr:ext cx="1143000" cy="1143000"/>
    <xdr:pic>
      <xdr:nvPicPr>
        <xdr:cNvPr id="147" name="image116.jpg" descr="офтальмология2.jpg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601075" y="79809975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318407</xdr:colOff>
      <xdr:row>185</xdr:row>
      <xdr:rowOff>266700</xdr:rowOff>
    </xdr:from>
    <xdr:ext cx="1495425" cy="1123950"/>
    <xdr:pic>
      <xdr:nvPicPr>
        <xdr:cNvPr id="148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8469086" y="85447414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355147</xdr:colOff>
      <xdr:row>187</xdr:row>
      <xdr:rowOff>610960</xdr:rowOff>
    </xdr:from>
    <xdr:ext cx="1447800" cy="1428750"/>
    <xdr:pic>
      <xdr:nvPicPr>
        <xdr:cNvPr id="149" name="image119.jpg" descr="офтальмология..jpg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505826" y="87179603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419100</xdr:colOff>
      <xdr:row>240</xdr:row>
      <xdr:rowOff>161925</xdr:rowOff>
    </xdr:from>
    <xdr:ext cx="1466850" cy="981075"/>
    <xdr:pic>
      <xdr:nvPicPr>
        <xdr:cNvPr id="150" name="image129.jpg" descr="КХ..jpg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562975" y="116081175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363311</xdr:colOff>
      <xdr:row>256</xdr:row>
      <xdr:rowOff>627289</xdr:rowOff>
    </xdr:from>
    <xdr:ext cx="1676400" cy="1152525"/>
    <xdr:pic>
      <xdr:nvPicPr>
        <xdr:cNvPr id="151" name="image118.jpg" descr="биопсия.JPG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513990" y="136440182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258</xdr:row>
      <xdr:rowOff>436789</xdr:rowOff>
    </xdr:from>
    <xdr:ext cx="1733550" cy="981075"/>
    <xdr:pic>
      <xdr:nvPicPr>
        <xdr:cNvPr id="152" name="image124.jpg" descr="скрининг.jpg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512629" y="138658146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488</xdr:row>
      <xdr:rowOff>19050</xdr:rowOff>
    </xdr:from>
    <xdr:ext cx="904875" cy="704850"/>
    <xdr:pic>
      <xdr:nvPicPr>
        <xdr:cNvPr id="153" name="image122.png" descr="1.png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8324850" y="18739485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488</xdr:row>
      <xdr:rowOff>352425</xdr:rowOff>
    </xdr:from>
    <xdr:ext cx="1104900" cy="762000"/>
    <xdr:pic>
      <xdr:nvPicPr>
        <xdr:cNvPr id="154" name="image120.png" descr="2.png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8753475" y="18772822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1495425</xdr:colOff>
      <xdr:row>488</xdr:row>
      <xdr:rowOff>209550</xdr:rowOff>
    </xdr:from>
    <xdr:ext cx="904875" cy="1038225"/>
    <xdr:pic>
      <xdr:nvPicPr>
        <xdr:cNvPr id="155" name="image123.png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639300" y="187585350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508</xdr:row>
      <xdr:rowOff>171450</xdr:rowOff>
    </xdr:from>
    <xdr:ext cx="704850" cy="857250"/>
    <xdr:pic>
      <xdr:nvPicPr>
        <xdr:cNvPr id="156" name="image127.pn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8543925" y="19305270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1314450</xdr:colOff>
      <xdr:row>508</xdr:row>
      <xdr:rowOff>161925</xdr:rowOff>
    </xdr:from>
    <xdr:ext cx="885825" cy="885825"/>
    <xdr:pic>
      <xdr:nvPicPr>
        <xdr:cNvPr id="157" name="image128.png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458325" y="193043175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234</xdr:row>
      <xdr:rowOff>76200</xdr:rowOff>
    </xdr:from>
    <xdr:ext cx="409575" cy="762000"/>
    <xdr:pic>
      <xdr:nvPicPr>
        <xdr:cNvPr id="158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743950" y="111118650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234</xdr:row>
      <xdr:rowOff>76200</xdr:rowOff>
    </xdr:from>
    <xdr:ext cx="628650" cy="762000"/>
    <xdr:pic>
      <xdr:nvPicPr>
        <xdr:cNvPr id="159" name="image82.png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144000" y="11111865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237</xdr:row>
      <xdr:rowOff>171450</xdr:rowOff>
    </xdr:from>
    <xdr:ext cx="790575" cy="695325"/>
    <xdr:pic>
      <xdr:nvPicPr>
        <xdr:cNvPr id="160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743950" y="113899950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320</xdr:row>
      <xdr:rowOff>28575</xdr:rowOff>
    </xdr:from>
    <xdr:ext cx="2181225" cy="838200"/>
    <xdr:pic>
      <xdr:nvPicPr>
        <xdr:cNvPr id="161" name="image126.jpg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305800" y="145646775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23811</xdr:colOff>
      <xdr:row>1</xdr:row>
      <xdr:rowOff>119625</xdr:rowOff>
    </xdr:from>
    <xdr:ext cx="10562546" cy="3772018"/>
    <xdr:pic>
      <xdr:nvPicPr>
        <xdr:cNvPr id="162" name="image131.jpg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23811" y="364554"/>
          <a:ext cx="10562546" cy="3772018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278945</xdr:colOff>
      <xdr:row>518</xdr:row>
      <xdr:rowOff>83003</xdr:rowOff>
    </xdr:from>
    <xdr:to>
      <xdr:col>7</xdr:col>
      <xdr:colOff>2149928</xdr:colOff>
      <xdr:row>519</xdr:row>
      <xdr:rowOff>430773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4" y="205496432"/>
          <a:ext cx="1870983" cy="946484"/>
        </a:xfrm>
        <a:prstGeom prst="rect">
          <a:avLst/>
        </a:prstGeom>
      </xdr:spPr>
    </xdr:pic>
    <xdr:clientData/>
  </xdr:twoCellAnchor>
  <xdr:twoCellAnchor editAs="oneCell">
    <xdr:from>
      <xdr:col>7</xdr:col>
      <xdr:colOff>444734</xdr:colOff>
      <xdr:row>48</xdr:row>
      <xdr:rowOff>245828</xdr:rowOff>
    </xdr:from>
    <xdr:to>
      <xdr:col>7</xdr:col>
      <xdr:colOff>1985725</xdr:colOff>
      <xdr:row>53</xdr:row>
      <xdr:rowOff>5181</xdr:rowOff>
    </xdr:to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8609" y="13409378"/>
          <a:ext cx="1540991" cy="1231246"/>
        </a:xfrm>
        <a:prstGeom prst="rect">
          <a:avLst/>
        </a:prstGeom>
      </xdr:spPr>
    </xdr:pic>
    <xdr:clientData/>
  </xdr:twoCellAnchor>
  <xdr:twoCellAnchor editAs="oneCell">
    <xdr:from>
      <xdr:col>7</xdr:col>
      <xdr:colOff>343880</xdr:colOff>
      <xdr:row>33</xdr:row>
      <xdr:rowOff>30117</xdr:rowOff>
    </xdr:from>
    <xdr:to>
      <xdr:col>7</xdr:col>
      <xdr:colOff>2002350</xdr:colOff>
      <xdr:row>37</xdr:row>
      <xdr:rowOff>213148</xdr:rowOff>
    </xdr:to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7755" y="8935992"/>
          <a:ext cx="1658470" cy="1322669"/>
        </a:xfrm>
        <a:prstGeom prst="rect">
          <a:avLst/>
        </a:prstGeom>
      </xdr:spPr>
    </xdr:pic>
    <xdr:clientData/>
  </xdr:twoCellAnchor>
  <xdr:twoCellAnchor>
    <xdr:from>
      <xdr:col>7</xdr:col>
      <xdr:colOff>527376</xdr:colOff>
      <xdr:row>43</xdr:row>
      <xdr:rowOff>203807</xdr:rowOff>
    </xdr:from>
    <xdr:to>
      <xdr:col>7</xdr:col>
      <xdr:colOff>1860876</xdr:colOff>
      <xdr:row>47</xdr:row>
      <xdr:rowOff>168175</xdr:rowOff>
    </xdr:to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251" y="11881457"/>
          <a:ext cx="1333500" cy="1164518"/>
        </a:xfrm>
        <a:prstGeom prst="rect">
          <a:avLst/>
        </a:prstGeom>
      </xdr:spPr>
    </xdr:pic>
    <xdr:clientData/>
  </xdr:twoCellAnchor>
  <xdr:twoCellAnchor editAs="oneCell">
    <xdr:from>
      <xdr:col>7</xdr:col>
      <xdr:colOff>369793</xdr:colOff>
      <xdr:row>38</xdr:row>
      <xdr:rowOff>7706</xdr:rowOff>
    </xdr:from>
    <xdr:to>
      <xdr:col>7</xdr:col>
      <xdr:colOff>2069474</xdr:colOff>
      <xdr:row>42</xdr:row>
      <xdr:rowOff>262920</xdr:rowOff>
    </xdr:to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3668" y="10304231"/>
          <a:ext cx="1699681" cy="1363476"/>
        </a:xfrm>
        <a:prstGeom prst="rect">
          <a:avLst/>
        </a:prstGeom>
      </xdr:spPr>
    </xdr:pic>
    <xdr:clientData/>
  </xdr:twoCellAnchor>
  <xdr:twoCellAnchor editAs="oneCell">
    <xdr:from>
      <xdr:col>7</xdr:col>
      <xdr:colOff>510568</xdr:colOff>
      <xdr:row>24</xdr:row>
      <xdr:rowOff>63036</xdr:rowOff>
    </xdr:from>
    <xdr:to>
      <xdr:col>7</xdr:col>
      <xdr:colOff>2249775</xdr:colOff>
      <xdr:row>32</xdr:row>
      <xdr:rowOff>11209</xdr:rowOff>
    </xdr:to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443" y="6911511"/>
          <a:ext cx="1739207" cy="1776972"/>
        </a:xfrm>
        <a:prstGeom prst="rect">
          <a:avLst/>
        </a:prstGeom>
      </xdr:spPr>
    </xdr:pic>
    <xdr:clientData/>
  </xdr:twoCellAnchor>
  <xdr:twoCellAnchor editAs="oneCell">
    <xdr:from>
      <xdr:col>7</xdr:col>
      <xdr:colOff>638736</xdr:colOff>
      <xdr:row>54</xdr:row>
      <xdr:rowOff>33617</xdr:rowOff>
    </xdr:from>
    <xdr:to>
      <xdr:col>7</xdr:col>
      <xdr:colOff>1871383</xdr:colOff>
      <xdr:row>57</xdr:row>
      <xdr:rowOff>235322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611" y="15016442"/>
          <a:ext cx="1232647" cy="1229286"/>
        </a:xfrm>
        <a:prstGeom prst="rect">
          <a:avLst/>
        </a:prstGeom>
      </xdr:spPr>
    </xdr:pic>
    <xdr:clientData/>
  </xdr:twoCellAnchor>
  <xdr:twoCellAnchor editAs="oneCell">
    <xdr:from>
      <xdr:col>7</xdr:col>
      <xdr:colOff>465744</xdr:colOff>
      <xdr:row>60</xdr:row>
      <xdr:rowOff>145676</xdr:rowOff>
    </xdr:from>
    <xdr:to>
      <xdr:col>7</xdr:col>
      <xdr:colOff>2225067</xdr:colOff>
      <xdr:row>68</xdr:row>
      <xdr:rowOff>112058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619" y="17062076"/>
          <a:ext cx="1759323" cy="1795182"/>
        </a:xfrm>
        <a:prstGeom prst="rect">
          <a:avLst/>
        </a:prstGeom>
      </xdr:spPr>
    </xdr:pic>
    <xdr:clientData/>
  </xdr:twoCellAnchor>
  <xdr:twoCellAnchor editAs="oneCell">
    <xdr:from>
      <xdr:col>7</xdr:col>
      <xdr:colOff>168088</xdr:colOff>
      <xdr:row>70</xdr:row>
      <xdr:rowOff>130968</xdr:rowOff>
    </xdr:from>
    <xdr:to>
      <xdr:col>7</xdr:col>
      <xdr:colOff>1927413</xdr:colOff>
      <xdr:row>78</xdr:row>
      <xdr:rowOff>97353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1963" y="19333368"/>
          <a:ext cx="1759325" cy="1795184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179293</xdr:colOff>
      <xdr:row>81</xdr:row>
      <xdr:rowOff>67236</xdr:rowOff>
    </xdr:from>
    <xdr:to>
      <xdr:col>7</xdr:col>
      <xdr:colOff>1718234</xdr:colOff>
      <xdr:row>84</xdr:row>
      <xdr:rowOff>112059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3168" y="21917586"/>
          <a:ext cx="1538941" cy="1156447"/>
        </a:xfrm>
        <a:prstGeom prst="rect">
          <a:avLst/>
        </a:prstGeom>
      </xdr:spPr>
    </xdr:pic>
    <xdr:clientData/>
  </xdr:twoCellAnchor>
  <xdr:twoCellAnchor>
    <xdr:from>
      <xdr:col>7</xdr:col>
      <xdr:colOff>605118</xdr:colOff>
      <xdr:row>21</xdr:row>
      <xdr:rowOff>11206</xdr:rowOff>
    </xdr:from>
    <xdr:to>
      <xdr:col>7</xdr:col>
      <xdr:colOff>1805269</xdr:colOff>
      <xdr:row>21</xdr:row>
      <xdr:rowOff>958422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5692588"/>
          <a:ext cx="1200151" cy="947216"/>
        </a:xfrm>
        <a:prstGeom prst="rect">
          <a:avLst/>
        </a:prstGeom>
      </xdr:spPr>
    </xdr:pic>
    <xdr:clientData/>
  </xdr:twoCellAnchor>
  <xdr:oneCellAnchor>
    <xdr:from>
      <xdr:col>7</xdr:col>
      <xdr:colOff>806824</xdr:colOff>
      <xdr:row>20</xdr:row>
      <xdr:rowOff>112058</xdr:rowOff>
    </xdr:from>
    <xdr:ext cx="781050" cy="394607"/>
    <xdr:pic>
      <xdr:nvPicPr>
        <xdr:cNvPr id="175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8964706" y="5793440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202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49440" y="8001762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949440" y="9200197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49440" y="98635185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949440" y="9474708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49440" y="8476869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49440" y="8202168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49440" y="100176330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1735990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1774090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310759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949440" y="5288851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01762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134045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01762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01762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01762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5429250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49440" y="553688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49630965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100693</xdr:colOff>
      <xdr:row>309</xdr:row>
      <xdr:rowOff>137432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251372" y="154388003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131989</xdr:colOff>
      <xdr:row>333</xdr:row>
      <xdr:rowOff>119742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282668" y="159922028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511415" y="68526660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463790" y="131805045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520940" y="130471545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435215" y="129804795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330440" y="129061845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454265" y="133919595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454265" y="133881495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149465" y="43296840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153</xdr:row>
      <xdr:rowOff>429986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31679" y="65880343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063740" y="45474255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044690" y="95413830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220</xdr:row>
      <xdr:rowOff>273504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550729" y="111348611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273504</xdr:colOff>
      <xdr:row>159</xdr:row>
      <xdr:rowOff>152400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424183" y="71494650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296635</xdr:colOff>
      <xdr:row>156</xdr:row>
      <xdr:rowOff>896711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447314" y="69000461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165</xdr:row>
      <xdr:rowOff>352425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016115" y="65701545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149678</xdr:colOff>
      <xdr:row>162</xdr:row>
      <xdr:rowOff>219075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300357" y="73384682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349490" y="98511360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158990" y="41229915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203</xdr:row>
      <xdr:rowOff>303439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550729" y="96451510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323850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474529" y="984408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223</xdr:row>
      <xdr:rowOff>559254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550729" y="114328575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395967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546646" y="94768307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395968</xdr:colOff>
      <xdr:row>195</xdr:row>
      <xdr:rowOff>212271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546647" y="91693092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398689</xdr:colOff>
      <xdr:row>198</xdr:row>
      <xdr:rowOff>100693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549368" y="93241586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586467</xdr:colOff>
      <xdr:row>228</xdr:row>
      <xdr:rowOff>70758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737146" y="115976401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7559040" y="102904290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120890" y="25633680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225665" y="27782520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7225665" y="29274135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349490" y="3095053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120890" y="21962745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357868</xdr:colOff>
      <xdr:row>147</xdr:row>
      <xdr:rowOff>355147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508547" y="56838397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01762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11390" y="1256709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635240" y="132519420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7616190" y="133195695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511415" y="6716458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845004</xdr:colOff>
      <xdr:row>191</xdr:row>
      <xdr:rowOff>73479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995683" y="90302443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7406640" y="128414145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7711440" y="131157345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473</xdr:row>
      <xdr:rowOff>276225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7349490" y="17569624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406765" y="17699736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036525" y="17686401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7277372" y="17713071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7673340" y="18336196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8311515" y="18401919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142314</xdr:colOff>
      <xdr:row>494</xdr:row>
      <xdr:rowOff>197224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300196" y="188075048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8121015" y="18753201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7292340" y="18753201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8473440" y="185350785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7282815" y="185131710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016115" y="17866995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7187565" y="178970940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978140" y="17898046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130540" y="17978818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7482840" y="17976913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512989</xdr:colOff>
      <xdr:row>474</xdr:row>
      <xdr:rowOff>228600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7462429" y="17600676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7330440" y="1781270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235315" y="17809845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474</xdr:row>
      <xdr:rowOff>352425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8435340" y="17613058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378279</xdr:colOff>
      <xdr:row>357</xdr:row>
      <xdr:rowOff>44903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528958" y="165752689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499382</xdr:colOff>
      <xdr:row>367</xdr:row>
      <xdr:rowOff>19050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650061" y="168040050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243567</xdr:colOff>
      <xdr:row>346</xdr:row>
      <xdr:rowOff>50345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394246" y="163077524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63567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704254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768804</xdr:colOff>
      <xdr:row>376</xdr:row>
      <xdr:rowOff>110218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919483" y="170349182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413</xdr:row>
      <xdr:rowOff>123825</xdr:rowOff>
    </xdr:from>
    <xdr:ext cx="1876425" cy="1866900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7311390" y="161698305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301625</xdr:colOff>
      <xdr:row>393</xdr:row>
      <xdr:rowOff>161926</xdr:rowOff>
    </xdr:from>
    <xdr:ext cx="1889125" cy="2298700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7778750" y="156705301"/>
          <a:ext cx="1889125" cy="229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518159</xdr:colOff>
      <xdr:row>451</xdr:row>
      <xdr:rowOff>215265</xdr:rowOff>
    </xdr:from>
    <xdr:ext cx="1470661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5890" r="24142"/>
        <a:stretch/>
      </xdr:blipFill>
      <xdr:spPr>
        <a:xfrm>
          <a:off x="8221979" y="170606085"/>
          <a:ext cx="1470661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01865" y="127747395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501890" y="67869435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681718</xdr:colOff>
      <xdr:row>238</xdr:row>
      <xdr:rowOff>200025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832397" y="124297168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628650</xdr:colOff>
      <xdr:row>232</xdr:row>
      <xdr:rowOff>114300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7578090" y="103837740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232</xdr:row>
      <xdr:rowOff>123825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949565" y="10384726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668110</xdr:colOff>
      <xdr:row>235</xdr:row>
      <xdr:rowOff>297996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818789" y="121102210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001000" y="32394525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025640" y="34387155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073265" y="36322635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092315" y="38166675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7263765" y="24252555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7435215" y="20913090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99</xdr:row>
      <xdr:rowOff>66675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7254240" y="23155275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254</xdr:row>
      <xdr:rowOff>133350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7216140" y="119607330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255</xdr:row>
      <xdr:rowOff>85725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7330440" y="12076366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248</xdr:row>
      <xdr:rowOff>85725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7311390" y="11524678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484415</xdr:colOff>
      <xdr:row>250</xdr:row>
      <xdr:rowOff>244928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635094" y="132846535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252</xdr:row>
      <xdr:rowOff>251732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617404" y="134363732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7359015" y="111373920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244</xdr:row>
      <xdr:rowOff>133350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7349490" y="112886490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417739</xdr:colOff>
      <xdr:row>246</xdr:row>
      <xdr:rowOff>214993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568418" y="130108779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949440" y="509492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394607</xdr:colOff>
      <xdr:row>149</xdr:row>
      <xdr:rowOff>1349828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545286" y="59520364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149</xdr:row>
      <xdr:rowOff>504825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6987540" y="50377725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1276350</xdr:colOff>
      <xdr:row>149</xdr:row>
      <xdr:rowOff>895350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5790" y="50768250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7178040" y="15638145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7044690" y="16514445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7435215" y="17019270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7168515" y="39763065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150</xdr:row>
      <xdr:rowOff>400050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025640" y="52078890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146957</xdr:colOff>
      <xdr:row>151</xdr:row>
      <xdr:rowOff>179615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8297636" y="62718044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401411</xdr:colOff>
      <xdr:row>209</xdr:row>
      <xdr:rowOff>511628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552090" y="100496914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182336</xdr:colOff>
      <xdr:row>212</xdr:row>
      <xdr:rowOff>572862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333015" y="104599469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949440" y="69665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556532</xdr:colOff>
      <xdr:row>178</xdr:row>
      <xdr:rowOff>272142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707211" y="81751713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525236</xdr:colOff>
      <xdr:row>177</xdr:row>
      <xdr:rowOff>208189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675915" y="79769153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455839</xdr:colOff>
      <xdr:row>215</xdr:row>
      <xdr:rowOff>374197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606518" y="106618768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556532</xdr:colOff>
      <xdr:row>211</xdr:row>
      <xdr:rowOff>183696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707211" y="102386946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182</xdr:row>
      <xdr:rowOff>200025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7406640" y="73656825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185</xdr:row>
      <xdr:rowOff>457200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7254240" y="75811380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491217</xdr:colOff>
      <xdr:row>188</xdr:row>
      <xdr:rowOff>134711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641896" y="88390640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364671</xdr:colOff>
      <xdr:row>240</xdr:row>
      <xdr:rowOff>257175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515350" y="125606175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349704</xdr:colOff>
      <xdr:row>256</xdr:row>
      <xdr:rowOff>559254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500383" y="138767004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348343</xdr:colOff>
      <xdr:row>258</xdr:row>
      <xdr:rowOff>300718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499022" y="140916932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7130415" y="18093309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7559040" y="18126646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8444865" y="181123590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7349490" y="18657951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8263890" y="186569985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234</xdr:row>
      <xdr:rowOff>76200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7549515" y="104820720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234</xdr:row>
      <xdr:rowOff>76200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949565" y="10482072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708932</xdr:colOff>
      <xdr:row>237</xdr:row>
      <xdr:rowOff>171450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859611" y="123125593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320</xdr:row>
      <xdr:rowOff>28575</xdr:rowOff>
    </xdr:from>
    <xdr:ext cx="2181225" cy="838200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7111365" y="139268835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23811</xdr:colOff>
      <xdr:row>1</xdr:row>
      <xdr:rowOff>119624</xdr:rowOff>
    </xdr:from>
    <xdr:ext cx="9928412" cy="3831851"/>
    <xdr:pic>
      <xdr:nvPicPr>
        <xdr:cNvPr id="167" name="image131.jpg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23811" y="369655"/>
          <a:ext cx="9928412" cy="3831851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142874</xdr:colOff>
      <xdr:row>518</xdr:row>
      <xdr:rowOff>28576</xdr:rowOff>
    </xdr:from>
    <xdr:to>
      <xdr:col>7</xdr:col>
      <xdr:colOff>2343149</xdr:colOff>
      <xdr:row>519</xdr:row>
      <xdr:rowOff>542927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553" y="207823255"/>
          <a:ext cx="2200275" cy="1113065"/>
        </a:xfrm>
        <a:prstGeom prst="rect">
          <a:avLst/>
        </a:prstGeom>
      </xdr:spPr>
    </xdr:pic>
    <xdr:clientData/>
  </xdr:twoCellAnchor>
  <xdr:twoCellAnchor editAs="oneCell">
    <xdr:from>
      <xdr:col>7</xdr:col>
      <xdr:colOff>444734</xdr:colOff>
      <xdr:row>48</xdr:row>
      <xdr:rowOff>245828</xdr:rowOff>
    </xdr:from>
    <xdr:to>
      <xdr:col>7</xdr:col>
      <xdr:colOff>1985725</xdr:colOff>
      <xdr:row>53</xdr:row>
      <xdr:rowOff>5182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616" y="13334299"/>
          <a:ext cx="1540991" cy="1227324"/>
        </a:xfrm>
        <a:prstGeom prst="rect">
          <a:avLst/>
        </a:prstGeom>
      </xdr:spPr>
    </xdr:pic>
    <xdr:clientData/>
  </xdr:twoCellAnchor>
  <xdr:twoCellAnchor editAs="oneCell">
    <xdr:from>
      <xdr:col>7</xdr:col>
      <xdr:colOff>343880</xdr:colOff>
      <xdr:row>33</xdr:row>
      <xdr:rowOff>30117</xdr:rowOff>
    </xdr:from>
    <xdr:to>
      <xdr:col>7</xdr:col>
      <xdr:colOff>2002350</xdr:colOff>
      <xdr:row>37</xdr:row>
      <xdr:rowOff>213148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762" y="8860352"/>
          <a:ext cx="1658470" cy="1326031"/>
        </a:xfrm>
        <a:prstGeom prst="rect">
          <a:avLst/>
        </a:prstGeom>
      </xdr:spPr>
    </xdr:pic>
    <xdr:clientData/>
  </xdr:twoCellAnchor>
  <xdr:twoCellAnchor>
    <xdr:from>
      <xdr:col>7</xdr:col>
      <xdr:colOff>527376</xdr:colOff>
      <xdr:row>43</xdr:row>
      <xdr:rowOff>203807</xdr:rowOff>
    </xdr:from>
    <xdr:to>
      <xdr:col>7</xdr:col>
      <xdr:colOff>1860876</xdr:colOff>
      <xdr:row>47</xdr:row>
      <xdr:rowOff>168175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258" y="11813101"/>
          <a:ext cx="1333500" cy="1152192"/>
        </a:xfrm>
        <a:prstGeom prst="rect">
          <a:avLst/>
        </a:prstGeom>
      </xdr:spPr>
    </xdr:pic>
    <xdr:clientData/>
  </xdr:twoCellAnchor>
  <xdr:twoCellAnchor editAs="oneCell">
    <xdr:from>
      <xdr:col>7</xdr:col>
      <xdr:colOff>369793</xdr:colOff>
      <xdr:row>38</xdr:row>
      <xdr:rowOff>7706</xdr:rowOff>
    </xdr:from>
    <xdr:to>
      <xdr:col>7</xdr:col>
      <xdr:colOff>2069474</xdr:colOff>
      <xdr:row>42</xdr:row>
      <xdr:rowOff>262920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675" y="10227471"/>
          <a:ext cx="1699681" cy="1375802"/>
        </a:xfrm>
        <a:prstGeom prst="rect">
          <a:avLst/>
        </a:prstGeom>
      </xdr:spPr>
    </xdr:pic>
    <xdr:clientData/>
  </xdr:twoCellAnchor>
  <xdr:twoCellAnchor editAs="oneCell">
    <xdr:from>
      <xdr:col>7</xdr:col>
      <xdr:colOff>510568</xdr:colOff>
      <xdr:row>24</xdr:row>
      <xdr:rowOff>63036</xdr:rowOff>
    </xdr:from>
    <xdr:to>
      <xdr:col>7</xdr:col>
      <xdr:colOff>2249775</xdr:colOff>
      <xdr:row>32</xdr:row>
      <xdr:rowOff>11209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8450" y="6876212"/>
          <a:ext cx="1739207" cy="1741114"/>
        </a:xfrm>
        <a:prstGeom prst="rect">
          <a:avLst/>
        </a:prstGeom>
      </xdr:spPr>
    </xdr:pic>
    <xdr:clientData/>
  </xdr:twoCellAnchor>
  <xdr:twoCellAnchor editAs="oneCell">
    <xdr:from>
      <xdr:col>7</xdr:col>
      <xdr:colOff>638736</xdr:colOff>
      <xdr:row>54</xdr:row>
      <xdr:rowOff>33617</xdr:rowOff>
    </xdr:from>
    <xdr:to>
      <xdr:col>7</xdr:col>
      <xdr:colOff>1871383</xdr:colOff>
      <xdr:row>57</xdr:row>
      <xdr:rowOff>235323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18" y="14937441"/>
          <a:ext cx="1232647" cy="1232647"/>
        </a:xfrm>
        <a:prstGeom prst="rect">
          <a:avLst/>
        </a:prstGeom>
      </xdr:spPr>
    </xdr:pic>
    <xdr:clientData/>
  </xdr:twoCellAnchor>
  <xdr:twoCellAnchor editAs="oneCell">
    <xdr:from>
      <xdr:col>7</xdr:col>
      <xdr:colOff>465744</xdr:colOff>
      <xdr:row>60</xdr:row>
      <xdr:rowOff>145676</xdr:rowOff>
    </xdr:from>
    <xdr:to>
      <xdr:col>7</xdr:col>
      <xdr:colOff>2225067</xdr:colOff>
      <xdr:row>68</xdr:row>
      <xdr:rowOff>112058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3626" y="16976911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7</xdr:col>
      <xdr:colOff>168088</xdr:colOff>
      <xdr:row>70</xdr:row>
      <xdr:rowOff>130968</xdr:rowOff>
    </xdr:from>
    <xdr:to>
      <xdr:col>7</xdr:col>
      <xdr:colOff>1927413</xdr:colOff>
      <xdr:row>78</xdr:row>
      <xdr:rowOff>97351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5970" y="19203380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179293</xdr:colOff>
      <xdr:row>81</xdr:row>
      <xdr:rowOff>67236</xdr:rowOff>
    </xdr:from>
    <xdr:to>
      <xdr:col>7</xdr:col>
      <xdr:colOff>1718234</xdr:colOff>
      <xdr:row>84</xdr:row>
      <xdr:rowOff>112060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175" y="21739412"/>
          <a:ext cx="1538941" cy="1154206"/>
        </a:xfrm>
        <a:prstGeom prst="rect">
          <a:avLst/>
        </a:prstGeom>
      </xdr:spPr>
    </xdr:pic>
    <xdr:clientData/>
  </xdr:twoCellAnchor>
  <xdr:twoCellAnchor>
    <xdr:from>
      <xdr:col>7</xdr:col>
      <xdr:colOff>773207</xdr:colOff>
      <xdr:row>21</xdr:row>
      <xdr:rowOff>22413</xdr:rowOff>
    </xdr:from>
    <xdr:to>
      <xdr:col>7</xdr:col>
      <xdr:colOff>1826560</xdr:colOff>
      <xdr:row>21</xdr:row>
      <xdr:rowOff>815480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089" y="6353737"/>
          <a:ext cx="1053353" cy="793067"/>
        </a:xfrm>
        <a:prstGeom prst="rect">
          <a:avLst/>
        </a:prstGeom>
      </xdr:spPr>
    </xdr:pic>
    <xdr:clientData/>
  </xdr:twoCellAnchor>
  <xdr:oneCellAnchor>
    <xdr:from>
      <xdr:col>7</xdr:col>
      <xdr:colOff>918882</xdr:colOff>
      <xdr:row>20</xdr:row>
      <xdr:rowOff>112058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076764" y="5793440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583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96225" y="80333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96225" y="9236392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96225" y="99021900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896225" y="9512617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896225" y="8510587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96225" y="8235315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896225" y="10057447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896225" y="51939825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896225" y="51977925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896225" y="5331142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896225" y="5309235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33385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516950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896225" y="5450205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896225" y="555783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896225" y="49825275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311</xdr:row>
      <xdr:rowOff>123825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010525" y="137807700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334</xdr:row>
      <xdr:rowOff>133350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096250" y="143075025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458200" y="68780025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410575" y="132302250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467725" y="130968750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382000" y="130302000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277225" y="129559050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401050" y="134416800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401050" y="134378700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096250" y="43462575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153</xdr:row>
      <xdr:rowOff>361950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181975" y="56969025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010525" y="45643800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991475" y="95792925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220</xdr:row>
      <xdr:rowOff>28575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296275" y="97536000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159</xdr:row>
      <xdr:rowOff>57150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115300" y="62626875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156</xdr:row>
      <xdr:rowOff>1019175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124825" y="59664600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165</xdr:row>
      <xdr:rowOff>352425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962900" y="65951100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162</xdr:row>
      <xdr:rowOff>28575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991475" y="64341375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296275" y="98898075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105775" y="41395650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203</xdr:row>
      <xdr:rowOff>180975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201025" y="85077300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24825" y="870108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224</xdr:row>
      <xdr:rowOff>123825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296275" y="100488750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10550" y="83600925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195</xdr:row>
      <xdr:rowOff>171450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305800" y="80867250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198</xdr:row>
      <xdr:rowOff>19050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267700" y="82257900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228</xdr:row>
      <xdr:rowOff>57150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496300" y="10230802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505825" y="103317675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067675" y="25707975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172450" y="27860625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172450" y="29375100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296275" y="3108007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8067675" y="22021800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147</xdr:row>
      <xdr:rowOff>123825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172450" y="48872775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258175" y="1261681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8582025" y="133016625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562975" y="133692900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458200" y="67417950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191</xdr:row>
      <xdr:rowOff>19050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496300" y="7960995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353425" y="128911350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658225" y="131654550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473</xdr:row>
      <xdr:rowOff>276225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296275" y="17622202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353550" y="17752695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983310" y="17739360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224157" y="17766030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8620125" y="183946800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258300" y="184604025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175932</xdr:colOff>
      <xdr:row>494</xdr:row>
      <xdr:rowOff>264458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412256" y="188512076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067800" y="188128275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239125" y="188128275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420225" y="185947050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229600" y="185727975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962900" y="17887950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8134350" y="179536725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8924925" y="179546250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077325" y="180365400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429625" y="180346350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512989</xdr:colOff>
      <xdr:row>474</xdr:row>
      <xdr:rowOff>228600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409214" y="17653635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277225" y="178689000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182100" y="17830800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474</xdr:row>
      <xdr:rowOff>352425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382125" y="17666017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356</xdr:row>
      <xdr:rowOff>180975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124825" y="148418550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367</xdr:row>
      <xdr:rowOff>19050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191500" y="150771225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345</xdr:row>
      <xdr:rowOff>104775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7962900" y="145694400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248650" y="1268539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248650" y="1275397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376</xdr:row>
      <xdr:rowOff>28575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705850" y="152971500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413</xdr:row>
      <xdr:rowOff>123825</xdr:rowOff>
    </xdr:from>
    <xdr:ext cx="1876425" cy="1866900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258175" y="162220275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10273</xdr:colOff>
      <xdr:row>390</xdr:row>
      <xdr:rowOff>100853</xdr:rowOff>
    </xdr:from>
    <xdr:ext cx="2410198" cy="2751980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246597" y="156053118"/>
          <a:ext cx="2410198" cy="275198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518159</xdr:colOff>
      <xdr:row>451</xdr:row>
      <xdr:rowOff>215265</xdr:rowOff>
    </xdr:from>
    <xdr:ext cx="1470661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5890" r="24142"/>
        <a:stretch/>
      </xdr:blipFill>
      <xdr:spPr>
        <a:xfrm>
          <a:off x="8414384" y="171131865"/>
          <a:ext cx="1470661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248650" y="12824460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448675" y="68122800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238</xdr:row>
      <xdr:rowOff>104775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496300" y="109137450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628650</xdr:colOff>
      <xdr:row>232</xdr:row>
      <xdr:rowOff>114300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524875" y="104251125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232</xdr:row>
      <xdr:rowOff>123825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896350" y="10426065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235</xdr:row>
      <xdr:rowOff>161925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305800" y="106241850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991475" y="32461200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972425" y="34537650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20050" y="36480750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039100" y="38328600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210550" y="24326850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382000" y="20964525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99</xdr:row>
      <xdr:rowOff>66675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201025" y="23221950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254</xdr:row>
      <xdr:rowOff>133350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162925" y="120081675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255</xdr:row>
      <xdr:rowOff>85725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277225" y="12124372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248</xdr:row>
      <xdr:rowOff>85725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258175" y="115709700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250</xdr:row>
      <xdr:rowOff>95250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258175" y="117014625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252</xdr:row>
      <xdr:rowOff>238125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267700" y="118414800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305800" y="111813975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244</xdr:row>
      <xdr:rowOff>133350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296275" y="113337975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246</xdr:row>
      <xdr:rowOff>133350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286750" y="114557175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896225" y="5114925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1238250</xdr:colOff>
      <xdr:row>149</xdr:row>
      <xdr:rowOff>57150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134475" y="50130075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149</xdr:row>
      <xdr:rowOff>504825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7934325" y="50577750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1276350</xdr:colOff>
      <xdr:row>149</xdr:row>
      <xdr:rowOff>895350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172575" y="50968275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124825" y="15659100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7991475" y="16535400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8382000" y="17040225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8115300" y="39928800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150</xdr:row>
      <xdr:rowOff>400050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7972425" y="52282725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151</xdr:row>
      <xdr:rowOff>57150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7934325" y="54559200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209</xdr:row>
      <xdr:rowOff>76200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229600" y="88458675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212</xdr:row>
      <xdr:rowOff>219075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01025" y="91487625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896225" y="6992302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178</xdr:row>
      <xdr:rowOff>190500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248650" y="71675625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177</xdr:row>
      <xdr:rowOff>85725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258175" y="69875400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215</xdr:row>
      <xdr:rowOff>142875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229600" y="93583125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211</xdr:row>
      <xdr:rowOff>142875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248650" y="89877900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182</xdr:row>
      <xdr:rowOff>200025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353425" y="73933050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185</xdr:row>
      <xdr:rowOff>457200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8201025" y="76104750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188</xdr:row>
      <xdr:rowOff>161925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115300" y="77895450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419100</xdr:colOff>
      <xdr:row>240</xdr:row>
      <xdr:rowOff>161925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315325" y="110204250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256</xdr:row>
      <xdr:rowOff>219075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286750" y="122577225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258</xdr:row>
      <xdr:rowOff>219075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258175" y="124120275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8077200" y="181517925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8505825" y="181851300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391650" y="181708425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8296275" y="187175775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210675" y="187166250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234</xdr:row>
      <xdr:rowOff>76200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496300" y="105241725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234</xdr:row>
      <xdr:rowOff>76200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896350" y="10524172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237</xdr:row>
      <xdr:rowOff>171450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496300" y="108023025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320</xdr:row>
      <xdr:rowOff>28575</xdr:rowOff>
    </xdr:from>
    <xdr:ext cx="2181225" cy="838200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58150" y="139769850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78803</xdr:rowOff>
    </xdr:from>
    <xdr:ext cx="10668000" cy="4016947"/>
    <xdr:pic>
      <xdr:nvPicPr>
        <xdr:cNvPr id="167" name="image131.jpg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78803"/>
          <a:ext cx="10668000" cy="4016947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47625</xdr:colOff>
      <xdr:row>518</xdr:row>
      <xdr:rowOff>28575</xdr:rowOff>
    </xdr:from>
    <xdr:to>
      <xdr:col>7</xdr:col>
      <xdr:colOff>2247900</xdr:colOff>
      <xdr:row>519</xdr:row>
      <xdr:rowOff>542926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89290325"/>
          <a:ext cx="2200275" cy="1114426"/>
        </a:xfrm>
        <a:prstGeom prst="rect">
          <a:avLst/>
        </a:prstGeom>
      </xdr:spPr>
    </xdr:pic>
    <xdr:clientData/>
  </xdr:twoCellAnchor>
  <xdr:twoCellAnchor editAs="oneCell">
    <xdr:from>
      <xdr:col>7</xdr:col>
      <xdr:colOff>444734</xdr:colOff>
      <xdr:row>48</xdr:row>
      <xdr:rowOff>245828</xdr:rowOff>
    </xdr:from>
    <xdr:to>
      <xdr:col>7</xdr:col>
      <xdr:colOff>1985725</xdr:colOff>
      <xdr:row>52</xdr:row>
      <xdr:rowOff>83063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8609" y="13409378"/>
          <a:ext cx="1540991" cy="1231246"/>
        </a:xfrm>
        <a:prstGeom prst="rect">
          <a:avLst/>
        </a:prstGeom>
      </xdr:spPr>
    </xdr:pic>
    <xdr:clientData/>
  </xdr:twoCellAnchor>
  <xdr:twoCellAnchor editAs="oneCell">
    <xdr:from>
      <xdr:col>7</xdr:col>
      <xdr:colOff>343880</xdr:colOff>
      <xdr:row>33</xdr:row>
      <xdr:rowOff>30117</xdr:rowOff>
    </xdr:from>
    <xdr:to>
      <xdr:col>7</xdr:col>
      <xdr:colOff>2002350</xdr:colOff>
      <xdr:row>37</xdr:row>
      <xdr:rowOff>64111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7755" y="8935992"/>
          <a:ext cx="1658470" cy="1322669"/>
        </a:xfrm>
        <a:prstGeom prst="rect">
          <a:avLst/>
        </a:prstGeom>
      </xdr:spPr>
    </xdr:pic>
    <xdr:clientData/>
  </xdr:twoCellAnchor>
  <xdr:twoCellAnchor>
    <xdr:from>
      <xdr:col>7</xdr:col>
      <xdr:colOff>527376</xdr:colOff>
      <xdr:row>43</xdr:row>
      <xdr:rowOff>203807</xdr:rowOff>
    </xdr:from>
    <xdr:to>
      <xdr:col>7</xdr:col>
      <xdr:colOff>1860876</xdr:colOff>
      <xdr:row>47</xdr:row>
      <xdr:rowOff>168175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251" y="11881457"/>
          <a:ext cx="1333500" cy="1164518"/>
        </a:xfrm>
        <a:prstGeom prst="rect">
          <a:avLst/>
        </a:prstGeom>
      </xdr:spPr>
    </xdr:pic>
    <xdr:clientData/>
  </xdr:twoCellAnchor>
  <xdr:twoCellAnchor editAs="oneCell">
    <xdr:from>
      <xdr:col>7</xdr:col>
      <xdr:colOff>403410</xdr:colOff>
      <xdr:row>38</xdr:row>
      <xdr:rowOff>119764</xdr:rowOff>
    </xdr:from>
    <xdr:to>
      <xdr:col>7</xdr:col>
      <xdr:colOff>2103091</xdr:colOff>
      <xdr:row>42</xdr:row>
      <xdr:rowOff>216975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4" y="10507617"/>
          <a:ext cx="1699681" cy="1341064"/>
        </a:xfrm>
        <a:prstGeom prst="rect">
          <a:avLst/>
        </a:prstGeom>
      </xdr:spPr>
    </xdr:pic>
    <xdr:clientData/>
  </xdr:twoCellAnchor>
  <xdr:twoCellAnchor editAs="oneCell">
    <xdr:from>
      <xdr:col>7</xdr:col>
      <xdr:colOff>510568</xdr:colOff>
      <xdr:row>24</xdr:row>
      <xdr:rowOff>63036</xdr:rowOff>
    </xdr:from>
    <xdr:to>
      <xdr:col>7</xdr:col>
      <xdr:colOff>2249775</xdr:colOff>
      <xdr:row>32</xdr:row>
      <xdr:rowOff>11209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443" y="6911511"/>
          <a:ext cx="1739207" cy="1776972"/>
        </a:xfrm>
        <a:prstGeom prst="rect">
          <a:avLst/>
        </a:prstGeom>
      </xdr:spPr>
    </xdr:pic>
    <xdr:clientData/>
  </xdr:twoCellAnchor>
  <xdr:twoCellAnchor editAs="oneCell">
    <xdr:from>
      <xdr:col>7</xdr:col>
      <xdr:colOff>560294</xdr:colOff>
      <xdr:row>54</xdr:row>
      <xdr:rowOff>11206</xdr:rowOff>
    </xdr:from>
    <xdr:to>
      <xdr:col>7</xdr:col>
      <xdr:colOff>1792941</xdr:colOff>
      <xdr:row>57</xdr:row>
      <xdr:rowOff>246530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18" y="15329647"/>
          <a:ext cx="1232647" cy="1232647"/>
        </a:xfrm>
        <a:prstGeom prst="rect">
          <a:avLst/>
        </a:prstGeom>
      </xdr:spPr>
    </xdr:pic>
    <xdr:clientData/>
  </xdr:twoCellAnchor>
  <xdr:twoCellAnchor editAs="oneCell">
    <xdr:from>
      <xdr:col>7</xdr:col>
      <xdr:colOff>521774</xdr:colOff>
      <xdr:row>61</xdr:row>
      <xdr:rowOff>11206</xdr:rowOff>
    </xdr:from>
    <xdr:to>
      <xdr:col>7</xdr:col>
      <xdr:colOff>2281097</xdr:colOff>
      <xdr:row>68</xdr:row>
      <xdr:rowOff>201706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8098" y="17492382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7</xdr:col>
      <xdr:colOff>347382</xdr:colOff>
      <xdr:row>71</xdr:row>
      <xdr:rowOff>74940</xdr:rowOff>
    </xdr:from>
    <xdr:to>
      <xdr:col>7</xdr:col>
      <xdr:colOff>2106707</xdr:colOff>
      <xdr:row>79</xdr:row>
      <xdr:rowOff>41324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3706" y="19797293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448235</xdr:colOff>
      <xdr:row>81</xdr:row>
      <xdr:rowOff>33618</xdr:rowOff>
    </xdr:from>
    <xdr:to>
      <xdr:col>7</xdr:col>
      <xdr:colOff>1987176</xdr:colOff>
      <xdr:row>83</xdr:row>
      <xdr:rowOff>291353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559" y="22131618"/>
          <a:ext cx="1538941" cy="1154206"/>
        </a:xfrm>
        <a:prstGeom prst="rect">
          <a:avLst/>
        </a:prstGeom>
      </xdr:spPr>
    </xdr:pic>
    <xdr:clientData/>
  </xdr:twoCellAnchor>
  <xdr:twoCellAnchor>
    <xdr:from>
      <xdr:col>7</xdr:col>
      <xdr:colOff>795617</xdr:colOff>
      <xdr:row>21</xdr:row>
      <xdr:rowOff>22411</xdr:rowOff>
    </xdr:from>
    <xdr:to>
      <xdr:col>7</xdr:col>
      <xdr:colOff>1882587</xdr:colOff>
      <xdr:row>21</xdr:row>
      <xdr:rowOff>1012238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1941" y="5703793"/>
          <a:ext cx="1086970" cy="989827"/>
        </a:xfrm>
        <a:prstGeom prst="rect">
          <a:avLst/>
        </a:prstGeom>
      </xdr:spPr>
    </xdr:pic>
    <xdr:clientData/>
  </xdr:twoCellAnchor>
  <xdr:oneCellAnchor>
    <xdr:from>
      <xdr:col>7</xdr:col>
      <xdr:colOff>930088</xdr:colOff>
      <xdr:row>20</xdr:row>
      <xdr:rowOff>44823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166412" y="5726205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885825" cy="0"/>
    <xdr:pic>
      <xdr:nvPicPr>
        <xdr:cNvPr id="2" name="image1.png" descr="Exam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3" name="image13.png" descr="Nitril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4" name="image11.png" descr="Без имени-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5" name="image10.png" descr="Без имени-3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266700</xdr:rowOff>
    </xdr:from>
    <xdr:ext cx="2390775" cy="0"/>
    <xdr:pic>
      <xdr:nvPicPr>
        <xdr:cNvPr id="6" name="image5.jpg" descr="цистокопия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6583500"/>
          <a:ext cx="23907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85825" cy="0"/>
    <xdr:pic>
      <xdr:nvPicPr>
        <xdr:cNvPr id="7" name="image1.png" descr="Exam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85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9625" cy="0"/>
    <xdr:pic>
      <xdr:nvPicPr>
        <xdr:cNvPr id="8" name="image13.png" descr="Nitril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8096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23925" cy="0"/>
    <xdr:pic>
      <xdr:nvPicPr>
        <xdr:cNvPr id="9" name="image11.png" descr="Без имени-2.pn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9239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10" name="image10.png" descr="Без имени-3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342900" cy="0"/>
    <xdr:pic>
      <xdr:nvPicPr>
        <xdr:cNvPr id="11" name="image2.jpg" descr="полушарных операций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229600" y="80333850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213</xdr:row>
      <xdr:rowOff>371475</xdr:rowOff>
    </xdr:from>
    <xdr:ext cx="238125" cy="0"/>
    <xdr:pic>
      <xdr:nvPicPr>
        <xdr:cNvPr id="12" name="image6.jpg" descr="на бедре.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29600" y="92363925"/>
          <a:ext cx="2381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221</xdr:row>
      <xdr:rowOff>200025</xdr:rowOff>
    </xdr:from>
    <xdr:ext cx="285750" cy="0"/>
    <xdr:pic>
      <xdr:nvPicPr>
        <xdr:cNvPr id="13" name="image7.jpg" descr="ламиноэктомия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229600" y="99021900"/>
          <a:ext cx="2857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218</xdr:row>
      <xdr:rowOff>0</xdr:rowOff>
    </xdr:from>
    <xdr:ext cx="342900" cy="0"/>
    <xdr:pic>
      <xdr:nvPicPr>
        <xdr:cNvPr id="14" name="image4.jpg" descr="лор операций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29600" y="9512617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209550</xdr:rowOff>
    </xdr:from>
    <xdr:ext cx="247650" cy="0"/>
    <xdr:pic>
      <xdr:nvPicPr>
        <xdr:cNvPr id="15" name="image12.jpg" descr="Corium_Foliodrape_brochure3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229600" y="8510587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114300</xdr:rowOff>
    </xdr:from>
    <xdr:ext cx="76200" cy="0"/>
    <xdr:pic>
      <xdr:nvPicPr>
        <xdr:cNvPr id="16" name="image9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229600" y="82353150"/>
          <a:ext cx="762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224</xdr:row>
      <xdr:rowOff>209550</xdr:rowOff>
    </xdr:from>
    <xdr:ext cx="247650" cy="0"/>
    <xdr:pic>
      <xdr:nvPicPr>
        <xdr:cNvPr id="17" name="image3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229600" y="100574475"/>
          <a:ext cx="2476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57150</xdr:rowOff>
    </xdr:from>
    <xdr:ext cx="0" cy="190500"/>
    <xdr:pic>
      <xdr:nvPicPr>
        <xdr:cNvPr id="1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9600" y="51939825"/>
          <a:ext cx="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95250</xdr:rowOff>
    </xdr:from>
    <xdr:ext cx="0" cy="152400"/>
    <xdr:pic>
      <xdr:nvPicPr>
        <xdr:cNvPr id="19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9600" y="51977925"/>
          <a:ext cx="0" cy="152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1428750</xdr:rowOff>
    </xdr:from>
    <xdr:ext cx="0" cy="0"/>
    <xdr:pic>
      <xdr:nvPicPr>
        <xdr:cNvPr id="20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9600" y="53311425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1209675</xdr:rowOff>
    </xdr:from>
    <xdr:ext cx="0" cy="0"/>
    <xdr:pic>
      <xdr:nvPicPr>
        <xdr:cNvPr id="21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229600" y="5309235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2409825" cy="0"/>
    <xdr:pic>
      <xdr:nvPicPr>
        <xdr:cNvPr id="22" name="image14.png" descr="СММС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80333850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3" name="image1.png" descr="Exam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4" name="image13.png" descr="Nitril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25" name="image11.png" descr="Без имени-2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26" name="image10.png" descr="Без имени-3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9525</xdr:rowOff>
    </xdr:from>
    <xdr:ext cx="2133600" cy="0"/>
    <xdr:pic>
      <xdr:nvPicPr>
        <xdr:cNvPr id="27" name="image5.jpg" descr="цистокопия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516950"/>
          <a:ext cx="2133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00100" cy="0"/>
    <xdr:pic>
      <xdr:nvPicPr>
        <xdr:cNvPr id="28" name="image1.png" descr="Exam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0333850"/>
          <a:ext cx="8001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52450" cy="0"/>
    <xdr:pic>
      <xdr:nvPicPr>
        <xdr:cNvPr id="29" name="image13.png" descr="Nitril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0333850"/>
          <a:ext cx="55245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838200" cy="0"/>
    <xdr:pic>
      <xdr:nvPicPr>
        <xdr:cNvPr id="30" name="image11.png" descr="Без имени-2.pn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0333850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31" name="image10.png" descr="Без имени-3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352425" cy="0"/>
    <xdr:pic>
      <xdr:nvPicPr>
        <xdr:cNvPr id="32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229600" y="5450205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1076325</xdr:rowOff>
    </xdr:from>
    <xdr:ext cx="352425" cy="0"/>
    <xdr:pic>
      <xdr:nvPicPr>
        <xdr:cNvPr id="33" name="image20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229600" y="5557837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1076325</xdr:rowOff>
    </xdr:from>
    <xdr:ext cx="352425" cy="9525"/>
    <xdr:pic>
      <xdr:nvPicPr>
        <xdr:cNvPr id="34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229600" y="49825275"/>
          <a:ext cx="352425" cy="9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311</xdr:row>
      <xdr:rowOff>123825</xdr:rowOff>
    </xdr:from>
    <xdr:ext cx="2257425" cy="1724025"/>
    <xdr:pic>
      <xdr:nvPicPr>
        <xdr:cNvPr id="35" name="image29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343900" y="137807700"/>
          <a:ext cx="2257425" cy="1724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334</xdr:row>
      <xdr:rowOff>133350</xdr:rowOff>
    </xdr:from>
    <xdr:ext cx="2190750" cy="2047875"/>
    <xdr:pic>
      <xdr:nvPicPr>
        <xdr:cNvPr id="36" name="image27.png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429625" y="143075025"/>
          <a:ext cx="21907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173</xdr:row>
      <xdr:rowOff>38100</xdr:rowOff>
    </xdr:from>
    <xdr:ext cx="1238250" cy="628650"/>
    <xdr:pic>
      <xdr:nvPicPr>
        <xdr:cNvPr id="37" name="image25.jpg" descr="https://dolcepharm.kz/wp-content/uploads/2021/01/prostynya-8-350x350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791575" y="68780025"/>
          <a:ext cx="12382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288</xdr:row>
      <xdr:rowOff>9525</xdr:rowOff>
    </xdr:from>
    <xdr:ext cx="1400175" cy="657225"/>
    <xdr:pic>
      <xdr:nvPicPr>
        <xdr:cNvPr id="38" name="image17.jpg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743950" y="132302250"/>
          <a:ext cx="14001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282</xdr:row>
      <xdr:rowOff>47625</xdr:rowOff>
    </xdr:from>
    <xdr:ext cx="1133475" cy="600075"/>
    <xdr:pic>
      <xdr:nvPicPr>
        <xdr:cNvPr id="39" name="image16.jpg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801100" y="130968750"/>
          <a:ext cx="1133475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279</xdr:row>
      <xdr:rowOff>66675</xdr:rowOff>
    </xdr:from>
    <xdr:ext cx="1276350" cy="628650"/>
    <xdr:pic>
      <xdr:nvPicPr>
        <xdr:cNvPr id="40" name="image22.jpg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715375" y="130302000"/>
          <a:ext cx="12763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276</xdr:row>
      <xdr:rowOff>9525</xdr:rowOff>
    </xdr:from>
    <xdr:ext cx="1457325" cy="714375"/>
    <xdr:pic>
      <xdr:nvPicPr>
        <xdr:cNvPr id="41" name="image18.jpg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610600" y="129559050"/>
          <a:ext cx="145732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66675</xdr:rowOff>
    </xdr:from>
    <xdr:ext cx="1400175" cy="561975"/>
    <xdr:pic>
      <xdr:nvPicPr>
        <xdr:cNvPr id="42" name="image19.jpg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734425" y="134416800"/>
          <a:ext cx="140017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297</xdr:row>
      <xdr:rowOff>28575</xdr:rowOff>
    </xdr:from>
    <xdr:ext cx="1362075" cy="581025"/>
    <xdr:pic>
      <xdr:nvPicPr>
        <xdr:cNvPr id="43" name="image32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734425" y="134378700"/>
          <a:ext cx="1362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139</xdr:row>
      <xdr:rowOff>342900</xdr:rowOff>
    </xdr:from>
    <xdr:ext cx="1914525" cy="1295400"/>
    <xdr:pic>
      <xdr:nvPicPr>
        <xdr:cNvPr id="44" name="image31.jpg" descr="цистококопия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429625" y="43462575"/>
          <a:ext cx="191452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153</xdr:row>
      <xdr:rowOff>361950</xdr:rowOff>
    </xdr:from>
    <xdr:ext cx="1666875" cy="1295400"/>
    <xdr:pic>
      <xdr:nvPicPr>
        <xdr:cNvPr id="45" name="image34.jpg" descr="АКШ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15350" y="56969025"/>
          <a:ext cx="16668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141</xdr:row>
      <xdr:rowOff>219075</xdr:rowOff>
    </xdr:from>
    <xdr:ext cx="2247900" cy="1609725"/>
    <xdr:pic>
      <xdr:nvPicPr>
        <xdr:cNvPr id="46" name="image28.jpg" descr="https://dolcepharm.kz/wp-content/uploads/2020/12/KTS-1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343900" y="45643800"/>
          <a:ext cx="2247900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218</xdr:row>
      <xdr:rowOff>666750</xdr:rowOff>
    </xdr:from>
    <xdr:ext cx="2247900" cy="828675"/>
    <xdr:pic>
      <xdr:nvPicPr>
        <xdr:cNvPr id="47" name="image37.jpg" descr="https://dolcepharm.kz/wp-content/uploads/2021/01/kdongk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324850" y="95792925"/>
          <a:ext cx="2247900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220</xdr:row>
      <xdr:rowOff>28575</xdr:rowOff>
    </xdr:from>
    <xdr:ext cx="1371600" cy="923925"/>
    <xdr:pic>
      <xdr:nvPicPr>
        <xdr:cNvPr id="48" name="image23.jpg" descr="позвоночнике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629650" y="97536000"/>
          <a:ext cx="13716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159</xdr:row>
      <xdr:rowOff>57150</xdr:rowOff>
    </xdr:from>
    <xdr:ext cx="1724025" cy="1419225"/>
    <xdr:pic>
      <xdr:nvPicPr>
        <xdr:cNvPr id="49" name="image21.jpg" descr="ангиография..jp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448675" y="62626875"/>
          <a:ext cx="1724025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156</xdr:row>
      <xdr:rowOff>1019175</xdr:rowOff>
    </xdr:from>
    <xdr:ext cx="1905000" cy="1409700"/>
    <xdr:pic>
      <xdr:nvPicPr>
        <xdr:cNvPr id="50" name="image24.jpg" descr="https://dolcepharm.kz/wp-content/uploads/2021/01/aortokoronar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458200" y="59664600"/>
          <a:ext cx="1905000" cy="1409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165</xdr:row>
      <xdr:rowOff>352425</xdr:rowOff>
    </xdr:from>
    <xdr:ext cx="2305050" cy="838200"/>
    <xdr:pic>
      <xdr:nvPicPr>
        <xdr:cNvPr id="51" name="image26.jpg" descr="https://dolcepharm.kz/wp-content/uploads/2021/01/kdangio2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8296275" y="65951100"/>
          <a:ext cx="23050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162</xdr:row>
      <xdr:rowOff>28575</xdr:rowOff>
    </xdr:from>
    <xdr:ext cx="2238375" cy="904875"/>
    <xdr:pic>
      <xdr:nvPicPr>
        <xdr:cNvPr id="52" name="image38.jpg" descr="https://dolcepharm.kz/wp-content/uploads/2021/01/kdangio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324850" y="64341375"/>
          <a:ext cx="223837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221</xdr:row>
      <xdr:rowOff>76200</xdr:rowOff>
    </xdr:from>
    <xdr:ext cx="1390650" cy="1038225"/>
    <xdr:pic>
      <xdr:nvPicPr>
        <xdr:cNvPr id="53" name="image33.jpg" descr="ламиноэктомия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629650" y="98898075"/>
          <a:ext cx="139065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136</xdr:row>
      <xdr:rowOff>104775</xdr:rowOff>
    </xdr:from>
    <xdr:ext cx="1914525" cy="1390650"/>
    <xdr:pic>
      <xdr:nvPicPr>
        <xdr:cNvPr id="54" name="image35.jpg" descr="Кесарева.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439150" y="41395650"/>
          <a:ext cx="1914525" cy="1390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203</xdr:row>
      <xdr:rowOff>180975</xdr:rowOff>
    </xdr:from>
    <xdr:ext cx="1714500" cy="1343025"/>
    <xdr:pic>
      <xdr:nvPicPr>
        <xdr:cNvPr id="55" name="image30.jpg" descr="лапароскопия..jp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534400" y="85077300"/>
          <a:ext cx="1714500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206</xdr:row>
      <xdr:rowOff>142875</xdr:rowOff>
    </xdr:from>
    <xdr:ext cx="1790700" cy="1076325"/>
    <xdr:pic>
      <xdr:nvPicPr>
        <xdr:cNvPr id="56" name="image42.jpg" descr="https://dolcepharm.kz/wp-content/uploads/2021/01/kdl-1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458200" y="87010875"/>
          <a:ext cx="17907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224</xdr:row>
      <xdr:rowOff>123825</xdr:rowOff>
    </xdr:from>
    <xdr:ext cx="1409700" cy="971550"/>
    <xdr:pic>
      <xdr:nvPicPr>
        <xdr:cNvPr id="57" name="image46.jpg" descr="https://dolcepharm.kz/wp-content/uploads/2021/01/lipos.jp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629650" y="100488750"/>
          <a:ext cx="1409700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201</xdr:row>
      <xdr:rowOff>76200</xdr:rowOff>
    </xdr:from>
    <xdr:ext cx="1733550" cy="1200150"/>
    <xdr:pic>
      <xdr:nvPicPr>
        <xdr:cNvPr id="58" name="image6.jpg" descr="на бедре.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543925" y="83600925"/>
          <a:ext cx="17335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195</xdr:row>
      <xdr:rowOff>171450</xdr:rowOff>
    </xdr:from>
    <xdr:ext cx="1590675" cy="1247775"/>
    <xdr:pic>
      <xdr:nvPicPr>
        <xdr:cNvPr id="59" name="image36.jpg" descr="универсальный большой.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639175" y="80867250"/>
          <a:ext cx="15906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198</xdr:row>
      <xdr:rowOff>19050</xdr:rowOff>
    </xdr:from>
    <xdr:ext cx="1600200" cy="1057275"/>
    <xdr:pic>
      <xdr:nvPicPr>
        <xdr:cNvPr id="60" name="image47.jpg" descr="https://dolcepharm.kz/wp-content/uploads/2021/01/kub-1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601075" y="82257900"/>
          <a:ext cx="16002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228</xdr:row>
      <xdr:rowOff>57150</xdr:rowOff>
    </xdr:from>
    <xdr:ext cx="1133475" cy="781050"/>
    <xdr:pic>
      <xdr:nvPicPr>
        <xdr:cNvPr id="61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829675" y="102308025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230</xdr:row>
      <xdr:rowOff>95250</xdr:rowOff>
    </xdr:from>
    <xdr:ext cx="1143000" cy="752475"/>
    <xdr:pic>
      <xdr:nvPicPr>
        <xdr:cNvPr id="62" name="image39.jpg" descr="Постельное белье1.JP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839200" y="103317675"/>
          <a:ext cx="114300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102</xdr:row>
      <xdr:rowOff>533400</xdr:rowOff>
    </xdr:from>
    <xdr:ext cx="2247900" cy="1333500"/>
    <xdr:pic>
      <xdr:nvPicPr>
        <xdr:cNvPr id="63" name="image48.jpg" descr="https://dolcepharm.kz/wp-content/uploads/2019/01/NG-0.jp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401050" y="25707975"/>
          <a:ext cx="224790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109</xdr:row>
      <xdr:rowOff>0</xdr:rowOff>
    </xdr:from>
    <xdr:ext cx="1695450" cy="914400"/>
    <xdr:pic>
      <xdr:nvPicPr>
        <xdr:cNvPr id="64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505825" y="27860625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115</xdr:row>
      <xdr:rowOff>28575</xdr:rowOff>
    </xdr:from>
    <xdr:ext cx="1704975" cy="847725"/>
    <xdr:pic>
      <xdr:nvPicPr>
        <xdr:cNvPr id="65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505825" y="29375100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121</xdr:row>
      <xdr:rowOff>447675</xdr:rowOff>
    </xdr:from>
    <xdr:ext cx="1638300" cy="676275"/>
    <xdr:pic>
      <xdr:nvPicPr>
        <xdr:cNvPr id="66" name="image54.jpg" descr="https://dolcepharm.kz/wp-content/uploads/2020/12/NG-4.jpg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629650" y="31080075"/>
          <a:ext cx="163830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97</xdr:row>
      <xdr:rowOff>123825</xdr:rowOff>
    </xdr:from>
    <xdr:ext cx="1666875" cy="1019175"/>
    <xdr:pic>
      <xdr:nvPicPr>
        <xdr:cNvPr id="67" name="image41.jpg" descr="УЗИ.jpg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8401050" y="22021800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147</xdr:row>
      <xdr:rowOff>123825</xdr:rowOff>
    </xdr:from>
    <xdr:ext cx="1571625" cy="733425"/>
    <xdr:pic>
      <xdr:nvPicPr>
        <xdr:cNvPr id="68" name="image40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505825" y="48872775"/>
          <a:ext cx="15716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69" name="image10.png" descr="Без имени-3.pn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90600" cy="0"/>
    <xdr:pic>
      <xdr:nvPicPr>
        <xdr:cNvPr id="70" name="image10.png" descr="Без имени-3.pn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9060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1" name="image10.png" descr="Без имени-3.pn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904875" cy="0"/>
    <xdr:pic>
      <xdr:nvPicPr>
        <xdr:cNvPr id="72" name="image10.png" descr="Без имени-3.pn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0333850"/>
          <a:ext cx="90487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261</xdr:row>
      <xdr:rowOff>47625</xdr:rowOff>
    </xdr:from>
    <xdr:ext cx="1143000" cy="552450"/>
    <xdr:pic>
      <xdr:nvPicPr>
        <xdr:cNvPr id="73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591550" y="1261681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291</xdr:row>
      <xdr:rowOff>38100</xdr:rowOff>
    </xdr:from>
    <xdr:ext cx="1114425" cy="628650"/>
    <xdr:pic>
      <xdr:nvPicPr>
        <xdr:cNvPr id="74" name="image44.jpg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8915400" y="133016625"/>
          <a:ext cx="11144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294</xdr:row>
      <xdr:rowOff>28575</xdr:rowOff>
    </xdr:from>
    <xdr:ext cx="1057275" cy="590550"/>
    <xdr:pic>
      <xdr:nvPicPr>
        <xdr:cNvPr id="75" name="image51.jpg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896350" y="133692900"/>
          <a:ext cx="10572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167</xdr:row>
      <xdr:rowOff>47625</xdr:rowOff>
    </xdr:from>
    <xdr:ext cx="885825" cy="571500"/>
    <xdr:pic>
      <xdr:nvPicPr>
        <xdr:cNvPr id="76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791575" y="67417950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191</xdr:row>
      <xdr:rowOff>19050</xdr:rowOff>
    </xdr:from>
    <xdr:ext cx="476250" cy="457200"/>
    <xdr:pic>
      <xdr:nvPicPr>
        <xdr:cNvPr id="77" name="image49.jpg" descr="https://dolcepharm.kz/wp-content/uploads/2021/01/prostynya-13-350x350.jp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829675" y="79609950"/>
          <a:ext cx="47625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273</xdr:row>
      <xdr:rowOff>47625</xdr:rowOff>
    </xdr:from>
    <xdr:ext cx="952500" cy="600075"/>
    <xdr:pic>
      <xdr:nvPicPr>
        <xdr:cNvPr id="78" name="image56.jpg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686800" y="128911350"/>
          <a:ext cx="952500" cy="600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285</xdr:row>
      <xdr:rowOff>47625</xdr:rowOff>
    </xdr:from>
    <xdr:ext cx="981075" cy="581025"/>
    <xdr:pic>
      <xdr:nvPicPr>
        <xdr:cNvPr id="79" name="image53.jpg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991600" y="131654550"/>
          <a:ext cx="981075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473</xdr:row>
      <xdr:rowOff>276225</xdr:rowOff>
    </xdr:from>
    <xdr:ext cx="1123950" cy="1047750"/>
    <xdr:pic>
      <xdr:nvPicPr>
        <xdr:cNvPr id="84" name="image59.png" descr="маска детская .pn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629650" y="17622202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1457325</xdr:colOff>
      <xdr:row>476</xdr:row>
      <xdr:rowOff>304800</xdr:rowOff>
    </xdr:from>
    <xdr:ext cx="838200" cy="1266825"/>
    <xdr:pic>
      <xdr:nvPicPr>
        <xdr:cNvPr id="85" name="image55.png" descr="маска завязки.pn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686925" y="17752695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87085</xdr:colOff>
      <xdr:row>476</xdr:row>
      <xdr:rowOff>171450</xdr:rowOff>
    </xdr:from>
    <xdr:ext cx="1143000" cy="933450"/>
    <xdr:pic>
      <xdr:nvPicPr>
        <xdr:cNvPr id="86" name="image67.png" descr="Безимени-1.png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8316685" y="17739360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327932</xdr:colOff>
      <xdr:row>476</xdr:row>
      <xdr:rowOff>438150</xdr:rowOff>
    </xdr:from>
    <xdr:ext cx="1466850" cy="1476375"/>
    <xdr:pic>
      <xdr:nvPicPr>
        <xdr:cNvPr id="87" name="image60.png" descr="маска уголь.png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557532" y="17766030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497</xdr:row>
      <xdr:rowOff>238125</xdr:rowOff>
    </xdr:from>
    <xdr:ext cx="838200" cy="800100"/>
    <xdr:pic>
      <xdr:nvPicPr>
        <xdr:cNvPr id="88" name="image62.jpg" descr="2.png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8953500" y="183946800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1362075</xdr:colOff>
      <xdr:row>500</xdr:row>
      <xdr:rowOff>19050</xdr:rowOff>
    </xdr:from>
    <xdr:ext cx="847725" cy="561975"/>
    <xdr:pic>
      <xdr:nvPicPr>
        <xdr:cNvPr id="89" name="image66.jpg" descr="3.pn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591675" y="184604025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231962</xdr:colOff>
      <xdr:row>494</xdr:row>
      <xdr:rowOff>152400</xdr:rowOff>
    </xdr:from>
    <xdr:ext cx="714375" cy="695325"/>
    <xdr:pic>
      <xdr:nvPicPr>
        <xdr:cNvPr id="90" name="image69.jpg" descr="1.pn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613962" y="188243135"/>
          <a:ext cx="7143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1171575</xdr:colOff>
      <xdr:row>512</xdr:row>
      <xdr:rowOff>209550</xdr:rowOff>
    </xdr:from>
    <xdr:ext cx="1019175" cy="914400"/>
    <xdr:pic>
      <xdr:nvPicPr>
        <xdr:cNvPr id="91" name="image76.jpg" descr="IMG_1783.jp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401175" y="188128275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512</xdr:row>
      <xdr:rowOff>209550</xdr:rowOff>
    </xdr:from>
    <xdr:ext cx="647700" cy="914400"/>
    <xdr:pic>
      <xdr:nvPicPr>
        <xdr:cNvPr id="92" name="image61.jpg" descr="IMG_1774.jp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572500" y="188128275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503</xdr:row>
      <xdr:rowOff>314325</xdr:rowOff>
    </xdr:from>
    <xdr:ext cx="733425" cy="923925"/>
    <xdr:pic>
      <xdr:nvPicPr>
        <xdr:cNvPr id="93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753600" y="185947050"/>
          <a:ext cx="7334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503</xdr:row>
      <xdr:rowOff>95250</xdr:rowOff>
    </xdr:from>
    <xdr:ext cx="1114425" cy="1323975"/>
    <xdr:pic>
      <xdr:nvPicPr>
        <xdr:cNvPr id="94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562975" y="185727975"/>
          <a:ext cx="11144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89</xdr:row>
      <xdr:rowOff>257175</xdr:rowOff>
    </xdr:from>
    <xdr:ext cx="1095375" cy="923925"/>
    <xdr:pic>
      <xdr:nvPicPr>
        <xdr:cNvPr id="95" name="image72.jp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296275" y="17887950"/>
          <a:ext cx="109537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481</xdr:row>
      <xdr:rowOff>114300</xdr:rowOff>
    </xdr:from>
    <xdr:ext cx="952500" cy="495300"/>
    <xdr:pic>
      <xdr:nvPicPr>
        <xdr:cNvPr id="96" name="image64.pn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8467725" y="179536725"/>
          <a:ext cx="9525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1028700</xdr:colOff>
      <xdr:row>481</xdr:row>
      <xdr:rowOff>123825</xdr:rowOff>
    </xdr:from>
    <xdr:ext cx="1038225" cy="628650"/>
    <xdr:pic>
      <xdr:nvPicPr>
        <xdr:cNvPr id="97" name="image65.pn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258300" y="179546250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1181100</xdr:colOff>
      <xdr:row>484</xdr:row>
      <xdr:rowOff>200025</xdr:rowOff>
    </xdr:from>
    <xdr:ext cx="819150" cy="495300"/>
    <xdr:pic>
      <xdr:nvPicPr>
        <xdr:cNvPr id="98" name="image80.pn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410700" y="180365400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484</xdr:row>
      <xdr:rowOff>180975</xdr:rowOff>
    </xdr:from>
    <xdr:ext cx="828675" cy="495300"/>
    <xdr:pic>
      <xdr:nvPicPr>
        <xdr:cNvPr id="99" name="image73.pn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763000" y="180346350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512989</xdr:colOff>
      <xdr:row>474</xdr:row>
      <xdr:rowOff>228600</xdr:rowOff>
    </xdr:from>
    <xdr:ext cx="1466850" cy="1457325"/>
    <xdr:pic>
      <xdr:nvPicPr>
        <xdr:cNvPr id="100" name="image78.png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742589" y="17653635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478</xdr:row>
      <xdr:rowOff>428625</xdr:rowOff>
    </xdr:from>
    <xdr:ext cx="1800225" cy="676275"/>
    <xdr:pic>
      <xdr:nvPicPr>
        <xdr:cNvPr id="101" name="image68.pn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610600" y="178689000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1285875</xdr:colOff>
      <xdr:row>89</xdr:row>
      <xdr:rowOff>200025</xdr:rowOff>
    </xdr:from>
    <xdr:ext cx="1114425" cy="942975"/>
    <xdr:pic>
      <xdr:nvPicPr>
        <xdr:cNvPr id="102" name="image79.jp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515475" y="17830800"/>
          <a:ext cx="1114425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474</xdr:row>
      <xdr:rowOff>352425</xdr:rowOff>
    </xdr:from>
    <xdr:ext cx="971550" cy="1028700"/>
    <xdr:pic>
      <xdr:nvPicPr>
        <xdr:cNvPr id="103" name="image74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715500" y="17666017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459921</xdr:colOff>
      <xdr:row>356</xdr:row>
      <xdr:rowOff>126547</xdr:rowOff>
    </xdr:from>
    <xdr:ext cx="1314450" cy="942975"/>
    <xdr:pic>
      <xdr:nvPicPr>
        <xdr:cNvPr id="105" name="image70.pn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841921" y="165766297"/>
          <a:ext cx="13144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512989</xdr:colOff>
      <xdr:row>367</xdr:row>
      <xdr:rowOff>59871</xdr:rowOff>
    </xdr:from>
    <xdr:ext cx="1314450" cy="990600"/>
    <xdr:pic>
      <xdr:nvPicPr>
        <xdr:cNvPr id="106" name="image83.jpg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894989" y="168244157"/>
          <a:ext cx="131445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202746</xdr:colOff>
      <xdr:row>346</xdr:row>
      <xdr:rowOff>63954</xdr:rowOff>
    </xdr:from>
    <xdr:ext cx="1857375" cy="1295400"/>
    <xdr:pic>
      <xdr:nvPicPr>
        <xdr:cNvPr id="107" name="image75.pn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584746" y="163254418"/>
          <a:ext cx="1857375" cy="1295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264</xdr:row>
      <xdr:rowOff>47625</xdr:rowOff>
    </xdr:from>
    <xdr:ext cx="1143000" cy="552450"/>
    <xdr:pic>
      <xdr:nvPicPr>
        <xdr:cNvPr id="108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582025" y="1268539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267</xdr:row>
      <xdr:rowOff>47625</xdr:rowOff>
    </xdr:from>
    <xdr:ext cx="1143000" cy="552450"/>
    <xdr:pic>
      <xdr:nvPicPr>
        <xdr:cNvPr id="109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582025" y="12753975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376</xdr:row>
      <xdr:rowOff>28575</xdr:rowOff>
    </xdr:from>
    <xdr:ext cx="828675" cy="2552700"/>
    <xdr:pic>
      <xdr:nvPicPr>
        <xdr:cNvPr id="110" name="image100.png" descr="Без имени-6.png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9039225" y="152971500"/>
          <a:ext cx="82867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413</xdr:row>
      <xdr:rowOff>123825</xdr:rowOff>
    </xdr:from>
    <xdr:ext cx="1876425" cy="1866900"/>
    <xdr:pic>
      <xdr:nvPicPr>
        <xdr:cNvPr id="111" name="image81.jpg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591550" y="162220275"/>
          <a:ext cx="18764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10273</xdr:colOff>
      <xdr:row>390</xdr:row>
      <xdr:rowOff>100853</xdr:rowOff>
    </xdr:from>
    <xdr:ext cx="2410198" cy="2751980"/>
    <xdr:pic>
      <xdr:nvPicPr>
        <xdr:cNvPr id="112" name="image90.jpg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239873" y="156939503"/>
          <a:ext cx="2410198" cy="275198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518159</xdr:colOff>
      <xdr:row>451</xdr:row>
      <xdr:rowOff>215265</xdr:rowOff>
    </xdr:from>
    <xdr:ext cx="1470661" cy="2924175"/>
    <xdr:pic>
      <xdr:nvPicPr>
        <xdr:cNvPr id="113" name="image87.jpg" descr="https://dolcepharm.kz/wp-content/uploads/2021/01/halat1.jpg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3" cstate="print"/>
        <a:srcRect l="25890" r="24142"/>
        <a:stretch/>
      </xdr:blipFill>
      <xdr:spPr>
        <a:xfrm>
          <a:off x="8747759" y="171131865"/>
          <a:ext cx="1470661" cy="2924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270</xdr:row>
      <xdr:rowOff>66675</xdr:rowOff>
    </xdr:from>
    <xdr:ext cx="1143000" cy="552450"/>
    <xdr:pic>
      <xdr:nvPicPr>
        <xdr:cNvPr id="114" name="image52.jpg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582025" y="128244600"/>
          <a:ext cx="114300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552450</xdr:colOff>
      <xdr:row>170</xdr:row>
      <xdr:rowOff>66675</xdr:rowOff>
    </xdr:from>
    <xdr:ext cx="885825" cy="571500"/>
    <xdr:pic>
      <xdr:nvPicPr>
        <xdr:cNvPr id="115" name="image58.jpg" descr="https://dolcepharm.kz/wp-content/uploads/2021/01/prostynya-12-350x350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782050" y="68122800"/>
          <a:ext cx="8858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238</xdr:row>
      <xdr:rowOff>104775</xdr:rowOff>
    </xdr:from>
    <xdr:ext cx="790575" cy="695325"/>
    <xdr:pic>
      <xdr:nvPicPr>
        <xdr:cNvPr id="116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829675" y="109137450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628650</xdr:colOff>
      <xdr:row>232</xdr:row>
      <xdr:rowOff>114300</xdr:rowOff>
    </xdr:from>
    <xdr:ext cx="371475" cy="762000"/>
    <xdr:pic>
      <xdr:nvPicPr>
        <xdr:cNvPr id="117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858250" y="104251125"/>
          <a:ext cx="3714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232</xdr:row>
      <xdr:rowOff>123825</xdr:rowOff>
    </xdr:from>
    <xdr:ext cx="628650" cy="762000"/>
    <xdr:pic>
      <xdr:nvPicPr>
        <xdr:cNvPr id="118" name="image82.pn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229725" y="104260650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235</xdr:row>
      <xdr:rowOff>161925</xdr:rowOff>
    </xdr:from>
    <xdr:ext cx="1162050" cy="1066800"/>
    <xdr:pic>
      <xdr:nvPicPr>
        <xdr:cNvPr id="119" name="image84.jpg" descr="https://dolcepharm.kz/wp-content/uploads/2021/01/indzashita.jpg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639175" y="106241850"/>
          <a:ext cx="11620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126</xdr:row>
      <xdr:rowOff>390525</xdr:rowOff>
    </xdr:from>
    <xdr:ext cx="1819275" cy="1114425"/>
    <xdr:pic>
      <xdr:nvPicPr>
        <xdr:cNvPr id="120" name="image91.jpg" descr="https://dolcepharm.kz/wp-content/uploads/2019/06/KBR-0.jpg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324850" y="32461200"/>
          <a:ext cx="181927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128</xdr:row>
      <xdr:rowOff>295275</xdr:rowOff>
    </xdr:from>
    <xdr:ext cx="1800225" cy="1200150"/>
    <xdr:pic>
      <xdr:nvPicPr>
        <xdr:cNvPr id="121" name="image93.jpg" descr="https://dolcepharm.kz/wp-content/uploads/2020/12/KBR-1.jpg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8305800" y="34537650"/>
          <a:ext cx="18002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130</xdr:row>
      <xdr:rowOff>257175</xdr:rowOff>
    </xdr:from>
    <xdr:ext cx="1714500" cy="1219200"/>
    <xdr:pic>
      <xdr:nvPicPr>
        <xdr:cNvPr id="122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353425" y="36480750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132</xdr:row>
      <xdr:rowOff>257175</xdr:rowOff>
    </xdr:from>
    <xdr:ext cx="1638300" cy="1114425"/>
    <xdr:pic>
      <xdr:nvPicPr>
        <xdr:cNvPr id="123" name="image88.jpg" descr="https://dolcepharm.kz/wp-content/uploads/2019/05/KBR-3.jpg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372475" y="38328600"/>
          <a:ext cx="16383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101</xdr:row>
      <xdr:rowOff>142875</xdr:rowOff>
    </xdr:from>
    <xdr:ext cx="1343025" cy="904875"/>
    <xdr:pic>
      <xdr:nvPicPr>
        <xdr:cNvPr id="124" name="image95.jpg" descr="новорожденного.jpg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543925" y="24326850"/>
          <a:ext cx="13430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95</xdr:row>
      <xdr:rowOff>95250</xdr:rowOff>
    </xdr:from>
    <xdr:ext cx="952500" cy="800100"/>
    <xdr:pic>
      <xdr:nvPicPr>
        <xdr:cNvPr id="125" name="image97.jpg" descr="осмотра половых органов.jp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715375" y="20964525"/>
          <a:ext cx="9525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99</xdr:row>
      <xdr:rowOff>66675</xdr:rowOff>
    </xdr:from>
    <xdr:ext cx="1285875" cy="838200"/>
    <xdr:pic>
      <xdr:nvPicPr>
        <xdr:cNvPr id="126" name="image92.jpg" descr="аборт.jp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534400" y="23221950"/>
          <a:ext cx="128587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254</xdr:row>
      <xdr:rowOff>133350</xdr:rowOff>
    </xdr:from>
    <xdr:ext cx="1543050" cy="914400"/>
    <xdr:pic>
      <xdr:nvPicPr>
        <xdr:cNvPr id="127" name="image101.jpg" descr="https://dolcepharm.kz/wp-content/uploads/2021/01/kdor.jp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496300" y="120081675"/>
          <a:ext cx="15430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255</xdr:row>
      <xdr:rowOff>85725</xdr:rowOff>
    </xdr:from>
    <xdr:ext cx="1323975" cy="933450"/>
    <xdr:pic>
      <xdr:nvPicPr>
        <xdr:cNvPr id="128" name="image102.jpg" descr="https://dolcepharm.kz/wp-content/uploads/2021/01/shvov.jp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610600" y="121243725"/>
          <a:ext cx="13239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248</xdr:row>
      <xdr:rowOff>85725</xdr:rowOff>
    </xdr:from>
    <xdr:ext cx="1133475" cy="781050"/>
    <xdr:pic>
      <xdr:nvPicPr>
        <xdr:cNvPr id="129" name="image109.jpg" descr="КООП..jp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591550" y="115709700"/>
          <a:ext cx="113347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250</xdr:row>
      <xdr:rowOff>95250</xdr:rowOff>
    </xdr:from>
    <xdr:ext cx="1095375" cy="790575"/>
    <xdr:pic>
      <xdr:nvPicPr>
        <xdr:cNvPr id="130" name="image94.jpg" descr="КООП-1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591550" y="117014625"/>
          <a:ext cx="10953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252</xdr:row>
      <xdr:rowOff>238125</xdr:rowOff>
    </xdr:from>
    <xdr:ext cx="1228725" cy="952500"/>
    <xdr:pic>
      <xdr:nvPicPr>
        <xdr:cNvPr id="131" name="image105.jpg" descr="https://dolcepharm.kz/wp-content/uploads/2021/01/kdoop2.jp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601075" y="118414800"/>
          <a:ext cx="1228725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242</xdr:row>
      <xdr:rowOff>266700</xdr:rowOff>
    </xdr:from>
    <xdr:ext cx="1143000" cy="904875"/>
    <xdr:pic>
      <xdr:nvPicPr>
        <xdr:cNvPr id="132" name="image104.jpg" descr="КХ-1.jp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639175" y="111813975"/>
          <a:ext cx="11430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244</xdr:row>
      <xdr:rowOff>133350</xdr:rowOff>
    </xdr:from>
    <xdr:ext cx="1143000" cy="885825"/>
    <xdr:pic>
      <xdr:nvPicPr>
        <xdr:cNvPr id="133" name="image107.jpg" descr="КХ-2.jpg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629650" y="113337975"/>
          <a:ext cx="11430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246</xdr:row>
      <xdr:rowOff>133350</xdr:rowOff>
    </xdr:from>
    <xdr:ext cx="1133475" cy="933450"/>
    <xdr:pic>
      <xdr:nvPicPr>
        <xdr:cNvPr id="134" name="image96.jpg" descr="усиленной зашиты.jpg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620125" y="114557175"/>
          <a:ext cx="113347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1076325</xdr:rowOff>
    </xdr:from>
    <xdr:ext cx="352425" cy="0"/>
    <xdr:pic>
      <xdr:nvPicPr>
        <xdr:cNvPr id="135" name="image15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229600" y="51149250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258536</xdr:colOff>
      <xdr:row>149</xdr:row>
      <xdr:rowOff>1417864</xdr:rowOff>
    </xdr:from>
    <xdr:ext cx="628650" cy="666750"/>
    <xdr:pic>
      <xdr:nvPicPr>
        <xdr:cNvPr id="136" name="image9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640536" y="59465935"/>
          <a:ext cx="62865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149</xdr:row>
      <xdr:rowOff>504825</xdr:rowOff>
    </xdr:from>
    <xdr:ext cx="1152525" cy="685800"/>
    <xdr:pic>
      <xdr:nvPicPr>
        <xdr:cNvPr id="137" name="image112.jpg" descr="https://dolcepharm.kz/wp-content/uploads/2021/01/kdso.jp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8267700" y="50577750"/>
          <a:ext cx="11525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310243</xdr:colOff>
      <xdr:row>149</xdr:row>
      <xdr:rowOff>92529</xdr:rowOff>
    </xdr:from>
    <xdr:ext cx="638175" cy="200025"/>
    <xdr:pic>
      <xdr:nvPicPr>
        <xdr:cNvPr id="138" name="image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692243" y="58140600"/>
          <a:ext cx="638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84</xdr:row>
      <xdr:rowOff>0</xdr:rowOff>
    </xdr:from>
    <xdr:ext cx="1514475" cy="714375"/>
    <xdr:pic>
      <xdr:nvPicPr>
        <xdr:cNvPr id="139" name="image114.png" descr="IMG_3785.png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458200" y="15659100"/>
          <a:ext cx="15144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86</xdr:row>
      <xdr:rowOff>47625</xdr:rowOff>
    </xdr:from>
    <xdr:ext cx="1685925" cy="733425"/>
    <xdr:pic>
      <xdr:nvPicPr>
        <xdr:cNvPr id="140" name="image99.png" descr="logka_folk.png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8324850" y="16535400"/>
          <a:ext cx="168592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88</xdr:row>
      <xdr:rowOff>-133350</xdr:rowOff>
    </xdr:from>
    <xdr:ext cx="1466850" cy="723900"/>
    <xdr:pic>
      <xdr:nvPicPr>
        <xdr:cNvPr id="141" name="image115.png" descr="shpat_ginek.png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8715375" y="17040225"/>
          <a:ext cx="146685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134</xdr:row>
      <xdr:rowOff>161925</xdr:rowOff>
    </xdr:from>
    <xdr:ext cx="1819275" cy="1057275"/>
    <xdr:pic>
      <xdr:nvPicPr>
        <xdr:cNvPr id="142" name="image110.jpg" descr="https://dolcepharm.kz/wp-content/uploads/2019/03/KBR-4.jpg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8448675" y="39928800"/>
          <a:ext cx="1819275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89807</xdr:colOff>
      <xdr:row>150</xdr:row>
      <xdr:rowOff>195943</xdr:rowOff>
    </xdr:from>
    <xdr:ext cx="2352675" cy="1495425"/>
    <xdr:pic>
      <xdr:nvPicPr>
        <xdr:cNvPr id="143" name="image108.jpg" descr="https://dolcepharm.kz/wp-content/uploads/2021/01/nstom.jp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8471807" y="60870193"/>
          <a:ext cx="23526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151</xdr:row>
      <xdr:rowOff>57150</xdr:rowOff>
    </xdr:from>
    <xdr:ext cx="2276475" cy="1666875"/>
    <xdr:pic>
      <xdr:nvPicPr>
        <xdr:cNvPr id="144" name="image106.jpg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8267700" y="54559200"/>
          <a:ext cx="2276475" cy="1666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209</xdr:row>
      <xdr:rowOff>76200</xdr:rowOff>
    </xdr:from>
    <xdr:ext cx="1590675" cy="1190625"/>
    <xdr:pic>
      <xdr:nvPicPr>
        <xdr:cNvPr id="145" name="image103.jpg" descr="на голове.jpg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562975" y="88458675"/>
          <a:ext cx="1590675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212</xdr:row>
      <xdr:rowOff>219075</xdr:rowOff>
    </xdr:from>
    <xdr:ext cx="1600200" cy="1238250"/>
    <xdr:pic>
      <xdr:nvPicPr>
        <xdr:cNvPr id="146" name="image6.jpg" descr="на бедре..jpg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534400" y="91487625"/>
          <a:ext cx="16002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133350</xdr:rowOff>
    </xdr:from>
    <xdr:ext cx="342900" cy="0"/>
    <xdr:pic>
      <xdr:nvPicPr>
        <xdr:cNvPr id="147" name="image4.jpg" descr="лор операций.jpg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29600" y="69923025"/>
          <a:ext cx="34290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178</xdr:row>
      <xdr:rowOff>190500</xdr:rowOff>
    </xdr:from>
    <xdr:ext cx="1323975" cy="1247775"/>
    <xdr:pic>
      <xdr:nvPicPr>
        <xdr:cNvPr id="148" name="image121.jpg" descr="ухо горло нос.jpg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582025" y="71675625"/>
          <a:ext cx="1323975" cy="1247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177</xdr:row>
      <xdr:rowOff>85725</xdr:rowOff>
    </xdr:from>
    <xdr:ext cx="1276350" cy="1276350"/>
    <xdr:pic>
      <xdr:nvPicPr>
        <xdr:cNvPr id="149" name="image125.jpg" descr="лор операций.jpg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591550" y="69875400"/>
          <a:ext cx="127635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215</xdr:row>
      <xdr:rowOff>142875</xdr:rowOff>
    </xdr:from>
    <xdr:ext cx="1266825" cy="1076325"/>
    <xdr:pic>
      <xdr:nvPicPr>
        <xdr:cNvPr id="150" name="image111.jpg" descr="https://dolcepharm.kz/wp-content/uploads/2021/01/kdnb1.jpg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562975" y="93583125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211</xdr:row>
      <xdr:rowOff>142875</xdr:rowOff>
    </xdr:from>
    <xdr:ext cx="1181100" cy="1171575"/>
    <xdr:pic>
      <xdr:nvPicPr>
        <xdr:cNvPr id="151" name="image113.jpg" descr="полушарных операций.jpg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582025" y="89877900"/>
          <a:ext cx="118110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182</xdr:row>
      <xdr:rowOff>200025</xdr:rowOff>
    </xdr:from>
    <xdr:ext cx="1143000" cy="1143000"/>
    <xdr:pic>
      <xdr:nvPicPr>
        <xdr:cNvPr id="152" name="image116.jpg" descr="офтальмология2.jpg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686800" y="73933050"/>
          <a:ext cx="1143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185</xdr:row>
      <xdr:rowOff>457200</xdr:rowOff>
    </xdr:from>
    <xdr:ext cx="1495425" cy="1123950"/>
    <xdr:pic>
      <xdr:nvPicPr>
        <xdr:cNvPr id="153" name="image117.jpg" descr="https://dolcepharm.kz/wp-content/uploads/2021/01/kbo1.jpg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8534400" y="76104750"/>
          <a:ext cx="1495425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188</xdr:row>
      <xdr:rowOff>161925</xdr:rowOff>
    </xdr:from>
    <xdr:ext cx="1447800" cy="1428750"/>
    <xdr:pic>
      <xdr:nvPicPr>
        <xdr:cNvPr id="154" name="image119.jpg" descr="офтальмология..jpg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448675" y="77895450"/>
          <a:ext cx="144780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419100</xdr:colOff>
      <xdr:row>240</xdr:row>
      <xdr:rowOff>161925</xdr:rowOff>
    </xdr:from>
    <xdr:ext cx="1466850" cy="981075"/>
    <xdr:pic>
      <xdr:nvPicPr>
        <xdr:cNvPr id="155" name="image129.jpg" descr="КХ..jpg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648700" y="110204250"/>
          <a:ext cx="14668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363311</xdr:colOff>
      <xdr:row>256</xdr:row>
      <xdr:rowOff>477611</xdr:rowOff>
    </xdr:from>
    <xdr:ext cx="1676400" cy="1152525"/>
    <xdr:pic>
      <xdr:nvPicPr>
        <xdr:cNvPr id="156" name="image118.jpg" descr="биопсия.JPG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745311" y="139134397"/>
          <a:ext cx="1676400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258</xdr:row>
      <xdr:rowOff>219075</xdr:rowOff>
    </xdr:from>
    <xdr:ext cx="1733550" cy="981075"/>
    <xdr:pic>
      <xdr:nvPicPr>
        <xdr:cNvPr id="157" name="image124.jpg" descr="скрининг.jpg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591550" y="124120275"/>
          <a:ext cx="1733550" cy="981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488</xdr:row>
      <xdr:rowOff>19050</xdr:rowOff>
    </xdr:from>
    <xdr:ext cx="904875" cy="704850"/>
    <xdr:pic>
      <xdr:nvPicPr>
        <xdr:cNvPr id="158" name="image122.png" descr="1.png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8410575" y="181517925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488</xdr:row>
      <xdr:rowOff>352425</xdr:rowOff>
    </xdr:from>
    <xdr:ext cx="1104900" cy="762000"/>
    <xdr:pic>
      <xdr:nvPicPr>
        <xdr:cNvPr id="159" name="image120.png" descr="2.png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8839200" y="181851300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1495425</xdr:colOff>
      <xdr:row>488</xdr:row>
      <xdr:rowOff>209550</xdr:rowOff>
    </xdr:from>
    <xdr:ext cx="904875" cy="1038225"/>
    <xdr:pic>
      <xdr:nvPicPr>
        <xdr:cNvPr id="160" name="image123.png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725025" y="181708425"/>
          <a:ext cx="90487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508</xdr:row>
      <xdr:rowOff>171450</xdr:rowOff>
    </xdr:from>
    <xdr:ext cx="704850" cy="857250"/>
    <xdr:pic>
      <xdr:nvPicPr>
        <xdr:cNvPr id="161" name="image127.pn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8629650" y="187175775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1314450</xdr:colOff>
      <xdr:row>508</xdr:row>
      <xdr:rowOff>161925</xdr:rowOff>
    </xdr:from>
    <xdr:ext cx="885825" cy="885825"/>
    <xdr:pic>
      <xdr:nvPicPr>
        <xdr:cNvPr id="162" name="image128.png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544050" y="187166250"/>
          <a:ext cx="8858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234</xdr:row>
      <xdr:rowOff>76200</xdr:rowOff>
    </xdr:from>
    <xdr:ext cx="409575" cy="762000"/>
    <xdr:pic>
      <xdr:nvPicPr>
        <xdr:cNvPr id="163" name="image86.jpg" descr="костюм для посетителей.jpg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829675" y="105241725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1000125</xdr:colOff>
      <xdr:row>234</xdr:row>
      <xdr:rowOff>76200</xdr:rowOff>
    </xdr:from>
    <xdr:ext cx="628650" cy="762000"/>
    <xdr:pic>
      <xdr:nvPicPr>
        <xdr:cNvPr id="164" name="image82.png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229725" y="105241725"/>
          <a:ext cx="62865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600075</xdr:colOff>
      <xdr:row>237</xdr:row>
      <xdr:rowOff>171450</xdr:rowOff>
    </xdr:from>
    <xdr:ext cx="790575" cy="695325"/>
    <xdr:pic>
      <xdr:nvPicPr>
        <xdr:cNvPr id="165" name="image43.jpg" descr="Постельное белье.JPG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829675" y="108023025"/>
          <a:ext cx="7905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320</xdr:row>
      <xdr:rowOff>28575</xdr:rowOff>
    </xdr:from>
    <xdr:ext cx="2181225" cy="838200"/>
    <xdr:pic>
      <xdr:nvPicPr>
        <xdr:cNvPr id="166" name="image126.jpg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391525" y="139769850"/>
          <a:ext cx="2181225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23811</xdr:colOff>
      <xdr:row>1</xdr:row>
      <xdr:rowOff>119625</xdr:rowOff>
    </xdr:from>
    <xdr:ext cx="10821082" cy="3785626"/>
    <xdr:pic>
      <xdr:nvPicPr>
        <xdr:cNvPr id="167" name="image131.jpg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23811" y="364554"/>
          <a:ext cx="10821082" cy="3785626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47625</xdr:colOff>
      <xdr:row>518</xdr:row>
      <xdr:rowOff>28575</xdr:rowOff>
    </xdr:from>
    <xdr:to>
      <xdr:col>7</xdr:col>
      <xdr:colOff>2247900</xdr:colOff>
      <xdr:row>519</xdr:row>
      <xdr:rowOff>542926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189290325"/>
          <a:ext cx="2200275" cy="1114426"/>
        </a:xfrm>
        <a:prstGeom prst="rect">
          <a:avLst/>
        </a:prstGeom>
      </xdr:spPr>
    </xdr:pic>
    <xdr:clientData/>
  </xdr:twoCellAnchor>
  <xdr:twoCellAnchor editAs="oneCell">
    <xdr:from>
      <xdr:col>7</xdr:col>
      <xdr:colOff>750794</xdr:colOff>
      <xdr:row>54</xdr:row>
      <xdr:rowOff>89648</xdr:rowOff>
    </xdr:from>
    <xdr:to>
      <xdr:col>7</xdr:col>
      <xdr:colOff>1983441</xdr:colOff>
      <xdr:row>57</xdr:row>
      <xdr:rowOff>212913</xdr:rowOff>
    </xdr:to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2794" y="13626354"/>
          <a:ext cx="1232647" cy="1232647"/>
        </a:xfrm>
        <a:prstGeom prst="rect">
          <a:avLst/>
        </a:prstGeom>
      </xdr:spPr>
    </xdr:pic>
    <xdr:clientData/>
  </xdr:twoCellAnchor>
  <xdr:twoCellAnchor editAs="oneCell">
    <xdr:from>
      <xdr:col>7</xdr:col>
      <xdr:colOff>444734</xdr:colOff>
      <xdr:row>48</xdr:row>
      <xdr:rowOff>201004</xdr:rowOff>
    </xdr:from>
    <xdr:to>
      <xdr:col>7</xdr:col>
      <xdr:colOff>1985725</xdr:colOff>
      <xdr:row>52</xdr:row>
      <xdr:rowOff>208007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734" y="13199828"/>
          <a:ext cx="1540991" cy="1172415"/>
        </a:xfrm>
        <a:prstGeom prst="rect">
          <a:avLst/>
        </a:prstGeom>
      </xdr:spPr>
    </xdr:pic>
    <xdr:clientData/>
  </xdr:twoCellAnchor>
  <xdr:twoCellAnchor editAs="oneCell">
    <xdr:from>
      <xdr:col>7</xdr:col>
      <xdr:colOff>377498</xdr:colOff>
      <xdr:row>33</xdr:row>
      <xdr:rowOff>41323</xdr:rowOff>
    </xdr:from>
    <xdr:to>
      <xdr:col>7</xdr:col>
      <xdr:colOff>2035968</xdr:colOff>
      <xdr:row>37</xdr:row>
      <xdr:rowOff>31054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9498" y="8871558"/>
          <a:ext cx="1658470" cy="1278407"/>
        </a:xfrm>
        <a:prstGeom prst="rect">
          <a:avLst/>
        </a:prstGeom>
      </xdr:spPr>
    </xdr:pic>
    <xdr:clientData/>
  </xdr:twoCellAnchor>
  <xdr:twoCellAnchor>
    <xdr:from>
      <xdr:col>7</xdr:col>
      <xdr:colOff>527376</xdr:colOff>
      <xdr:row>43</xdr:row>
      <xdr:rowOff>203807</xdr:rowOff>
    </xdr:from>
    <xdr:to>
      <xdr:col>7</xdr:col>
      <xdr:colOff>1860876</xdr:colOff>
      <xdr:row>47</xdr:row>
      <xdr:rowOff>168175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976" y="12252932"/>
          <a:ext cx="1333500" cy="1002593"/>
        </a:xfrm>
        <a:prstGeom prst="rect">
          <a:avLst/>
        </a:prstGeom>
      </xdr:spPr>
    </xdr:pic>
    <xdr:clientData/>
  </xdr:twoCellAnchor>
  <xdr:twoCellAnchor editAs="oneCell">
    <xdr:from>
      <xdr:col>7</xdr:col>
      <xdr:colOff>425822</xdr:colOff>
      <xdr:row>38</xdr:row>
      <xdr:rowOff>52529</xdr:rowOff>
    </xdr:from>
    <xdr:to>
      <xdr:col>7</xdr:col>
      <xdr:colOff>2125503</xdr:colOff>
      <xdr:row>42</xdr:row>
      <xdr:rowOff>126767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7822" y="10462794"/>
          <a:ext cx="1699681" cy="1318091"/>
        </a:xfrm>
        <a:prstGeom prst="rect">
          <a:avLst/>
        </a:prstGeom>
      </xdr:spPr>
    </xdr:pic>
    <xdr:clientData/>
  </xdr:twoCellAnchor>
  <xdr:twoCellAnchor editAs="oneCell">
    <xdr:from>
      <xdr:col>7</xdr:col>
      <xdr:colOff>510568</xdr:colOff>
      <xdr:row>24</xdr:row>
      <xdr:rowOff>63036</xdr:rowOff>
    </xdr:from>
    <xdr:to>
      <xdr:col>7</xdr:col>
      <xdr:colOff>2249775</xdr:colOff>
      <xdr:row>32</xdr:row>
      <xdr:rowOff>11209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168" y="6911511"/>
          <a:ext cx="1739207" cy="1776972"/>
        </a:xfrm>
        <a:prstGeom prst="rect">
          <a:avLst/>
        </a:prstGeom>
      </xdr:spPr>
    </xdr:pic>
    <xdr:clientData/>
  </xdr:twoCellAnchor>
  <xdr:twoCellAnchor editAs="oneCell">
    <xdr:from>
      <xdr:col>7</xdr:col>
      <xdr:colOff>510568</xdr:colOff>
      <xdr:row>60</xdr:row>
      <xdr:rowOff>123265</xdr:rowOff>
    </xdr:from>
    <xdr:to>
      <xdr:col>7</xdr:col>
      <xdr:colOff>2269891</xdr:colOff>
      <xdr:row>68</xdr:row>
      <xdr:rowOff>89647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568" y="17201030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336176</xdr:colOff>
      <xdr:row>70</xdr:row>
      <xdr:rowOff>187000</xdr:rowOff>
    </xdr:from>
    <xdr:to>
      <xdr:col>7</xdr:col>
      <xdr:colOff>2095501</xdr:colOff>
      <xdr:row>78</xdr:row>
      <xdr:rowOff>153384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8176" y="19505941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7</xdr:col>
      <xdr:colOff>470647</xdr:colOff>
      <xdr:row>81</xdr:row>
      <xdr:rowOff>11206</xdr:rowOff>
    </xdr:from>
    <xdr:to>
      <xdr:col>7</xdr:col>
      <xdr:colOff>2009588</xdr:colOff>
      <xdr:row>84</xdr:row>
      <xdr:rowOff>78441</xdr:rowOff>
    </xdr:to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7" y="21929912"/>
          <a:ext cx="1538941" cy="1154206"/>
        </a:xfrm>
        <a:prstGeom prst="rect">
          <a:avLst/>
        </a:prstGeom>
      </xdr:spPr>
    </xdr:pic>
    <xdr:clientData/>
  </xdr:twoCellAnchor>
  <xdr:twoCellAnchor>
    <xdr:from>
      <xdr:col>7</xdr:col>
      <xdr:colOff>784412</xdr:colOff>
      <xdr:row>21</xdr:row>
      <xdr:rowOff>44823</xdr:rowOff>
    </xdr:from>
    <xdr:to>
      <xdr:col>7</xdr:col>
      <xdr:colOff>1871382</xdr:colOff>
      <xdr:row>21</xdr:row>
      <xdr:rowOff>1034650</xdr:rowOff>
    </xdr:to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6412" y="5726205"/>
          <a:ext cx="1086970" cy="989827"/>
        </a:xfrm>
        <a:prstGeom prst="rect">
          <a:avLst/>
        </a:prstGeom>
      </xdr:spPr>
    </xdr:pic>
    <xdr:clientData/>
  </xdr:twoCellAnchor>
  <xdr:oneCellAnchor>
    <xdr:from>
      <xdr:col>7</xdr:col>
      <xdr:colOff>874059</xdr:colOff>
      <xdr:row>20</xdr:row>
      <xdr:rowOff>134470</xdr:rowOff>
    </xdr:from>
    <xdr:ext cx="781050" cy="394607"/>
    <xdr:pic>
      <xdr:nvPicPr>
        <xdr:cNvPr id="180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256059" y="5815852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" name="Рисунок 2" descr="Exam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3" name="Рисунок 3" descr="Nitril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4" name="Рисунок 4" descr="Без имени-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5" name="Рисунок 5" descr="Без имени-3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6" name="Рисунок 6" descr="цистокопия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7" name="Рисунок 8" descr="Exam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8" name="Рисунок 9" descr="Nitril.pn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9" name="Рисунок 10" descr="Без имени-2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10" name="Рисунок 11" descr="Без имени-3.pn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114300</xdr:colOff>
      <xdr:row>116</xdr:row>
      <xdr:rowOff>0</xdr:rowOff>
    </xdr:to>
    <xdr:pic>
      <xdr:nvPicPr>
        <xdr:cNvPr id="11" name="Рисунок 17" descr="полушарных операций.jp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7551420" y="46268640"/>
          <a:ext cx="34290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116205</xdr:colOff>
      <xdr:row>116</xdr:row>
      <xdr:rowOff>0</xdr:rowOff>
    </xdr:to>
    <xdr:pic>
      <xdr:nvPicPr>
        <xdr:cNvPr id="12" name="Рисунок 19" descr="на бедре..jpg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7551420" y="46268640"/>
          <a:ext cx="238125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110490</xdr:colOff>
      <xdr:row>116</xdr:row>
      <xdr:rowOff>0</xdr:rowOff>
    </xdr:to>
    <xdr:pic>
      <xdr:nvPicPr>
        <xdr:cNvPr id="13" name="Рисунок 24" descr="ламиноэктомия.jpg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7551420" y="46268640"/>
          <a:ext cx="2857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114300</xdr:colOff>
      <xdr:row>116</xdr:row>
      <xdr:rowOff>0</xdr:rowOff>
    </xdr:to>
    <xdr:pic>
      <xdr:nvPicPr>
        <xdr:cNvPr id="14" name="Рисунок 27" descr="лор операций.jpg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7551420" y="46268640"/>
          <a:ext cx="34290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118109</xdr:colOff>
      <xdr:row>116</xdr:row>
      <xdr:rowOff>0</xdr:rowOff>
    </xdr:to>
    <xdr:pic>
      <xdr:nvPicPr>
        <xdr:cNvPr id="15" name="Рисунок 33" descr="Corium_Foliodrape_brochure3.jpg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/>
      </xdr:blipFill>
      <xdr:spPr bwMode="auto">
        <a:xfrm>
          <a:off x="7551420" y="46268640"/>
          <a:ext cx="247649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76200</xdr:colOff>
      <xdr:row>116</xdr:row>
      <xdr:rowOff>0</xdr:rowOff>
    </xdr:to>
    <xdr:pic>
      <xdr:nvPicPr>
        <xdr:cNvPr id="16" name="Рисунок 64" descr="https://dolcepharm.kz/wp-content/uploads/2021/01/kub-1.jpg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t="5237" b="6141"/>
        <a:stretch/>
      </xdr:blipFill>
      <xdr:spPr bwMode="auto">
        <a:xfrm>
          <a:off x="7551420" y="46268640"/>
          <a:ext cx="7620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118109</xdr:colOff>
      <xdr:row>116</xdr:row>
      <xdr:rowOff>0</xdr:rowOff>
    </xdr:to>
    <xdr:pic>
      <xdr:nvPicPr>
        <xdr:cNvPr id="17" name="Рисунок 68" descr="https://dolcepharm.kz/wp-content/uploads/2021/01/lipos.jpg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t="3130" b="5263"/>
        <a:stretch/>
      </xdr:blipFill>
      <xdr:spPr bwMode="auto">
        <a:xfrm>
          <a:off x="7551420" y="46268640"/>
          <a:ext cx="247649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0</xdr:colOff>
      <xdr:row>117</xdr:row>
      <xdr:rowOff>7620</xdr:rowOff>
    </xdr:to>
    <xdr:pic>
      <xdr:nvPicPr>
        <xdr:cNvPr id="18" name="Рисунок 79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30084" t="14288" r="44566" b="44434"/>
        <a:stretch/>
      </xdr:blipFill>
      <xdr:spPr bwMode="auto">
        <a:xfrm>
          <a:off x="7551420" y="46268640"/>
          <a:ext cx="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0</xdr:colOff>
      <xdr:row>116</xdr:row>
      <xdr:rowOff>152400</xdr:rowOff>
    </xdr:to>
    <xdr:pic>
      <xdr:nvPicPr>
        <xdr:cNvPr id="19" name="Рисунок 80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60754" t="11942" r="3370" b="47147"/>
        <a:stretch/>
      </xdr:blipFill>
      <xdr:spPr bwMode="auto">
        <a:xfrm>
          <a:off x="7551420" y="46268640"/>
          <a:ext cx="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0</xdr:colOff>
      <xdr:row>116</xdr:row>
      <xdr:rowOff>0</xdr:rowOff>
    </xdr:to>
    <xdr:pic>
      <xdr:nvPicPr>
        <xdr:cNvPr id="20" name="Рисунок 81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28917" t="59293" r="57498" b="34209"/>
        <a:stretch/>
      </xdr:blipFill>
      <xdr:spPr bwMode="auto">
        <a:xfrm>
          <a:off x="7551420" y="46268640"/>
          <a:ext cx="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0</xdr:colOff>
      <xdr:row>116</xdr:row>
      <xdr:rowOff>0</xdr:rowOff>
    </xdr:to>
    <xdr:pic>
      <xdr:nvPicPr>
        <xdr:cNvPr id="21" name="Рисунок 82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45319" t="56599" r="27512" b="34408"/>
        <a:stretch/>
      </xdr:blipFill>
      <xdr:spPr bwMode="auto">
        <a:xfrm>
          <a:off x="7551420" y="46268640"/>
          <a:ext cx="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2" name="Рисунок 44" descr="СММС.png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3" name="Рисунок 45" descr="Exam.png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4" name="Рисунок 46" descr="Nitril.png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5" name="Рисунок 47" descr="Без имени-2.png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6" name="Рисунок 48" descr="Без имени-3.png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7" name="Рисунок 49" descr="цистокопия.jpg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8" name="Рисунок 8" descr="Exam.png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29" name="Рисунок 9" descr="Nitril.png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30" name="Рисунок 10" descr="Без имени-2.png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31" name="Рисунок 11" descr="Без имени-3.png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116204</xdr:colOff>
      <xdr:row>116</xdr:row>
      <xdr:rowOff>0</xdr:rowOff>
    </xdr:to>
    <xdr:pic>
      <xdr:nvPicPr>
        <xdr:cNvPr id="32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3526" t="58360" r="74689" b="16920"/>
        <a:stretch/>
      </xdr:blipFill>
      <xdr:spPr bwMode="auto">
        <a:xfrm>
          <a:off x="7551420" y="46268640"/>
          <a:ext cx="352424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116204</xdr:colOff>
      <xdr:row>116</xdr:row>
      <xdr:rowOff>0</xdr:rowOff>
    </xdr:to>
    <xdr:pic>
      <xdr:nvPicPr>
        <xdr:cNvPr id="33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3526" t="58360" r="74689" b="16920"/>
        <a:stretch/>
      </xdr:blipFill>
      <xdr:spPr bwMode="auto">
        <a:xfrm>
          <a:off x="7551420" y="46268640"/>
          <a:ext cx="352424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116204</xdr:colOff>
      <xdr:row>116</xdr:row>
      <xdr:rowOff>10203</xdr:rowOff>
    </xdr:to>
    <xdr:pic>
      <xdr:nvPicPr>
        <xdr:cNvPr id="34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3526" t="58360" r="74689" b="16920"/>
        <a:stretch/>
      </xdr:blipFill>
      <xdr:spPr bwMode="auto">
        <a:xfrm>
          <a:off x="7551420" y="46268640"/>
          <a:ext cx="352424" cy="102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49196</xdr:colOff>
      <xdr:row>191</xdr:row>
      <xdr:rowOff>178819</xdr:rowOff>
    </xdr:from>
    <xdr:to>
      <xdr:col>5</xdr:col>
      <xdr:colOff>2311037</xdr:colOff>
      <xdr:row>199</xdr:row>
      <xdr:rowOff>97972</xdr:rowOff>
    </xdr:to>
    <xdr:pic>
      <xdr:nvPicPr>
        <xdr:cNvPr id="35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tretch/>
      </xdr:blipFill>
      <xdr:spPr bwMode="auto">
        <a:xfrm>
          <a:off x="7592996" y="80972590"/>
          <a:ext cx="2261841" cy="17479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217715</xdr:colOff>
      <xdr:row>216</xdr:row>
      <xdr:rowOff>69912</xdr:rowOff>
    </xdr:from>
    <xdr:to>
      <xdr:col>5</xdr:col>
      <xdr:colOff>2069710</xdr:colOff>
      <xdr:row>222</xdr:row>
      <xdr:rowOff>21979</xdr:rowOff>
    </xdr:to>
    <xdr:pic>
      <xdr:nvPicPr>
        <xdr:cNvPr id="36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tretch/>
      </xdr:blipFill>
      <xdr:spPr bwMode="auto">
        <a:xfrm>
          <a:off x="7761515" y="86578683"/>
          <a:ext cx="1851995" cy="13236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519904</xdr:colOff>
      <xdr:row>172</xdr:row>
      <xdr:rowOff>13236</xdr:rowOff>
    </xdr:from>
    <xdr:to>
      <xdr:col>5</xdr:col>
      <xdr:colOff>519904</xdr:colOff>
      <xdr:row>175</xdr:row>
      <xdr:rowOff>122870</xdr:rowOff>
    </xdr:to>
    <xdr:pic>
      <xdr:nvPicPr>
        <xdr:cNvPr id="37" name="Рисунок 61" descr="https://dolcepharm.kz/wp-content/uploads/2021/01/prostynya-7-350x350.jpg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t="18921" b="19376"/>
        <a:stretch/>
      </xdr:blipFill>
      <xdr:spPr bwMode="auto">
        <a:xfrm>
          <a:off x="8071324" y="76815216"/>
          <a:ext cx="0" cy="658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573882</xdr:colOff>
      <xdr:row>166</xdr:row>
      <xdr:rowOff>50005</xdr:rowOff>
    </xdr:from>
    <xdr:to>
      <xdr:col>5</xdr:col>
      <xdr:colOff>573882</xdr:colOff>
      <xdr:row>169</xdr:row>
      <xdr:rowOff>106202</xdr:rowOff>
    </xdr:to>
    <xdr:pic>
      <xdr:nvPicPr>
        <xdr:cNvPr id="38" name="Рисунок 62" descr="https://dolcepharm.kz/wp-content/uploads/2021/01/prostynya-6-350x350.jpg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 t="16400" b="16359"/>
        <a:stretch/>
      </xdr:blipFill>
      <xdr:spPr bwMode="auto">
        <a:xfrm>
          <a:off x="8125302" y="75480385"/>
          <a:ext cx="0" cy="6048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262413</xdr:colOff>
      <xdr:row>164</xdr:row>
      <xdr:rowOff>49664</xdr:rowOff>
    </xdr:from>
    <xdr:to>
      <xdr:col>5</xdr:col>
      <xdr:colOff>1970314</xdr:colOff>
      <xdr:row>167</xdr:row>
      <xdr:rowOff>122532</xdr:rowOff>
    </xdr:to>
    <xdr:pic>
      <xdr:nvPicPr>
        <xdr:cNvPr id="39" name="Рисунок 67" descr="https://dolcepharm.kz/wp-content/uploads/2021/01/prostynya-2-350x350.jpg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t="16043" b="16084"/>
        <a:stretch/>
      </xdr:blipFill>
      <xdr:spPr bwMode="auto">
        <a:xfrm flipH="1">
          <a:off x="7806213" y="74540607"/>
          <a:ext cx="1707901" cy="7586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383380</xdr:colOff>
      <xdr:row>160</xdr:row>
      <xdr:rowOff>18713</xdr:rowOff>
    </xdr:from>
    <xdr:to>
      <xdr:col>5</xdr:col>
      <xdr:colOff>1915886</xdr:colOff>
      <xdr:row>164</xdr:row>
      <xdr:rowOff>1902</xdr:rowOff>
    </xdr:to>
    <xdr:pic>
      <xdr:nvPicPr>
        <xdr:cNvPr id="40" name="Рисунок 68" descr="https://dolcepharm.kz/wp-content/uploads/2021/01/prostynya-0-350x350.jpg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t="18466" b="19572"/>
        <a:stretch/>
      </xdr:blipFill>
      <xdr:spPr bwMode="auto">
        <a:xfrm flipH="1">
          <a:off x="7927180" y="73595256"/>
          <a:ext cx="1532506" cy="8975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446315</xdr:colOff>
      <xdr:row>181</xdr:row>
      <xdr:rowOff>37967</xdr:rowOff>
    </xdr:from>
    <xdr:to>
      <xdr:col>5</xdr:col>
      <xdr:colOff>1817915</xdr:colOff>
      <xdr:row>183</xdr:row>
      <xdr:rowOff>174241</xdr:rowOff>
    </xdr:to>
    <xdr:pic>
      <xdr:nvPicPr>
        <xdr:cNvPr id="41" name="Рисунок 85" descr="https://dolcepharm.kz/wp-content/uploads/2021/01/chehol-instrumentarnyi-350x350.jpg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 t="22998" b="25256"/>
        <a:stretch/>
      </xdr:blipFill>
      <xdr:spPr bwMode="auto">
        <a:xfrm>
          <a:off x="7990115" y="78415110"/>
          <a:ext cx="1371600" cy="593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475564</xdr:colOff>
      <xdr:row>177</xdr:row>
      <xdr:rowOff>192954</xdr:rowOff>
    </xdr:from>
    <xdr:to>
      <xdr:col>5</xdr:col>
      <xdr:colOff>1894111</xdr:colOff>
      <xdr:row>180</xdr:row>
      <xdr:rowOff>185055</xdr:rowOff>
    </xdr:to>
    <xdr:pic>
      <xdr:nvPicPr>
        <xdr:cNvPr id="42" name="Рисунок 58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 t="19301" b="19507"/>
        <a:stretch/>
      </xdr:blipFill>
      <xdr:spPr bwMode="auto">
        <a:xfrm flipH="1">
          <a:off x="8019364" y="77655697"/>
          <a:ext cx="1418547" cy="6779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607217</xdr:colOff>
      <xdr:row>118</xdr:row>
      <xdr:rowOff>57708</xdr:rowOff>
    </xdr:from>
    <xdr:to>
      <xdr:col>5</xdr:col>
      <xdr:colOff>1362781</xdr:colOff>
      <xdr:row>119</xdr:row>
      <xdr:rowOff>370115</xdr:rowOff>
    </xdr:to>
    <xdr:pic>
      <xdr:nvPicPr>
        <xdr:cNvPr id="46" name="Рисунок 323" descr="Постельное белье.JPG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/>
      </xdr:blipFill>
      <xdr:spPr bwMode="auto">
        <a:xfrm>
          <a:off x="8151017" y="46398194"/>
          <a:ext cx="755564" cy="7913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621097</xdr:colOff>
      <xdr:row>120</xdr:row>
      <xdr:rowOff>95250</xdr:rowOff>
    </xdr:from>
    <xdr:to>
      <xdr:col>5</xdr:col>
      <xdr:colOff>1393371</xdr:colOff>
      <xdr:row>122</xdr:row>
      <xdr:rowOff>31497</xdr:rowOff>
    </xdr:to>
    <xdr:pic>
      <xdr:nvPicPr>
        <xdr:cNvPr id="47" name="Рисунок 324" descr="Постельное белье1.JPG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/>
      </xdr:blipFill>
      <xdr:spPr bwMode="auto">
        <a:xfrm flipH="1">
          <a:off x="8164897" y="47393679"/>
          <a:ext cx="772274" cy="8506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180380</xdr:colOff>
      <xdr:row>80</xdr:row>
      <xdr:rowOff>6569</xdr:rowOff>
    </xdr:from>
    <xdr:to>
      <xdr:col>5</xdr:col>
      <xdr:colOff>2155371</xdr:colOff>
      <xdr:row>84</xdr:row>
      <xdr:rowOff>351252</xdr:rowOff>
    </xdr:to>
    <xdr:pic>
      <xdr:nvPicPr>
        <xdr:cNvPr id="48" name="Рисунок 315" descr="https://dolcepharm.kz/wp-content/uploads/2019/01/NG-0.jpg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tretch/>
      </xdr:blipFill>
      <xdr:spPr bwMode="auto">
        <a:xfrm>
          <a:off x="7724180" y="23519712"/>
          <a:ext cx="1974991" cy="18686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391885</xdr:colOff>
      <xdr:row>97</xdr:row>
      <xdr:rowOff>195126</xdr:rowOff>
    </xdr:from>
    <xdr:to>
      <xdr:col>5</xdr:col>
      <xdr:colOff>1959428</xdr:colOff>
      <xdr:row>102</xdr:row>
      <xdr:rowOff>101784</xdr:rowOff>
    </xdr:to>
    <xdr:pic>
      <xdr:nvPicPr>
        <xdr:cNvPr id="51" name="Рисунок 321" descr="https://dolcepharm.kz/wp-content/uploads/2020/12/NG-4.jpg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 t="10400" b="15601"/>
        <a:stretch/>
      </xdr:blipFill>
      <xdr:spPr bwMode="auto">
        <a:xfrm flipH="1">
          <a:off x="7935685" y="28617726"/>
          <a:ext cx="1567543" cy="11585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53" name="Рисунок 5" descr="Без имени-3.png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54" name="Рисунок 11" descr="Без имени-3.png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55" name="Рисунок 48" descr="Без имени-3.png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110490</xdr:colOff>
      <xdr:row>116</xdr:row>
      <xdr:rowOff>0</xdr:rowOff>
    </xdr:to>
    <xdr:pic>
      <xdr:nvPicPr>
        <xdr:cNvPr id="56" name="Рисунок 11" descr="Без имени-3.png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0" y="46268640"/>
          <a:ext cx="361950" cy="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369092</xdr:colOff>
      <xdr:row>145</xdr:row>
      <xdr:rowOff>54728</xdr:rowOff>
    </xdr:from>
    <xdr:ext cx="1150145" cy="559634"/>
    <xdr:pic>
      <xdr:nvPicPr>
        <xdr:cNvPr id="57" name="Рисунок 63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 t="26683" b="26518"/>
        <a:stretch/>
      </xdr:blipFill>
      <xdr:spPr bwMode="auto">
        <a:xfrm>
          <a:off x="7920512" y="70684508"/>
          <a:ext cx="1150145" cy="55963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623547</xdr:colOff>
      <xdr:row>172</xdr:row>
      <xdr:rowOff>54065</xdr:rowOff>
    </xdr:from>
    <xdr:ext cx="1116807" cy="630714"/>
    <xdr:pic>
      <xdr:nvPicPr>
        <xdr:cNvPr id="58" name="Рисунок 59" descr="https://dolcepharm.kz/wp-content/uploads/2021/01/prostynya-9-350x350.jpg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t="21730" b="23739"/>
        <a:stretch/>
      </xdr:blipFill>
      <xdr:spPr bwMode="auto">
        <a:xfrm>
          <a:off x="8167347" y="76373808"/>
          <a:ext cx="1116807" cy="63071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713127</xdr:colOff>
      <xdr:row>174</xdr:row>
      <xdr:rowOff>197304</xdr:rowOff>
    </xdr:from>
    <xdr:ext cx="1062037" cy="592850"/>
    <xdr:pic>
      <xdr:nvPicPr>
        <xdr:cNvPr id="59" name="Рисунок 58" descr="https://dolcepharm.kz/wp-content/uploads/2021/01/prostynya-11-350x350.jpg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t="19301" b="19507"/>
        <a:stretch/>
      </xdr:blipFill>
      <xdr:spPr bwMode="auto">
        <a:xfrm>
          <a:off x="8256927" y="76974247"/>
          <a:ext cx="1062037" cy="5928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464344</xdr:colOff>
      <xdr:row>157</xdr:row>
      <xdr:rowOff>56502</xdr:rowOff>
    </xdr:from>
    <xdr:ext cx="959644" cy="600722"/>
    <xdr:pic>
      <xdr:nvPicPr>
        <xdr:cNvPr id="60" name="Рисунок 54" descr="https://dolcepharm.kz/wp-content/uploads/2021/01/prostynya-14-350x350.jpg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 l="9286" t="19795" r="7143" b="18397"/>
        <a:stretch/>
      </xdr:blipFill>
      <xdr:spPr bwMode="auto">
        <a:xfrm>
          <a:off x="8015764" y="73429482"/>
          <a:ext cx="959644" cy="60072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629556</xdr:colOff>
      <xdr:row>168</xdr:row>
      <xdr:rowOff>218119</xdr:rowOff>
    </xdr:from>
    <xdr:ext cx="985838" cy="588105"/>
    <xdr:pic>
      <xdr:nvPicPr>
        <xdr:cNvPr id="61" name="Рисунок 64" descr="https://dolcepharm.kz/wp-content/uploads/2021/01/prostynya-4-350x350.jpg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 t="24889" b="22890"/>
        <a:stretch/>
      </xdr:blipFill>
      <xdr:spPr bwMode="auto">
        <a:xfrm>
          <a:off x="8173356" y="75623462"/>
          <a:ext cx="985838" cy="58810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404813</xdr:colOff>
      <xdr:row>342</xdr:row>
      <xdr:rowOff>277608</xdr:rowOff>
    </xdr:from>
    <xdr:ext cx="1128712" cy="1055891"/>
    <xdr:pic>
      <xdr:nvPicPr>
        <xdr:cNvPr id="66" name="Рисунок 50" descr="маска детская .png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/>
      </xdr:blipFill>
      <xdr:spPr bwMode="auto">
        <a:xfrm>
          <a:off x="7956233" y="120704088"/>
          <a:ext cx="1128712" cy="105589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1464228</xdr:colOff>
      <xdr:row>345</xdr:row>
      <xdr:rowOff>305594</xdr:rowOff>
    </xdr:from>
    <xdr:ext cx="838780" cy="1269207"/>
    <xdr:pic>
      <xdr:nvPicPr>
        <xdr:cNvPr id="67" name="Рисунок 52" descr="маска завязки.png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/>
      </xdr:blipFill>
      <xdr:spPr bwMode="auto">
        <a:xfrm>
          <a:off x="9015648" y="122004614"/>
          <a:ext cx="838780" cy="126920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0</xdr:colOff>
      <xdr:row>345</xdr:row>
      <xdr:rowOff>173603</xdr:rowOff>
    </xdr:from>
    <xdr:ext cx="1143000" cy="940594"/>
    <xdr:pic>
      <xdr:nvPicPr>
        <xdr:cNvPr id="68" name="Рисунок 19" descr="Безимени-1.png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/>
      </xdr:blipFill>
      <xdr:spPr bwMode="auto">
        <a:xfrm>
          <a:off x="7551420" y="121872623"/>
          <a:ext cx="1143000" cy="94059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399260</xdr:colOff>
      <xdr:row>346</xdr:row>
      <xdr:rowOff>158751</xdr:rowOff>
    </xdr:from>
    <xdr:ext cx="970821" cy="1123845"/>
    <xdr:pic>
      <xdr:nvPicPr>
        <xdr:cNvPr id="69" name="Рисунок 21" descr="маска уголь.png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/>
      </xdr:blipFill>
      <xdr:spPr bwMode="auto">
        <a:xfrm rot="18671822">
          <a:off x="7874168" y="122391483"/>
          <a:ext cx="1123845" cy="97082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733312</xdr:colOff>
      <xdr:row>366</xdr:row>
      <xdr:rowOff>242207</xdr:rowOff>
    </xdr:from>
    <xdr:ext cx="838200" cy="802481"/>
    <xdr:pic>
      <xdr:nvPicPr>
        <xdr:cNvPr id="70" name="Рисунок 5" descr="2.png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 b="12320"/>
        <a:stretch/>
      </xdr:blipFill>
      <xdr:spPr bwMode="auto">
        <a:xfrm>
          <a:off x="8284732" y="128159147"/>
          <a:ext cx="838200" cy="8024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1369783</xdr:colOff>
      <xdr:row>369</xdr:row>
      <xdr:rowOff>20025</xdr:rowOff>
    </xdr:from>
    <xdr:ext cx="852488" cy="570299"/>
    <xdr:pic>
      <xdr:nvPicPr>
        <xdr:cNvPr id="71" name="Рисунок 6" descr="3.png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 b="12787"/>
        <a:stretch/>
      </xdr:blipFill>
      <xdr:spPr bwMode="auto">
        <a:xfrm>
          <a:off x="8921203" y="128813265"/>
          <a:ext cx="852488" cy="5702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174248</xdr:colOff>
      <xdr:row>363</xdr:row>
      <xdr:rowOff>103239</xdr:rowOff>
    </xdr:from>
    <xdr:ext cx="719138" cy="696406"/>
    <xdr:pic>
      <xdr:nvPicPr>
        <xdr:cNvPr id="72" name="Рисунок 4" descr="1.png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 b="12716"/>
        <a:stretch/>
      </xdr:blipFill>
      <xdr:spPr bwMode="auto">
        <a:xfrm>
          <a:off x="7519081" y="115694406"/>
          <a:ext cx="719138" cy="69640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1177295</xdr:colOff>
      <xdr:row>378</xdr:row>
      <xdr:rowOff>214312</xdr:rowOff>
    </xdr:from>
    <xdr:ext cx="1023658" cy="916781"/>
    <xdr:pic>
      <xdr:nvPicPr>
        <xdr:cNvPr id="73" name="Рисунок 37" descr="IMG_1783.jpg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/>
      </xdr:blipFill>
      <xdr:spPr bwMode="auto">
        <a:xfrm>
          <a:off x="8728715" y="132329872"/>
          <a:ext cx="1023658" cy="9167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346413</xdr:colOff>
      <xdr:row>378</xdr:row>
      <xdr:rowOff>216030</xdr:rowOff>
    </xdr:from>
    <xdr:ext cx="647701" cy="919825"/>
    <xdr:pic>
      <xdr:nvPicPr>
        <xdr:cNvPr id="74" name="Рисунок 38" descr="IMG_1774.jpg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/>
      </xdr:blipFill>
      <xdr:spPr bwMode="auto">
        <a:xfrm>
          <a:off x="7897833" y="132331590"/>
          <a:ext cx="647701" cy="919825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5</xdr:col>
      <xdr:colOff>122761</xdr:colOff>
      <xdr:row>66</xdr:row>
      <xdr:rowOff>142810</xdr:rowOff>
    </xdr:from>
    <xdr:to>
      <xdr:col>5</xdr:col>
      <xdr:colOff>1083606</xdr:colOff>
      <xdr:row>69</xdr:row>
      <xdr:rowOff>152401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/>
      </xdr:blipFill>
      <xdr:spPr bwMode="auto">
        <a:xfrm>
          <a:off x="7671043" y="15822081"/>
          <a:ext cx="960845" cy="1067425"/>
        </a:xfrm>
        <a:prstGeom prst="rect">
          <a:avLst/>
        </a:prstGeom>
      </xdr:spPr>
    </xdr:pic>
    <xdr:clientData/>
  </xdr:twoCellAnchor>
  <xdr:twoCellAnchor editAs="oneCell">
    <xdr:from>
      <xdr:col>5</xdr:col>
      <xdr:colOff>1030740</xdr:colOff>
      <xdr:row>350</xdr:row>
      <xdr:rowOff>132460</xdr:rowOff>
    </xdr:from>
    <xdr:to>
      <xdr:col>5</xdr:col>
      <xdr:colOff>1034458</xdr:colOff>
      <xdr:row>353</xdr:row>
      <xdr:rowOff>586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/>
      </xdr:blipFill>
      <xdr:spPr bwMode="auto">
        <a:xfrm>
          <a:off x="8582160" y="124125100"/>
          <a:ext cx="3718" cy="408057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1190623</xdr:colOff>
      <xdr:row>353</xdr:row>
      <xdr:rowOff>202409</xdr:rowOff>
    </xdr:from>
    <xdr:to>
      <xdr:col>5</xdr:col>
      <xdr:colOff>1195046</xdr:colOff>
      <xdr:row>356</xdr:row>
      <xdr:rowOff>10206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/>
      </xdr:blipFill>
      <xdr:spPr bwMode="auto">
        <a:xfrm>
          <a:off x="8742043" y="124690349"/>
          <a:ext cx="4423" cy="379297"/>
        </a:xfrm>
        <a:prstGeom prst="rect">
          <a:avLst/>
        </a:prstGeom>
      </xdr:spPr>
    </xdr:pic>
    <xdr:clientData/>
  </xdr:twoCellAnchor>
  <xdr:twoCellAnchor editAs="oneCell">
    <xdr:from>
      <xdr:col>5</xdr:col>
      <xdr:colOff>1024816</xdr:colOff>
      <xdr:row>66</xdr:row>
      <xdr:rowOff>158677</xdr:rowOff>
    </xdr:from>
    <xdr:to>
      <xdr:col>5</xdr:col>
      <xdr:colOff>2082551</xdr:colOff>
      <xdr:row>69</xdr:row>
      <xdr:rowOff>152400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/>
      </xdr:blipFill>
      <xdr:spPr bwMode="auto">
        <a:xfrm>
          <a:off x="8573098" y="15837948"/>
          <a:ext cx="1057735" cy="1051557"/>
        </a:xfrm>
        <a:prstGeom prst="rect">
          <a:avLst/>
        </a:prstGeom>
      </xdr:spPr>
    </xdr:pic>
    <xdr:clientData/>
  </xdr:twoCellAnchor>
  <xdr:twoCellAnchor editAs="oneCell">
    <xdr:from>
      <xdr:col>5</xdr:col>
      <xdr:colOff>1544214</xdr:colOff>
      <xdr:row>343</xdr:row>
      <xdr:rowOff>402990</xdr:rowOff>
    </xdr:from>
    <xdr:to>
      <xdr:col>5</xdr:col>
      <xdr:colOff>1544812</xdr:colOff>
      <xdr:row>349</xdr:row>
      <xdr:rowOff>20558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/>
      </xdr:blipFill>
      <xdr:spPr bwMode="auto">
        <a:xfrm rot="5846517">
          <a:off x="8628019" y="121655225"/>
          <a:ext cx="935828" cy="598"/>
        </a:xfrm>
        <a:prstGeom prst="rect">
          <a:avLst/>
        </a:prstGeom>
      </xdr:spPr>
    </xdr:pic>
    <xdr:clientData/>
  </xdr:twoCellAnchor>
  <xdr:oneCellAnchor>
    <xdr:from>
      <xdr:col>5</xdr:col>
      <xdr:colOff>228600</xdr:colOff>
      <xdr:row>240</xdr:row>
      <xdr:rowOff>180975</xdr:rowOff>
    </xdr:from>
    <xdr:ext cx="1314450" cy="945355"/>
    <xdr:pic>
      <xdr:nvPicPr>
        <xdr:cNvPr id="87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 l="407" t="13530" r="-406" b="14718"/>
        <a:stretch/>
      </xdr:blipFill>
      <xdr:spPr bwMode="auto">
        <a:xfrm>
          <a:off x="7780020" y="92916375"/>
          <a:ext cx="1314450" cy="94535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300038</xdr:colOff>
      <xdr:row>251</xdr:row>
      <xdr:rowOff>19050</xdr:rowOff>
    </xdr:from>
    <xdr:ext cx="1314450" cy="990599"/>
    <xdr:pic>
      <xdr:nvPicPr>
        <xdr:cNvPr id="88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 l="407" t="13530" r="-406" b="14718"/>
        <a:stretch/>
      </xdr:blipFill>
      <xdr:spPr bwMode="auto">
        <a:xfrm>
          <a:off x="7851458" y="95269050"/>
          <a:ext cx="1314450" cy="9905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71435</xdr:colOff>
      <xdr:row>229</xdr:row>
      <xdr:rowOff>108834</xdr:rowOff>
    </xdr:from>
    <xdr:ext cx="1857375" cy="1301563"/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/>
      </xdr:blipFill>
      <xdr:spPr bwMode="auto">
        <a:xfrm>
          <a:off x="7622855" y="90200094"/>
          <a:ext cx="1857375" cy="1301563"/>
        </a:xfrm>
        <a:prstGeom prst="rect">
          <a:avLst/>
        </a:prstGeom>
      </xdr:spPr>
    </xdr:pic>
    <xdr:clientData/>
  </xdr:oneCellAnchor>
  <xdr:oneCellAnchor>
    <xdr:from>
      <xdr:col>5</xdr:col>
      <xdr:colOff>357188</xdr:colOff>
      <xdr:row>148</xdr:row>
      <xdr:rowOff>47625</xdr:rowOff>
    </xdr:from>
    <xdr:ext cx="1150145" cy="559634"/>
    <xdr:pic>
      <xdr:nvPicPr>
        <xdr:cNvPr id="90" name="Рисунок 63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 t="26683" b="26518"/>
        <a:stretch/>
      </xdr:blipFill>
      <xdr:spPr bwMode="auto">
        <a:xfrm>
          <a:off x="7908608" y="71363205"/>
          <a:ext cx="1150145" cy="55963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357188</xdr:colOff>
      <xdr:row>151</xdr:row>
      <xdr:rowOff>47625</xdr:rowOff>
    </xdr:from>
    <xdr:ext cx="1150145" cy="559634"/>
    <xdr:pic>
      <xdr:nvPicPr>
        <xdr:cNvPr id="91" name="Рисунок 63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 t="26683" b="26518"/>
        <a:stretch/>
      </xdr:blipFill>
      <xdr:spPr bwMode="auto">
        <a:xfrm>
          <a:off x="7908608" y="72049005"/>
          <a:ext cx="1150145" cy="55963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371265</xdr:colOff>
      <xdr:row>282</xdr:row>
      <xdr:rowOff>124164</xdr:rowOff>
    </xdr:from>
    <xdr:ext cx="1882871" cy="1871663"/>
    <xdr:pic>
      <xdr:nvPicPr>
        <xdr:cNvPr id="93" name="Рисунок 31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tretch/>
      </xdr:blipFill>
      <xdr:spPr bwMode="auto">
        <a:xfrm>
          <a:off x="7922685" y="106705104"/>
          <a:ext cx="1882871" cy="187166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444953</xdr:colOff>
      <xdr:row>262</xdr:row>
      <xdr:rowOff>163285</xdr:rowOff>
    </xdr:from>
    <xdr:ext cx="1447800" cy="3421856"/>
    <xdr:pic>
      <xdr:nvPicPr>
        <xdr:cNvPr id="94" name="Рисунок 32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 l="29414" t="1157" r="28760" b="-1156"/>
        <a:stretch/>
      </xdr:blipFill>
      <xdr:spPr bwMode="auto">
        <a:xfrm>
          <a:off x="7996373" y="102172225"/>
          <a:ext cx="1447800" cy="342185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630463</xdr:colOff>
      <xdr:row>320</xdr:row>
      <xdr:rowOff>123824</xdr:rowOff>
    </xdr:from>
    <xdr:ext cx="1552575" cy="2924175"/>
    <xdr:pic>
      <xdr:nvPicPr>
        <xdr:cNvPr id="95" name="Рисунок 35" descr="https://dolcepharm.kz/wp-content/uploads/2021/01/halat1.jpg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 l="22887" r="22861"/>
        <a:stretch/>
      </xdr:blipFill>
      <xdr:spPr bwMode="auto">
        <a:xfrm>
          <a:off x="8181883" y="115521104"/>
          <a:ext cx="1552575" cy="29241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354806</xdr:colOff>
      <xdr:row>154</xdr:row>
      <xdr:rowOff>69056</xdr:rowOff>
    </xdr:from>
    <xdr:ext cx="1150145" cy="559634"/>
    <xdr:pic>
      <xdr:nvPicPr>
        <xdr:cNvPr id="96" name="Рисунок 63" descr="https://dolcepharm.kz/wp-content/uploads/2021/01/prostynya-5-350x350.jpg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 t="26683" b="26518"/>
        <a:stretch/>
      </xdr:blipFill>
      <xdr:spPr bwMode="auto">
        <a:xfrm>
          <a:off x="7906226" y="72756236"/>
          <a:ext cx="1150145" cy="55963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607218</xdr:colOff>
      <xdr:row>127</xdr:row>
      <xdr:rowOff>111971</xdr:rowOff>
    </xdr:from>
    <xdr:ext cx="795338" cy="704797"/>
    <xdr:pic>
      <xdr:nvPicPr>
        <xdr:cNvPr id="97" name="Рисунок 299" descr="Постельное белье.JPG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/>
      </xdr:blipFill>
      <xdr:spPr bwMode="auto">
        <a:xfrm>
          <a:off x="8158638" y="53726291"/>
          <a:ext cx="795338" cy="70479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631031</xdr:colOff>
      <xdr:row>122</xdr:row>
      <xdr:rowOff>119062</xdr:rowOff>
    </xdr:from>
    <xdr:ext cx="373856" cy="764381"/>
    <xdr:pic>
      <xdr:nvPicPr>
        <xdr:cNvPr id="98" name="Рисунок 325" descr="костюм для посетителей.jpg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 l="2946" t="4596" r="60934" b="12403"/>
        <a:stretch/>
      </xdr:blipFill>
      <xdr:spPr bwMode="auto">
        <a:xfrm>
          <a:off x="8182451" y="48848962"/>
          <a:ext cx="373856" cy="7643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1000125</xdr:colOff>
      <xdr:row>122</xdr:row>
      <xdr:rowOff>123824</xdr:rowOff>
    </xdr:from>
    <xdr:ext cx="628649" cy="766761"/>
    <xdr:pic>
      <xdr:nvPicPr>
        <xdr:cNvPr id="99" name="Рисунок 327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/>
      </xdr:blipFill>
      <xdr:spPr bwMode="auto">
        <a:xfrm>
          <a:off x="8551545" y="48853724"/>
          <a:ext cx="628649" cy="76676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97303</xdr:colOff>
      <xdr:row>103</xdr:row>
      <xdr:rowOff>392905</xdr:rowOff>
    </xdr:from>
    <xdr:ext cx="1826747" cy="1121569"/>
    <xdr:pic>
      <xdr:nvPicPr>
        <xdr:cNvPr id="101" name="Рисунок 310" descr="https://dolcepharm.kz/wp-content/uploads/2019/06/KBR-0.jpg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 t="13960" b="11680"/>
        <a:stretch/>
      </xdr:blipFill>
      <xdr:spPr bwMode="auto">
        <a:xfrm>
          <a:off x="7648723" y="30865285"/>
          <a:ext cx="1826747" cy="112156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79351</xdr:colOff>
      <xdr:row>105</xdr:row>
      <xdr:rowOff>297657</xdr:rowOff>
    </xdr:from>
    <xdr:ext cx="1804217" cy="1204913"/>
    <xdr:pic>
      <xdr:nvPicPr>
        <xdr:cNvPr id="102" name="Рисунок 311" descr="https://dolcepharm.kz/wp-content/uploads/2020/12/KBR-1.jpg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 t="13142" b="11713"/>
        <a:stretch/>
      </xdr:blipFill>
      <xdr:spPr bwMode="auto">
        <a:xfrm>
          <a:off x="7630771" y="32934117"/>
          <a:ext cx="1804217" cy="120491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133121</xdr:colOff>
      <xdr:row>107</xdr:row>
      <xdr:rowOff>264318</xdr:rowOff>
    </xdr:from>
    <xdr:ext cx="1714730" cy="1223961"/>
    <xdr:pic>
      <xdr:nvPicPr>
        <xdr:cNvPr id="103" name="Рисунок 312" descr="https://dolcepharm.kz/wp-content/uploads/2019/05/KBR-2.jpg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 t="12839" b="13837"/>
        <a:stretch/>
      </xdr:blipFill>
      <xdr:spPr bwMode="auto">
        <a:xfrm>
          <a:off x="7684541" y="34874358"/>
          <a:ext cx="1714730" cy="122396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147752</xdr:colOff>
      <xdr:row>109</xdr:row>
      <xdr:rowOff>261937</xdr:rowOff>
    </xdr:from>
    <xdr:ext cx="1642947" cy="1119188"/>
    <xdr:pic>
      <xdr:nvPicPr>
        <xdr:cNvPr id="104" name="Рисунок 313" descr="https://dolcepharm.kz/wp-content/uploads/2019/05/KBR-3.jpg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 t="9389" b="8391"/>
        <a:stretch/>
      </xdr:blipFill>
      <xdr:spPr bwMode="auto">
        <a:xfrm>
          <a:off x="7699172" y="36716017"/>
          <a:ext cx="1642947" cy="111918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316704</xdr:colOff>
      <xdr:row>78</xdr:row>
      <xdr:rowOff>147639</xdr:rowOff>
    </xdr:from>
    <xdr:ext cx="1350169" cy="904875"/>
    <xdr:pic>
      <xdr:nvPicPr>
        <xdr:cNvPr id="105" name="Рисунок 328" descr="новорожденного.jpg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/>
      </xdr:blipFill>
      <xdr:spPr bwMode="auto">
        <a:xfrm>
          <a:off x="7868124" y="22664739"/>
          <a:ext cx="1350169" cy="9048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485775</xdr:colOff>
      <xdr:row>72</xdr:row>
      <xdr:rowOff>95250</xdr:rowOff>
    </xdr:from>
    <xdr:ext cx="952500" cy="804861"/>
    <xdr:pic>
      <xdr:nvPicPr>
        <xdr:cNvPr id="106" name="Рисунок 302" descr="осмотра половых органов.jpg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/>
      </xdr:blipFill>
      <xdr:spPr bwMode="auto">
        <a:xfrm>
          <a:off x="8037195" y="19320510"/>
          <a:ext cx="952500" cy="80486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314323</xdr:colOff>
      <xdr:row>76</xdr:row>
      <xdr:rowOff>71439</xdr:rowOff>
    </xdr:from>
    <xdr:ext cx="1293019" cy="845341"/>
    <xdr:pic>
      <xdr:nvPicPr>
        <xdr:cNvPr id="107" name="Рисунок 303" descr="аборт.jpg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/>
      </xdr:blipFill>
      <xdr:spPr bwMode="auto">
        <a:xfrm>
          <a:off x="7865743" y="21567459"/>
          <a:ext cx="1293019" cy="84534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271463</xdr:colOff>
      <xdr:row>141</xdr:row>
      <xdr:rowOff>140493</xdr:rowOff>
    </xdr:from>
    <xdr:ext cx="1547450" cy="919162"/>
    <xdr:pic>
      <xdr:nvPicPr>
        <xdr:cNvPr id="108" name="Рисунок 308" descr="https://dolcepharm.kz/wp-content/uploads/2021/01/kdor.jpg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 t="13379" b="16114"/>
        <a:stretch/>
      </xdr:blipFill>
      <xdr:spPr bwMode="auto">
        <a:xfrm>
          <a:off x="7822883" y="64620933"/>
          <a:ext cx="1547450" cy="91916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383383</xdr:colOff>
      <xdr:row>142</xdr:row>
      <xdr:rowOff>88106</xdr:rowOff>
    </xdr:from>
    <xdr:ext cx="1331761" cy="935832"/>
    <xdr:pic>
      <xdr:nvPicPr>
        <xdr:cNvPr id="109" name="Рисунок 307" descr="https://dolcepharm.kz/wp-content/uploads/2021/01/shvov.jpg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 t="13248" b="14956"/>
        <a:stretch/>
      </xdr:blipFill>
      <xdr:spPr bwMode="auto">
        <a:xfrm>
          <a:off x="7934803" y="65772506"/>
          <a:ext cx="1331761" cy="93583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369092</xdr:colOff>
      <xdr:row>135</xdr:row>
      <xdr:rowOff>85815</xdr:rowOff>
    </xdr:from>
    <xdr:ext cx="1135857" cy="788103"/>
    <xdr:pic>
      <xdr:nvPicPr>
        <xdr:cNvPr id="110" name="Рисунок 297" descr="КООП..jpg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/>
      </xdr:blipFill>
      <xdr:spPr bwMode="auto">
        <a:xfrm>
          <a:off x="7920512" y="60253335"/>
          <a:ext cx="1135857" cy="78810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369092</xdr:colOff>
      <xdr:row>137</xdr:row>
      <xdr:rowOff>96010</xdr:rowOff>
    </xdr:from>
    <xdr:ext cx="1102519" cy="792195"/>
    <xdr:pic>
      <xdr:nvPicPr>
        <xdr:cNvPr id="111" name="Рисунок 298" descr="КООП-1.jpg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/>
      </xdr:blipFill>
      <xdr:spPr bwMode="auto">
        <a:xfrm>
          <a:off x="7920512" y="61558930"/>
          <a:ext cx="1102519" cy="79219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378619</xdr:colOff>
      <xdr:row>139</xdr:row>
      <xdr:rowOff>240506</xdr:rowOff>
    </xdr:from>
    <xdr:ext cx="1228724" cy="959645"/>
    <xdr:pic>
      <xdr:nvPicPr>
        <xdr:cNvPr id="112" name="Рисунок 309" descr="https://dolcepharm.kz/wp-content/uploads/2021/01/kdoop2.jpg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 l="5473" t="16714" r="9010" b="16430"/>
        <a:stretch/>
      </xdr:blipFill>
      <xdr:spPr bwMode="auto">
        <a:xfrm>
          <a:off x="7930039" y="62953106"/>
          <a:ext cx="1228724" cy="9596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416718</xdr:colOff>
      <xdr:row>131</xdr:row>
      <xdr:rowOff>273843</xdr:rowOff>
    </xdr:from>
    <xdr:ext cx="1147647" cy="904876"/>
    <xdr:pic>
      <xdr:nvPicPr>
        <xdr:cNvPr id="113" name="Рисунок 295" descr="КХ-1.jpg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/>
      </xdr:blipFill>
      <xdr:spPr bwMode="auto">
        <a:xfrm>
          <a:off x="7968138" y="56387523"/>
          <a:ext cx="1147647" cy="9048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402430</xdr:colOff>
      <xdr:row>133</xdr:row>
      <xdr:rowOff>133350</xdr:rowOff>
    </xdr:from>
    <xdr:ext cx="1151249" cy="890588"/>
    <xdr:pic>
      <xdr:nvPicPr>
        <xdr:cNvPr id="114" name="Рисунок 296" descr="КХ-2.jpg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/>
      </xdr:blipFill>
      <xdr:spPr bwMode="auto">
        <a:xfrm>
          <a:off x="7953850" y="57892950"/>
          <a:ext cx="1151249" cy="89058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0</xdr:colOff>
      <xdr:row>116</xdr:row>
      <xdr:rowOff>0</xdr:rowOff>
    </xdr:from>
    <xdr:ext cx="352424" cy="0"/>
    <xdr:pic>
      <xdr:nvPicPr>
        <xdr:cNvPr id="116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3526" t="58360" r="74689" b="16920"/>
        <a:stretch/>
      </xdr:blipFill>
      <xdr:spPr bwMode="auto">
        <a:xfrm>
          <a:off x="7551420" y="46268640"/>
          <a:ext cx="352424" cy="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347398</xdr:colOff>
      <xdr:row>61</xdr:row>
      <xdr:rowOff>42333</xdr:rowOff>
    </xdr:from>
    <xdr:ext cx="1514474" cy="716756"/>
    <xdr:pic>
      <xdr:nvPicPr>
        <xdr:cNvPr id="117" name="Рисунок 14" descr="IMG_3785.png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/>
      </xdr:blipFill>
      <xdr:spPr bwMode="auto">
        <a:xfrm>
          <a:off x="7692231" y="13536083"/>
          <a:ext cx="1514474" cy="71675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128021</xdr:colOff>
      <xdr:row>63</xdr:row>
      <xdr:rowOff>164763</xdr:rowOff>
    </xdr:from>
    <xdr:ext cx="1638300" cy="516731"/>
    <xdr:pic>
      <xdr:nvPicPr>
        <xdr:cNvPr id="118" name="Рисунок 16" descr="logka_folk.png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/>
      </xdr:blipFill>
      <xdr:spPr bwMode="auto">
        <a:xfrm rot="524154">
          <a:off x="7679441" y="15039003"/>
          <a:ext cx="1638300" cy="51673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517635</xdr:colOff>
      <xdr:row>65</xdr:row>
      <xdr:rowOff>118</xdr:rowOff>
    </xdr:from>
    <xdr:ext cx="1409699" cy="445294"/>
    <xdr:pic>
      <xdr:nvPicPr>
        <xdr:cNvPr id="119" name="Рисунок 15" descr="shpat_ginek.png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/>
      </xdr:blipFill>
      <xdr:spPr bwMode="auto">
        <a:xfrm rot="766233">
          <a:off x="8069055" y="15560158"/>
          <a:ext cx="1409699" cy="44529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0</xdr:colOff>
      <xdr:row>116</xdr:row>
      <xdr:rowOff>0</xdr:rowOff>
    </xdr:from>
    <xdr:ext cx="342900" cy="0"/>
    <xdr:pic>
      <xdr:nvPicPr>
        <xdr:cNvPr id="121" name="Рисунок 27" descr="лор операций.jpg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7551420" y="46268640"/>
          <a:ext cx="342900" cy="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5</xdr:col>
      <xdr:colOff>468263</xdr:colOff>
      <xdr:row>129</xdr:row>
      <xdr:rowOff>187883</xdr:rowOff>
    </xdr:from>
    <xdr:to>
      <xdr:col>5</xdr:col>
      <xdr:colOff>1511547</xdr:colOff>
      <xdr:row>130</xdr:row>
      <xdr:rowOff>500744</xdr:rowOff>
    </xdr:to>
    <xdr:pic>
      <xdr:nvPicPr>
        <xdr:cNvPr id="122" name="Рисунок 294" descr="КХ..jpg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/>
      </xdr:blipFill>
      <xdr:spPr bwMode="auto">
        <a:xfrm>
          <a:off x="8012063" y="54289883"/>
          <a:ext cx="1043284" cy="106397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183810</xdr:colOff>
      <xdr:row>357</xdr:row>
      <xdr:rowOff>27781</xdr:rowOff>
    </xdr:from>
    <xdr:ext cx="904875" cy="704849"/>
    <xdr:pic>
      <xdr:nvPicPr>
        <xdr:cNvPr id="125" name="Рисунок 1" descr="1.png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/>
      </xdr:blipFill>
      <xdr:spPr bwMode="auto">
        <a:xfrm>
          <a:off x="7735230" y="125734921"/>
          <a:ext cx="904875" cy="70484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610961</xdr:colOff>
      <xdr:row>357</xdr:row>
      <xdr:rowOff>352992</xdr:rowOff>
    </xdr:from>
    <xdr:ext cx="1104899" cy="766763"/>
    <xdr:pic>
      <xdr:nvPicPr>
        <xdr:cNvPr id="126" name="Рисунок 2" descr="2.png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/>
      </xdr:blipFill>
      <xdr:spPr bwMode="auto">
        <a:xfrm>
          <a:off x="8162381" y="126060132"/>
          <a:ext cx="1104899" cy="76676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1380710</xdr:colOff>
      <xdr:row>357</xdr:row>
      <xdr:rowOff>184717</xdr:rowOff>
    </xdr:from>
    <xdr:ext cx="904875" cy="1038225"/>
    <xdr:pic>
      <xdr:nvPicPr>
        <xdr:cNvPr id="127" name="Рисунок 165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/>
      </xdr:blipFill>
      <xdr:spPr bwMode="auto">
        <a:xfrm>
          <a:off x="8725543" y="120263217"/>
          <a:ext cx="904875" cy="10382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400844</xdr:colOff>
      <xdr:row>375</xdr:row>
      <xdr:rowOff>0</xdr:rowOff>
    </xdr:from>
    <xdr:ext cx="714374" cy="866618"/>
    <xdr:pic>
      <xdr:nvPicPr>
        <xdr:cNvPr id="128" name="Рисунок 41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/>
      </xdr:blipFill>
      <xdr:spPr bwMode="auto">
        <a:xfrm>
          <a:off x="7952264" y="131378097"/>
          <a:ext cx="714374" cy="86661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5</xdr:col>
      <xdr:colOff>1317565</xdr:colOff>
      <xdr:row>375</xdr:row>
      <xdr:rowOff>0</xdr:rowOff>
    </xdr:from>
    <xdr:to>
      <xdr:col>5</xdr:col>
      <xdr:colOff>1324195</xdr:colOff>
      <xdr:row>379</xdr:row>
      <xdr:rowOff>198088</xdr:rowOff>
    </xdr:to>
    <xdr:pic>
      <xdr:nvPicPr>
        <xdr:cNvPr id="129" name="Рисунок 41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/>
      </xdr:blipFill>
      <xdr:spPr bwMode="auto">
        <a:xfrm>
          <a:off x="8868985" y="131369547"/>
          <a:ext cx="6630" cy="8796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600075</xdr:colOff>
      <xdr:row>124</xdr:row>
      <xdr:rowOff>83343</xdr:rowOff>
    </xdr:from>
    <xdr:ext cx="411956" cy="764381"/>
    <xdr:pic>
      <xdr:nvPicPr>
        <xdr:cNvPr id="130" name="Рисунок 325" descr="костюм для посетителей.jpg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 l="2946" t="4596" r="60934" b="12403"/>
        <a:stretch/>
      </xdr:blipFill>
      <xdr:spPr bwMode="auto">
        <a:xfrm flipH="1">
          <a:off x="8151495" y="49834323"/>
          <a:ext cx="411956" cy="7643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1000126</xdr:colOff>
      <xdr:row>124</xdr:row>
      <xdr:rowOff>83345</xdr:rowOff>
    </xdr:from>
    <xdr:ext cx="628649" cy="766761"/>
    <xdr:pic>
      <xdr:nvPicPr>
        <xdr:cNvPr id="131" name="Рисунок 327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/>
      </xdr:blipFill>
      <xdr:spPr bwMode="auto">
        <a:xfrm>
          <a:off x="8551546" y="49834325"/>
          <a:ext cx="628649" cy="76676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607218</xdr:colOff>
      <xdr:row>126</xdr:row>
      <xdr:rowOff>178593</xdr:rowOff>
    </xdr:from>
    <xdr:ext cx="795338" cy="704797"/>
    <xdr:pic>
      <xdr:nvPicPr>
        <xdr:cNvPr id="132" name="Рисунок 299" descr="Постельное белье.JPG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/>
      </xdr:blipFill>
      <xdr:spPr bwMode="auto">
        <a:xfrm>
          <a:off x="8158638" y="52611813"/>
          <a:ext cx="795338" cy="704797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5</xdr:col>
      <xdr:colOff>31937</xdr:colOff>
      <xdr:row>204</xdr:row>
      <xdr:rowOff>154892</xdr:rowOff>
    </xdr:from>
    <xdr:to>
      <xdr:col>6</xdr:col>
      <xdr:colOff>2872</xdr:colOff>
      <xdr:row>207</xdr:row>
      <xdr:rowOff>141515</xdr:rowOff>
    </xdr:to>
    <xdr:pic>
      <xdr:nvPicPr>
        <xdr:cNvPr id="133" name="Рисунок 4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 t="50072" b="25165"/>
        <a:stretch/>
      </xdr:blipFill>
      <xdr:spPr bwMode="auto">
        <a:xfrm>
          <a:off x="7575737" y="83920463"/>
          <a:ext cx="2319377" cy="6724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</xdr:row>
      <xdr:rowOff>142956</xdr:rowOff>
    </xdr:from>
    <xdr:to>
      <xdr:col>6</xdr:col>
      <xdr:colOff>38100</xdr:colOff>
      <xdr:row>13</xdr:row>
      <xdr:rowOff>198505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/>
      </xdr:blipFill>
      <xdr:spPr bwMode="auto">
        <a:xfrm>
          <a:off x="0" y="393327"/>
          <a:ext cx="9987643" cy="3049121"/>
        </a:xfrm>
        <a:prstGeom prst="rect">
          <a:avLst/>
        </a:prstGeom>
      </xdr:spPr>
    </xdr:pic>
    <xdr:clientData/>
  </xdr:twoCellAnchor>
  <xdr:oneCellAnchor>
    <xdr:from>
      <xdr:col>5</xdr:col>
      <xdr:colOff>400050</xdr:colOff>
      <xdr:row>342</xdr:row>
      <xdr:rowOff>276225</xdr:rowOff>
    </xdr:from>
    <xdr:ext cx="1123950" cy="1047750"/>
    <xdr:pic>
      <xdr:nvPicPr>
        <xdr:cNvPr id="135" name="image59.png" descr="маска детская .png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951470" y="12070270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1457325</xdr:colOff>
      <xdr:row>345</xdr:row>
      <xdr:rowOff>304800</xdr:rowOff>
    </xdr:from>
    <xdr:ext cx="838200" cy="1266825"/>
    <xdr:pic>
      <xdr:nvPicPr>
        <xdr:cNvPr id="136" name="image55.png" descr="маска завязки.png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9008745" y="122003820"/>
          <a:ext cx="838200" cy="12668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345</xdr:row>
      <xdr:rowOff>171450</xdr:rowOff>
    </xdr:from>
    <xdr:ext cx="1143000" cy="933450"/>
    <xdr:pic>
      <xdr:nvPicPr>
        <xdr:cNvPr id="137" name="image67.png" descr="Безимени-1.png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551420" y="121870470"/>
          <a:ext cx="114300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346</xdr:row>
      <xdr:rowOff>-19050</xdr:rowOff>
    </xdr:from>
    <xdr:ext cx="1466850" cy="1476375"/>
    <xdr:pic>
      <xdr:nvPicPr>
        <xdr:cNvPr id="138" name="image60.png" descr="маска уголь.png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7694295" y="122137170"/>
          <a:ext cx="14668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366</xdr:row>
      <xdr:rowOff>238125</xdr:rowOff>
    </xdr:from>
    <xdr:ext cx="838200" cy="800100"/>
    <xdr:pic>
      <xdr:nvPicPr>
        <xdr:cNvPr id="139" name="image62.jpg" descr="2.png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275320" y="128155065"/>
          <a:ext cx="8382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1362075</xdr:colOff>
      <xdr:row>369</xdr:row>
      <xdr:rowOff>19050</xdr:rowOff>
    </xdr:from>
    <xdr:ext cx="847725" cy="561975"/>
    <xdr:pic>
      <xdr:nvPicPr>
        <xdr:cNvPr id="140" name="image66.jpg" descr="3.png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913495" y="128812290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1171575</xdr:colOff>
      <xdr:row>378</xdr:row>
      <xdr:rowOff>209550</xdr:rowOff>
    </xdr:from>
    <xdr:ext cx="1019175" cy="914400"/>
    <xdr:pic>
      <xdr:nvPicPr>
        <xdr:cNvPr id="142" name="image76.jpg" descr="IMG_1783.jpg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722995" y="132325110"/>
          <a:ext cx="10191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378</xdr:row>
      <xdr:rowOff>209550</xdr:rowOff>
    </xdr:from>
    <xdr:ext cx="647700" cy="914400"/>
    <xdr:pic>
      <xdr:nvPicPr>
        <xdr:cNvPr id="143" name="image61.jpg" descr="IMG_1774.jpg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7894320" y="132325110"/>
          <a:ext cx="64770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1322917</xdr:colOff>
      <xdr:row>372</xdr:row>
      <xdr:rowOff>116417</xdr:rowOff>
    </xdr:from>
    <xdr:ext cx="645585" cy="645584"/>
    <xdr:pic>
      <xdr:nvPicPr>
        <xdr:cNvPr id="144" name="image77.jpg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667750" y="114691584"/>
          <a:ext cx="645585" cy="64558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195792</xdr:colOff>
      <xdr:row>372</xdr:row>
      <xdr:rowOff>63501</xdr:rowOff>
    </xdr:from>
    <xdr:ext cx="714375" cy="762000"/>
    <xdr:pic>
      <xdr:nvPicPr>
        <xdr:cNvPr id="145" name="image71.jpg" descr="https://dolcepharm.kz/wp-content/uploads/2021/01/bikini.jpg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540625" y="114638668"/>
          <a:ext cx="7143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435429</xdr:colOff>
      <xdr:row>350</xdr:row>
      <xdr:rowOff>114300</xdr:rowOff>
    </xdr:from>
    <xdr:ext cx="755196" cy="495300"/>
    <xdr:pic>
      <xdr:nvPicPr>
        <xdr:cNvPr id="146" name="image64.png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7979229" y="123634500"/>
          <a:ext cx="755196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1028700</xdr:colOff>
      <xdr:row>350</xdr:row>
      <xdr:rowOff>123825</xdr:rowOff>
    </xdr:from>
    <xdr:ext cx="1038225" cy="628650"/>
    <xdr:pic>
      <xdr:nvPicPr>
        <xdr:cNvPr id="147" name="image65.png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580120" y="124116465"/>
          <a:ext cx="1038225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1181100</xdr:colOff>
      <xdr:row>353</xdr:row>
      <xdr:rowOff>200025</xdr:rowOff>
    </xdr:from>
    <xdr:ext cx="819150" cy="495300"/>
    <xdr:pic>
      <xdr:nvPicPr>
        <xdr:cNvPr id="148" name="image80.png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732520" y="124695585"/>
          <a:ext cx="81915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353</xdr:row>
      <xdr:rowOff>180975</xdr:rowOff>
    </xdr:from>
    <xdr:ext cx="828675" cy="495300"/>
    <xdr:pic>
      <xdr:nvPicPr>
        <xdr:cNvPr id="149" name="image73.png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84820" y="124691775"/>
          <a:ext cx="8286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447675</xdr:colOff>
      <xdr:row>344</xdr:row>
      <xdr:rowOff>-228600</xdr:rowOff>
    </xdr:from>
    <xdr:ext cx="1466850" cy="1457325"/>
    <xdr:pic>
      <xdr:nvPicPr>
        <xdr:cNvPr id="150" name="image78.png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999095" y="121013220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370113</xdr:colOff>
      <xdr:row>347</xdr:row>
      <xdr:rowOff>439511</xdr:rowOff>
    </xdr:from>
    <xdr:ext cx="1800225" cy="676275"/>
    <xdr:pic>
      <xdr:nvPicPr>
        <xdr:cNvPr id="151" name="image68.png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7913913" y="122871140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1485900</xdr:colOff>
      <xdr:row>343</xdr:row>
      <xdr:rowOff>352425</xdr:rowOff>
    </xdr:from>
    <xdr:ext cx="971550" cy="1028700"/>
    <xdr:pic>
      <xdr:nvPicPr>
        <xdr:cNvPr id="152" name="image74.png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037320" y="121137045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357</xdr:row>
      <xdr:rowOff>19050</xdr:rowOff>
    </xdr:from>
    <xdr:ext cx="904875" cy="704850"/>
    <xdr:pic>
      <xdr:nvPicPr>
        <xdr:cNvPr id="153" name="image122.png" descr="1.png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7732395" y="125726190"/>
          <a:ext cx="9048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357</xdr:row>
      <xdr:rowOff>352425</xdr:rowOff>
    </xdr:from>
    <xdr:ext cx="1104900" cy="762000"/>
    <xdr:pic>
      <xdr:nvPicPr>
        <xdr:cNvPr id="154" name="image120.png" descr="2.png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161020" y="126059565"/>
          <a:ext cx="1104900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375</xdr:row>
      <xdr:rowOff>0</xdr:rowOff>
    </xdr:from>
    <xdr:ext cx="704850" cy="857250"/>
    <xdr:pic>
      <xdr:nvPicPr>
        <xdr:cNvPr id="156" name="image127.png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7951470" y="131372610"/>
          <a:ext cx="7048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1314450</xdr:colOff>
      <xdr:row>375</xdr:row>
      <xdr:rowOff>0</xdr:rowOff>
    </xdr:from>
    <xdr:ext cx="885825" cy="885825"/>
    <xdr:pic>
      <xdr:nvPicPr>
        <xdr:cNvPr id="157" name="image128.png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865870" y="131363085"/>
          <a:ext cx="885825" cy="885825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174171</xdr:colOff>
      <xdr:row>384</xdr:row>
      <xdr:rowOff>87086</xdr:rowOff>
    </xdr:from>
    <xdr:to>
      <xdr:col>5</xdr:col>
      <xdr:colOff>2246943</xdr:colOff>
      <xdr:row>385</xdr:row>
      <xdr:rowOff>696686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7971" y="126219857"/>
          <a:ext cx="2072772" cy="1404258"/>
        </a:xfrm>
        <a:prstGeom prst="rect">
          <a:avLst/>
        </a:prstGeom>
      </xdr:spPr>
    </xdr:pic>
    <xdr:clientData/>
  </xdr:twoCellAnchor>
  <xdr:oneCellAnchor>
    <xdr:from>
      <xdr:col>5</xdr:col>
      <xdr:colOff>116541</xdr:colOff>
      <xdr:row>74</xdr:row>
      <xdr:rowOff>26255</xdr:rowOff>
    </xdr:from>
    <xdr:ext cx="1666875" cy="1019175"/>
    <xdr:pic>
      <xdr:nvPicPr>
        <xdr:cNvPr id="159" name="image41.jpg" descr="УЗИ.jpg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7660341" y="19751169"/>
          <a:ext cx="1666875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348343</xdr:colOff>
      <xdr:row>86</xdr:row>
      <xdr:rowOff>32658</xdr:rowOff>
    </xdr:from>
    <xdr:ext cx="1695450" cy="914400"/>
    <xdr:pic>
      <xdr:nvPicPr>
        <xdr:cNvPr id="161" name="image50.jpg" descr="https://dolcepharm.kz/wp-content/uploads/2020/12/NG-1.jpg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7892143" y="25701172"/>
          <a:ext cx="16954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337457</xdr:colOff>
      <xdr:row>92</xdr:row>
      <xdr:rowOff>21771</xdr:rowOff>
    </xdr:from>
    <xdr:ext cx="1704975" cy="847725"/>
    <xdr:pic>
      <xdr:nvPicPr>
        <xdr:cNvPr id="162" name="image57.jpg" descr="https://dolcepharm.kz/wp-content/uploads/2020/12/NG-2.jpg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7881257" y="27192514"/>
          <a:ext cx="1704975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206828</xdr:colOff>
      <xdr:row>111</xdr:row>
      <xdr:rowOff>250371</xdr:rowOff>
    </xdr:from>
    <xdr:ext cx="1714500" cy="1219200"/>
    <xdr:pic>
      <xdr:nvPicPr>
        <xdr:cNvPr id="164" name="image89.jpg" descr="https://dolcepharm.kz/wp-content/uploads/2019/05/KBR-2.jpg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7750628" y="37860514"/>
          <a:ext cx="1714500" cy="12192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163286</xdr:colOff>
      <xdr:row>113</xdr:row>
      <xdr:rowOff>228600</xdr:rowOff>
    </xdr:from>
    <xdr:ext cx="1914525" cy="1390650"/>
    <xdr:pic>
      <xdr:nvPicPr>
        <xdr:cNvPr id="165" name="image35.jpg" descr="Кесарева..jpg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7707086" y="39362743"/>
          <a:ext cx="1914525" cy="1390650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476249</xdr:colOff>
      <xdr:row>28</xdr:row>
      <xdr:rowOff>151650</xdr:rowOff>
    </xdr:from>
    <xdr:to>
      <xdr:col>5</xdr:col>
      <xdr:colOff>1936750</xdr:colOff>
      <xdr:row>32</xdr:row>
      <xdr:rowOff>201561</xdr:rowOff>
    </xdr:to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1082" y="7570567"/>
          <a:ext cx="1460501" cy="1298744"/>
        </a:xfrm>
        <a:prstGeom prst="rect">
          <a:avLst/>
        </a:prstGeom>
      </xdr:spPr>
    </xdr:pic>
    <xdr:clientData/>
  </xdr:twoCellAnchor>
  <xdr:twoCellAnchor editAs="oneCell">
    <xdr:from>
      <xdr:col>5</xdr:col>
      <xdr:colOff>412750</xdr:colOff>
      <xdr:row>19</xdr:row>
      <xdr:rowOff>52917</xdr:rowOff>
    </xdr:from>
    <xdr:to>
      <xdr:col>5</xdr:col>
      <xdr:colOff>2151957</xdr:colOff>
      <xdr:row>26</xdr:row>
      <xdr:rowOff>164198</xdr:rowOff>
    </xdr:to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7583" y="5376334"/>
          <a:ext cx="1739207" cy="1741114"/>
        </a:xfrm>
        <a:prstGeom prst="rect">
          <a:avLst/>
        </a:prstGeom>
      </xdr:spPr>
    </xdr:pic>
    <xdr:clientData/>
  </xdr:twoCellAnchor>
  <xdr:twoCellAnchor editAs="oneCell">
    <xdr:from>
      <xdr:col>5</xdr:col>
      <xdr:colOff>624416</xdr:colOff>
      <xdr:row>34</xdr:row>
      <xdr:rowOff>42333</xdr:rowOff>
    </xdr:from>
    <xdr:to>
      <xdr:col>5</xdr:col>
      <xdr:colOff>1857063</xdr:colOff>
      <xdr:row>37</xdr:row>
      <xdr:rowOff>290730</xdr:rowOff>
    </xdr:to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9249" y="9281583"/>
          <a:ext cx="1232647" cy="1232647"/>
        </a:xfrm>
        <a:prstGeom prst="rect">
          <a:avLst/>
        </a:prstGeom>
      </xdr:spPr>
    </xdr:pic>
    <xdr:clientData/>
  </xdr:twoCellAnchor>
  <xdr:twoCellAnchor editAs="oneCell">
    <xdr:from>
      <xdr:col>5</xdr:col>
      <xdr:colOff>460143</xdr:colOff>
      <xdr:row>39</xdr:row>
      <xdr:rowOff>52916</xdr:rowOff>
    </xdr:from>
    <xdr:to>
      <xdr:col>5</xdr:col>
      <xdr:colOff>2219466</xdr:colOff>
      <xdr:row>46</xdr:row>
      <xdr:rowOff>182406</xdr:rowOff>
    </xdr:to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4976" y="10964333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49</xdr:row>
      <xdr:rowOff>29494</xdr:rowOff>
    </xdr:from>
    <xdr:to>
      <xdr:col>5</xdr:col>
      <xdr:colOff>2045076</xdr:colOff>
      <xdr:row>56</xdr:row>
      <xdr:rowOff>158986</xdr:rowOff>
    </xdr:to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584" y="13269244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423333</xdr:colOff>
      <xdr:row>58</xdr:row>
      <xdr:rowOff>137584</xdr:rowOff>
    </xdr:from>
    <xdr:to>
      <xdr:col>5</xdr:col>
      <xdr:colOff>1962274</xdr:colOff>
      <xdr:row>60</xdr:row>
      <xdr:rowOff>402790</xdr:rowOff>
    </xdr:to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8166" y="15599834"/>
          <a:ext cx="1538941" cy="11542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0</xdr:col>
      <xdr:colOff>1076325</xdr:colOff>
      <xdr:row>60</xdr:row>
      <xdr:rowOff>0</xdr:rowOff>
    </xdr:to>
    <xdr:pic>
      <xdr:nvPicPr>
        <xdr:cNvPr id="2" name="Рисунок 2" descr="Exam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1000125</xdr:colOff>
      <xdr:row>60</xdr:row>
      <xdr:rowOff>0</xdr:rowOff>
    </xdr:to>
    <xdr:pic>
      <xdr:nvPicPr>
        <xdr:cNvPr id="3" name="Рисунок 3" descr="Nitril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1114425</xdr:colOff>
      <xdr:row>60</xdr:row>
      <xdr:rowOff>0</xdr:rowOff>
    </xdr:to>
    <xdr:pic>
      <xdr:nvPicPr>
        <xdr:cNvPr id="4" name="Рисунок 4" descr="Без имени-2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1181100</xdr:colOff>
      <xdr:row>60</xdr:row>
      <xdr:rowOff>0</xdr:rowOff>
    </xdr:to>
    <xdr:pic>
      <xdr:nvPicPr>
        <xdr:cNvPr id="5" name="Рисунок 5" descr="Без имени-3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462915</xdr:colOff>
      <xdr:row>60</xdr:row>
      <xdr:rowOff>0</xdr:rowOff>
    </xdr:to>
    <xdr:pic>
      <xdr:nvPicPr>
        <xdr:cNvPr id="6" name="Рисунок 6" descr="цистокопия.jp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1076325</xdr:colOff>
      <xdr:row>60</xdr:row>
      <xdr:rowOff>0</xdr:rowOff>
    </xdr:to>
    <xdr:pic>
      <xdr:nvPicPr>
        <xdr:cNvPr id="7" name="Рисунок 8" descr="Exam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1000125</xdr:colOff>
      <xdr:row>60</xdr:row>
      <xdr:rowOff>0</xdr:rowOff>
    </xdr:to>
    <xdr:pic>
      <xdr:nvPicPr>
        <xdr:cNvPr id="8" name="Рисунок 9" descr="Nitril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1114425</xdr:colOff>
      <xdr:row>60</xdr:row>
      <xdr:rowOff>0</xdr:rowOff>
    </xdr:to>
    <xdr:pic>
      <xdr:nvPicPr>
        <xdr:cNvPr id="9" name="Рисунок 10" descr="Без имени-2.pn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1181100</xdr:colOff>
      <xdr:row>60</xdr:row>
      <xdr:rowOff>0</xdr:rowOff>
    </xdr:to>
    <xdr:pic>
      <xdr:nvPicPr>
        <xdr:cNvPr id="10" name="Рисунок 11" descr="Без имени-3.pn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342900</xdr:colOff>
      <xdr:row>60</xdr:row>
      <xdr:rowOff>0</xdr:rowOff>
    </xdr:to>
    <xdr:pic>
      <xdr:nvPicPr>
        <xdr:cNvPr id="11" name="Рисунок 17" descr="полушарных операций.jpg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238125</xdr:colOff>
      <xdr:row>60</xdr:row>
      <xdr:rowOff>0</xdr:rowOff>
    </xdr:to>
    <xdr:pic>
      <xdr:nvPicPr>
        <xdr:cNvPr id="12" name="Рисунок 19" descr="на бедре..jp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238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285750</xdr:colOff>
      <xdr:row>60</xdr:row>
      <xdr:rowOff>0</xdr:rowOff>
    </xdr:to>
    <xdr:pic>
      <xdr:nvPicPr>
        <xdr:cNvPr id="13" name="Рисунок 24" descr="ламиноэктомия.jp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285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342900</xdr:colOff>
      <xdr:row>60</xdr:row>
      <xdr:rowOff>0</xdr:rowOff>
    </xdr:to>
    <xdr:pic>
      <xdr:nvPicPr>
        <xdr:cNvPr id="14" name="Рисунок 27" descr="лор операций.jp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247650</xdr:colOff>
      <xdr:row>60</xdr:row>
      <xdr:rowOff>0</xdr:rowOff>
    </xdr:to>
    <xdr:pic>
      <xdr:nvPicPr>
        <xdr:cNvPr id="15" name="Рисунок 33" descr="Corium_Foliodrape_brochure3.jp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76200</xdr:colOff>
      <xdr:row>60</xdr:row>
      <xdr:rowOff>0</xdr:rowOff>
    </xdr:to>
    <xdr:pic>
      <xdr:nvPicPr>
        <xdr:cNvPr id="16" name="Рисунок 64" descr="https://dolcepharm.kz/wp-content/uploads/2021/01/kub-1.jp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7" b="6142"/>
        <a:stretch>
          <a:fillRect/>
        </a:stretch>
      </xdr:blipFill>
      <xdr:spPr bwMode="auto">
        <a:xfrm>
          <a:off x="6949440" y="21069300"/>
          <a:ext cx="76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247650</xdr:colOff>
      <xdr:row>60</xdr:row>
      <xdr:rowOff>0</xdr:rowOff>
    </xdr:to>
    <xdr:pic>
      <xdr:nvPicPr>
        <xdr:cNvPr id="17" name="Рисунок 68" descr="https://dolcepharm.kz/wp-content/uploads/2021/01/lipos.jpg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0" b="5263"/>
        <a:stretch>
          <a:fillRect/>
        </a:stretch>
      </xdr:blipFill>
      <xdr:spPr bwMode="auto">
        <a:xfrm>
          <a:off x="6949440" y="210693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58</xdr:row>
      <xdr:rowOff>57150</xdr:rowOff>
    </xdr:from>
    <xdr:to>
      <xdr:col>5</xdr:col>
      <xdr:colOff>0</xdr:colOff>
      <xdr:row>58</xdr:row>
      <xdr:rowOff>2684145</xdr:rowOff>
    </xdr:to>
    <xdr:pic>
      <xdr:nvPicPr>
        <xdr:cNvPr id="18" name="Рисунок 79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84" t="14288" r="44566" b="44434"/>
        <a:stretch>
          <a:fillRect/>
        </a:stretch>
      </xdr:blipFill>
      <xdr:spPr bwMode="auto">
        <a:xfrm>
          <a:off x="6949440" y="1677543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58</xdr:row>
      <xdr:rowOff>95250</xdr:rowOff>
    </xdr:from>
    <xdr:to>
      <xdr:col>5</xdr:col>
      <xdr:colOff>0</xdr:colOff>
      <xdr:row>58</xdr:row>
      <xdr:rowOff>2684145</xdr:rowOff>
    </xdr:to>
    <xdr:pic>
      <xdr:nvPicPr>
        <xdr:cNvPr id="19" name="Рисунок 80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54" t="11942" r="3371" b="47147"/>
        <a:stretch>
          <a:fillRect/>
        </a:stretch>
      </xdr:blipFill>
      <xdr:spPr bwMode="auto">
        <a:xfrm>
          <a:off x="6949440" y="1681353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58</xdr:row>
      <xdr:rowOff>1428750</xdr:rowOff>
    </xdr:from>
    <xdr:to>
      <xdr:col>5</xdr:col>
      <xdr:colOff>0</xdr:colOff>
      <xdr:row>58</xdr:row>
      <xdr:rowOff>2684145</xdr:rowOff>
    </xdr:to>
    <xdr:pic>
      <xdr:nvPicPr>
        <xdr:cNvPr id="20" name="Рисунок 81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7" t="59293" r="57498" b="34209"/>
        <a:stretch>
          <a:fillRect/>
        </a:stretch>
      </xdr:blipFill>
      <xdr:spPr bwMode="auto">
        <a:xfrm>
          <a:off x="6949440" y="1814703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58</xdr:row>
      <xdr:rowOff>1209675</xdr:rowOff>
    </xdr:from>
    <xdr:to>
      <xdr:col>5</xdr:col>
      <xdr:colOff>0</xdr:colOff>
      <xdr:row>58</xdr:row>
      <xdr:rowOff>2238375</xdr:rowOff>
    </xdr:to>
    <xdr:pic>
      <xdr:nvPicPr>
        <xdr:cNvPr id="21" name="Рисунок 82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9" t="56599" r="27512" b="34409"/>
        <a:stretch>
          <a:fillRect/>
        </a:stretch>
      </xdr:blipFill>
      <xdr:spPr bwMode="auto">
        <a:xfrm>
          <a:off x="6949440" y="1792795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481965</xdr:colOff>
      <xdr:row>60</xdr:row>
      <xdr:rowOff>0</xdr:rowOff>
    </xdr:to>
    <xdr:pic>
      <xdr:nvPicPr>
        <xdr:cNvPr id="22" name="Рисунок 44" descr="СММС.png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2409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990600</xdr:colOff>
      <xdr:row>60</xdr:row>
      <xdr:rowOff>0</xdr:rowOff>
    </xdr:to>
    <xdr:pic>
      <xdr:nvPicPr>
        <xdr:cNvPr id="23" name="Рисунок 45" descr="Exam.png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552450</xdr:colOff>
      <xdr:row>60</xdr:row>
      <xdr:rowOff>0</xdr:rowOff>
    </xdr:to>
    <xdr:pic>
      <xdr:nvPicPr>
        <xdr:cNvPr id="24" name="Рисунок 46" descr="Nitril.png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1028700</xdr:colOff>
      <xdr:row>60</xdr:row>
      <xdr:rowOff>0</xdr:rowOff>
    </xdr:to>
    <xdr:pic>
      <xdr:nvPicPr>
        <xdr:cNvPr id="25" name="Рисунок 47" descr="Без имени-2.png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1095375</xdr:colOff>
      <xdr:row>60</xdr:row>
      <xdr:rowOff>0</xdr:rowOff>
    </xdr:to>
    <xdr:pic>
      <xdr:nvPicPr>
        <xdr:cNvPr id="26" name="Рисунок 48" descr="Без имени-3.png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205740</xdr:colOff>
      <xdr:row>60</xdr:row>
      <xdr:rowOff>0</xdr:rowOff>
    </xdr:to>
    <xdr:pic>
      <xdr:nvPicPr>
        <xdr:cNvPr id="27" name="Рисунок 49" descr="цистокопия.jpg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2133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990600</xdr:colOff>
      <xdr:row>60</xdr:row>
      <xdr:rowOff>0</xdr:rowOff>
    </xdr:to>
    <xdr:pic>
      <xdr:nvPicPr>
        <xdr:cNvPr id="28" name="Рисунок 8" descr="Exam.png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552450</xdr:colOff>
      <xdr:row>60</xdr:row>
      <xdr:rowOff>0</xdr:rowOff>
    </xdr:to>
    <xdr:pic>
      <xdr:nvPicPr>
        <xdr:cNvPr id="29" name="Рисунок 9" descr="Nitril.png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1028700</xdr:colOff>
      <xdr:row>60</xdr:row>
      <xdr:rowOff>0</xdr:rowOff>
    </xdr:to>
    <xdr:pic>
      <xdr:nvPicPr>
        <xdr:cNvPr id="30" name="Рисунок 10" descr="Без имени-2.png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1095375</xdr:colOff>
      <xdr:row>60</xdr:row>
      <xdr:rowOff>0</xdr:rowOff>
    </xdr:to>
    <xdr:pic>
      <xdr:nvPicPr>
        <xdr:cNvPr id="31" name="Рисунок 11" descr="Без имени-3.png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352425</xdr:colOff>
      <xdr:row>59</xdr:row>
      <xdr:rowOff>0</xdr:rowOff>
    </xdr:to>
    <xdr:pic>
      <xdr:nvPicPr>
        <xdr:cNvPr id="32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93319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1076325</xdr:rowOff>
    </xdr:from>
    <xdr:to>
      <xdr:col>5</xdr:col>
      <xdr:colOff>352425</xdr:colOff>
      <xdr:row>55</xdr:row>
      <xdr:rowOff>12108</xdr:rowOff>
    </xdr:to>
    <xdr:pic>
      <xdr:nvPicPr>
        <xdr:cNvPr id="34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4670405"/>
          <a:ext cx="352425" cy="1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123483</xdr:colOff>
      <xdr:row>71</xdr:row>
      <xdr:rowOff>124391</xdr:rowOff>
    </xdr:from>
    <xdr:to>
      <xdr:col>5</xdr:col>
      <xdr:colOff>2324959</xdr:colOff>
      <xdr:row>78</xdr:row>
      <xdr:rowOff>221673</xdr:rowOff>
    </xdr:to>
    <xdr:pic>
      <xdr:nvPicPr>
        <xdr:cNvPr id="35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4610" y="24882464"/>
          <a:ext cx="2201476" cy="17459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245671</xdr:colOff>
      <xdr:row>92</xdr:row>
      <xdr:rowOff>162937</xdr:rowOff>
    </xdr:from>
    <xdr:to>
      <xdr:col>5</xdr:col>
      <xdr:colOff>2286000</xdr:colOff>
      <xdr:row>101</xdr:row>
      <xdr:rowOff>67648</xdr:rowOff>
    </xdr:to>
    <xdr:pic>
      <xdr:nvPicPr>
        <xdr:cNvPr id="36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6798" y="29867082"/>
          <a:ext cx="2040329" cy="2024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282874</xdr:colOff>
      <xdr:row>54</xdr:row>
      <xdr:rowOff>130971</xdr:rowOff>
    </xdr:from>
    <xdr:to>
      <xdr:col>5</xdr:col>
      <xdr:colOff>1834773</xdr:colOff>
      <xdr:row>54</xdr:row>
      <xdr:rowOff>1066800</xdr:rowOff>
    </xdr:to>
    <xdr:pic>
      <xdr:nvPicPr>
        <xdr:cNvPr id="37" name="Рисунок 180" descr="https://dolcepharm.kz/wp-content/uploads/2021/01/kdso.jpg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25" b="20284"/>
        <a:stretch>
          <a:fillRect/>
        </a:stretch>
      </xdr:blipFill>
      <xdr:spPr bwMode="auto">
        <a:xfrm>
          <a:off x="7224001" y="14692098"/>
          <a:ext cx="1551899" cy="9358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1181100</xdr:colOff>
      <xdr:row>60</xdr:row>
      <xdr:rowOff>0</xdr:rowOff>
    </xdr:to>
    <xdr:pic>
      <xdr:nvPicPr>
        <xdr:cNvPr id="38" name="Рисунок 5" descr="Без имени-3.png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1181100</xdr:colOff>
      <xdr:row>60</xdr:row>
      <xdr:rowOff>0</xdr:rowOff>
    </xdr:to>
    <xdr:pic>
      <xdr:nvPicPr>
        <xdr:cNvPr id="39" name="Рисунок 11" descr="Без имени-3.png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1095375</xdr:colOff>
      <xdr:row>60</xdr:row>
      <xdr:rowOff>0</xdr:rowOff>
    </xdr:to>
    <xdr:pic>
      <xdr:nvPicPr>
        <xdr:cNvPr id="40" name="Рисунок 48" descr="Без имени-3.png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1095375</xdr:colOff>
      <xdr:row>60</xdr:row>
      <xdr:rowOff>0</xdr:rowOff>
    </xdr:to>
    <xdr:pic>
      <xdr:nvPicPr>
        <xdr:cNvPr id="41" name="Рисунок 11" descr="Без имени-3.png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404813</xdr:colOff>
      <xdr:row>209</xdr:row>
      <xdr:rowOff>277608</xdr:rowOff>
    </xdr:from>
    <xdr:ext cx="1128712" cy="1055892"/>
    <xdr:pic>
      <xdr:nvPicPr>
        <xdr:cNvPr id="46" name="Рисунок 50" descr="маска детская .png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4253" y="62228208"/>
          <a:ext cx="1128712" cy="1055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1464228</xdr:colOff>
      <xdr:row>212</xdr:row>
      <xdr:rowOff>305594</xdr:rowOff>
    </xdr:from>
    <xdr:ext cx="838780" cy="1269207"/>
    <xdr:pic>
      <xdr:nvPicPr>
        <xdr:cNvPr id="47" name="Рисунок 52" descr="маска завязки.png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3668" y="63528734"/>
          <a:ext cx="838780" cy="1269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138545</xdr:colOff>
      <xdr:row>211</xdr:row>
      <xdr:rowOff>450694</xdr:rowOff>
    </xdr:from>
    <xdr:ext cx="1143000" cy="940594"/>
    <xdr:pic>
      <xdr:nvPicPr>
        <xdr:cNvPr id="48" name="Рисунок 19" descr="Безимени-1.png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9672" y="61147458"/>
          <a:ext cx="1143000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399260</xdr:colOff>
      <xdr:row>213</xdr:row>
      <xdr:rowOff>158751</xdr:rowOff>
    </xdr:from>
    <xdr:ext cx="970822" cy="1123845"/>
    <xdr:pic>
      <xdr:nvPicPr>
        <xdr:cNvPr id="49" name="Рисунок 21" descr="маска уголь.png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671823">
          <a:off x="7272188" y="63915603"/>
          <a:ext cx="1123845" cy="970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530906</xdr:colOff>
      <xdr:row>233</xdr:row>
      <xdr:rowOff>30276</xdr:rowOff>
    </xdr:from>
    <xdr:ext cx="838200" cy="802481"/>
    <xdr:pic>
      <xdr:nvPicPr>
        <xdr:cNvPr id="50" name="Рисунок 5" descr="2.png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21"/>
        <a:stretch>
          <a:fillRect/>
        </a:stretch>
      </xdr:blipFill>
      <xdr:spPr bwMode="auto">
        <a:xfrm>
          <a:off x="7293656" y="68086401"/>
          <a:ext cx="838200" cy="802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1369784</xdr:colOff>
      <xdr:row>236</xdr:row>
      <xdr:rowOff>20025</xdr:rowOff>
    </xdr:from>
    <xdr:ext cx="852489" cy="570299"/>
    <xdr:pic>
      <xdr:nvPicPr>
        <xdr:cNvPr id="51" name="Рисунок 6" descr="3.png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87"/>
        <a:stretch>
          <a:fillRect/>
        </a:stretch>
      </xdr:blipFill>
      <xdr:spPr bwMode="auto">
        <a:xfrm>
          <a:off x="8132534" y="68861963"/>
          <a:ext cx="852489" cy="570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192769</xdr:colOff>
      <xdr:row>231</xdr:row>
      <xdr:rowOff>0</xdr:rowOff>
    </xdr:from>
    <xdr:ext cx="719138" cy="696406"/>
    <xdr:pic>
      <xdr:nvPicPr>
        <xdr:cNvPr id="52" name="Рисунок 4" descr="1.png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17"/>
        <a:stretch>
          <a:fillRect/>
        </a:stretch>
      </xdr:blipFill>
      <xdr:spPr bwMode="auto">
        <a:xfrm>
          <a:off x="6955519" y="67233852"/>
          <a:ext cx="719138" cy="696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245344</xdr:colOff>
      <xdr:row>216</xdr:row>
      <xdr:rowOff>290944</xdr:rowOff>
    </xdr:from>
    <xdr:to>
      <xdr:col>5</xdr:col>
      <xdr:colOff>1396877</xdr:colOff>
      <xdr:row>220</xdr:row>
      <xdr:rowOff>193962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6471" y="67568617"/>
          <a:ext cx="1151533" cy="928255"/>
        </a:xfrm>
        <a:prstGeom prst="rect">
          <a:avLst/>
        </a:prstGeom>
      </xdr:spPr>
    </xdr:pic>
    <xdr:clientData/>
  </xdr:twoCellAnchor>
  <xdr:twoCellAnchor editAs="oneCell">
    <xdr:from>
      <xdr:col>5</xdr:col>
      <xdr:colOff>1030740</xdr:colOff>
      <xdr:row>216</xdr:row>
      <xdr:rowOff>263236</xdr:rowOff>
    </xdr:from>
    <xdr:to>
      <xdr:col>5</xdr:col>
      <xdr:colOff>2265272</xdr:colOff>
      <xdr:row>220</xdr:row>
      <xdr:rowOff>151896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867" y="67540909"/>
          <a:ext cx="1234532" cy="913897"/>
        </a:xfrm>
        <a:prstGeom prst="rect">
          <a:avLst/>
        </a:prstGeom>
      </xdr:spPr>
    </xdr:pic>
    <xdr:clientData/>
  </xdr:twoCellAnchor>
  <xdr:twoCellAnchor editAs="oneCell">
    <xdr:from>
      <xdr:col>5</xdr:col>
      <xdr:colOff>1550842</xdr:colOff>
      <xdr:row>220</xdr:row>
      <xdr:rowOff>133136</xdr:rowOff>
    </xdr:from>
    <xdr:to>
      <xdr:col>6</xdr:col>
      <xdr:colOff>10021</xdr:colOff>
      <xdr:row>222</xdr:row>
      <xdr:rowOff>169501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1969" y="68436045"/>
          <a:ext cx="919804" cy="822827"/>
        </a:xfrm>
        <a:prstGeom prst="rect">
          <a:avLst/>
        </a:prstGeom>
      </xdr:spPr>
    </xdr:pic>
    <xdr:clientData/>
  </xdr:twoCellAnchor>
  <xdr:twoCellAnchor editAs="oneCell">
    <xdr:from>
      <xdr:col>5</xdr:col>
      <xdr:colOff>355671</xdr:colOff>
      <xdr:row>220</xdr:row>
      <xdr:rowOff>185810</xdr:rowOff>
    </xdr:from>
    <xdr:to>
      <xdr:col>5</xdr:col>
      <xdr:colOff>1371680</xdr:colOff>
      <xdr:row>222</xdr:row>
      <xdr:rowOff>178594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798" y="68488719"/>
          <a:ext cx="1016009" cy="784008"/>
        </a:xfrm>
        <a:prstGeom prst="rect">
          <a:avLst/>
        </a:prstGeom>
      </xdr:spPr>
    </xdr:pic>
    <xdr:clientData/>
  </xdr:twoCellAnchor>
  <xdr:twoCellAnchor editAs="oneCell">
    <xdr:from>
      <xdr:col>5</xdr:col>
      <xdr:colOff>1337808</xdr:colOff>
      <xdr:row>210</xdr:row>
      <xdr:rowOff>75137</xdr:rowOff>
    </xdr:from>
    <xdr:to>
      <xdr:col>5</xdr:col>
      <xdr:colOff>2211798</xdr:colOff>
      <xdr:row>213</xdr:row>
      <xdr:rowOff>300912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123292">
          <a:off x="7964867" y="64826696"/>
          <a:ext cx="1502125" cy="873990"/>
        </a:xfrm>
        <a:prstGeom prst="rect">
          <a:avLst/>
        </a:prstGeom>
      </xdr:spPr>
    </xdr:pic>
    <xdr:clientData/>
  </xdr:twoCellAnchor>
  <xdr:twoCellAnchor editAs="oneCell">
    <xdr:from>
      <xdr:col>5</xdr:col>
      <xdr:colOff>388937</xdr:colOff>
      <xdr:row>214</xdr:row>
      <xdr:rowOff>429812</xdr:rowOff>
    </xdr:from>
    <xdr:to>
      <xdr:col>5</xdr:col>
      <xdr:colOff>2257398</xdr:colOff>
      <xdr:row>217</xdr:row>
      <xdr:rowOff>33553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7330064" y="66793085"/>
          <a:ext cx="1868461" cy="886370"/>
        </a:xfrm>
        <a:prstGeom prst="rect">
          <a:avLst/>
        </a:prstGeom>
      </xdr:spPr>
    </xdr:pic>
    <xdr:clientData/>
  </xdr:twoCellAnchor>
  <xdr:twoCellAnchor editAs="oneCell">
    <xdr:from>
      <xdr:col>5</xdr:col>
      <xdr:colOff>1548312</xdr:colOff>
      <xdr:row>210</xdr:row>
      <xdr:rowOff>11361</xdr:rowOff>
    </xdr:from>
    <xdr:to>
      <xdr:col>6</xdr:col>
      <xdr:colOff>6774</xdr:colOff>
      <xdr:row>213</xdr:row>
      <xdr:rowOff>281320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846517">
          <a:off x="8185353" y="64752938"/>
          <a:ext cx="1546309" cy="938137"/>
        </a:xfrm>
        <a:prstGeom prst="rect">
          <a:avLst/>
        </a:prstGeom>
      </xdr:spPr>
    </xdr:pic>
    <xdr:clientData/>
  </xdr:twoCellAnchor>
  <xdr:oneCellAnchor>
    <xdr:from>
      <xdr:col>5</xdr:col>
      <xdr:colOff>264319</xdr:colOff>
      <xdr:row>111</xdr:row>
      <xdr:rowOff>73819</xdr:rowOff>
    </xdr:from>
    <xdr:ext cx="1314450" cy="945356"/>
    <xdr:pic>
      <xdr:nvPicPr>
        <xdr:cNvPr id="60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027069" y="37018913"/>
          <a:ext cx="1314450" cy="945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300038</xdr:colOff>
      <xdr:row>118</xdr:row>
      <xdr:rowOff>19050</xdr:rowOff>
    </xdr:from>
    <xdr:ext cx="1314450" cy="990600"/>
    <xdr:pic>
      <xdr:nvPicPr>
        <xdr:cNvPr id="61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249478" y="36793170"/>
          <a:ext cx="1314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47622</xdr:colOff>
      <xdr:row>104</xdr:row>
      <xdr:rowOff>202406</xdr:rowOff>
    </xdr:from>
    <xdr:ext cx="1857375" cy="1301563"/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2" y="35563969"/>
          <a:ext cx="1857375" cy="1301563"/>
        </a:xfrm>
        <a:prstGeom prst="rect">
          <a:avLst/>
        </a:prstGeom>
      </xdr:spPr>
    </xdr:pic>
    <xdr:clientData/>
  </xdr:oneCellAnchor>
  <xdr:oneCellAnchor>
    <xdr:from>
      <xdr:col>5</xdr:col>
      <xdr:colOff>371266</xdr:colOff>
      <xdr:row>149</xdr:row>
      <xdr:rowOff>124164</xdr:rowOff>
    </xdr:from>
    <xdr:ext cx="1882871" cy="1871663"/>
    <xdr:pic>
      <xdr:nvPicPr>
        <xdr:cNvPr id="64" name="Рисунок 31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0706" y="48229224"/>
          <a:ext cx="1882871" cy="1871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444953</xdr:colOff>
      <xdr:row>129</xdr:row>
      <xdr:rowOff>163285</xdr:rowOff>
    </xdr:from>
    <xdr:ext cx="1447800" cy="3421856"/>
    <xdr:pic>
      <xdr:nvPicPr>
        <xdr:cNvPr id="65" name="Рисунок 32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1157" r="28761" b="-1157"/>
        <a:stretch>
          <a:fillRect/>
        </a:stretch>
      </xdr:blipFill>
      <xdr:spPr bwMode="auto">
        <a:xfrm>
          <a:off x="7394393" y="43696345"/>
          <a:ext cx="1447800" cy="3421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630464</xdr:colOff>
      <xdr:row>187</xdr:row>
      <xdr:rowOff>123825</xdr:rowOff>
    </xdr:from>
    <xdr:ext cx="1552575" cy="2924175"/>
    <xdr:pic>
      <xdr:nvPicPr>
        <xdr:cNvPr id="66" name="Рисунок 35" descr="https://dolcepharm.kz/wp-content/uploads/2021/01/halat1.jpg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7" r="22862"/>
        <a:stretch>
          <a:fillRect/>
        </a:stretch>
      </xdr:blipFill>
      <xdr:spPr bwMode="auto">
        <a:xfrm>
          <a:off x="7579904" y="57045225"/>
          <a:ext cx="155257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57</xdr:row>
      <xdr:rowOff>1076325</xdr:rowOff>
    </xdr:from>
    <xdr:ext cx="352425" cy="0"/>
    <xdr:pic>
      <xdr:nvPicPr>
        <xdr:cNvPr id="67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598866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1281112</xdr:colOff>
      <xdr:row>57</xdr:row>
      <xdr:rowOff>857250</xdr:rowOff>
    </xdr:from>
    <xdr:ext cx="636170" cy="671513"/>
    <xdr:pic>
      <xdr:nvPicPr>
        <xdr:cNvPr id="68" name="Рисунок 329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01" t="9930" b="47565"/>
        <a:stretch>
          <a:fillRect/>
        </a:stretch>
      </xdr:blipFill>
      <xdr:spPr bwMode="auto">
        <a:xfrm>
          <a:off x="8043862" y="17537906"/>
          <a:ext cx="636170" cy="671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128780</xdr:colOff>
      <xdr:row>57</xdr:row>
      <xdr:rowOff>892968</xdr:rowOff>
    </xdr:from>
    <xdr:ext cx="1154713" cy="690564"/>
    <xdr:pic>
      <xdr:nvPicPr>
        <xdr:cNvPr id="69" name="Рисунок 330" descr="https://dolcepharm.kz/wp-content/uploads/2021/01/kdso.jpg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25" b="20284"/>
        <a:stretch>
          <a:fillRect/>
        </a:stretch>
      </xdr:blipFill>
      <xdr:spPr bwMode="auto">
        <a:xfrm>
          <a:off x="6891530" y="17573624"/>
          <a:ext cx="1154713" cy="690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609600</xdr:colOff>
      <xdr:row>57</xdr:row>
      <xdr:rowOff>1695451</xdr:rowOff>
    </xdr:from>
    <xdr:ext cx="638175" cy="200025"/>
    <xdr:pic>
      <xdr:nvPicPr>
        <xdr:cNvPr id="70" name="Рисунок 329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28" t="57968" r="27348" b="33369"/>
        <a:stretch>
          <a:fillRect/>
        </a:stretch>
      </xdr:blipFill>
      <xdr:spPr bwMode="auto">
        <a:xfrm>
          <a:off x="7372350" y="18376107"/>
          <a:ext cx="6381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79122</xdr:colOff>
      <xdr:row>58</xdr:row>
      <xdr:rowOff>404812</xdr:rowOff>
    </xdr:from>
    <xdr:to>
      <xdr:col>5</xdr:col>
      <xdr:colOff>2313709</xdr:colOff>
      <xdr:row>58</xdr:row>
      <xdr:rowOff>2376189</xdr:rowOff>
    </xdr:to>
    <xdr:pic>
      <xdr:nvPicPr>
        <xdr:cNvPr id="71" name="Рисунок 178" descr="https://dolcepharm.kz/wp-content/uploads/2021/01/nstom.jpg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30" b="8086"/>
        <a:stretch>
          <a:fillRect/>
        </a:stretch>
      </xdr:blipFill>
      <xdr:spPr bwMode="auto">
        <a:xfrm>
          <a:off x="7020249" y="18097067"/>
          <a:ext cx="2234587" cy="19713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248073</xdr:colOff>
      <xdr:row>59</xdr:row>
      <xdr:rowOff>143793</xdr:rowOff>
    </xdr:from>
    <xdr:to>
      <xdr:col>5</xdr:col>
      <xdr:colOff>1996319</xdr:colOff>
      <xdr:row>59</xdr:row>
      <xdr:rowOff>1551709</xdr:rowOff>
    </xdr:to>
    <xdr:pic>
      <xdr:nvPicPr>
        <xdr:cNvPr id="72" name="Рисунок 179" descr="https://dolcepharm.kz/wp-content/uploads/2021/01/kdparodontoz.jpg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86"/>
        <a:stretch>
          <a:fillRect/>
        </a:stretch>
      </xdr:blipFill>
      <xdr:spPr bwMode="auto">
        <a:xfrm>
          <a:off x="7189200" y="20454557"/>
          <a:ext cx="1748246" cy="1407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60</xdr:row>
      <xdr:rowOff>0</xdr:rowOff>
    </xdr:from>
    <xdr:ext cx="342900" cy="0"/>
    <xdr:pic>
      <xdr:nvPicPr>
        <xdr:cNvPr id="73" name="Рисунок 27" descr="лор операций.jpg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210693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183810</xdr:colOff>
      <xdr:row>224</xdr:row>
      <xdr:rowOff>27781</xdr:rowOff>
    </xdr:from>
    <xdr:ext cx="904875" cy="704850"/>
    <xdr:pic>
      <xdr:nvPicPr>
        <xdr:cNvPr id="74" name="Рисунок 1" descr="1.png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250" y="67540981"/>
          <a:ext cx="9048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610961</xdr:colOff>
      <xdr:row>224</xdr:row>
      <xdr:rowOff>352992</xdr:rowOff>
    </xdr:from>
    <xdr:ext cx="1104900" cy="766763"/>
    <xdr:pic>
      <xdr:nvPicPr>
        <xdr:cNvPr id="75" name="Рисунок 2" descr="2.png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0401" y="67866192"/>
          <a:ext cx="1104900" cy="7667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1497126</xdr:colOff>
      <xdr:row>224</xdr:row>
      <xdr:rowOff>216467</xdr:rowOff>
    </xdr:from>
    <xdr:ext cx="904875" cy="1038225"/>
    <xdr:pic>
      <xdr:nvPicPr>
        <xdr:cNvPr id="76" name="Рисунок 16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6566" y="67729667"/>
          <a:ext cx="9048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168841</xdr:colOff>
      <xdr:row>80</xdr:row>
      <xdr:rowOff>229114</xdr:rowOff>
    </xdr:from>
    <xdr:to>
      <xdr:col>5</xdr:col>
      <xdr:colOff>2331265</xdr:colOff>
      <xdr:row>84</xdr:row>
      <xdr:rowOff>110837</xdr:rowOff>
    </xdr:to>
    <xdr:pic>
      <xdr:nvPicPr>
        <xdr:cNvPr id="77" name="Рисунок 4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72" b="25166"/>
        <a:stretch>
          <a:fillRect/>
        </a:stretch>
      </xdr:blipFill>
      <xdr:spPr bwMode="auto">
        <a:xfrm>
          <a:off x="7109968" y="27106932"/>
          <a:ext cx="2162424" cy="823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200272</xdr:rowOff>
    </xdr:from>
    <xdr:to>
      <xdr:col>6</xdr:col>
      <xdr:colOff>10433</xdr:colOff>
      <xdr:row>13</xdr:row>
      <xdr:rowOff>651163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72"/>
          <a:ext cx="9412185" cy="3692855"/>
        </a:xfrm>
        <a:prstGeom prst="rect">
          <a:avLst/>
        </a:prstGeom>
      </xdr:spPr>
    </xdr:pic>
    <xdr:clientData/>
  </xdr:twoCellAnchor>
  <xdr:twoCellAnchor>
    <xdr:from>
      <xdr:col>5</xdr:col>
      <xdr:colOff>453573</xdr:colOff>
      <xdr:row>239</xdr:row>
      <xdr:rowOff>56697</xdr:rowOff>
    </xdr:from>
    <xdr:to>
      <xdr:col>5</xdr:col>
      <xdr:colOff>2041073</xdr:colOff>
      <xdr:row>240</xdr:row>
      <xdr:rowOff>512256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013" y="71509437"/>
          <a:ext cx="1587500" cy="1049919"/>
        </a:xfrm>
        <a:prstGeom prst="rect">
          <a:avLst/>
        </a:prstGeom>
      </xdr:spPr>
    </xdr:pic>
    <xdr:clientData/>
  </xdr:twoCellAnchor>
  <xdr:oneCellAnchor>
    <xdr:from>
      <xdr:col>5</xdr:col>
      <xdr:colOff>1326355</xdr:colOff>
      <xdr:row>55</xdr:row>
      <xdr:rowOff>171450</xdr:rowOff>
    </xdr:from>
    <xdr:ext cx="409575" cy="762000"/>
    <xdr:pic>
      <xdr:nvPicPr>
        <xdr:cNvPr id="80" name="image92.jpg" descr="костюм для посетителей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089105" y="15506700"/>
          <a:ext cx="409575" cy="762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602456</xdr:colOff>
      <xdr:row>55</xdr:row>
      <xdr:rowOff>171450</xdr:rowOff>
    </xdr:from>
    <xdr:ext cx="628650" cy="762000"/>
    <xdr:pic>
      <xdr:nvPicPr>
        <xdr:cNvPr id="81" name="image85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365206" y="15506700"/>
          <a:ext cx="628650" cy="762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591111</xdr:colOff>
      <xdr:row>18</xdr:row>
      <xdr:rowOff>0</xdr:rowOff>
    </xdr:from>
    <xdr:to>
      <xdr:col>5</xdr:col>
      <xdr:colOff>2350434</xdr:colOff>
      <xdr:row>25</xdr:row>
      <xdr:rowOff>175792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861" y="5834063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392906</xdr:colOff>
      <xdr:row>27</xdr:row>
      <xdr:rowOff>268944</xdr:rowOff>
    </xdr:from>
    <xdr:to>
      <xdr:col>5</xdr:col>
      <xdr:colOff>2152231</xdr:colOff>
      <xdr:row>31</xdr:row>
      <xdr:rowOff>468550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5656" y="8138975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5</xdr:col>
      <xdr:colOff>469667</xdr:colOff>
      <xdr:row>33</xdr:row>
      <xdr:rowOff>128588</xdr:rowOff>
    </xdr:from>
    <xdr:to>
      <xdr:col>5</xdr:col>
      <xdr:colOff>2228990</xdr:colOff>
      <xdr:row>41</xdr:row>
      <xdr:rowOff>78161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2417" y="10415588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42</xdr:row>
      <xdr:rowOff>147500</xdr:rowOff>
    </xdr:from>
    <xdr:to>
      <xdr:col>5</xdr:col>
      <xdr:colOff>2102225</xdr:colOff>
      <xdr:row>50</xdr:row>
      <xdr:rowOff>97075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12470469"/>
          <a:ext cx="1759325" cy="1759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0</xdr:col>
      <xdr:colOff>1076325</xdr:colOff>
      <xdr:row>48</xdr:row>
      <xdr:rowOff>0</xdr:rowOff>
    </xdr:to>
    <xdr:pic>
      <xdr:nvPicPr>
        <xdr:cNvPr id="2" name="Рисунок 2" descr="Exam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1000125</xdr:colOff>
      <xdr:row>48</xdr:row>
      <xdr:rowOff>0</xdr:rowOff>
    </xdr:to>
    <xdr:pic>
      <xdr:nvPicPr>
        <xdr:cNvPr id="3" name="Рисунок 3" descr="Nitril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1114425</xdr:colOff>
      <xdr:row>48</xdr:row>
      <xdr:rowOff>0</xdr:rowOff>
    </xdr:to>
    <xdr:pic>
      <xdr:nvPicPr>
        <xdr:cNvPr id="4" name="Рисунок 4" descr="Без имени-2.pn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1181100</xdr:colOff>
      <xdr:row>48</xdr:row>
      <xdr:rowOff>0</xdr:rowOff>
    </xdr:to>
    <xdr:pic>
      <xdr:nvPicPr>
        <xdr:cNvPr id="5" name="Рисунок 5" descr="Без имени-3.pn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462915</xdr:colOff>
      <xdr:row>48</xdr:row>
      <xdr:rowOff>0</xdr:rowOff>
    </xdr:to>
    <xdr:pic>
      <xdr:nvPicPr>
        <xdr:cNvPr id="6" name="Рисунок 6" descr="цистокопия.jp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1076325</xdr:colOff>
      <xdr:row>48</xdr:row>
      <xdr:rowOff>0</xdr:rowOff>
    </xdr:to>
    <xdr:pic>
      <xdr:nvPicPr>
        <xdr:cNvPr id="7" name="Рисунок 8" descr="Exam.pn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1000125</xdr:colOff>
      <xdr:row>48</xdr:row>
      <xdr:rowOff>0</xdr:rowOff>
    </xdr:to>
    <xdr:pic>
      <xdr:nvPicPr>
        <xdr:cNvPr id="8" name="Рисунок 9" descr="Nitril.pn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1114425</xdr:colOff>
      <xdr:row>48</xdr:row>
      <xdr:rowOff>0</xdr:rowOff>
    </xdr:to>
    <xdr:pic>
      <xdr:nvPicPr>
        <xdr:cNvPr id="9" name="Рисунок 10" descr="Без имени-2.png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1181100</xdr:colOff>
      <xdr:row>48</xdr:row>
      <xdr:rowOff>0</xdr:rowOff>
    </xdr:to>
    <xdr:pic>
      <xdr:nvPicPr>
        <xdr:cNvPr id="10" name="Рисунок 11" descr="Без имени-3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342900</xdr:colOff>
      <xdr:row>48</xdr:row>
      <xdr:rowOff>0</xdr:rowOff>
    </xdr:to>
    <xdr:pic>
      <xdr:nvPicPr>
        <xdr:cNvPr id="11" name="Рисунок 17" descr="полушарных операций.jpg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238125</xdr:colOff>
      <xdr:row>48</xdr:row>
      <xdr:rowOff>0</xdr:rowOff>
    </xdr:to>
    <xdr:pic>
      <xdr:nvPicPr>
        <xdr:cNvPr id="12" name="Рисунок 19" descr="на бедре..jpg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238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285750</xdr:colOff>
      <xdr:row>48</xdr:row>
      <xdr:rowOff>0</xdr:rowOff>
    </xdr:to>
    <xdr:pic>
      <xdr:nvPicPr>
        <xdr:cNvPr id="13" name="Рисунок 24" descr="ламиноэктомия.jp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285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342900</xdr:colOff>
      <xdr:row>48</xdr:row>
      <xdr:rowOff>0</xdr:rowOff>
    </xdr:to>
    <xdr:pic>
      <xdr:nvPicPr>
        <xdr:cNvPr id="14" name="Рисунок 27" descr="лор операций.jpg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247650</xdr:colOff>
      <xdr:row>48</xdr:row>
      <xdr:rowOff>0</xdr:rowOff>
    </xdr:to>
    <xdr:pic>
      <xdr:nvPicPr>
        <xdr:cNvPr id="15" name="Рисунок 33" descr="Corium_Foliodrape_brochure3.jpg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76200</xdr:colOff>
      <xdr:row>48</xdr:row>
      <xdr:rowOff>0</xdr:rowOff>
    </xdr:to>
    <xdr:pic>
      <xdr:nvPicPr>
        <xdr:cNvPr id="16" name="Рисунок 64" descr="https://dolcepharm.kz/wp-content/uploads/2021/01/kub-1.jpg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7" b="6142"/>
        <a:stretch>
          <a:fillRect/>
        </a:stretch>
      </xdr:blipFill>
      <xdr:spPr bwMode="auto">
        <a:xfrm>
          <a:off x="6949440" y="13540740"/>
          <a:ext cx="76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247650</xdr:colOff>
      <xdr:row>48</xdr:row>
      <xdr:rowOff>0</xdr:rowOff>
    </xdr:to>
    <xdr:pic>
      <xdr:nvPicPr>
        <xdr:cNvPr id="17" name="Рисунок 68" descr="https://dolcepharm.kz/wp-content/uploads/2021/01/lipos.jpg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0" b="5263"/>
        <a:stretch>
          <a:fillRect/>
        </a:stretch>
      </xdr:blipFill>
      <xdr:spPr bwMode="auto">
        <a:xfrm>
          <a:off x="6949440" y="1354074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0</xdr:colOff>
      <xdr:row>49</xdr:row>
      <xdr:rowOff>7620</xdr:rowOff>
    </xdr:to>
    <xdr:pic>
      <xdr:nvPicPr>
        <xdr:cNvPr id="18" name="Рисунок 79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84" t="14288" r="44566" b="44434"/>
        <a:stretch>
          <a:fillRect/>
        </a:stretch>
      </xdr:blipFill>
      <xdr:spPr bwMode="auto">
        <a:xfrm>
          <a:off x="6949440" y="1354074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0</xdr:colOff>
      <xdr:row>48</xdr:row>
      <xdr:rowOff>152400</xdr:rowOff>
    </xdr:to>
    <xdr:pic>
      <xdr:nvPicPr>
        <xdr:cNvPr id="19" name="Рисунок 80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54" t="11942" r="3371" b="47147"/>
        <a:stretch>
          <a:fillRect/>
        </a:stretch>
      </xdr:blipFill>
      <xdr:spPr bwMode="auto">
        <a:xfrm>
          <a:off x="6949440" y="1354074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0</xdr:colOff>
      <xdr:row>48</xdr:row>
      <xdr:rowOff>0</xdr:rowOff>
    </xdr:to>
    <xdr:pic>
      <xdr:nvPicPr>
        <xdr:cNvPr id="20" name="Рисунок 81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7" t="59293" r="57498" b="34209"/>
        <a:stretch>
          <a:fillRect/>
        </a:stretch>
      </xdr:blipFill>
      <xdr:spPr bwMode="auto">
        <a:xfrm>
          <a:off x="6949440" y="1354074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0</xdr:colOff>
      <xdr:row>48</xdr:row>
      <xdr:rowOff>0</xdr:rowOff>
    </xdr:to>
    <xdr:pic>
      <xdr:nvPicPr>
        <xdr:cNvPr id="21" name="Рисунок 82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9" t="56599" r="27512" b="34409"/>
        <a:stretch>
          <a:fillRect/>
        </a:stretch>
      </xdr:blipFill>
      <xdr:spPr bwMode="auto">
        <a:xfrm>
          <a:off x="6949440" y="1354074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481965</xdr:colOff>
      <xdr:row>48</xdr:row>
      <xdr:rowOff>0</xdr:rowOff>
    </xdr:to>
    <xdr:pic>
      <xdr:nvPicPr>
        <xdr:cNvPr id="22" name="Рисунок 44" descr="СММС.png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2409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990600</xdr:colOff>
      <xdr:row>48</xdr:row>
      <xdr:rowOff>0</xdr:rowOff>
    </xdr:to>
    <xdr:pic>
      <xdr:nvPicPr>
        <xdr:cNvPr id="23" name="Рисунок 45" descr="Exam.png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552450</xdr:colOff>
      <xdr:row>48</xdr:row>
      <xdr:rowOff>0</xdr:rowOff>
    </xdr:to>
    <xdr:pic>
      <xdr:nvPicPr>
        <xdr:cNvPr id="24" name="Рисунок 46" descr="Nitril.png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1028700</xdr:colOff>
      <xdr:row>48</xdr:row>
      <xdr:rowOff>0</xdr:rowOff>
    </xdr:to>
    <xdr:pic>
      <xdr:nvPicPr>
        <xdr:cNvPr id="25" name="Рисунок 47" descr="Без имени-2.png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1095375</xdr:colOff>
      <xdr:row>48</xdr:row>
      <xdr:rowOff>0</xdr:rowOff>
    </xdr:to>
    <xdr:pic>
      <xdr:nvPicPr>
        <xdr:cNvPr id="26" name="Рисунок 48" descr="Без имени-3.png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205740</xdr:colOff>
      <xdr:row>48</xdr:row>
      <xdr:rowOff>0</xdr:rowOff>
    </xdr:to>
    <xdr:pic>
      <xdr:nvPicPr>
        <xdr:cNvPr id="27" name="Рисунок 49" descr="цистокопия.jpg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2133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990600</xdr:colOff>
      <xdr:row>48</xdr:row>
      <xdr:rowOff>0</xdr:rowOff>
    </xdr:to>
    <xdr:pic>
      <xdr:nvPicPr>
        <xdr:cNvPr id="28" name="Рисунок 8" descr="Exam.png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552450</xdr:colOff>
      <xdr:row>48</xdr:row>
      <xdr:rowOff>0</xdr:rowOff>
    </xdr:to>
    <xdr:pic>
      <xdr:nvPicPr>
        <xdr:cNvPr id="29" name="Рисунок 9" descr="Nitril.png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1028700</xdr:colOff>
      <xdr:row>48</xdr:row>
      <xdr:rowOff>0</xdr:rowOff>
    </xdr:to>
    <xdr:pic>
      <xdr:nvPicPr>
        <xdr:cNvPr id="30" name="Рисунок 10" descr="Без имени-2.png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1095375</xdr:colOff>
      <xdr:row>48</xdr:row>
      <xdr:rowOff>0</xdr:rowOff>
    </xdr:to>
    <xdr:pic>
      <xdr:nvPicPr>
        <xdr:cNvPr id="31" name="Рисунок 11" descr="Без имени-3.png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352425</xdr:colOff>
      <xdr:row>48</xdr:row>
      <xdr:rowOff>0</xdr:rowOff>
    </xdr:to>
    <xdr:pic>
      <xdr:nvPicPr>
        <xdr:cNvPr id="32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35407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352425</xdr:colOff>
      <xdr:row>48</xdr:row>
      <xdr:rowOff>0</xdr:rowOff>
    </xdr:to>
    <xdr:pic>
      <xdr:nvPicPr>
        <xdr:cNvPr id="33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35407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352425</xdr:colOff>
      <xdr:row>48</xdr:row>
      <xdr:rowOff>10203</xdr:rowOff>
    </xdr:to>
    <xdr:pic>
      <xdr:nvPicPr>
        <xdr:cNvPr id="34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3540740"/>
          <a:ext cx="352425" cy="1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123482</xdr:colOff>
      <xdr:row>59</xdr:row>
      <xdr:rowOff>124391</xdr:rowOff>
    </xdr:from>
    <xdr:to>
      <xdr:col>5</xdr:col>
      <xdr:colOff>2329543</xdr:colOff>
      <xdr:row>66</xdr:row>
      <xdr:rowOff>219152</xdr:rowOff>
    </xdr:to>
    <xdr:pic>
      <xdr:nvPicPr>
        <xdr:cNvPr id="35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9453" y="25792905"/>
          <a:ext cx="2206061" cy="16949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236766</xdr:colOff>
      <xdr:row>78</xdr:row>
      <xdr:rowOff>69913</xdr:rowOff>
    </xdr:from>
    <xdr:to>
      <xdr:col>5</xdr:col>
      <xdr:colOff>2383972</xdr:colOff>
      <xdr:row>87</xdr:row>
      <xdr:rowOff>87793</xdr:rowOff>
    </xdr:to>
    <xdr:pic>
      <xdr:nvPicPr>
        <xdr:cNvPr id="36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737" y="30539027"/>
          <a:ext cx="2147206" cy="2075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1181100</xdr:colOff>
      <xdr:row>48</xdr:row>
      <xdr:rowOff>0</xdr:rowOff>
    </xdr:to>
    <xdr:pic>
      <xdr:nvPicPr>
        <xdr:cNvPr id="43" name="Рисунок 5" descr="Без имени-3.png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1181100</xdr:colOff>
      <xdr:row>48</xdr:row>
      <xdr:rowOff>0</xdr:rowOff>
    </xdr:to>
    <xdr:pic>
      <xdr:nvPicPr>
        <xdr:cNvPr id="44" name="Рисунок 11" descr="Без имени-3.png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1095375</xdr:colOff>
      <xdr:row>48</xdr:row>
      <xdr:rowOff>0</xdr:rowOff>
    </xdr:to>
    <xdr:pic>
      <xdr:nvPicPr>
        <xdr:cNvPr id="45" name="Рисунок 48" descr="Без имени-3.png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1095375</xdr:colOff>
      <xdr:row>48</xdr:row>
      <xdr:rowOff>0</xdr:rowOff>
    </xdr:to>
    <xdr:pic>
      <xdr:nvPicPr>
        <xdr:cNvPr id="46" name="Рисунок 11" descr="Без имени-3.png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1485999</xdr:colOff>
      <xdr:row>195</xdr:row>
      <xdr:rowOff>403566</xdr:rowOff>
    </xdr:from>
    <xdr:ext cx="838780" cy="1269207"/>
    <xdr:pic>
      <xdr:nvPicPr>
        <xdr:cNvPr id="57" name="Рисунок 52" descr="маска завязки.png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1970" y="61472423"/>
          <a:ext cx="838780" cy="1269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231322</xdr:colOff>
      <xdr:row>195</xdr:row>
      <xdr:rowOff>78354</xdr:rowOff>
    </xdr:from>
    <xdr:ext cx="1143000" cy="940594"/>
    <xdr:pic>
      <xdr:nvPicPr>
        <xdr:cNvPr id="58" name="Рисунок 19" descr="Безимени-1.png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4072" y="51812711"/>
          <a:ext cx="1143000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399260</xdr:colOff>
      <xdr:row>196</xdr:row>
      <xdr:rowOff>158751</xdr:rowOff>
    </xdr:from>
    <xdr:ext cx="970822" cy="1123845"/>
    <xdr:pic>
      <xdr:nvPicPr>
        <xdr:cNvPr id="59" name="Рисунок 21" descr="маска уголь.png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671823">
          <a:off x="7272188" y="61774383"/>
          <a:ext cx="1123845" cy="970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1386455</xdr:colOff>
      <xdr:row>202</xdr:row>
      <xdr:rowOff>78921</xdr:rowOff>
    </xdr:from>
    <xdr:ext cx="838200" cy="802481"/>
    <xdr:pic>
      <xdr:nvPicPr>
        <xdr:cNvPr id="60" name="Рисунок 5" descr="2.png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21"/>
        <a:stretch>
          <a:fillRect/>
        </a:stretch>
      </xdr:blipFill>
      <xdr:spPr bwMode="auto">
        <a:xfrm>
          <a:off x="8149205" y="51731635"/>
          <a:ext cx="838200" cy="802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298223</xdr:colOff>
      <xdr:row>201</xdr:row>
      <xdr:rowOff>181254</xdr:rowOff>
    </xdr:from>
    <xdr:ext cx="719138" cy="696406"/>
    <xdr:pic>
      <xdr:nvPicPr>
        <xdr:cNvPr id="62" name="Рисунок 4" descr="1.png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17"/>
        <a:stretch>
          <a:fillRect/>
        </a:stretch>
      </xdr:blipFill>
      <xdr:spPr bwMode="auto">
        <a:xfrm>
          <a:off x="7060973" y="53534861"/>
          <a:ext cx="719138" cy="696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1533411</xdr:colOff>
      <xdr:row>206</xdr:row>
      <xdr:rowOff>315800</xdr:rowOff>
    </xdr:from>
    <xdr:ext cx="742949" cy="928686"/>
    <xdr:pic>
      <xdr:nvPicPr>
        <xdr:cNvPr id="65" name="Рисунок 39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327"/>
        <a:stretch>
          <a:fillRect/>
        </a:stretch>
      </xdr:blipFill>
      <xdr:spPr bwMode="auto">
        <a:xfrm>
          <a:off x="8482851" y="69810200"/>
          <a:ext cx="742949" cy="92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255927</xdr:colOff>
      <xdr:row>206</xdr:row>
      <xdr:rowOff>88332</xdr:rowOff>
    </xdr:from>
    <xdr:ext cx="1114425" cy="1328738"/>
    <xdr:pic>
      <xdr:nvPicPr>
        <xdr:cNvPr id="66" name="Рисунок 40" descr="https://dolcepharm.kz/wp-content/uploads/2021/01/bikini.jpg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60"/>
        <a:stretch>
          <a:fillRect/>
        </a:stretch>
      </xdr:blipFill>
      <xdr:spPr bwMode="auto">
        <a:xfrm>
          <a:off x="7018677" y="60680939"/>
          <a:ext cx="1114425" cy="1328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228600</xdr:colOff>
      <xdr:row>102</xdr:row>
      <xdr:rowOff>180975</xdr:rowOff>
    </xdr:from>
    <xdr:ext cx="1314450" cy="945356"/>
    <xdr:pic>
      <xdr:nvPicPr>
        <xdr:cNvPr id="74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178040" y="36414075"/>
          <a:ext cx="1314450" cy="945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300038</xdr:colOff>
      <xdr:row>113</xdr:row>
      <xdr:rowOff>19050</xdr:rowOff>
    </xdr:from>
    <xdr:ext cx="1314450" cy="990600"/>
    <xdr:pic>
      <xdr:nvPicPr>
        <xdr:cNvPr id="75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249478" y="38766750"/>
          <a:ext cx="1314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71435</xdr:colOff>
      <xdr:row>91</xdr:row>
      <xdr:rowOff>108834</xdr:rowOff>
    </xdr:from>
    <xdr:ext cx="1857375" cy="1301563"/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0875" y="33697794"/>
          <a:ext cx="1857375" cy="1301563"/>
        </a:xfrm>
        <a:prstGeom prst="rect">
          <a:avLst/>
        </a:prstGeom>
      </xdr:spPr>
    </xdr:pic>
    <xdr:clientData/>
  </xdr:oneCellAnchor>
  <xdr:oneCellAnchor>
    <xdr:from>
      <xdr:col>5</xdr:col>
      <xdr:colOff>371266</xdr:colOff>
      <xdr:row>144</xdr:row>
      <xdr:rowOff>124164</xdr:rowOff>
    </xdr:from>
    <xdr:ext cx="1882871" cy="1871663"/>
    <xdr:pic>
      <xdr:nvPicPr>
        <xdr:cNvPr id="79" name="Рисунок 31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0706" y="46088004"/>
          <a:ext cx="1882871" cy="1871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444953</xdr:colOff>
      <xdr:row>124</xdr:row>
      <xdr:rowOff>163285</xdr:rowOff>
    </xdr:from>
    <xdr:ext cx="1447800" cy="3421856"/>
    <xdr:pic>
      <xdr:nvPicPr>
        <xdr:cNvPr id="80" name="Рисунок 32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1157" r="28761" b="-1157"/>
        <a:stretch>
          <a:fillRect/>
        </a:stretch>
      </xdr:blipFill>
      <xdr:spPr bwMode="auto">
        <a:xfrm>
          <a:off x="7394393" y="41555125"/>
          <a:ext cx="1447800" cy="3421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399141</xdr:colOff>
      <xdr:row>175</xdr:row>
      <xdr:rowOff>327933</xdr:rowOff>
    </xdr:from>
    <xdr:ext cx="1552575" cy="2924175"/>
    <xdr:pic>
      <xdr:nvPicPr>
        <xdr:cNvPr id="81" name="Рисунок 35" descr="https://dolcepharm.kz/wp-content/uploads/2021/01/halat1.jpg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7" r="22862"/>
        <a:stretch>
          <a:fillRect/>
        </a:stretch>
      </xdr:blipFill>
      <xdr:spPr bwMode="auto">
        <a:xfrm>
          <a:off x="7161891" y="43748326"/>
          <a:ext cx="155257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48</xdr:row>
      <xdr:rowOff>0</xdr:rowOff>
    </xdr:from>
    <xdr:ext cx="352425" cy="0"/>
    <xdr:pic>
      <xdr:nvPicPr>
        <xdr:cNvPr id="83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6949440" y="135407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48</xdr:row>
      <xdr:rowOff>0</xdr:rowOff>
    </xdr:from>
    <xdr:ext cx="342900" cy="0"/>
    <xdr:pic>
      <xdr:nvPicPr>
        <xdr:cNvPr id="84" name="Рисунок 27" descr="лор операций.jpg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440" y="135407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891381</xdr:colOff>
      <xdr:row>199</xdr:row>
      <xdr:rowOff>123031</xdr:rowOff>
    </xdr:from>
    <xdr:ext cx="904875" cy="704850"/>
    <xdr:pic>
      <xdr:nvPicPr>
        <xdr:cNvPr id="85" name="Рисунок 1" descr="1.png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4131" y="50387817"/>
          <a:ext cx="9048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360022</xdr:colOff>
      <xdr:row>209</xdr:row>
      <xdr:rowOff>0</xdr:rowOff>
    </xdr:from>
    <xdr:ext cx="714374" cy="866618"/>
    <xdr:pic>
      <xdr:nvPicPr>
        <xdr:cNvPr id="88" name="Рисунок 41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772" y="62103000"/>
          <a:ext cx="714374" cy="86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1317565</xdr:colOff>
      <xdr:row>209</xdr:row>
      <xdr:rowOff>0</xdr:rowOff>
    </xdr:from>
    <xdr:to>
      <xdr:col>5</xdr:col>
      <xdr:colOff>2396785</xdr:colOff>
      <xdr:row>211</xdr:row>
      <xdr:rowOff>6078</xdr:rowOff>
    </xdr:to>
    <xdr:pic>
      <xdr:nvPicPr>
        <xdr:cNvPr id="89" name="Рисунок 41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005" y="71034387"/>
          <a:ext cx="888720" cy="879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136184</xdr:colOff>
      <xdr:row>68</xdr:row>
      <xdr:rowOff>144007</xdr:rowOff>
    </xdr:from>
    <xdr:to>
      <xdr:col>5</xdr:col>
      <xdr:colOff>2360620</xdr:colOff>
      <xdr:row>70</xdr:row>
      <xdr:rowOff>299358</xdr:rowOff>
    </xdr:to>
    <xdr:pic>
      <xdr:nvPicPr>
        <xdr:cNvPr id="90" name="Рисунок 4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72" b="25166"/>
        <a:stretch>
          <a:fillRect/>
        </a:stretch>
      </xdr:blipFill>
      <xdr:spPr bwMode="auto">
        <a:xfrm>
          <a:off x="7092155" y="27869921"/>
          <a:ext cx="2224436" cy="824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87539</xdr:rowOff>
    </xdr:from>
    <xdr:to>
      <xdr:col>5</xdr:col>
      <xdr:colOff>2427664</xdr:colOff>
      <xdr:row>16</xdr:row>
      <xdr:rowOff>32658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910"/>
          <a:ext cx="9383635" cy="3678919"/>
        </a:xfrm>
        <a:prstGeom prst="rect">
          <a:avLst/>
        </a:prstGeom>
      </xdr:spPr>
    </xdr:pic>
    <xdr:clientData/>
  </xdr:twoCellAnchor>
  <xdr:twoCellAnchor editAs="oneCell">
    <xdr:from>
      <xdr:col>5</xdr:col>
      <xdr:colOff>592810</xdr:colOff>
      <xdr:row>20</xdr:row>
      <xdr:rowOff>40819</xdr:rowOff>
    </xdr:from>
    <xdr:to>
      <xdr:col>5</xdr:col>
      <xdr:colOff>2352133</xdr:colOff>
      <xdr:row>27</xdr:row>
      <xdr:rowOff>180892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5560" y="5606140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285748</xdr:colOff>
      <xdr:row>27</xdr:row>
      <xdr:rowOff>46124</xdr:rowOff>
    </xdr:from>
    <xdr:to>
      <xdr:col>5</xdr:col>
      <xdr:colOff>2045073</xdr:colOff>
      <xdr:row>31</xdr:row>
      <xdr:rowOff>376699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8" y="7924660"/>
          <a:ext cx="1759325" cy="1759325"/>
        </a:xfrm>
        <a:prstGeom prst="rect">
          <a:avLst/>
        </a:prstGeom>
      </xdr:spPr>
    </xdr:pic>
    <xdr:clientData/>
  </xdr:twoCellAnchor>
  <xdr:twoCellAnchor editAs="oneCell">
    <xdr:from>
      <xdr:col>5</xdr:col>
      <xdr:colOff>565598</xdr:colOff>
      <xdr:row>33</xdr:row>
      <xdr:rowOff>68035</xdr:rowOff>
    </xdr:from>
    <xdr:to>
      <xdr:col>5</xdr:col>
      <xdr:colOff>2324921</xdr:colOff>
      <xdr:row>40</xdr:row>
      <xdr:rowOff>208108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8348" y="10150928"/>
          <a:ext cx="1759323" cy="1759323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40</xdr:row>
      <xdr:rowOff>32519</xdr:rowOff>
    </xdr:from>
    <xdr:to>
      <xdr:col>5</xdr:col>
      <xdr:colOff>2031468</xdr:colOff>
      <xdr:row>47</xdr:row>
      <xdr:rowOff>172594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4893" y="12428626"/>
          <a:ext cx="1759325" cy="17593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0</xdr:col>
      <xdr:colOff>885825</xdr:colOff>
      <xdr:row>70</xdr:row>
      <xdr:rowOff>0</xdr:rowOff>
    </xdr:to>
    <xdr:pic>
      <xdr:nvPicPr>
        <xdr:cNvPr id="2" name="Рисунок 2" descr="Exam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809625</xdr:colOff>
      <xdr:row>70</xdr:row>
      <xdr:rowOff>0</xdr:rowOff>
    </xdr:to>
    <xdr:pic>
      <xdr:nvPicPr>
        <xdr:cNvPr id="3" name="Рисунок 3" descr="Nitril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923925</xdr:colOff>
      <xdr:row>70</xdr:row>
      <xdr:rowOff>0</xdr:rowOff>
    </xdr:to>
    <xdr:pic>
      <xdr:nvPicPr>
        <xdr:cNvPr id="4" name="Рисунок 4" descr="Без имени-2.png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990600</xdr:colOff>
      <xdr:row>70</xdr:row>
      <xdr:rowOff>0</xdr:rowOff>
    </xdr:to>
    <xdr:pic>
      <xdr:nvPicPr>
        <xdr:cNvPr id="5" name="Рисунок 5" descr="Без имени-3.pn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2390775</xdr:colOff>
      <xdr:row>70</xdr:row>
      <xdr:rowOff>0</xdr:rowOff>
    </xdr:to>
    <xdr:pic>
      <xdr:nvPicPr>
        <xdr:cNvPr id="6" name="Рисунок 6" descr="цистокопия.jpg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885825</xdr:colOff>
      <xdr:row>70</xdr:row>
      <xdr:rowOff>0</xdr:rowOff>
    </xdr:to>
    <xdr:pic>
      <xdr:nvPicPr>
        <xdr:cNvPr id="7" name="Рисунок 8" descr="Exam.png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809625</xdr:colOff>
      <xdr:row>70</xdr:row>
      <xdr:rowOff>0</xdr:rowOff>
    </xdr:to>
    <xdr:pic>
      <xdr:nvPicPr>
        <xdr:cNvPr id="8" name="Рисунок 9" descr="Nitril.png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923925</xdr:colOff>
      <xdr:row>70</xdr:row>
      <xdr:rowOff>0</xdr:rowOff>
    </xdr:to>
    <xdr:pic>
      <xdr:nvPicPr>
        <xdr:cNvPr id="9" name="Рисунок 10" descr="Без имени-2.png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990600</xdr:colOff>
      <xdr:row>70</xdr:row>
      <xdr:rowOff>0</xdr:rowOff>
    </xdr:to>
    <xdr:pic>
      <xdr:nvPicPr>
        <xdr:cNvPr id="10" name="Рисунок 11" descr="Без имени-3.png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342900</xdr:colOff>
      <xdr:row>70</xdr:row>
      <xdr:rowOff>0</xdr:rowOff>
    </xdr:to>
    <xdr:pic>
      <xdr:nvPicPr>
        <xdr:cNvPr id="11" name="Рисунок 17" descr="полушарных операций.jpg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238125</xdr:colOff>
      <xdr:row>70</xdr:row>
      <xdr:rowOff>0</xdr:rowOff>
    </xdr:to>
    <xdr:pic>
      <xdr:nvPicPr>
        <xdr:cNvPr id="12" name="Рисунок 19" descr="на бедре..jpg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238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285750</xdr:colOff>
      <xdr:row>70</xdr:row>
      <xdr:rowOff>0</xdr:rowOff>
    </xdr:to>
    <xdr:pic>
      <xdr:nvPicPr>
        <xdr:cNvPr id="13" name="Рисунок 24" descr="ламиноэктомия.jpg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285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342900</xdr:colOff>
      <xdr:row>70</xdr:row>
      <xdr:rowOff>0</xdr:rowOff>
    </xdr:to>
    <xdr:pic>
      <xdr:nvPicPr>
        <xdr:cNvPr id="14" name="Рисунок 27" descr="лор операций.jpg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247650</xdr:colOff>
      <xdr:row>70</xdr:row>
      <xdr:rowOff>0</xdr:rowOff>
    </xdr:to>
    <xdr:pic>
      <xdr:nvPicPr>
        <xdr:cNvPr id="15" name="Рисунок 33" descr="Corium_Foliodrape_brochure3.jpg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76200</xdr:colOff>
      <xdr:row>70</xdr:row>
      <xdr:rowOff>0</xdr:rowOff>
    </xdr:to>
    <xdr:pic>
      <xdr:nvPicPr>
        <xdr:cNvPr id="16" name="Рисунок 64" descr="https://dolcepharm.kz/wp-content/uploads/2021/01/kub-1.jpg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7" b="6142"/>
        <a:stretch>
          <a:fillRect/>
        </a:stretch>
      </xdr:blipFill>
      <xdr:spPr bwMode="auto">
        <a:xfrm>
          <a:off x="7010400" y="19522440"/>
          <a:ext cx="76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247650</xdr:colOff>
      <xdr:row>70</xdr:row>
      <xdr:rowOff>0</xdr:rowOff>
    </xdr:to>
    <xdr:pic>
      <xdr:nvPicPr>
        <xdr:cNvPr id="17" name="Рисунок 68" descr="https://dolcepharm.kz/wp-content/uploads/2021/01/lipos.jpg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0" b="5263"/>
        <a:stretch>
          <a:fillRect/>
        </a:stretch>
      </xdr:blipFill>
      <xdr:spPr bwMode="auto">
        <a:xfrm>
          <a:off x="7010400" y="1952244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0</xdr:colOff>
      <xdr:row>71</xdr:row>
      <xdr:rowOff>7620</xdr:rowOff>
    </xdr:to>
    <xdr:pic>
      <xdr:nvPicPr>
        <xdr:cNvPr id="18" name="Рисунок 79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84" t="14288" r="44566" b="44434"/>
        <a:stretch>
          <a:fillRect/>
        </a:stretch>
      </xdr:blipFill>
      <xdr:spPr bwMode="auto">
        <a:xfrm>
          <a:off x="7010400" y="1952244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0</xdr:colOff>
      <xdr:row>70</xdr:row>
      <xdr:rowOff>152400</xdr:rowOff>
    </xdr:to>
    <xdr:pic>
      <xdr:nvPicPr>
        <xdr:cNvPr id="19" name="Рисунок 80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54" t="11942" r="3371" b="47147"/>
        <a:stretch>
          <a:fillRect/>
        </a:stretch>
      </xdr:blipFill>
      <xdr:spPr bwMode="auto">
        <a:xfrm>
          <a:off x="7010400" y="1952244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0</xdr:colOff>
      <xdr:row>70</xdr:row>
      <xdr:rowOff>0</xdr:rowOff>
    </xdr:to>
    <xdr:pic>
      <xdr:nvPicPr>
        <xdr:cNvPr id="20" name="Рисунок 81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7" t="59293" r="57498" b="34209"/>
        <a:stretch>
          <a:fillRect/>
        </a:stretch>
      </xdr:blipFill>
      <xdr:spPr bwMode="auto">
        <a:xfrm>
          <a:off x="7010400" y="1952244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0</xdr:colOff>
      <xdr:row>70</xdr:row>
      <xdr:rowOff>0</xdr:rowOff>
    </xdr:to>
    <xdr:pic>
      <xdr:nvPicPr>
        <xdr:cNvPr id="21" name="Рисунок 82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9" t="56599" r="27512" b="34409"/>
        <a:stretch>
          <a:fillRect/>
        </a:stretch>
      </xdr:blipFill>
      <xdr:spPr bwMode="auto">
        <a:xfrm>
          <a:off x="7010400" y="1952244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2409825</xdr:colOff>
      <xdr:row>70</xdr:row>
      <xdr:rowOff>0</xdr:rowOff>
    </xdr:to>
    <xdr:pic>
      <xdr:nvPicPr>
        <xdr:cNvPr id="22" name="Рисунок 44" descr="СММС.png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2409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800100</xdr:colOff>
      <xdr:row>70</xdr:row>
      <xdr:rowOff>0</xdr:rowOff>
    </xdr:to>
    <xdr:pic>
      <xdr:nvPicPr>
        <xdr:cNvPr id="23" name="Рисунок 45" descr="Exam.png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552450</xdr:colOff>
      <xdr:row>70</xdr:row>
      <xdr:rowOff>0</xdr:rowOff>
    </xdr:to>
    <xdr:pic>
      <xdr:nvPicPr>
        <xdr:cNvPr id="24" name="Рисунок 46" descr="Nitril.png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838200</xdr:colOff>
      <xdr:row>70</xdr:row>
      <xdr:rowOff>0</xdr:rowOff>
    </xdr:to>
    <xdr:pic>
      <xdr:nvPicPr>
        <xdr:cNvPr id="25" name="Рисунок 47" descr="Без имени-2.png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904875</xdr:colOff>
      <xdr:row>70</xdr:row>
      <xdr:rowOff>0</xdr:rowOff>
    </xdr:to>
    <xdr:pic>
      <xdr:nvPicPr>
        <xdr:cNvPr id="26" name="Рисунок 48" descr="Без имени-3.png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2133600</xdr:colOff>
      <xdr:row>70</xdr:row>
      <xdr:rowOff>0</xdr:rowOff>
    </xdr:to>
    <xdr:pic>
      <xdr:nvPicPr>
        <xdr:cNvPr id="27" name="Рисунок 49" descr="цистокопия.jpg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2133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800100</xdr:colOff>
      <xdr:row>70</xdr:row>
      <xdr:rowOff>0</xdr:rowOff>
    </xdr:to>
    <xdr:pic>
      <xdr:nvPicPr>
        <xdr:cNvPr id="28" name="Рисунок 8" descr="Exam.png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552450</xdr:colOff>
      <xdr:row>70</xdr:row>
      <xdr:rowOff>0</xdr:rowOff>
    </xdr:to>
    <xdr:pic>
      <xdr:nvPicPr>
        <xdr:cNvPr id="29" name="Рисунок 9" descr="Nitril.png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838200</xdr:colOff>
      <xdr:row>70</xdr:row>
      <xdr:rowOff>0</xdr:rowOff>
    </xdr:to>
    <xdr:pic>
      <xdr:nvPicPr>
        <xdr:cNvPr id="30" name="Рисунок 10" descr="Без имени-2.png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904875</xdr:colOff>
      <xdr:row>70</xdr:row>
      <xdr:rowOff>0</xdr:rowOff>
    </xdr:to>
    <xdr:pic>
      <xdr:nvPicPr>
        <xdr:cNvPr id="31" name="Рисунок 11" descr="Без имени-3.png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352425</xdr:colOff>
      <xdr:row>70</xdr:row>
      <xdr:rowOff>0</xdr:rowOff>
    </xdr:to>
    <xdr:pic>
      <xdr:nvPicPr>
        <xdr:cNvPr id="32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10400" y="195224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352425</xdr:colOff>
      <xdr:row>70</xdr:row>
      <xdr:rowOff>0</xdr:rowOff>
    </xdr:to>
    <xdr:pic>
      <xdr:nvPicPr>
        <xdr:cNvPr id="33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10400" y="195224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352425</xdr:colOff>
      <xdr:row>70</xdr:row>
      <xdr:rowOff>10203</xdr:rowOff>
    </xdr:to>
    <xdr:pic>
      <xdr:nvPicPr>
        <xdr:cNvPr id="34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10400" y="19522440"/>
          <a:ext cx="352425" cy="1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156139</xdr:colOff>
      <xdr:row>83</xdr:row>
      <xdr:rowOff>69963</xdr:rowOff>
    </xdr:from>
    <xdr:to>
      <xdr:col>5</xdr:col>
      <xdr:colOff>2413906</xdr:colOff>
      <xdr:row>91</xdr:row>
      <xdr:rowOff>152400</xdr:rowOff>
    </xdr:to>
    <xdr:pic>
      <xdr:nvPicPr>
        <xdr:cNvPr id="35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6539" y="45332763"/>
          <a:ext cx="2257767" cy="19112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182336</xdr:colOff>
      <xdr:row>104</xdr:row>
      <xdr:rowOff>69913</xdr:rowOff>
    </xdr:from>
    <xdr:to>
      <xdr:col>5</xdr:col>
      <xdr:colOff>2382157</xdr:colOff>
      <xdr:row>113</xdr:row>
      <xdr:rowOff>163287</xdr:rowOff>
    </xdr:to>
    <xdr:pic>
      <xdr:nvPicPr>
        <xdr:cNvPr id="36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736" y="50133313"/>
          <a:ext cx="2199821" cy="21507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990600</xdr:colOff>
      <xdr:row>70</xdr:row>
      <xdr:rowOff>0</xdr:rowOff>
    </xdr:to>
    <xdr:pic>
      <xdr:nvPicPr>
        <xdr:cNvPr id="39" name="Рисунок 5" descr="Без имени-3.png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990600</xdr:colOff>
      <xdr:row>70</xdr:row>
      <xdr:rowOff>0</xdr:rowOff>
    </xdr:to>
    <xdr:pic>
      <xdr:nvPicPr>
        <xdr:cNvPr id="40" name="Рисунок 11" descr="Без имени-3.png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904875</xdr:colOff>
      <xdr:row>70</xdr:row>
      <xdr:rowOff>0</xdr:rowOff>
    </xdr:to>
    <xdr:pic>
      <xdr:nvPicPr>
        <xdr:cNvPr id="41" name="Рисунок 48" descr="Без имени-3.png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904875</xdr:colOff>
      <xdr:row>70</xdr:row>
      <xdr:rowOff>0</xdr:rowOff>
    </xdr:to>
    <xdr:pic>
      <xdr:nvPicPr>
        <xdr:cNvPr id="42" name="Рисунок 11" descr="Без имени-3.png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244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349704</xdr:colOff>
      <xdr:row>33</xdr:row>
      <xdr:rowOff>81642</xdr:rowOff>
    </xdr:from>
    <xdr:ext cx="1371600" cy="1052513"/>
    <xdr:pic>
      <xdr:nvPicPr>
        <xdr:cNvPr id="44" name="Рисунок 43" descr="Nitril-Tex синие2.png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104" y="8951322"/>
          <a:ext cx="1371600" cy="1052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381000</xdr:colOff>
      <xdr:row>24</xdr:row>
      <xdr:rowOff>2381</xdr:rowOff>
    </xdr:from>
    <xdr:ext cx="1209675" cy="1435894"/>
    <xdr:pic>
      <xdr:nvPicPr>
        <xdr:cNvPr id="45" name="Рисунок 73" descr="Derma-Tex.png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6814661"/>
          <a:ext cx="1209675" cy="1435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522786</xdr:colOff>
      <xdr:row>52</xdr:row>
      <xdr:rowOff>56695</xdr:rowOff>
    </xdr:from>
    <xdr:ext cx="1370477" cy="1054213"/>
    <xdr:pic>
      <xdr:nvPicPr>
        <xdr:cNvPr id="46" name="Рисунок 83" descr="Nitril-Tex синие2.png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3186" y="13399315"/>
          <a:ext cx="1370477" cy="10542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553245</xdr:colOff>
      <xdr:row>39</xdr:row>
      <xdr:rowOff>70870</xdr:rowOff>
    </xdr:from>
    <xdr:ext cx="1200150" cy="1428750"/>
    <xdr:pic>
      <xdr:nvPicPr>
        <xdr:cNvPr id="47" name="Рисунок 73" descr="Derma-Tex.png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3645" y="10441690"/>
          <a:ext cx="120015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404813</xdr:colOff>
      <xdr:row>248</xdr:row>
      <xdr:rowOff>277608</xdr:rowOff>
    </xdr:from>
    <xdr:ext cx="1128712" cy="1055892"/>
    <xdr:pic>
      <xdr:nvPicPr>
        <xdr:cNvPr id="48" name="Рисунок 50" descr="маска детская .png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5213" y="84455748"/>
          <a:ext cx="1128712" cy="1055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1464228</xdr:colOff>
      <xdr:row>251</xdr:row>
      <xdr:rowOff>305594</xdr:rowOff>
    </xdr:from>
    <xdr:ext cx="838780" cy="1269207"/>
    <xdr:pic>
      <xdr:nvPicPr>
        <xdr:cNvPr id="49" name="Рисунок 52" descr="маска завязки.png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4628" y="85756274"/>
          <a:ext cx="838780" cy="1269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251</xdr:row>
      <xdr:rowOff>173603</xdr:rowOff>
    </xdr:from>
    <xdr:ext cx="1143000" cy="940594"/>
    <xdr:pic>
      <xdr:nvPicPr>
        <xdr:cNvPr id="50" name="Рисунок 19" descr="Безимени-1.png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85624283"/>
          <a:ext cx="1143000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399260</xdr:colOff>
      <xdr:row>252</xdr:row>
      <xdr:rowOff>158751</xdr:rowOff>
    </xdr:from>
    <xdr:ext cx="970822" cy="1123845"/>
    <xdr:pic>
      <xdr:nvPicPr>
        <xdr:cNvPr id="51" name="Рисунок 21" descr="маска уголь.png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671823">
          <a:off x="7333148" y="86143143"/>
          <a:ext cx="1123845" cy="970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578531</xdr:colOff>
      <xdr:row>271</xdr:row>
      <xdr:rowOff>218395</xdr:rowOff>
    </xdr:from>
    <xdr:ext cx="838200" cy="802481"/>
    <xdr:pic>
      <xdr:nvPicPr>
        <xdr:cNvPr id="52" name="Рисунок 5" descr="2.png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21"/>
        <a:stretch>
          <a:fillRect/>
        </a:stretch>
      </xdr:blipFill>
      <xdr:spPr bwMode="auto">
        <a:xfrm>
          <a:off x="7388906" y="70929614"/>
          <a:ext cx="838200" cy="802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1369784</xdr:colOff>
      <xdr:row>275</xdr:row>
      <xdr:rowOff>20025</xdr:rowOff>
    </xdr:from>
    <xdr:ext cx="852489" cy="570299"/>
    <xdr:pic>
      <xdr:nvPicPr>
        <xdr:cNvPr id="53" name="Рисунок 6" descr="3.png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87"/>
        <a:stretch>
          <a:fillRect/>
        </a:stretch>
      </xdr:blipFill>
      <xdr:spPr bwMode="auto">
        <a:xfrm>
          <a:off x="8380184" y="92846865"/>
          <a:ext cx="852489" cy="570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204674</xdr:colOff>
      <xdr:row>269</xdr:row>
      <xdr:rowOff>70695</xdr:rowOff>
    </xdr:from>
    <xdr:ext cx="719138" cy="696406"/>
    <xdr:pic>
      <xdr:nvPicPr>
        <xdr:cNvPr id="54" name="Рисунок 4" descr="1.png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17"/>
        <a:stretch>
          <a:fillRect/>
        </a:stretch>
      </xdr:blipFill>
      <xdr:spPr bwMode="auto">
        <a:xfrm>
          <a:off x="7015049" y="70174695"/>
          <a:ext cx="719138" cy="696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1177295</xdr:colOff>
      <xdr:row>287</xdr:row>
      <xdr:rowOff>214313</xdr:rowOff>
    </xdr:from>
    <xdr:ext cx="1023658" cy="916782"/>
    <xdr:pic>
      <xdr:nvPicPr>
        <xdr:cNvPr id="55" name="Рисунок 37" descr="IMG_1783.jpg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7695" y="96363473"/>
          <a:ext cx="1023658" cy="916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346413</xdr:colOff>
      <xdr:row>287</xdr:row>
      <xdr:rowOff>216031</xdr:rowOff>
    </xdr:from>
    <xdr:ext cx="647701" cy="919825"/>
    <xdr:pic>
      <xdr:nvPicPr>
        <xdr:cNvPr id="56" name="Рисунок 38" descr="IMG_1774.jpg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813" y="96365191"/>
          <a:ext cx="647701" cy="91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1533411</xdr:colOff>
      <xdr:row>278</xdr:row>
      <xdr:rowOff>315800</xdr:rowOff>
    </xdr:from>
    <xdr:ext cx="742949" cy="928686"/>
    <xdr:pic>
      <xdr:nvPicPr>
        <xdr:cNvPr id="57" name="Рисунок 39" descr="https://dolcepharm.kz/wp-content/uploads/2021/01/shorty_proktologicheskie.jpg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327"/>
        <a:stretch>
          <a:fillRect/>
        </a:stretch>
      </xdr:blipFill>
      <xdr:spPr bwMode="auto">
        <a:xfrm>
          <a:off x="8543811" y="94178960"/>
          <a:ext cx="742949" cy="92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337570</xdr:colOff>
      <xdr:row>278</xdr:row>
      <xdr:rowOff>101940</xdr:rowOff>
    </xdr:from>
    <xdr:ext cx="1114425" cy="1328738"/>
    <xdr:pic>
      <xdr:nvPicPr>
        <xdr:cNvPr id="58" name="Рисунок 40" descr="https://dolcepharm.kz/wp-content/uploads/2021/01/bikini.jpg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60"/>
        <a:stretch>
          <a:fillRect/>
        </a:stretch>
      </xdr:blipFill>
      <xdr:spPr bwMode="auto">
        <a:xfrm>
          <a:off x="7347970" y="93965100"/>
          <a:ext cx="1114425" cy="1328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71436</xdr:colOff>
      <xdr:row>66</xdr:row>
      <xdr:rowOff>260804</xdr:rowOff>
    </xdr:from>
    <xdr:to>
      <xdr:col>5</xdr:col>
      <xdr:colOff>1171574</xdr:colOff>
      <xdr:row>69</xdr:row>
      <xdr:rowOff>130628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836" y="17144547"/>
          <a:ext cx="1100138" cy="925739"/>
        </a:xfrm>
        <a:prstGeom prst="rect">
          <a:avLst/>
        </a:prstGeom>
      </xdr:spPr>
    </xdr:pic>
    <xdr:clientData/>
  </xdr:twoCellAnchor>
  <xdr:twoCellAnchor editAs="oneCell">
    <xdr:from>
      <xdr:col>5</xdr:col>
      <xdr:colOff>221531</xdr:colOff>
      <xdr:row>255</xdr:row>
      <xdr:rowOff>236760</xdr:rowOff>
    </xdr:from>
    <xdr:to>
      <xdr:col>5</xdr:col>
      <xdr:colOff>1182564</xdr:colOff>
      <xdr:row>258</xdr:row>
      <xdr:rowOff>55201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1906" y="65030573"/>
          <a:ext cx="961033" cy="639973"/>
        </a:xfrm>
        <a:prstGeom prst="rect">
          <a:avLst/>
        </a:prstGeom>
      </xdr:spPr>
    </xdr:pic>
    <xdr:clientData/>
  </xdr:twoCellAnchor>
  <xdr:twoCellAnchor editAs="oneCell">
    <xdr:from>
      <xdr:col>5</xdr:col>
      <xdr:colOff>1125990</xdr:colOff>
      <xdr:row>256</xdr:row>
      <xdr:rowOff>1491</xdr:rowOff>
    </xdr:from>
    <xdr:to>
      <xdr:col>5</xdr:col>
      <xdr:colOff>2170022</xdr:colOff>
      <xdr:row>259</xdr:row>
      <xdr:rowOff>20927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6365" y="65116772"/>
          <a:ext cx="1044032" cy="698092"/>
        </a:xfrm>
        <a:prstGeom prst="rect">
          <a:avLst/>
        </a:prstGeom>
      </xdr:spPr>
    </xdr:pic>
    <xdr:clientData/>
  </xdr:twoCellAnchor>
  <xdr:twoCellAnchor editAs="oneCell">
    <xdr:from>
      <xdr:col>5</xdr:col>
      <xdr:colOff>1321593</xdr:colOff>
      <xdr:row>259</xdr:row>
      <xdr:rowOff>59534</xdr:rowOff>
    </xdr:from>
    <xdr:to>
      <xdr:col>5</xdr:col>
      <xdr:colOff>2145165</xdr:colOff>
      <xdr:row>261</xdr:row>
      <xdr:rowOff>449310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1968" y="65853472"/>
          <a:ext cx="823572" cy="889839"/>
        </a:xfrm>
        <a:prstGeom prst="rect">
          <a:avLst/>
        </a:prstGeom>
      </xdr:spPr>
    </xdr:pic>
    <xdr:clientData/>
  </xdr:twoCellAnchor>
  <xdr:twoCellAnchor editAs="oneCell">
    <xdr:from>
      <xdr:col>5</xdr:col>
      <xdr:colOff>535780</xdr:colOff>
      <xdr:row>258</xdr:row>
      <xdr:rowOff>173904</xdr:rowOff>
    </xdr:from>
    <xdr:to>
      <xdr:col>5</xdr:col>
      <xdr:colOff>1369069</xdr:colOff>
      <xdr:row>261</xdr:row>
      <xdr:rowOff>414943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6155" y="65789248"/>
          <a:ext cx="833289" cy="919695"/>
        </a:xfrm>
        <a:prstGeom prst="rect">
          <a:avLst/>
        </a:prstGeom>
      </xdr:spPr>
    </xdr:pic>
    <xdr:clientData/>
  </xdr:twoCellAnchor>
  <xdr:twoCellAnchor editAs="oneCell">
    <xdr:from>
      <xdr:col>5</xdr:col>
      <xdr:colOff>621465</xdr:colOff>
      <xdr:row>249</xdr:row>
      <xdr:rowOff>154780</xdr:rowOff>
    </xdr:from>
    <xdr:to>
      <xdr:col>5</xdr:col>
      <xdr:colOff>1709602</xdr:colOff>
      <xdr:row>254</xdr:row>
      <xdr:rowOff>243555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109020">
          <a:off x="6734943" y="62799896"/>
          <a:ext cx="2481931" cy="1088137"/>
        </a:xfrm>
        <a:prstGeom prst="rect">
          <a:avLst/>
        </a:prstGeom>
      </xdr:spPr>
    </xdr:pic>
    <xdr:clientData/>
  </xdr:twoCellAnchor>
  <xdr:twoCellAnchor editAs="oneCell">
    <xdr:from>
      <xdr:col>4</xdr:col>
      <xdr:colOff>924717</xdr:colOff>
      <xdr:row>253</xdr:row>
      <xdr:rowOff>144062</xdr:rowOff>
    </xdr:from>
    <xdr:to>
      <xdr:col>5</xdr:col>
      <xdr:colOff>1774369</xdr:colOff>
      <xdr:row>256</xdr:row>
      <xdr:rowOff>20677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6996905" y="66640468"/>
          <a:ext cx="1802152" cy="1102959"/>
        </a:xfrm>
        <a:prstGeom prst="rect">
          <a:avLst/>
        </a:prstGeom>
      </xdr:spPr>
    </xdr:pic>
    <xdr:clientData/>
  </xdr:twoCellAnchor>
  <xdr:twoCellAnchor editAs="oneCell">
    <xdr:from>
      <xdr:col>5</xdr:col>
      <xdr:colOff>1293757</xdr:colOff>
      <xdr:row>66</xdr:row>
      <xdr:rowOff>203503</xdr:rowOff>
    </xdr:from>
    <xdr:to>
      <xdr:col>5</xdr:col>
      <xdr:colOff>2412769</xdr:colOff>
      <xdr:row>69</xdr:row>
      <xdr:rowOff>97972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4157" y="17087246"/>
          <a:ext cx="1119012" cy="950384"/>
        </a:xfrm>
        <a:prstGeom prst="rect">
          <a:avLst/>
        </a:prstGeom>
      </xdr:spPr>
    </xdr:pic>
    <xdr:clientData/>
  </xdr:twoCellAnchor>
  <xdr:twoCellAnchor editAs="oneCell">
    <xdr:from>
      <xdr:col>5</xdr:col>
      <xdr:colOff>1544214</xdr:colOff>
      <xdr:row>249</xdr:row>
      <xdr:rowOff>402990</xdr:rowOff>
    </xdr:from>
    <xdr:to>
      <xdr:col>5</xdr:col>
      <xdr:colOff>2410391</xdr:colOff>
      <xdr:row>255</xdr:row>
      <xdr:rowOff>20559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846517">
          <a:off x="8519789" y="84974095"/>
          <a:ext cx="935828" cy="866177"/>
        </a:xfrm>
        <a:prstGeom prst="rect">
          <a:avLst/>
        </a:prstGeom>
      </xdr:spPr>
    </xdr:pic>
    <xdr:clientData/>
  </xdr:twoCellAnchor>
  <xdr:oneCellAnchor>
    <xdr:from>
      <xdr:col>5</xdr:col>
      <xdr:colOff>228600</xdr:colOff>
      <xdr:row>131</xdr:row>
      <xdr:rowOff>180975</xdr:rowOff>
    </xdr:from>
    <xdr:ext cx="1314450" cy="945356"/>
    <xdr:pic>
      <xdr:nvPicPr>
        <xdr:cNvPr id="69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239000" y="56668035"/>
          <a:ext cx="1314450" cy="945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300038</xdr:colOff>
      <xdr:row>142</xdr:row>
      <xdr:rowOff>19050</xdr:rowOff>
    </xdr:from>
    <xdr:ext cx="1314450" cy="990600"/>
    <xdr:pic>
      <xdr:nvPicPr>
        <xdr:cNvPr id="70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310438" y="59020710"/>
          <a:ext cx="1314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71435</xdr:colOff>
      <xdr:row>120</xdr:row>
      <xdr:rowOff>108834</xdr:rowOff>
    </xdr:from>
    <xdr:ext cx="1857375" cy="1301563"/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835" y="53951754"/>
          <a:ext cx="1857375" cy="1301563"/>
        </a:xfrm>
        <a:prstGeom prst="rect">
          <a:avLst/>
        </a:prstGeom>
      </xdr:spPr>
    </xdr:pic>
    <xdr:clientData/>
  </xdr:oneCellAnchor>
  <xdr:oneCellAnchor>
    <xdr:from>
      <xdr:col>5</xdr:col>
      <xdr:colOff>815068</xdr:colOff>
      <xdr:row>151</xdr:row>
      <xdr:rowOff>28576</xdr:rowOff>
    </xdr:from>
    <xdr:ext cx="828675" cy="2552700"/>
    <xdr:pic>
      <xdr:nvPicPr>
        <xdr:cNvPr id="72" name="Рисунок 8" descr="Без имени-6.png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5468" y="61217176"/>
          <a:ext cx="828675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371266</xdr:colOff>
      <xdr:row>188</xdr:row>
      <xdr:rowOff>124164</xdr:rowOff>
    </xdr:from>
    <xdr:ext cx="1882871" cy="1871663"/>
    <xdr:pic>
      <xdr:nvPicPr>
        <xdr:cNvPr id="73" name="Рисунок 31" descr="https://dolcepharm.kz/wp-content/uploads/2021/01/hirkostum2.jpg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666" y="70456764"/>
          <a:ext cx="1882871" cy="1871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444953</xdr:colOff>
      <xdr:row>168</xdr:row>
      <xdr:rowOff>163285</xdr:rowOff>
    </xdr:from>
    <xdr:ext cx="1447800" cy="3421856"/>
    <xdr:pic>
      <xdr:nvPicPr>
        <xdr:cNvPr id="74" name="Рисунок 32" descr="https://dolcepharm.kz/wp-content/uploads/2021/01/hirkostum.jpg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1157" r="28761" b="-1157"/>
        <a:stretch>
          <a:fillRect/>
        </a:stretch>
      </xdr:blipFill>
      <xdr:spPr bwMode="auto">
        <a:xfrm>
          <a:off x="7455353" y="65923885"/>
          <a:ext cx="1447800" cy="3421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630464</xdr:colOff>
      <xdr:row>226</xdr:row>
      <xdr:rowOff>123825</xdr:rowOff>
    </xdr:from>
    <xdr:ext cx="1552575" cy="2924175"/>
    <xdr:pic>
      <xdr:nvPicPr>
        <xdr:cNvPr id="75" name="Рисунок 35" descr="https://dolcepharm.kz/wp-content/uploads/2021/01/halat1.jpg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7" r="22862"/>
        <a:stretch>
          <a:fillRect/>
        </a:stretch>
      </xdr:blipFill>
      <xdr:spPr bwMode="auto">
        <a:xfrm>
          <a:off x="7640864" y="79272765"/>
          <a:ext cx="155257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271463</xdr:colOff>
      <xdr:row>74</xdr:row>
      <xdr:rowOff>140494</xdr:rowOff>
    </xdr:from>
    <xdr:ext cx="1547450" cy="919162"/>
    <xdr:pic>
      <xdr:nvPicPr>
        <xdr:cNvPr id="80" name="Рисунок 308" descr="https://dolcepharm.kz/wp-content/uploads/2021/01/kdor.jpg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79" b="16115"/>
        <a:stretch>
          <a:fillRect/>
        </a:stretch>
      </xdr:blipFill>
      <xdr:spPr bwMode="auto">
        <a:xfrm>
          <a:off x="7281863" y="37874734"/>
          <a:ext cx="1547450" cy="919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70</xdr:row>
      <xdr:rowOff>0</xdr:rowOff>
    </xdr:from>
    <xdr:ext cx="352425" cy="0"/>
    <xdr:pic>
      <xdr:nvPicPr>
        <xdr:cNvPr id="88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10400" y="1952244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373856</xdr:colOff>
      <xdr:row>61</xdr:row>
      <xdr:rowOff>11907</xdr:rowOff>
    </xdr:from>
    <xdr:ext cx="1514475" cy="716756"/>
    <xdr:pic>
      <xdr:nvPicPr>
        <xdr:cNvPr id="89" name="Рисунок 14" descr="IMG_3785.png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231" y="14763751"/>
          <a:ext cx="1514475" cy="716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128021</xdr:colOff>
      <xdr:row>63</xdr:row>
      <xdr:rowOff>164763</xdr:rowOff>
    </xdr:from>
    <xdr:ext cx="1638300" cy="516731"/>
    <xdr:pic>
      <xdr:nvPicPr>
        <xdr:cNvPr id="90" name="Рисунок 16" descr="logka_folk.png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24155">
          <a:off x="7138421" y="15922923"/>
          <a:ext cx="1638300" cy="516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517635</xdr:colOff>
      <xdr:row>65</xdr:row>
      <xdr:rowOff>118</xdr:rowOff>
    </xdr:from>
    <xdr:ext cx="1409700" cy="445294"/>
    <xdr:pic>
      <xdr:nvPicPr>
        <xdr:cNvPr id="91" name="Рисунок 15" descr="shpat_ginek.png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6234">
          <a:off x="7528035" y="16444078"/>
          <a:ext cx="1409700" cy="4452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70</xdr:row>
      <xdr:rowOff>0</xdr:rowOff>
    </xdr:from>
    <xdr:ext cx="342900" cy="0"/>
    <xdr:pic>
      <xdr:nvPicPr>
        <xdr:cNvPr id="92" name="Рисунок 27" descr="лор операций.jpg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952244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183810</xdr:colOff>
      <xdr:row>263</xdr:row>
      <xdr:rowOff>27781</xdr:rowOff>
    </xdr:from>
    <xdr:ext cx="904875" cy="704850"/>
    <xdr:pic>
      <xdr:nvPicPr>
        <xdr:cNvPr id="96" name="Рисунок 1" descr="1.png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210" y="89768521"/>
          <a:ext cx="9048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610961</xdr:colOff>
      <xdr:row>263</xdr:row>
      <xdr:rowOff>352992</xdr:rowOff>
    </xdr:from>
    <xdr:ext cx="1104900" cy="766763"/>
    <xdr:pic>
      <xdr:nvPicPr>
        <xdr:cNvPr id="97" name="Рисунок 2" descr="2.png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1361" y="90093732"/>
          <a:ext cx="1104900" cy="7667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1497126</xdr:colOff>
      <xdr:row>263</xdr:row>
      <xdr:rowOff>216467</xdr:rowOff>
    </xdr:from>
    <xdr:ext cx="904875" cy="1038225"/>
    <xdr:pic>
      <xdr:nvPicPr>
        <xdr:cNvPr id="98" name="Рисунок 165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7526" y="89957207"/>
          <a:ext cx="9048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400844</xdr:colOff>
      <xdr:row>283</xdr:row>
      <xdr:rowOff>176937</xdr:rowOff>
    </xdr:from>
    <xdr:ext cx="714374" cy="866618"/>
    <xdr:pic>
      <xdr:nvPicPr>
        <xdr:cNvPr id="99" name="Рисунок 41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244" y="95411697"/>
          <a:ext cx="714374" cy="86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1317565</xdr:colOff>
      <xdr:row>283</xdr:row>
      <xdr:rowOff>168387</xdr:rowOff>
    </xdr:from>
    <xdr:to>
      <xdr:col>5</xdr:col>
      <xdr:colOff>2206285</xdr:colOff>
      <xdr:row>288</xdr:row>
      <xdr:rowOff>133643</xdr:rowOff>
    </xdr:to>
    <xdr:pic>
      <xdr:nvPicPr>
        <xdr:cNvPr id="100" name="Рисунок 41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7965" y="95403147"/>
          <a:ext cx="888720" cy="879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600075</xdr:colOff>
      <xdr:row>72</xdr:row>
      <xdr:rowOff>83343</xdr:rowOff>
    </xdr:from>
    <xdr:ext cx="411956" cy="764381"/>
    <xdr:pic>
      <xdr:nvPicPr>
        <xdr:cNvPr id="101" name="Рисунок 325" descr="костюм для посетителей.jpg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6" t="4596" r="60934" b="12404"/>
        <a:stretch>
          <a:fillRect/>
        </a:stretch>
      </xdr:blipFill>
      <xdr:spPr bwMode="auto">
        <a:xfrm flipH="1">
          <a:off x="7610475" y="23088123"/>
          <a:ext cx="411956" cy="7643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1000126</xdr:colOff>
      <xdr:row>72</xdr:row>
      <xdr:rowOff>83345</xdr:rowOff>
    </xdr:from>
    <xdr:ext cx="628650" cy="766762"/>
    <xdr:pic>
      <xdr:nvPicPr>
        <xdr:cNvPr id="102" name="Рисунок 327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6" y="23088125"/>
          <a:ext cx="628650" cy="7667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168841</xdr:colOff>
      <xdr:row>95</xdr:row>
      <xdr:rowOff>217714</xdr:rowOff>
    </xdr:from>
    <xdr:to>
      <xdr:col>5</xdr:col>
      <xdr:colOff>2358571</xdr:colOff>
      <xdr:row>99</xdr:row>
      <xdr:rowOff>144212</xdr:rowOff>
    </xdr:to>
    <xdr:pic>
      <xdr:nvPicPr>
        <xdr:cNvPr id="104" name="Рисунок 4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72" b="25166"/>
        <a:stretch>
          <a:fillRect/>
        </a:stretch>
      </xdr:blipFill>
      <xdr:spPr bwMode="auto">
        <a:xfrm>
          <a:off x="7179241" y="48223714"/>
          <a:ext cx="2189730" cy="840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130629</xdr:rowOff>
    </xdr:from>
    <xdr:to>
      <xdr:col>6</xdr:col>
      <xdr:colOff>0</xdr:colOff>
      <xdr:row>16</xdr:row>
      <xdr:rowOff>85954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660"/>
          <a:ext cx="9489281" cy="3705794"/>
        </a:xfrm>
        <a:prstGeom prst="rect">
          <a:avLst/>
        </a:prstGeom>
      </xdr:spPr>
    </xdr:pic>
    <xdr:clientData/>
  </xdr:twoCellAnchor>
  <xdr:twoCellAnchor>
    <xdr:from>
      <xdr:col>5</xdr:col>
      <xdr:colOff>351518</xdr:colOff>
      <xdr:row>293</xdr:row>
      <xdr:rowOff>68037</xdr:rowOff>
    </xdr:from>
    <xdr:to>
      <xdr:col>5</xdr:col>
      <xdr:colOff>2222500</xdr:colOff>
      <xdr:row>294</xdr:row>
      <xdr:rowOff>510269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1918" y="97558317"/>
          <a:ext cx="1870982" cy="1036592"/>
        </a:xfrm>
        <a:prstGeom prst="rect">
          <a:avLst/>
        </a:prstGeom>
      </xdr:spPr>
    </xdr:pic>
    <xdr:clientData/>
  </xdr:twoCellAnchor>
  <xdr:twoCellAnchor editAs="oneCell">
    <xdr:from>
      <xdr:col>5</xdr:col>
      <xdr:colOff>511968</xdr:colOff>
      <xdr:row>58</xdr:row>
      <xdr:rowOff>238125</xdr:rowOff>
    </xdr:from>
    <xdr:to>
      <xdr:col>5</xdr:col>
      <xdr:colOff>2050909</xdr:colOff>
      <xdr:row>60</xdr:row>
      <xdr:rowOff>249331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2343" y="14989969"/>
          <a:ext cx="1538941" cy="1154206"/>
        </a:xfrm>
        <a:prstGeom prst="rect">
          <a:avLst/>
        </a:prstGeom>
      </xdr:spPr>
    </xdr:pic>
    <xdr:clientData/>
  </xdr:twoCellAnchor>
  <xdr:twoCellAnchor>
    <xdr:from>
      <xdr:col>5</xdr:col>
      <xdr:colOff>762000</xdr:colOff>
      <xdr:row>21</xdr:row>
      <xdr:rowOff>59531</xdr:rowOff>
    </xdr:from>
    <xdr:to>
      <xdr:col>5</xdr:col>
      <xdr:colOff>1848970</xdr:colOff>
      <xdr:row>21</xdr:row>
      <xdr:rowOff>1049358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6688" y="5822156"/>
          <a:ext cx="1086970" cy="989827"/>
        </a:xfrm>
        <a:prstGeom prst="rect">
          <a:avLst/>
        </a:prstGeom>
      </xdr:spPr>
    </xdr:pic>
    <xdr:clientData/>
  </xdr:twoCellAnchor>
  <xdr:oneCellAnchor>
    <xdr:from>
      <xdr:col>5</xdr:col>
      <xdr:colOff>916782</xdr:colOff>
      <xdr:row>20</xdr:row>
      <xdr:rowOff>154781</xdr:rowOff>
    </xdr:from>
    <xdr:ext cx="781050" cy="394607"/>
    <xdr:pic>
      <xdr:nvPicPr>
        <xdr:cNvPr id="94" name="image130.png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7941470" y="5917406"/>
          <a:ext cx="781050" cy="394607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0</xdr:col>
      <xdr:colOff>1076325</xdr:colOff>
      <xdr:row>54</xdr:row>
      <xdr:rowOff>0</xdr:rowOff>
    </xdr:to>
    <xdr:pic>
      <xdr:nvPicPr>
        <xdr:cNvPr id="2" name="Рисунок 2" descr="Exam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1000125</xdr:colOff>
      <xdr:row>54</xdr:row>
      <xdr:rowOff>0</xdr:rowOff>
    </xdr:to>
    <xdr:pic>
      <xdr:nvPicPr>
        <xdr:cNvPr id="3" name="Рисунок 3" descr="Nitril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1114425</xdr:colOff>
      <xdr:row>54</xdr:row>
      <xdr:rowOff>0</xdr:rowOff>
    </xdr:to>
    <xdr:pic>
      <xdr:nvPicPr>
        <xdr:cNvPr id="4" name="Рисунок 4" descr="Без имени-2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1181100</xdr:colOff>
      <xdr:row>54</xdr:row>
      <xdr:rowOff>0</xdr:rowOff>
    </xdr:to>
    <xdr:pic>
      <xdr:nvPicPr>
        <xdr:cNvPr id="5" name="Рисунок 5" descr="Без имени-3.pn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462915</xdr:colOff>
      <xdr:row>54</xdr:row>
      <xdr:rowOff>0</xdr:rowOff>
    </xdr:to>
    <xdr:pic>
      <xdr:nvPicPr>
        <xdr:cNvPr id="6" name="Рисунок 6" descr="цистокопия.jp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1076325</xdr:colOff>
      <xdr:row>54</xdr:row>
      <xdr:rowOff>0</xdr:rowOff>
    </xdr:to>
    <xdr:pic>
      <xdr:nvPicPr>
        <xdr:cNvPr id="7" name="Рисунок 8" descr="Exam.png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85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1000125</xdr:colOff>
      <xdr:row>54</xdr:row>
      <xdr:rowOff>0</xdr:rowOff>
    </xdr:to>
    <xdr:pic>
      <xdr:nvPicPr>
        <xdr:cNvPr id="8" name="Рисунок 9" descr="Nitril.png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1114425</xdr:colOff>
      <xdr:row>54</xdr:row>
      <xdr:rowOff>0</xdr:rowOff>
    </xdr:to>
    <xdr:pic>
      <xdr:nvPicPr>
        <xdr:cNvPr id="9" name="Рисунок 10" descr="Без имени-2.png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1181100</xdr:colOff>
      <xdr:row>54</xdr:row>
      <xdr:rowOff>0</xdr:rowOff>
    </xdr:to>
    <xdr:pic>
      <xdr:nvPicPr>
        <xdr:cNvPr id="10" name="Рисунок 11" descr="Без имени-3.png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342900</xdr:colOff>
      <xdr:row>54</xdr:row>
      <xdr:rowOff>0</xdr:rowOff>
    </xdr:to>
    <xdr:pic>
      <xdr:nvPicPr>
        <xdr:cNvPr id="11" name="Рисунок 17" descr="полушарных операций.jpg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238125</xdr:colOff>
      <xdr:row>54</xdr:row>
      <xdr:rowOff>0</xdr:rowOff>
    </xdr:to>
    <xdr:pic>
      <xdr:nvPicPr>
        <xdr:cNvPr id="12" name="Рисунок 19" descr="на бедре..jpg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238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285750</xdr:colOff>
      <xdr:row>54</xdr:row>
      <xdr:rowOff>0</xdr:rowOff>
    </xdr:to>
    <xdr:pic>
      <xdr:nvPicPr>
        <xdr:cNvPr id="13" name="Рисунок 24" descr="ламиноэктомия.jpg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285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342900</xdr:colOff>
      <xdr:row>54</xdr:row>
      <xdr:rowOff>0</xdr:rowOff>
    </xdr:to>
    <xdr:pic>
      <xdr:nvPicPr>
        <xdr:cNvPr id="14" name="Рисунок 27" descr="лор операций.jpg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247650</xdr:colOff>
      <xdr:row>54</xdr:row>
      <xdr:rowOff>0</xdr:rowOff>
    </xdr:to>
    <xdr:pic>
      <xdr:nvPicPr>
        <xdr:cNvPr id="15" name="Рисунок 33" descr="Corium_Foliodrape_brochure3.jpg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76200</xdr:colOff>
      <xdr:row>54</xdr:row>
      <xdr:rowOff>0</xdr:rowOff>
    </xdr:to>
    <xdr:pic>
      <xdr:nvPicPr>
        <xdr:cNvPr id="16" name="Рисунок 64" descr="https://dolcepharm.kz/wp-content/uploads/2021/01/kub-1.jpg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7" b="6142"/>
        <a:stretch>
          <a:fillRect/>
        </a:stretch>
      </xdr:blipFill>
      <xdr:spPr bwMode="auto">
        <a:xfrm>
          <a:off x="7025640" y="13639800"/>
          <a:ext cx="76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247650</xdr:colOff>
      <xdr:row>54</xdr:row>
      <xdr:rowOff>0</xdr:rowOff>
    </xdr:to>
    <xdr:pic>
      <xdr:nvPicPr>
        <xdr:cNvPr id="17" name="Рисунок 68" descr="https://dolcepharm.kz/wp-content/uploads/2021/01/lipos.jpg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0" b="5263"/>
        <a:stretch>
          <a:fillRect/>
        </a:stretch>
      </xdr:blipFill>
      <xdr:spPr bwMode="auto">
        <a:xfrm>
          <a:off x="7025640" y="136398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0</xdr:colOff>
      <xdr:row>55</xdr:row>
      <xdr:rowOff>7620</xdr:rowOff>
    </xdr:to>
    <xdr:pic>
      <xdr:nvPicPr>
        <xdr:cNvPr id="18" name="Рисунок 79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84" t="14288" r="44566" b="44434"/>
        <a:stretch>
          <a:fillRect/>
        </a:stretch>
      </xdr:blipFill>
      <xdr:spPr bwMode="auto">
        <a:xfrm>
          <a:off x="7025640" y="1363980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0</xdr:colOff>
      <xdr:row>54</xdr:row>
      <xdr:rowOff>152400</xdr:rowOff>
    </xdr:to>
    <xdr:pic>
      <xdr:nvPicPr>
        <xdr:cNvPr id="19" name="Рисунок 80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54" t="11942" r="3371" b="47147"/>
        <a:stretch>
          <a:fillRect/>
        </a:stretch>
      </xdr:blipFill>
      <xdr:spPr bwMode="auto">
        <a:xfrm>
          <a:off x="7025640" y="136398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0</xdr:colOff>
      <xdr:row>54</xdr:row>
      <xdr:rowOff>0</xdr:rowOff>
    </xdr:to>
    <xdr:pic>
      <xdr:nvPicPr>
        <xdr:cNvPr id="20" name="Рисунок 81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7" t="59293" r="57498" b="34209"/>
        <a:stretch>
          <a:fillRect/>
        </a:stretch>
      </xdr:blipFill>
      <xdr:spPr bwMode="auto">
        <a:xfrm>
          <a:off x="7025640" y="1363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0</xdr:colOff>
      <xdr:row>54</xdr:row>
      <xdr:rowOff>0</xdr:rowOff>
    </xdr:to>
    <xdr:pic>
      <xdr:nvPicPr>
        <xdr:cNvPr id="21" name="Рисунок 82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9" t="56599" r="27512" b="34409"/>
        <a:stretch>
          <a:fillRect/>
        </a:stretch>
      </xdr:blipFill>
      <xdr:spPr bwMode="auto">
        <a:xfrm>
          <a:off x="7025640" y="1363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481965</xdr:colOff>
      <xdr:row>54</xdr:row>
      <xdr:rowOff>0</xdr:rowOff>
    </xdr:to>
    <xdr:pic>
      <xdr:nvPicPr>
        <xdr:cNvPr id="22" name="Рисунок 44" descr="СММС.png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2409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990600</xdr:colOff>
      <xdr:row>54</xdr:row>
      <xdr:rowOff>0</xdr:rowOff>
    </xdr:to>
    <xdr:pic>
      <xdr:nvPicPr>
        <xdr:cNvPr id="23" name="Рисунок 45" descr="Exam.png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552450</xdr:colOff>
      <xdr:row>54</xdr:row>
      <xdr:rowOff>0</xdr:rowOff>
    </xdr:to>
    <xdr:pic>
      <xdr:nvPicPr>
        <xdr:cNvPr id="24" name="Рисунок 46" descr="Nitril.png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1028700</xdr:colOff>
      <xdr:row>54</xdr:row>
      <xdr:rowOff>0</xdr:rowOff>
    </xdr:to>
    <xdr:pic>
      <xdr:nvPicPr>
        <xdr:cNvPr id="25" name="Рисунок 47" descr="Без имени-2.png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1095375</xdr:colOff>
      <xdr:row>54</xdr:row>
      <xdr:rowOff>0</xdr:rowOff>
    </xdr:to>
    <xdr:pic>
      <xdr:nvPicPr>
        <xdr:cNvPr id="26" name="Рисунок 48" descr="Без имени-3.png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205740</xdr:colOff>
      <xdr:row>54</xdr:row>
      <xdr:rowOff>0</xdr:rowOff>
    </xdr:to>
    <xdr:pic>
      <xdr:nvPicPr>
        <xdr:cNvPr id="27" name="Рисунок 49" descr="цистокопия.jpg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2133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990600</xdr:colOff>
      <xdr:row>54</xdr:row>
      <xdr:rowOff>0</xdr:rowOff>
    </xdr:to>
    <xdr:pic>
      <xdr:nvPicPr>
        <xdr:cNvPr id="28" name="Рисунок 8" descr="Exam.png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552450</xdr:colOff>
      <xdr:row>54</xdr:row>
      <xdr:rowOff>0</xdr:rowOff>
    </xdr:to>
    <xdr:pic>
      <xdr:nvPicPr>
        <xdr:cNvPr id="29" name="Рисунок 9" descr="Nitril.png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1028700</xdr:colOff>
      <xdr:row>54</xdr:row>
      <xdr:rowOff>0</xdr:rowOff>
    </xdr:to>
    <xdr:pic>
      <xdr:nvPicPr>
        <xdr:cNvPr id="30" name="Рисунок 10" descr="Без имени-2.png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838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1095375</xdr:colOff>
      <xdr:row>54</xdr:row>
      <xdr:rowOff>0</xdr:rowOff>
    </xdr:to>
    <xdr:pic>
      <xdr:nvPicPr>
        <xdr:cNvPr id="31" name="Рисунок 11" descr="Без имени-3.png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352425</xdr:colOff>
      <xdr:row>54</xdr:row>
      <xdr:rowOff>0</xdr:rowOff>
    </xdr:to>
    <xdr:pic>
      <xdr:nvPicPr>
        <xdr:cNvPr id="32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25640" y="1363980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352425</xdr:colOff>
      <xdr:row>54</xdr:row>
      <xdr:rowOff>0</xdr:rowOff>
    </xdr:to>
    <xdr:pic>
      <xdr:nvPicPr>
        <xdr:cNvPr id="33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25640" y="1363980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352425</xdr:colOff>
      <xdr:row>54</xdr:row>
      <xdr:rowOff>10203</xdr:rowOff>
    </xdr:to>
    <xdr:pic>
      <xdr:nvPicPr>
        <xdr:cNvPr id="34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25640" y="13639800"/>
          <a:ext cx="352425" cy="1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123482</xdr:colOff>
      <xdr:row>60</xdr:row>
      <xdr:rowOff>157048</xdr:rowOff>
    </xdr:from>
    <xdr:to>
      <xdr:col>5</xdr:col>
      <xdr:colOff>2313503</xdr:colOff>
      <xdr:row>68</xdr:row>
      <xdr:rowOff>10886</xdr:rowOff>
    </xdr:to>
    <xdr:pic>
      <xdr:nvPicPr>
        <xdr:cNvPr id="35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5653" y="15277305"/>
          <a:ext cx="2190021" cy="1682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280309</xdr:colOff>
      <xdr:row>84</xdr:row>
      <xdr:rowOff>135227</xdr:rowOff>
    </xdr:from>
    <xdr:to>
      <xdr:col>5</xdr:col>
      <xdr:colOff>2362201</xdr:colOff>
      <xdr:row>93</xdr:row>
      <xdr:rowOff>89982</xdr:rowOff>
    </xdr:to>
    <xdr:pic>
      <xdr:nvPicPr>
        <xdr:cNvPr id="36" name="Рисунок 45" descr="https://dolcepharm.kz/wp-content/uploads/2021/01/prostyni.jpg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2480" y="20741884"/>
          <a:ext cx="2081892" cy="2012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1181100</xdr:colOff>
      <xdr:row>54</xdr:row>
      <xdr:rowOff>0</xdr:rowOff>
    </xdr:to>
    <xdr:pic>
      <xdr:nvPicPr>
        <xdr:cNvPr id="37" name="Рисунок 5" descr="Без имени-3.png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1181100</xdr:colOff>
      <xdr:row>54</xdr:row>
      <xdr:rowOff>0</xdr:rowOff>
    </xdr:to>
    <xdr:pic>
      <xdr:nvPicPr>
        <xdr:cNvPr id="38" name="Рисунок 11" descr="Без имени-3.png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1095375</xdr:colOff>
      <xdr:row>54</xdr:row>
      <xdr:rowOff>0</xdr:rowOff>
    </xdr:to>
    <xdr:pic>
      <xdr:nvPicPr>
        <xdr:cNvPr id="39" name="Рисунок 48" descr="Без имени-3.png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1095375</xdr:colOff>
      <xdr:row>54</xdr:row>
      <xdr:rowOff>0</xdr:rowOff>
    </xdr:to>
    <xdr:pic>
      <xdr:nvPicPr>
        <xdr:cNvPr id="40" name="Рисунок 11" descr="Без имени-3.png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904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360589</xdr:colOff>
      <xdr:row>30</xdr:row>
      <xdr:rowOff>38099</xdr:rowOff>
    </xdr:from>
    <xdr:ext cx="1371600" cy="1052513"/>
    <xdr:pic>
      <xdr:nvPicPr>
        <xdr:cNvPr id="41" name="Рисунок 40" descr="Nitril-Tex синие2.png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2760" y="8039099"/>
          <a:ext cx="1371600" cy="1052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381000</xdr:colOff>
      <xdr:row>21</xdr:row>
      <xdr:rowOff>2381</xdr:rowOff>
    </xdr:from>
    <xdr:ext cx="1209675" cy="1435894"/>
    <xdr:pic>
      <xdr:nvPicPr>
        <xdr:cNvPr id="42" name="Рисунок 73" descr="Derma-Tex.png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6640" y="5968841"/>
          <a:ext cx="1209675" cy="1435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325484</xdr:colOff>
      <xdr:row>47</xdr:row>
      <xdr:rowOff>113279</xdr:rowOff>
    </xdr:from>
    <xdr:ext cx="1677829" cy="1290638"/>
    <xdr:pic>
      <xdr:nvPicPr>
        <xdr:cNvPr id="43" name="Рисунок 83" descr="Nitril-Tex синие2.png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7655" y="12131108"/>
          <a:ext cx="1677829" cy="1290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596788</xdr:colOff>
      <xdr:row>36</xdr:row>
      <xdr:rowOff>168842</xdr:rowOff>
    </xdr:from>
    <xdr:ext cx="1200150" cy="1428750"/>
    <xdr:pic>
      <xdr:nvPicPr>
        <xdr:cNvPr id="44" name="Рисунок 73" descr="Derma-Tex.png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8959" y="9672071"/>
          <a:ext cx="120015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404813</xdr:colOff>
      <xdr:row>181</xdr:row>
      <xdr:rowOff>277608</xdr:rowOff>
    </xdr:from>
    <xdr:ext cx="1128712" cy="1055892"/>
    <xdr:pic>
      <xdr:nvPicPr>
        <xdr:cNvPr id="45" name="Рисунок 50" descr="маска детская .png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0453" y="44024028"/>
          <a:ext cx="1128712" cy="1055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1464228</xdr:colOff>
      <xdr:row>184</xdr:row>
      <xdr:rowOff>305594</xdr:rowOff>
    </xdr:from>
    <xdr:ext cx="838780" cy="1269207"/>
    <xdr:pic>
      <xdr:nvPicPr>
        <xdr:cNvPr id="46" name="Рисунок 52" descr="маска завязки.png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9868" y="45324554"/>
          <a:ext cx="838780" cy="1269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10885</xdr:colOff>
      <xdr:row>184</xdr:row>
      <xdr:rowOff>108289</xdr:rowOff>
    </xdr:from>
    <xdr:ext cx="1143000" cy="940594"/>
    <xdr:pic>
      <xdr:nvPicPr>
        <xdr:cNvPr id="47" name="Рисунок 19" descr="Безимени-1.png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3056" y="45109832"/>
          <a:ext cx="1143000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399260</xdr:colOff>
      <xdr:row>185</xdr:row>
      <xdr:rowOff>158751</xdr:rowOff>
    </xdr:from>
    <xdr:ext cx="970822" cy="1123845"/>
    <xdr:pic>
      <xdr:nvPicPr>
        <xdr:cNvPr id="48" name="Рисунок 21" descr="маска уголь.png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671823">
          <a:off x="7348388" y="45711423"/>
          <a:ext cx="1123845" cy="970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680395</xdr:colOff>
      <xdr:row>205</xdr:row>
      <xdr:rowOff>51707</xdr:rowOff>
    </xdr:from>
    <xdr:ext cx="838200" cy="802481"/>
    <xdr:pic>
      <xdr:nvPicPr>
        <xdr:cNvPr id="49" name="Рисунок 5" descr="2.png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21"/>
        <a:stretch>
          <a:fillRect/>
        </a:stretch>
      </xdr:blipFill>
      <xdr:spPr bwMode="auto">
        <a:xfrm>
          <a:off x="7517228" y="52375707"/>
          <a:ext cx="838200" cy="802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1369784</xdr:colOff>
      <xdr:row>208</xdr:row>
      <xdr:rowOff>20025</xdr:rowOff>
    </xdr:from>
    <xdr:ext cx="852489" cy="570299"/>
    <xdr:pic>
      <xdr:nvPicPr>
        <xdr:cNvPr id="50" name="Рисунок 6" descr="3.png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87"/>
        <a:stretch>
          <a:fillRect/>
        </a:stretch>
      </xdr:blipFill>
      <xdr:spPr bwMode="auto">
        <a:xfrm>
          <a:off x="8395424" y="52399905"/>
          <a:ext cx="852489" cy="570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216582</xdr:colOff>
      <xdr:row>202</xdr:row>
      <xdr:rowOff>122289</xdr:rowOff>
    </xdr:from>
    <xdr:ext cx="719138" cy="696406"/>
    <xdr:pic>
      <xdr:nvPicPr>
        <xdr:cNvPr id="51" name="Рисунок 4" descr="1.png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17"/>
        <a:stretch>
          <a:fillRect/>
        </a:stretch>
      </xdr:blipFill>
      <xdr:spPr bwMode="auto">
        <a:xfrm>
          <a:off x="7053415" y="51599622"/>
          <a:ext cx="719138" cy="696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1177295</xdr:colOff>
      <xdr:row>213</xdr:row>
      <xdr:rowOff>0</xdr:rowOff>
    </xdr:from>
    <xdr:ext cx="1023658" cy="916782"/>
    <xdr:pic>
      <xdr:nvPicPr>
        <xdr:cNvPr id="52" name="Рисунок 37" descr="IMG_1783.jpg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2935" y="55916513"/>
          <a:ext cx="1023658" cy="916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346413</xdr:colOff>
      <xdr:row>213</xdr:row>
      <xdr:rowOff>0</xdr:rowOff>
    </xdr:from>
    <xdr:ext cx="647701" cy="919825"/>
    <xdr:pic>
      <xdr:nvPicPr>
        <xdr:cNvPr id="53" name="Рисунок 38" descr="IMG_1774.jpg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053" y="55918231"/>
          <a:ext cx="647701" cy="91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245344</xdr:colOff>
      <xdr:row>189</xdr:row>
      <xdr:rowOff>117698</xdr:rowOff>
    </xdr:from>
    <xdr:to>
      <xdr:col>5</xdr:col>
      <xdr:colOff>1396877</xdr:colOff>
      <xdr:row>192</xdr:row>
      <xdr:rowOff>79015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984" y="47376938"/>
          <a:ext cx="961033" cy="509957"/>
        </a:xfrm>
        <a:prstGeom prst="rect">
          <a:avLst/>
        </a:prstGeom>
      </xdr:spPr>
    </xdr:pic>
    <xdr:clientData/>
  </xdr:twoCellAnchor>
  <xdr:twoCellAnchor editAs="oneCell">
    <xdr:from>
      <xdr:col>5</xdr:col>
      <xdr:colOff>1030740</xdr:colOff>
      <xdr:row>189</xdr:row>
      <xdr:rowOff>132460</xdr:rowOff>
    </xdr:from>
    <xdr:to>
      <xdr:col>5</xdr:col>
      <xdr:colOff>2265272</xdr:colOff>
      <xdr:row>192</xdr:row>
      <xdr:rowOff>151896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6380" y="47391700"/>
          <a:ext cx="1044032" cy="568076"/>
        </a:xfrm>
        <a:prstGeom prst="rect">
          <a:avLst/>
        </a:prstGeom>
      </xdr:spPr>
    </xdr:pic>
    <xdr:clientData/>
  </xdr:twoCellAnchor>
  <xdr:oneCellAnchor>
    <xdr:from>
      <xdr:col>5</xdr:col>
      <xdr:colOff>446314</xdr:colOff>
      <xdr:row>101</xdr:row>
      <xdr:rowOff>170089</xdr:rowOff>
    </xdr:from>
    <xdr:ext cx="1314450" cy="945356"/>
    <xdr:pic>
      <xdr:nvPicPr>
        <xdr:cNvPr id="63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478485" y="24793575"/>
          <a:ext cx="1314450" cy="945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419781</xdr:colOff>
      <xdr:row>112</xdr:row>
      <xdr:rowOff>19050</xdr:rowOff>
    </xdr:from>
    <xdr:ext cx="1314450" cy="990600"/>
    <xdr:pic>
      <xdr:nvPicPr>
        <xdr:cNvPr id="64" name="Рисунок 69" descr="https://dolcepharm.kz/wp-content/uploads/2021/01/salfetki-350x350.jpg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" t="13530" r="-407" b="14719"/>
        <a:stretch>
          <a:fillRect/>
        </a:stretch>
      </xdr:blipFill>
      <xdr:spPr bwMode="auto">
        <a:xfrm>
          <a:off x="7451952" y="27157136"/>
          <a:ext cx="1314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815068</xdr:colOff>
      <xdr:row>121</xdr:row>
      <xdr:rowOff>28576</xdr:rowOff>
    </xdr:from>
    <xdr:ext cx="828675" cy="2552700"/>
    <xdr:pic>
      <xdr:nvPicPr>
        <xdr:cNvPr id="65" name="Рисунок 8" descr="Без имени-6.png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0708" y="29373196"/>
          <a:ext cx="828675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630464</xdr:colOff>
      <xdr:row>159</xdr:row>
      <xdr:rowOff>123825</xdr:rowOff>
    </xdr:from>
    <xdr:ext cx="1552575" cy="2924175"/>
    <xdr:pic>
      <xdr:nvPicPr>
        <xdr:cNvPr id="66" name="Рисунок 35" descr="https://dolcepharm.kz/wp-content/uploads/2021/01/halat1.jpg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7" r="22862"/>
        <a:stretch>
          <a:fillRect/>
        </a:stretch>
      </xdr:blipFill>
      <xdr:spPr bwMode="auto">
        <a:xfrm>
          <a:off x="7656104" y="38841045"/>
          <a:ext cx="155257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54</xdr:row>
      <xdr:rowOff>0</xdr:rowOff>
    </xdr:from>
    <xdr:ext cx="352425" cy="0"/>
    <xdr:pic>
      <xdr:nvPicPr>
        <xdr:cNvPr id="67" name="Рисунок 67" descr="https://dolcepharm.kz/wp-content/uploads/2021/01/nstom.jpg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6" t="58360" r="74689" b="16920"/>
        <a:stretch>
          <a:fillRect/>
        </a:stretch>
      </xdr:blipFill>
      <xdr:spPr bwMode="auto">
        <a:xfrm>
          <a:off x="7025640" y="1363980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54</xdr:row>
      <xdr:rowOff>0</xdr:rowOff>
    </xdr:from>
    <xdr:ext cx="342900" cy="0"/>
    <xdr:pic>
      <xdr:nvPicPr>
        <xdr:cNvPr id="68" name="Рисунок 27" descr="лор операций.jpg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" y="13639800"/>
          <a:ext cx="342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183810</xdr:colOff>
      <xdr:row>196</xdr:row>
      <xdr:rowOff>27781</xdr:rowOff>
    </xdr:from>
    <xdr:ext cx="904875" cy="704850"/>
    <xdr:pic>
      <xdr:nvPicPr>
        <xdr:cNvPr id="69" name="Рисунок 1" descr="1.png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9450" y="49321561"/>
          <a:ext cx="9048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610961</xdr:colOff>
      <xdr:row>196</xdr:row>
      <xdr:rowOff>352992</xdr:rowOff>
    </xdr:from>
    <xdr:ext cx="1104900" cy="766763"/>
    <xdr:pic>
      <xdr:nvPicPr>
        <xdr:cNvPr id="70" name="Рисунок 2" descr="2.png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6601" y="49646772"/>
          <a:ext cx="1104900" cy="7667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1497126</xdr:colOff>
      <xdr:row>196</xdr:row>
      <xdr:rowOff>216467</xdr:rowOff>
    </xdr:from>
    <xdr:ext cx="904875" cy="1038225"/>
    <xdr:pic>
      <xdr:nvPicPr>
        <xdr:cNvPr id="71" name="Рисунок 165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2766" y="49510247"/>
          <a:ext cx="9048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168841</xdr:colOff>
      <xdr:row>74</xdr:row>
      <xdr:rowOff>35150</xdr:rowOff>
    </xdr:from>
    <xdr:to>
      <xdr:col>5</xdr:col>
      <xdr:colOff>2393277</xdr:colOff>
      <xdr:row>77</xdr:row>
      <xdr:rowOff>174172</xdr:rowOff>
    </xdr:to>
    <xdr:pic>
      <xdr:nvPicPr>
        <xdr:cNvPr id="74" name="Рисунок 4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72" b="25166"/>
        <a:stretch>
          <a:fillRect/>
        </a:stretch>
      </xdr:blipFill>
      <xdr:spPr bwMode="auto">
        <a:xfrm>
          <a:off x="7201012" y="18355807"/>
          <a:ext cx="2224436" cy="824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97971</xdr:rowOff>
    </xdr:from>
    <xdr:to>
      <xdr:col>6</xdr:col>
      <xdr:colOff>6350</xdr:colOff>
      <xdr:row>16</xdr:row>
      <xdr:rowOff>130629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971"/>
          <a:ext cx="9546771" cy="4016829"/>
        </a:xfrm>
        <a:prstGeom prst="rect">
          <a:avLst/>
        </a:prstGeom>
      </xdr:spPr>
    </xdr:pic>
    <xdr:clientData/>
  </xdr:twoCellAnchor>
  <xdr:oneCellAnchor>
    <xdr:from>
      <xdr:col>5</xdr:col>
      <xdr:colOff>400050</xdr:colOff>
      <xdr:row>181</xdr:row>
      <xdr:rowOff>276225</xdr:rowOff>
    </xdr:from>
    <xdr:ext cx="1123950" cy="1047750"/>
    <xdr:pic>
      <xdr:nvPicPr>
        <xdr:cNvPr id="77" name="image59.png" descr="маска детская .png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425690" y="44022645"/>
          <a:ext cx="11239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1279071</xdr:colOff>
      <xdr:row>192</xdr:row>
      <xdr:rowOff>243566</xdr:rowOff>
    </xdr:from>
    <xdr:ext cx="952500" cy="583747"/>
    <xdr:pic>
      <xdr:nvPicPr>
        <xdr:cNvPr id="83" name="image80.png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311242" y="48162480"/>
          <a:ext cx="952500" cy="583747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293914</xdr:colOff>
      <xdr:row>192</xdr:row>
      <xdr:rowOff>202746</xdr:rowOff>
    </xdr:from>
    <xdr:ext cx="981075" cy="624568"/>
    <xdr:pic>
      <xdr:nvPicPr>
        <xdr:cNvPr id="84" name="image73.png">
          <a:extLst>
            <a:ext uri="{FF2B5EF4-FFF2-40B4-BE49-F238E27FC236}">
              <a16:creationId xmlns:a16="http://schemas.microsoft.com/office/drawing/2014/main" id="{00000000-0008-0000-0B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326085" y="48121660"/>
          <a:ext cx="981075" cy="624568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1046389</xdr:colOff>
      <xdr:row>182</xdr:row>
      <xdr:rowOff>119742</xdr:rowOff>
    </xdr:from>
    <xdr:ext cx="1466850" cy="1457325"/>
    <xdr:pic>
      <xdr:nvPicPr>
        <xdr:cNvPr id="85" name="image78.png">
          <a:extLst>
            <a:ext uri="{FF2B5EF4-FFF2-40B4-BE49-F238E27FC236}">
              <a16:creationId xmlns:a16="http://schemas.microsoft.com/office/drawing/2014/main" id="{00000000-0008-0000-0B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078560" y="44206885"/>
          <a:ext cx="14668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381000</xdr:colOff>
      <xdr:row>186</xdr:row>
      <xdr:rowOff>428625</xdr:rowOff>
    </xdr:from>
    <xdr:ext cx="1800225" cy="676275"/>
    <xdr:pic>
      <xdr:nvPicPr>
        <xdr:cNvPr id="86" name="image68.png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406640" y="46453425"/>
          <a:ext cx="1800225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1518557</xdr:colOff>
      <xdr:row>182</xdr:row>
      <xdr:rowOff>189139</xdr:rowOff>
    </xdr:from>
    <xdr:ext cx="971550" cy="1028700"/>
    <xdr:pic>
      <xdr:nvPicPr>
        <xdr:cNvPr id="87" name="image74.png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550728" y="44276282"/>
          <a:ext cx="971550" cy="10287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17"/>
  <sheetViews>
    <sheetView workbookViewId="0">
      <selection activeCell="O5" sqref="O5"/>
    </sheetView>
  </sheetViews>
  <sheetFormatPr defaultRowHeight="15"/>
  <cols>
    <col min="1" max="1" width="3.28515625" customWidth="1"/>
  </cols>
  <sheetData>
    <row r="1" spans="1:8" ht="23.25">
      <c r="A1" s="310" t="s">
        <v>364</v>
      </c>
      <c r="G1" t="s">
        <v>376</v>
      </c>
      <c r="H1" s="109">
        <v>5.1100000000000003</v>
      </c>
    </row>
    <row r="2" spans="1:8">
      <c r="B2" t="s">
        <v>379</v>
      </c>
      <c r="G2" t="s">
        <v>377</v>
      </c>
      <c r="H2" s="109">
        <v>460</v>
      </c>
    </row>
    <row r="3" spans="1:8">
      <c r="A3" s="311" t="s">
        <v>365</v>
      </c>
    </row>
    <row r="4" spans="1:8">
      <c r="A4" t="s">
        <v>366</v>
      </c>
      <c r="B4" t="s">
        <v>367</v>
      </c>
    </row>
    <row r="5" spans="1:8">
      <c r="B5" t="s">
        <v>368</v>
      </c>
    </row>
    <row r="6" spans="1:8">
      <c r="B6" t="s">
        <v>369</v>
      </c>
    </row>
    <row r="7" spans="1:8">
      <c r="B7" t="s">
        <v>370</v>
      </c>
    </row>
    <row r="8" spans="1:8">
      <c r="B8" t="s">
        <v>371</v>
      </c>
    </row>
    <row r="9" spans="1:8">
      <c r="B9" t="s">
        <v>494</v>
      </c>
    </row>
    <row r="10" spans="1:8">
      <c r="B10" t="s">
        <v>372</v>
      </c>
    </row>
    <row r="11" spans="1:8">
      <c r="A11" t="s">
        <v>484</v>
      </c>
    </row>
    <row r="12" spans="1:8">
      <c r="B12" t="s">
        <v>371</v>
      </c>
    </row>
    <row r="13" spans="1:8">
      <c r="B13" t="s">
        <v>373</v>
      </c>
    </row>
    <row r="14" spans="1:8">
      <c r="A14" t="s">
        <v>380</v>
      </c>
    </row>
    <row r="15" spans="1:8">
      <c r="B15" t="s">
        <v>378</v>
      </c>
    </row>
    <row r="16" spans="1:8">
      <c r="B16" t="s">
        <v>371</v>
      </c>
    </row>
    <row r="17" spans="2:2">
      <c r="B17" t="s">
        <v>374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00B050"/>
  </sheetPr>
  <dimension ref="A1:AM1026"/>
  <sheetViews>
    <sheetView view="pageBreakPreview" topLeftCell="A8" zoomScale="70" zoomScaleNormal="70" zoomScaleSheetLayoutView="70" workbookViewId="0">
      <selection activeCell="A28" sqref="A28:B32"/>
    </sheetView>
  </sheetViews>
  <sheetFormatPr defaultColWidth="14.42578125" defaultRowHeight="15" customHeight="1"/>
  <cols>
    <col min="1" max="1" width="40.5703125" customWidth="1"/>
    <col min="2" max="2" width="23" customWidth="1"/>
    <col min="3" max="3" width="24.28515625" customWidth="1"/>
    <col min="4" max="4" width="14.5703125" customWidth="1"/>
    <col min="5" max="5" width="11.28515625" style="92" customWidth="1"/>
    <col min="6" max="6" width="11.28515625" customWidth="1"/>
    <col min="7" max="7" width="11.140625" hidden="1" customWidth="1"/>
    <col min="8" max="8" width="12.140625" customWidth="1"/>
    <col min="9" max="9" width="11" style="425" customWidth="1"/>
    <col min="10" max="10" width="11" style="294" customWidth="1"/>
    <col min="11" max="12" width="11" style="152" customWidth="1"/>
    <col min="13" max="13" width="9.85546875" customWidth="1"/>
    <col min="14" max="14" width="10.42578125" customWidth="1"/>
    <col min="15" max="16" width="10.5703125" customWidth="1"/>
    <col min="17" max="17" width="10.5703125" hidden="1" customWidth="1"/>
    <col min="18" max="18" width="37" customWidth="1"/>
    <col min="19" max="19" width="32.28515625" customWidth="1"/>
    <col min="20" max="39" width="11.7109375" customWidth="1"/>
  </cols>
  <sheetData>
    <row r="1" spans="1:39" ht="23.25" customHeight="1">
      <c r="A1" s="1"/>
      <c r="B1" s="295"/>
      <c r="C1" s="265"/>
      <c r="D1" s="265"/>
      <c r="E1" s="398"/>
      <c r="F1" s="265"/>
      <c r="G1" s="265"/>
      <c r="H1" s="265"/>
      <c r="I1" s="414"/>
      <c r="J1" s="126"/>
      <c r="K1" s="126"/>
      <c r="L1" s="126"/>
      <c r="M1" s="5"/>
      <c r="N1" s="1"/>
      <c r="O1" s="1"/>
      <c r="P1" s="1"/>
      <c r="Q1" s="5" t="s">
        <v>784</v>
      </c>
      <c r="R1" s="6" t="s">
        <v>0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32.25" customHeight="1">
      <c r="A2" s="1"/>
      <c r="B2" s="295"/>
      <c r="C2" s="265"/>
      <c r="D2" s="265"/>
      <c r="E2" s="398"/>
      <c r="F2" s="265"/>
      <c r="G2" s="265"/>
      <c r="H2" s="265"/>
      <c r="I2" s="414"/>
      <c r="J2" s="126"/>
      <c r="K2" s="126"/>
      <c r="L2" s="126"/>
      <c r="M2" s="5"/>
      <c r="N2" s="1"/>
      <c r="O2" s="1"/>
      <c r="P2" s="1"/>
      <c r="Q2" s="6"/>
      <c r="R2" s="452" t="s">
        <v>1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9.5" customHeight="1">
      <c r="A3" s="1"/>
      <c r="B3" s="295"/>
      <c r="C3" s="265"/>
      <c r="D3" s="265"/>
      <c r="E3" s="398"/>
      <c r="F3" s="265"/>
      <c r="G3" s="265"/>
      <c r="H3" s="265"/>
      <c r="I3" s="414"/>
      <c r="J3" s="126"/>
      <c r="K3" s="126"/>
      <c r="L3" s="126"/>
      <c r="M3" s="5"/>
      <c r="N3" s="1"/>
      <c r="O3" s="1"/>
      <c r="P3" s="1"/>
      <c r="Q3" s="8"/>
      <c r="R3" s="6" t="s">
        <v>2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30" customHeight="1">
      <c r="A4" s="5"/>
      <c r="B4" s="296"/>
      <c r="C4" s="11" t="s">
        <v>812</v>
      </c>
      <c r="D4" s="10"/>
      <c r="E4" s="398"/>
      <c r="F4" s="265"/>
      <c r="G4" s="265"/>
      <c r="H4" s="265"/>
      <c r="I4" s="414"/>
      <c r="J4" s="126"/>
      <c r="K4" s="126"/>
      <c r="L4" s="126"/>
      <c r="M4" s="5"/>
      <c r="N4" s="5"/>
      <c r="O4" s="5"/>
      <c r="P4" s="5"/>
      <c r="Q4" s="5"/>
      <c r="R4" s="5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51.75" customHeight="1">
      <c r="A5" s="12" t="s">
        <v>3</v>
      </c>
      <c r="B5" s="12" t="s">
        <v>4</v>
      </c>
      <c r="C5" s="12" t="s">
        <v>5</v>
      </c>
      <c r="D5" s="14" t="s">
        <v>6</v>
      </c>
      <c r="E5" s="399" t="s">
        <v>7</v>
      </c>
      <c r="F5" s="271" t="s">
        <v>748</v>
      </c>
      <c r="G5" s="271" t="s">
        <v>8</v>
      </c>
      <c r="H5" s="282" t="s">
        <v>9</v>
      </c>
      <c r="I5" s="415" t="s">
        <v>10</v>
      </c>
      <c r="J5" s="127" t="s">
        <v>11</v>
      </c>
      <c r="K5" s="127" t="s">
        <v>12</v>
      </c>
      <c r="L5" s="127" t="s">
        <v>752</v>
      </c>
      <c r="M5" s="16" t="s">
        <v>13</v>
      </c>
      <c r="N5" s="16" t="s">
        <v>14</v>
      </c>
      <c r="O5" s="16" t="s">
        <v>15</v>
      </c>
      <c r="P5" s="16" t="s">
        <v>754</v>
      </c>
      <c r="Q5" s="16" t="s">
        <v>16</v>
      </c>
      <c r="R5" s="17" t="s">
        <v>17</v>
      </c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</row>
    <row r="6" spans="1:39" ht="30" hidden="1" customHeight="1">
      <c r="A6" s="603" t="s">
        <v>18</v>
      </c>
      <c r="B6" s="604"/>
      <c r="C6" s="604"/>
      <c r="D6" s="605"/>
      <c r="E6" s="19"/>
      <c r="F6" s="19"/>
      <c r="G6" s="19"/>
      <c r="H6" s="19"/>
      <c r="I6" s="19"/>
      <c r="J6" s="19"/>
      <c r="K6" s="136"/>
      <c r="L6" s="136"/>
      <c r="M6" s="20"/>
      <c r="N6" s="21"/>
      <c r="O6" s="21"/>
      <c r="P6" s="21"/>
      <c r="Q6" s="21"/>
      <c r="R6" s="19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65.25" hidden="1" customHeight="1">
      <c r="A7" s="346" t="s">
        <v>19</v>
      </c>
      <c r="B7" s="37" t="s">
        <v>20</v>
      </c>
      <c r="C7" s="37"/>
      <c r="D7" s="24" t="s">
        <v>21</v>
      </c>
      <c r="E7" s="400">
        <v>13</v>
      </c>
      <c r="F7" s="272" t="s">
        <v>749</v>
      </c>
      <c r="G7" s="272">
        <v>20.9</v>
      </c>
      <c r="H7" s="128">
        <v>20</v>
      </c>
      <c r="I7" s="128">
        <v>19</v>
      </c>
      <c r="J7" s="128">
        <v>21</v>
      </c>
      <c r="K7" s="128">
        <v>25</v>
      </c>
      <c r="L7" s="137"/>
      <c r="M7" s="27">
        <f>I7/E7-1</f>
        <v>0.46153846153846145</v>
      </c>
      <c r="N7" s="27">
        <f>J7/E7-1</f>
        <v>0.61538461538461542</v>
      </c>
      <c r="O7" s="27">
        <f>K7/E7-1</f>
        <v>0.92307692307692313</v>
      </c>
      <c r="P7" s="27"/>
      <c r="Q7" s="27">
        <f>G7/E7-1</f>
        <v>0.60769230769230753</v>
      </c>
      <c r="R7" s="28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28.5" customHeight="1">
      <c r="A8" s="566" t="s">
        <v>805</v>
      </c>
      <c r="B8" s="567"/>
      <c r="C8" s="567"/>
      <c r="D8" s="568"/>
      <c r="E8" s="469"/>
      <c r="F8" s="469"/>
      <c r="G8" s="469"/>
      <c r="H8" s="469"/>
      <c r="I8" s="469"/>
      <c r="J8" s="469"/>
      <c r="K8" s="524"/>
      <c r="L8" s="524"/>
      <c r="M8" s="469"/>
      <c r="N8" s="469"/>
      <c r="O8" s="469"/>
      <c r="P8" s="469"/>
      <c r="Q8" s="19"/>
      <c r="R8" s="19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69.75" customHeight="1">
      <c r="A9" s="553" t="s">
        <v>813</v>
      </c>
      <c r="B9" s="533" t="s">
        <v>814</v>
      </c>
      <c r="C9" s="547" t="s">
        <v>815</v>
      </c>
      <c r="D9" s="547" t="s">
        <v>779</v>
      </c>
      <c r="E9" s="527"/>
      <c r="F9" s="528"/>
      <c r="G9" s="528"/>
      <c r="H9" s="529"/>
      <c r="I9" s="529" t="s">
        <v>816</v>
      </c>
      <c r="J9" s="529" t="s">
        <v>816</v>
      </c>
      <c r="K9" s="529" t="s">
        <v>816</v>
      </c>
      <c r="L9" s="530"/>
      <c r="M9" s="531"/>
      <c r="N9" s="531"/>
      <c r="O9" s="531"/>
      <c r="P9" s="531"/>
      <c r="Q9" s="532"/>
      <c r="R9" s="533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09.5" customHeight="1">
      <c r="A10" s="532" t="s">
        <v>808</v>
      </c>
      <c r="B10" s="533" t="s">
        <v>806</v>
      </c>
      <c r="C10" s="520" t="s">
        <v>804</v>
      </c>
      <c r="D10" s="520" t="s">
        <v>779</v>
      </c>
      <c r="E10" s="527">
        <v>15518</v>
      </c>
      <c r="F10" s="528" t="s">
        <v>779</v>
      </c>
      <c r="G10" s="528"/>
      <c r="H10" s="529"/>
      <c r="I10" s="529">
        <v>43650</v>
      </c>
      <c r="J10" s="529">
        <v>43650</v>
      </c>
      <c r="K10" s="529">
        <v>43650</v>
      </c>
      <c r="L10" s="530"/>
      <c r="M10" s="531">
        <f>I10/E10-1</f>
        <v>1.8128624822786441</v>
      </c>
      <c r="N10" s="531">
        <f>J10/E10-1</f>
        <v>1.8128624822786441</v>
      </c>
      <c r="O10" s="531">
        <f>K10/E10-1</f>
        <v>1.8128624822786441</v>
      </c>
      <c r="P10" s="531"/>
      <c r="Q10" s="85"/>
      <c r="R10" s="28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8.5" customHeight="1">
      <c r="A11" s="645" t="s">
        <v>22</v>
      </c>
      <c r="B11" s="646"/>
      <c r="C11" s="646"/>
      <c r="D11" s="629"/>
      <c r="E11" s="525"/>
      <c r="F11" s="525"/>
      <c r="G11" s="525"/>
      <c r="H11" s="525"/>
      <c r="I11" s="525"/>
      <c r="J11" s="525"/>
      <c r="K11" s="526"/>
      <c r="L11" s="526"/>
      <c r="M11" s="526"/>
      <c r="N11" s="526"/>
      <c r="O11" s="526"/>
      <c r="P11" s="526"/>
      <c r="Q11" s="138"/>
      <c r="R11" s="138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4" customHeight="1">
      <c r="A12" s="647" t="s">
        <v>23</v>
      </c>
      <c r="B12" s="604"/>
      <c r="C12" s="604"/>
      <c r="D12" s="605"/>
      <c r="E12" s="401"/>
      <c r="F12" s="273"/>
      <c r="G12" s="273"/>
      <c r="H12" s="29"/>
      <c r="I12" s="416"/>
      <c r="J12" s="283"/>
      <c r="K12" s="139"/>
      <c r="L12" s="139"/>
      <c r="M12" s="522"/>
      <c r="N12" s="522"/>
      <c r="O12" s="523"/>
      <c r="P12" s="522"/>
      <c r="Q12" s="29"/>
      <c r="R12" s="86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</row>
    <row r="13" spans="1:39" ht="18" customHeight="1">
      <c r="A13" s="626" t="s">
        <v>770</v>
      </c>
      <c r="B13" s="568"/>
      <c r="C13" s="24" t="s">
        <v>25</v>
      </c>
      <c r="D13" s="602" t="s">
        <v>26</v>
      </c>
      <c r="E13" s="593">
        <v>55</v>
      </c>
      <c r="F13" s="569">
        <v>94.1</v>
      </c>
      <c r="G13" s="569">
        <v>80</v>
      </c>
      <c r="H13" s="572">
        <v>69</v>
      </c>
      <c r="I13" s="572">
        <v>69</v>
      </c>
      <c r="J13" s="572">
        <v>82</v>
      </c>
      <c r="K13" s="572">
        <v>94</v>
      </c>
      <c r="L13" s="609" t="s">
        <v>779</v>
      </c>
      <c r="M13" s="575">
        <f>I13/E13-1</f>
        <v>0.25454545454545463</v>
      </c>
      <c r="N13" s="575">
        <f>J13/E13-1</f>
        <v>0.49090909090909096</v>
      </c>
      <c r="O13" s="621">
        <f>K13/E13-1</f>
        <v>0.70909090909090899</v>
      </c>
      <c r="P13" s="338"/>
      <c r="Q13" s="648">
        <f>G13/E13-1</f>
        <v>0.45454545454545459</v>
      </c>
      <c r="R13" s="620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</row>
    <row r="14" spans="1:39" ht="18" customHeight="1">
      <c r="A14" s="627"/>
      <c r="B14" s="628"/>
      <c r="C14" s="24" t="s">
        <v>27</v>
      </c>
      <c r="D14" s="573"/>
      <c r="E14" s="624"/>
      <c r="F14" s="570"/>
      <c r="G14" s="570"/>
      <c r="H14" s="573"/>
      <c r="I14" s="573"/>
      <c r="J14" s="573"/>
      <c r="K14" s="573"/>
      <c r="L14" s="610"/>
      <c r="M14" s="573"/>
      <c r="N14" s="573"/>
      <c r="O14" s="622"/>
      <c r="P14" s="339"/>
      <c r="Q14" s="649"/>
      <c r="R14" s="620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</row>
    <row r="15" spans="1:39" ht="18" customHeight="1">
      <c r="A15" s="623"/>
      <c r="B15" s="629"/>
      <c r="C15" s="24" t="s">
        <v>28</v>
      </c>
      <c r="D15" s="574"/>
      <c r="E15" s="625"/>
      <c r="F15" s="571"/>
      <c r="G15" s="571"/>
      <c r="H15" s="574"/>
      <c r="I15" s="574"/>
      <c r="J15" s="574"/>
      <c r="K15" s="574"/>
      <c r="L15" s="611"/>
      <c r="M15" s="574"/>
      <c r="N15" s="574"/>
      <c r="O15" s="623"/>
      <c r="P15" s="340"/>
      <c r="Q15" s="646"/>
      <c r="R15" s="620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</row>
    <row r="16" spans="1:39" ht="18" customHeight="1">
      <c r="A16" s="630" t="s">
        <v>29</v>
      </c>
      <c r="B16" s="631"/>
      <c r="C16" s="24" t="s">
        <v>30</v>
      </c>
      <c r="D16" s="602" t="s">
        <v>26</v>
      </c>
      <c r="E16" s="593">
        <v>115</v>
      </c>
      <c r="F16" s="569">
        <v>220</v>
      </c>
      <c r="G16" s="569">
        <v>126.5</v>
      </c>
      <c r="H16" s="572">
        <v>125</v>
      </c>
      <c r="I16" s="572">
        <v>129</v>
      </c>
      <c r="J16" s="572">
        <v>170</v>
      </c>
      <c r="K16" s="572">
        <v>190</v>
      </c>
      <c r="L16" s="572">
        <v>161</v>
      </c>
      <c r="M16" s="575">
        <f>I16/E16-1</f>
        <v>0.12173913043478257</v>
      </c>
      <c r="N16" s="575">
        <f>J16/E16-1</f>
        <v>0.47826086956521729</v>
      </c>
      <c r="O16" s="636">
        <f>K16/E16-1</f>
        <v>0.65217391304347827</v>
      </c>
      <c r="P16" s="663">
        <f>L16/E16-1</f>
        <v>0.39999999999999991</v>
      </c>
      <c r="Q16" s="650">
        <f>G16/E16-1</f>
        <v>0.10000000000000009</v>
      </c>
      <c r="R16" s="620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</row>
    <row r="17" spans="1:39" ht="18" customHeight="1">
      <c r="A17" s="632"/>
      <c r="B17" s="633"/>
      <c r="C17" s="24" t="s">
        <v>31</v>
      </c>
      <c r="D17" s="573"/>
      <c r="E17" s="624"/>
      <c r="F17" s="570"/>
      <c r="G17" s="570"/>
      <c r="H17" s="573"/>
      <c r="I17" s="573"/>
      <c r="J17" s="573"/>
      <c r="K17" s="573"/>
      <c r="L17" s="573"/>
      <c r="M17" s="573"/>
      <c r="N17" s="573"/>
      <c r="O17" s="637"/>
      <c r="P17" s="573"/>
      <c r="Q17" s="651"/>
      <c r="R17" s="620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</row>
    <row r="18" spans="1:39" ht="18" customHeight="1">
      <c r="A18" s="632"/>
      <c r="B18" s="633"/>
      <c r="C18" s="24"/>
      <c r="D18" s="573"/>
      <c r="E18" s="624"/>
      <c r="F18" s="570"/>
      <c r="G18" s="570"/>
      <c r="H18" s="573"/>
      <c r="I18" s="573"/>
      <c r="J18" s="573"/>
      <c r="K18" s="573"/>
      <c r="L18" s="573"/>
      <c r="M18" s="573"/>
      <c r="N18" s="573"/>
      <c r="O18" s="637"/>
      <c r="P18" s="573"/>
      <c r="Q18" s="651"/>
      <c r="R18" s="620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</row>
    <row r="19" spans="1:39" ht="18" customHeight="1">
      <c r="A19" s="634"/>
      <c r="B19" s="635"/>
      <c r="C19" s="24">
        <v>8.5</v>
      </c>
      <c r="D19" s="574"/>
      <c r="E19" s="625"/>
      <c r="F19" s="571"/>
      <c r="G19" s="571"/>
      <c r="H19" s="574"/>
      <c r="I19" s="574"/>
      <c r="J19" s="574"/>
      <c r="K19" s="574"/>
      <c r="L19" s="574"/>
      <c r="M19" s="574"/>
      <c r="N19" s="574"/>
      <c r="O19" s="638"/>
      <c r="P19" s="574"/>
      <c r="Q19" s="652"/>
      <c r="R19" s="620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</row>
    <row r="20" spans="1:39" ht="18" customHeight="1">
      <c r="A20" s="584" t="s">
        <v>767</v>
      </c>
      <c r="B20" s="658"/>
      <c r="C20" s="24" t="s">
        <v>25</v>
      </c>
      <c r="D20" s="602" t="s">
        <v>26</v>
      </c>
      <c r="E20" s="593">
        <v>94</v>
      </c>
      <c r="F20" s="569">
        <v>99</v>
      </c>
      <c r="G20" s="569">
        <v>108</v>
      </c>
      <c r="H20" s="572">
        <v>105</v>
      </c>
      <c r="I20" s="572">
        <v>99</v>
      </c>
      <c r="J20" s="572">
        <v>118</v>
      </c>
      <c r="K20" s="572">
        <v>124</v>
      </c>
      <c r="L20" s="609" t="s">
        <v>779</v>
      </c>
      <c r="M20" s="639">
        <f>I20/E20-1</f>
        <v>5.3191489361702038E-2</v>
      </c>
      <c r="N20" s="639">
        <f>J20/E20-1</f>
        <v>0.25531914893617014</v>
      </c>
      <c r="O20" s="653">
        <f>K20/E20-1</f>
        <v>0.31914893617021267</v>
      </c>
      <c r="P20" s="333"/>
      <c r="Q20" s="656">
        <f>G20/E20-1</f>
        <v>0.14893617021276606</v>
      </c>
      <c r="R20" s="620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</row>
    <row r="21" spans="1:39" ht="18" customHeight="1">
      <c r="A21" s="659"/>
      <c r="B21" s="660"/>
      <c r="C21" s="24" t="s">
        <v>27</v>
      </c>
      <c r="D21" s="573"/>
      <c r="E21" s="624"/>
      <c r="F21" s="570"/>
      <c r="G21" s="570"/>
      <c r="H21" s="573"/>
      <c r="I21" s="573"/>
      <c r="J21" s="573"/>
      <c r="K21" s="573"/>
      <c r="L21" s="610"/>
      <c r="M21" s="640"/>
      <c r="N21" s="640"/>
      <c r="O21" s="654"/>
      <c r="P21" s="334"/>
      <c r="Q21" s="651"/>
      <c r="R21" s="620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</row>
    <row r="22" spans="1:39" ht="18" customHeight="1">
      <c r="A22" s="661"/>
      <c r="B22" s="662"/>
      <c r="C22" s="24" t="s">
        <v>28</v>
      </c>
      <c r="D22" s="574"/>
      <c r="E22" s="624"/>
      <c r="F22" s="571"/>
      <c r="G22" s="571"/>
      <c r="H22" s="574"/>
      <c r="I22" s="574"/>
      <c r="J22" s="574"/>
      <c r="K22" s="574"/>
      <c r="L22" s="611"/>
      <c r="M22" s="641"/>
      <c r="N22" s="641"/>
      <c r="O22" s="655"/>
      <c r="P22" s="335"/>
      <c r="Q22" s="652"/>
      <c r="R22" s="620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</row>
    <row r="23" spans="1:39" ht="29.25" customHeight="1">
      <c r="A23" s="584" t="s">
        <v>774</v>
      </c>
      <c r="B23" s="585"/>
      <c r="C23" s="24" t="s">
        <v>34</v>
      </c>
      <c r="D23" s="590" t="s">
        <v>26</v>
      </c>
      <c r="E23" s="746">
        <v>196</v>
      </c>
      <c r="F23" s="747"/>
      <c r="G23" s="727">
        <v>215.6</v>
      </c>
      <c r="H23" s="750"/>
      <c r="I23" s="750">
        <v>235</v>
      </c>
      <c r="J23" s="750">
        <v>255</v>
      </c>
      <c r="K23" s="750">
        <v>275</v>
      </c>
      <c r="L23" s="750" t="s">
        <v>779</v>
      </c>
      <c r="M23" s="606">
        <f>I23/E23-1</f>
        <v>0.19897959183673475</v>
      </c>
      <c r="N23" s="606">
        <f>J23/E23-1</f>
        <v>0.30102040816326525</v>
      </c>
      <c r="O23" s="606">
        <f>K23/E23-1</f>
        <v>0.40306122448979598</v>
      </c>
      <c r="P23" s="606"/>
      <c r="Q23" s="753">
        <f>G23/E23-1</f>
        <v>9.9999999999999867E-2</v>
      </c>
      <c r="R23" s="620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</row>
    <row r="24" spans="1:39" ht="24" customHeight="1">
      <c r="A24" s="586"/>
      <c r="B24" s="587"/>
      <c r="C24" s="389" t="s">
        <v>25</v>
      </c>
      <c r="D24" s="591"/>
      <c r="E24" s="746"/>
      <c r="F24" s="748"/>
      <c r="G24" s="728"/>
      <c r="H24" s="751"/>
      <c r="I24" s="751"/>
      <c r="J24" s="751"/>
      <c r="K24" s="751"/>
      <c r="L24" s="751"/>
      <c r="M24" s="607"/>
      <c r="N24" s="607"/>
      <c r="O24" s="607"/>
      <c r="P24" s="607"/>
      <c r="Q24" s="754"/>
      <c r="R24" s="620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</row>
    <row r="25" spans="1:39" ht="24" customHeight="1">
      <c r="A25" s="586"/>
      <c r="B25" s="587"/>
      <c r="C25" s="443" t="s">
        <v>27</v>
      </c>
      <c r="D25" s="591"/>
      <c r="E25" s="746"/>
      <c r="F25" s="748"/>
      <c r="G25" s="728"/>
      <c r="H25" s="751"/>
      <c r="I25" s="751"/>
      <c r="J25" s="751"/>
      <c r="K25" s="751"/>
      <c r="L25" s="751"/>
      <c r="M25" s="607"/>
      <c r="N25" s="607"/>
      <c r="O25" s="607"/>
      <c r="P25" s="607"/>
      <c r="Q25" s="754"/>
      <c r="R25" s="620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</row>
    <row r="26" spans="1:39" ht="23.25" customHeight="1">
      <c r="A26" s="586"/>
      <c r="B26" s="587"/>
      <c r="C26" s="443" t="s">
        <v>28</v>
      </c>
      <c r="D26" s="591"/>
      <c r="E26" s="746"/>
      <c r="F26" s="748"/>
      <c r="G26" s="728"/>
      <c r="H26" s="751"/>
      <c r="I26" s="751"/>
      <c r="J26" s="751"/>
      <c r="K26" s="751"/>
      <c r="L26" s="751"/>
      <c r="M26" s="607"/>
      <c r="N26" s="607"/>
      <c r="O26" s="607"/>
      <c r="P26" s="607"/>
      <c r="Q26" s="754"/>
      <c r="R26" s="620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</row>
    <row r="27" spans="1:39" ht="27.75" customHeight="1">
      <c r="A27" s="588"/>
      <c r="B27" s="589"/>
      <c r="C27" s="443" t="s">
        <v>773</v>
      </c>
      <c r="D27" s="592"/>
      <c r="E27" s="746"/>
      <c r="F27" s="749"/>
      <c r="G27" s="729"/>
      <c r="H27" s="752"/>
      <c r="I27" s="752"/>
      <c r="J27" s="752"/>
      <c r="K27" s="752"/>
      <c r="L27" s="752"/>
      <c r="M27" s="608"/>
      <c r="N27" s="608"/>
      <c r="O27" s="608"/>
      <c r="P27" s="608"/>
      <c r="Q27" s="755"/>
      <c r="R27" s="620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</row>
    <row r="28" spans="1:39" ht="31.5" customHeight="1">
      <c r="A28" s="584" t="s">
        <v>776</v>
      </c>
      <c r="B28" s="585"/>
      <c r="C28" s="24" t="s">
        <v>34</v>
      </c>
      <c r="D28" s="590" t="s">
        <v>26</v>
      </c>
      <c r="E28" s="746">
        <v>210.46</v>
      </c>
      <c r="F28" s="576"/>
      <c r="G28" s="612">
        <v>229.4</v>
      </c>
      <c r="H28" s="756"/>
      <c r="I28" s="756">
        <v>253</v>
      </c>
      <c r="J28" s="756">
        <v>274</v>
      </c>
      <c r="K28" s="756">
        <v>295</v>
      </c>
      <c r="L28" s="615"/>
      <c r="M28" s="606">
        <f>I28/E28-1</f>
        <v>0.2021286705312173</v>
      </c>
      <c r="N28" s="606">
        <f>J28/E28-1</f>
        <v>0.30191010168202981</v>
      </c>
      <c r="O28" s="606">
        <f>K28/E28-1</f>
        <v>0.40169153283284231</v>
      </c>
      <c r="P28" s="606"/>
      <c r="Q28" s="753">
        <f>G28/E28-1</f>
        <v>8.9993347904590015E-2</v>
      </c>
      <c r="R28" s="620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</row>
    <row r="29" spans="1:39" ht="28.5" customHeight="1">
      <c r="A29" s="586"/>
      <c r="B29" s="587"/>
      <c r="C29" s="389" t="s">
        <v>25</v>
      </c>
      <c r="D29" s="591"/>
      <c r="E29" s="746"/>
      <c r="F29" s="577"/>
      <c r="G29" s="613"/>
      <c r="H29" s="757"/>
      <c r="I29" s="757"/>
      <c r="J29" s="757"/>
      <c r="K29" s="757"/>
      <c r="L29" s="616"/>
      <c r="M29" s="607"/>
      <c r="N29" s="607"/>
      <c r="O29" s="607"/>
      <c r="P29" s="607"/>
      <c r="Q29" s="754"/>
      <c r="R29" s="620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</row>
    <row r="30" spans="1:39" ht="33.75" customHeight="1">
      <c r="A30" s="586"/>
      <c r="B30" s="587"/>
      <c r="C30" s="443" t="s">
        <v>27</v>
      </c>
      <c r="D30" s="591"/>
      <c r="E30" s="746"/>
      <c r="F30" s="577"/>
      <c r="G30" s="613"/>
      <c r="H30" s="757"/>
      <c r="I30" s="757"/>
      <c r="J30" s="757"/>
      <c r="K30" s="757"/>
      <c r="L30" s="616"/>
      <c r="M30" s="607"/>
      <c r="N30" s="607"/>
      <c r="O30" s="607"/>
      <c r="P30" s="607"/>
      <c r="Q30" s="754"/>
      <c r="R30" s="620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</row>
    <row r="31" spans="1:39" ht="24" customHeight="1">
      <c r="A31" s="586"/>
      <c r="B31" s="587"/>
      <c r="C31" s="443" t="s">
        <v>28</v>
      </c>
      <c r="D31" s="591"/>
      <c r="E31" s="746"/>
      <c r="F31" s="577"/>
      <c r="G31" s="613"/>
      <c r="H31" s="757"/>
      <c r="I31" s="757"/>
      <c r="J31" s="757"/>
      <c r="K31" s="757"/>
      <c r="L31" s="616"/>
      <c r="M31" s="607"/>
      <c r="N31" s="607"/>
      <c r="O31" s="607"/>
      <c r="P31" s="607"/>
      <c r="Q31" s="754"/>
      <c r="R31" s="620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</row>
    <row r="32" spans="1:39" ht="23.25" customHeight="1">
      <c r="A32" s="588"/>
      <c r="B32" s="589"/>
      <c r="C32" s="443" t="s">
        <v>773</v>
      </c>
      <c r="D32" s="592"/>
      <c r="E32" s="746"/>
      <c r="F32" s="578"/>
      <c r="G32" s="614"/>
      <c r="H32" s="758"/>
      <c r="I32" s="758"/>
      <c r="J32" s="758"/>
      <c r="K32" s="758"/>
      <c r="L32" s="617"/>
      <c r="M32" s="608"/>
      <c r="N32" s="608"/>
      <c r="O32" s="608"/>
      <c r="P32" s="608"/>
      <c r="Q32" s="755"/>
      <c r="R32" s="620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</row>
    <row r="33" spans="1:39" ht="34.5" customHeight="1">
      <c r="A33" s="584" t="s">
        <v>775</v>
      </c>
      <c r="B33" s="585"/>
      <c r="C33" s="24" t="s">
        <v>34</v>
      </c>
      <c r="D33" s="596" t="s">
        <v>26</v>
      </c>
      <c r="E33" s="624">
        <v>298</v>
      </c>
      <c r="F33" s="576"/>
      <c r="G33" s="612">
        <v>324.8</v>
      </c>
      <c r="H33" s="756"/>
      <c r="I33" s="756">
        <v>358</v>
      </c>
      <c r="J33" s="756">
        <v>387</v>
      </c>
      <c r="K33" s="756">
        <v>417</v>
      </c>
      <c r="L33" s="615"/>
      <c r="M33" s="606">
        <f>I33/E33-1</f>
        <v>0.20134228187919456</v>
      </c>
      <c r="N33" s="606">
        <f>J33/E33-1</f>
        <v>0.29865771812080544</v>
      </c>
      <c r="O33" s="606">
        <f>K33/E33-1</f>
        <v>0.39932885906040272</v>
      </c>
      <c r="P33" s="606"/>
      <c r="Q33" s="753">
        <f>G33/E33-1</f>
        <v>8.9932885906040205E-2</v>
      </c>
      <c r="R33" s="620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</row>
    <row r="34" spans="1:39" ht="31.5" customHeight="1">
      <c r="A34" s="586"/>
      <c r="B34" s="587"/>
      <c r="C34" s="389" t="s">
        <v>25</v>
      </c>
      <c r="D34" s="597"/>
      <c r="E34" s="624"/>
      <c r="F34" s="577"/>
      <c r="G34" s="613"/>
      <c r="H34" s="757"/>
      <c r="I34" s="757"/>
      <c r="J34" s="757"/>
      <c r="K34" s="757"/>
      <c r="L34" s="616"/>
      <c r="M34" s="607"/>
      <c r="N34" s="607"/>
      <c r="O34" s="607"/>
      <c r="P34" s="607"/>
      <c r="Q34" s="754"/>
      <c r="R34" s="620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</row>
    <row r="35" spans="1:39" ht="42" customHeight="1">
      <c r="A35" s="586"/>
      <c r="B35" s="587"/>
      <c r="C35" s="443" t="s">
        <v>27</v>
      </c>
      <c r="D35" s="597"/>
      <c r="E35" s="624"/>
      <c r="F35" s="577"/>
      <c r="G35" s="613"/>
      <c r="H35" s="757"/>
      <c r="I35" s="757"/>
      <c r="J35" s="757"/>
      <c r="K35" s="757"/>
      <c r="L35" s="616"/>
      <c r="M35" s="607"/>
      <c r="N35" s="607"/>
      <c r="O35" s="607"/>
      <c r="P35" s="607"/>
      <c r="Q35" s="754"/>
      <c r="R35" s="620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</row>
    <row r="36" spans="1:39" ht="29.25" customHeight="1">
      <c r="A36" s="586"/>
      <c r="B36" s="587"/>
      <c r="C36" s="443" t="s">
        <v>28</v>
      </c>
      <c r="D36" s="597"/>
      <c r="E36" s="624"/>
      <c r="F36" s="577"/>
      <c r="G36" s="613"/>
      <c r="H36" s="757"/>
      <c r="I36" s="757"/>
      <c r="J36" s="757"/>
      <c r="K36" s="757"/>
      <c r="L36" s="616"/>
      <c r="M36" s="607"/>
      <c r="N36" s="607"/>
      <c r="O36" s="607"/>
      <c r="P36" s="607"/>
      <c r="Q36" s="754"/>
      <c r="R36" s="620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</row>
    <row r="37" spans="1:39" ht="30" customHeight="1">
      <c r="A37" s="588"/>
      <c r="B37" s="589"/>
      <c r="C37" s="443" t="s">
        <v>773</v>
      </c>
      <c r="D37" s="598"/>
      <c r="E37" s="625"/>
      <c r="F37" s="578"/>
      <c r="G37" s="614"/>
      <c r="H37" s="758"/>
      <c r="I37" s="758"/>
      <c r="J37" s="758"/>
      <c r="K37" s="758"/>
      <c r="L37" s="617"/>
      <c r="M37" s="608"/>
      <c r="N37" s="608"/>
      <c r="O37" s="608"/>
      <c r="P37" s="608"/>
      <c r="Q37" s="755"/>
      <c r="R37" s="620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</row>
    <row r="38" spans="1:39" ht="24.75" customHeight="1">
      <c r="A38" s="584" t="s">
        <v>778</v>
      </c>
      <c r="B38" s="585"/>
      <c r="C38" s="24" t="s">
        <v>34</v>
      </c>
      <c r="D38" s="596" t="s">
        <v>26</v>
      </c>
      <c r="E38" s="599">
        <v>275.06</v>
      </c>
      <c r="F38" s="576"/>
      <c r="G38" s="612">
        <v>300</v>
      </c>
      <c r="H38" s="756"/>
      <c r="I38" s="756">
        <v>330</v>
      </c>
      <c r="J38" s="756">
        <v>357.5</v>
      </c>
      <c r="K38" s="756">
        <v>385</v>
      </c>
      <c r="L38" s="615"/>
      <c r="M38" s="606">
        <f>I38/E38-1</f>
        <v>0.19973823892968801</v>
      </c>
      <c r="N38" s="606">
        <f>J38/E38-1</f>
        <v>0.29971642550716204</v>
      </c>
      <c r="O38" s="606">
        <f>K38/E38-1</f>
        <v>0.39969461208463608</v>
      </c>
      <c r="P38" s="606"/>
      <c r="Q38" s="753">
        <f>G38/E38-1</f>
        <v>9.0671126299716409E-2</v>
      </c>
      <c r="R38" s="620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</row>
    <row r="39" spans="1:39" ht="26.25" customHeight="1">
      <c r="A39" s="586"/>
      <c r="B39" s="587"/>
      <c r="C39" s="389" t="s">
        <v>25</v>
      </c>
      <c r="D39" s="597"/>
      <c r="E39" s="600"/>
      <c r="F39" s="577"/>
      <c r="G39" s="613"/>
      <c r="H39" s="757"/>
      <c r="I39" s="757"/>
      <c r="J39" s="757"/>
      <c r="K39" s="757"/>
      <c r="L39" s="616"/>
      <c r="M39" s="607"/>
      <c r="N39" s="607"/>
      <c r="O39" s="607"/>
      <c r="P39" s="607"/>
      <c r="Q39" s="754"/>
      <c r="R39" s="620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</row>
    <row r="40" spans="1:39" ht="26.25" customHeight="1">
      <c r="A40" s="586"/>
      <c r="B40" s="587"/>
      <c r="C40" s="443" t="s">
        <v>27</v>
      </c>
      <c r="D40" s="597"/>
      <c r="E40" s="600"/>
      <c r="F40" s="577"/>
      <c r="G40" s="613"/>
      <c r="H40" s="757"/>
      <c r="I40" s="757"/>
      <c r="J40" s="757"/>
      <c r="K40" s="757"/>
      <c r="L40" s="616"/>
      <c r="M40" s="607"/>
      <c r="N40" s="607"/>
      <c r="O40" s="607"/>
      <c r="P40" s="607"/>
      <c r="Q40" s="754"/>
      <c r="R40" s="620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</row>
    <row r="41" spans="1:39" ht="22.5" customHeight="1">
      <c r="A41" s="586"/>
      <c r="B41" s="587"/>
      <c r="C41" s="443" t="s">
        <v>28</v>
      </c>
      <c r="D41" s="597"/>
      <c r="E41" s="600"/>
      <c r="F41" s="577"/>
      <c r="G41" s="613"/>
      <c r="H41" s="757"/>
      <c r="I41" s="757"/>
      <c r="J41" s="757"/>
      <c r="K41" s="757"/>
      <c r="L41" s="616"/>
      <c r="M41" s="607"/>
      <c r="N41" s="607"/>
      <c r="O41" s="607"/>
      <c r="P41" s="607"/>
      <c r="Q41" s="754"/>
      <c r="R41" s="620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</row>
    <row r="42" spans="1:39" ht="27" customHeight="1">
      <c r="A42" s="588"/>
      <c r="B42" s="589"/>
      <c r="C42" s="443" t="s">
        <v>773</v>
      </c>
      <c r="D42" s="598"/>
      <c r="E42" s="601"/>
      <c r="F42" s="578"/>
      <c r="G42" s="614"/>
      <c r="H42" s="758"/>
      <c r="I42" s="758"/>
      <c r="J42" s="758"/>
      <c r="K42" s="758"/>
      <c r="L42" s="617"/>
      <c r="M42" s="608"/>
      <c r="N42" s="608"/>
      <c r="O42" s="608"/>
      <c r="P42" s="608"/>
      <c r="Q42" s="755"/>
      <c r="R42" s="620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</row>
    <row r="43" spans="1:39" ht="18" customHeight="1">
      <c r="A43" s="647" t="s">
        <v>32</v>
      </c>
      <c r="B43" s="604"/>
      <c r="C43" s="646"/>
      <c r="D43" s="605"/>
      <c r="E43" s="401"/>
      <c r="F43" s="273"/>
      <c r="G43" s="273"/>
      <c r="H43" s="29"/>
      <c r="I43" s="416"/>
      <c r="J43" s="283"/>
      <c r="K43" s="139"/>
      <c r="L43" s="139"/>
      <c r="M43" s="29"/>
      <c r="N43" s="29"/>
      <c r="O43" s="29"/>
      <c r="P43" s="29"/>
      <c r="Q43" s="29"/>
      <c r="R43" s="355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</row>
    <row r="44" spans="1:39" ht="33" customHeight="1">
      <c r="A44" s="657" t="s">
        <v>33</v>
      </c>
      <c r="B44" s="568"/>
      <c r="C44" s="24" t="s">
        <v>34</v>
      </c>
      <c r="D44" s="602" t="s">
        <v>26</v>
      </c>
      <c r="E44" s="593">
        <v>58.75</v>
      </c>
      <c r="F44" s="569" t="s">
        <v>749</v>
      </c>
      <c r="G44" s="569">
        <v>69.3</v>
      </c>
      <c r="H44" s="572">
        <v>110</v>
      </c>
      <c r="I44" s="572">
        <v>69</v>
      </c>
      <c r="J44" s="572">
        <v>79</v>
      </c>
      <c r="K44" s="572">
        <v>89</v>
      </c>
      <c r="L44" s="140"/>
      <c r="M44" s="575">
        <f>I44/E44-1</f>
        <v>0.1744680851063829</v>
      </c>
      <c r="N44" s="575">
        <f>J44/E44-1</f>
        <v>0.34468085106382973</v>
      </c>
      <c r="O44" s="575">
        <f>K44/E44-1</f>
        <v>0.51489361702127656</v>
      </c>
      <c r="P44" s="341"/>
      <c r="Q44" s="621">
        <f>G44/E44-1</f>
        <v>0.17957446808510635</v>
      </c>
      <c r="R44" s="620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</row>
    <row r="45" spans="1:39" ht="26.25" customHeight="1">
      <c r="A45" s="627"/>
      <c r="B45" s="628"/>
      <c r="C45" s="24" t="s">
        <v>25</v>
      </c>
      <c r="D45" s="573"/>
      <c r="E45" s="624"/>
      <c r="F45" s="570" t="s">
        <v>749</v>
      </c>
      <c r="G45" s="570"/>
      <c r="H45" s="573"/>
      <c r="I45" s="573"/>
      <c r="J45" s="573"/>
      <c r="K45" s="573"/>
      <c r="L45" s="332"/>
      <c r="M45" s="573"/>
      <c r="N45" s="573"/>
      <c r="O45" s="573"/>
      <c r="P45" s="334"/>
      <c r="Q45" s="622"/>
      <c r="R45" s="620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</row>
    <row r="46" spans="1:39" ht="27" customHeight="1">
      <c r="A46" s="627"/>
      <c r="B46" s="628"/>
      <c r="C46" s="24" t="s">
        <v>27</v>
      </c>
      <c r="D46" s="573"/>
      <c r="E46" s="624"/>
      <c r="F46" s="570"/>
      <c r="G46" s="570"/>
      <c r="H46" s="573"/>
      <c r="I46" s="573"/>
      <c r="J46" s="573"/>
      <c r="K46" s="573"/>
      <c r="L46" s="332"/>
      <c r="M46" s="573"/>
      <c r="N46" s="573"/>
      <c r="O46" s="573"/>
      <c r="P46" s="334"/>
      <c r="Q46" s="622"/>
      <c r="R46" s="620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</row>
    <row r="47" spans="1:39" ht="33.75" customHeight="1">
      <c r="A47" s="623"/>
      <c r="B47" s="629"/>
      <c r="C47" s="24" t="s">
        <v>28</v>
      </c>
      <c r="D47" s="574"/>
      <c r="E47" s="625"/>
      <c r="F47" s="571"/>
      <c r="G47" s="571"/>
      <c r="H47" s="574"/>
      <c r="I47" s="574"/>
      <c r="J47" s="574"/>
      <c r="K47" s="574"/>
      <c r="L47" s="141"/>
      <c r="M47" s="574"/>
      <c r="N47" s="574"/>
      <c r="O47" s="574"/>
      <c r="P47" s="335"/>
      <c r="Q47" s="623"/>
      <c r="R47" s="620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</row>
    <row r="48" spans="1:39" ht="28.5" customHeight="1">
      <c r="A48" s="603" t="s">
        <v>35</v>
      </c>
      <c r="B48" s="604"/>
      <c r="C48" s="604"/>
      <c r="D48" s="605"/>
      <c r="E48" s="19"/>
      <c r="F48" s="19"/>
      <c r="G48" s="19"/>
      <c r="H48" s="19"/>
      <c r="I48" s="19"/>
      <c r="J48" s="19"/>
      <c r="K48" s="138"/>
      <c r="L48" s="138"/>
      <c r="M48" s="19"/>
      <c r="N48" s="19"/>
      <c r="O48" s="19"/>
      <c r="P48" s="19"/>
      <c r="Q48" s="19"/>
      <c r="R48" s="525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ht="18" customHeight="1">
      <c r="A49" s="647" t="s">
        <v>23</v>
      </c>
      <c r="B49" s="604"/>
      <c r="C49" s="604"/>
      <c r="D49" s="605"/>
      <c r="E49" s="401"/>
      <c r="F49" s="273"/>
      <c r="G49" s="273"/>
      <c r="H49" s="29"/>
      <c r="I49" s="416"/>
      <c r="J49" s="283"/>
      <c r="K49" s="139"/>
      <c r="L49" s="139"/>
      <c r="M49" s="29"/>
      <c r="N49" s="29"/>
      <c r="O49" s="29"/>
      <c r="P49" s="29"/>
      <c r="Q49" s="29"/>
      <c r="R49" s="68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ht="18" customHeight="1">
      <c r="A50" s="762" t="s">
        <v>36</v>
      </c>
      <c r="B50" s="568"/>
      <c r="C50" s="297" t="s">
        <v>37</v>
      </c>
      <c r="D50" s="602" t="s">
        <v>26</v>
      </c>
      <c r="E50" s="593">
        <v>21.16</v>
      </c>
      <c r="F50" s="569" t="s">
        <v>749</v>
      </c>
      <c r="G50" s="569">
        <v>24</v>
      </c>
      <c r="H50" s="572">
        <v>26</v>
      </c>
      <c r="I50" s="572">
        <v>27</v>
      </c>
      <c r="J50" s="572">
        <v>28</v>
      </c>
      <c r="K50" s="572">
        <v>30</v>
      </c>
      <c r="L50" s="579"/>
      <c r="M50" s="342">
        <f>I50/E50-1</f>
        <v>0.275992438563327</v>
      </c>
      <c r="N50" s="342">
        <f>J50/E50-1</f>
        <v>0.32325141776937616</v>
      </c>
      <c r="O50" s="342">
        <f>K50/E50-1</f>
        <v>0.41776937618147447</v>
      </c>
      <c r="P50" s="342"/>
      <c r="Q50" s="342">
        <f>G50/E50-1</f>
        <v>0.13421550094517953</v>
      </c>
      <c r="R50" s="57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</row>
    <row r="51" spans="1:39" ht="18" customHeight="1">
      <c r="A51" s="627"/>
      <c r="B51" s="628"/>
      <c r="C51" s="297" t="s">
        <v>38</v>
      </c>
      <c r="D51" s="573"/>
      <c r="E51" s="594"/>
      <c r="F51" s="570"/>
      <c r="G51" s="570"/>
      <c r="H51" s="582"/>
      <c r="I51" s="582"/>
      <c r="J51" s="582"/>
      <c r="K51" s="582"/>
      <c r="L51" s="580"/>
      <c r="M51" s="342">
        <f>I50/E50-1</f>
        <v>0.275992438563327</v>
      </c>
      <c r="N51" s="342">
        <f>J50/E50-1</f>
        <v>0.32325141776937616</v>
      </c>
      <c r="O51" s="342">
        <f>K50/E50-1</f>
        <v>0.41776937618147447</v>
      </c>
      <c r="P51" s="342"/>
      <c r="Q51" s="342">
        <f>G50/E50-1</f>
        <v>0.13421550094517953</v>
      </c>
      <c r="R51" s="573"/>
      <c r="S51" s="34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ht="18" customHeight="1">
      <c r="A52" s="623"/>
      <c r="B52" s="629"/>
      <c r="C52" s="297" t="s">
        <v>39</v>
      </c>
      <c r="D52" s="574"/>
      <c r="E52" s="595"/>
      <c r="F52" s="571"/>
      <c r="G52" s="571"/>
      <c r="H52" s="583"/>
      <c r="I52" s="583"/>
      <c r="J52" s="583"/>
      <c r="K52" s="583"/>
      <c r="L52" s="581"/>
      <c r="M52" s="342">
        <f>I50/E50-1</f>
        <v>0.275992438563327</v>
      </c>
      <c r="N52" s="342">
        <f>J50/E50-1</f>
        <v>0.32325141776937616</v>
      </c>
      <c r="O52" s="342">
        <f>K50/E50-1</f>
        <v>0.41776937618147447</v>
      </c>
      <c r="P52" s="342"/>
      <c r="Q52" s="342">
        <f>G50/E50-1</f>
        <v>0.13421550094517953</v>
      </c>
      <c r="R52" s="57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s="92" customFormat="1" ht="18" customHeight="1">
      <c r="A53" s="584" t="s">
        <v>767</v>
      </c>
      <c r="B53" s="658"/>
      <c r="C53" s="24" t="s">
        <v>25</v>
      </c>
      <c r="D53" s="602" t="s">
        <v>26</v>
      </c>
      <c r="E53" s="593">
        <v>74.5</v>
      </c>
      <c r="F53" s="569" t="s">
        <v>749</v>
      </c>
      <c r="G53" s="569">
        <v>84</v>
      </c>
      <c r="H53" s="572">
        <v>23</v>
      </c>
      <c r="I53" s="572">
        <v>79</v>
      </c>
      <c r="J53" s="572">
        <v>92</v>
      </c>
      <c r="K53" s="572">
        <v>96</v>
      </c>
      <c r="L53" s="579"/>
      <c r="M53" s="639">
        <f>I53/E53-1</f>
        <v>6.0402684563758413E-2</v>
      </c>
      <c r="N53" s="639">
        <f>J53/E53-1</f>
        <v>0.2348993288590604</v>
      </c>
      <c r="O53" s="639">
        <f>K53/E53-1</f>
        <v>0.28859060402684555</v>
      </c>
      <c r="P53" s="333"/>
      <c r="Q53" s="639">
        <f>G53/E53-1</f>
        <v>0.12751677852348986</v>
      </c>
      <c r="R53" s="57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</row>
    <row r="54" spans="1:39" s="92" customFormat="1" ht="18" customHeight="1">
      <c r="A54" s="659"/>
      <c r="B54" s="660"/>
      <c r="C54" s="24" t="s">
        <v>27</v>
      </c>
      <c r="D54" s="573"/>
      <c r="E54" s="594"/>
      <c r="F54" s="570"/>
      <c r="G54" s="570"/>
      <c r="H54" s="573"/>
      <c r="I54" s="573"/>
      <c r="J54" s="573"/>
      <c r="K54" s="573"/>
      <c r="L54" s="580"/>
      <c r="M54" s="640"/>
      <c r="N54" s="640"/>
      <c r="O54" s="640"/>
      <c r="P54" s="334"/>
      <c r="Q54" s="640"/>
      <c r="R54" s="573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</row>
    <row r="55" spans="1:39" s="92" customFormat="1" ht="18" customHeight="1">
      <c r="A55" s="661"/>
      <c r="B55" s="662"/>
      <c r="C55" s="24" t="s">
        <v>28</v>
      </c>
      <c r="D55" s="574"/>
      <c r="E55" s="595"/>
      <c r="F55" s="571"/>
      <c r="G55" s="571"/>
      <c r="H55" s="574"/>
      <c r="I55" s="574"/>
      <c r="J55" s="574"/>
      <c r="K55" s="574"/>
      <c r="L55" s="581"/>
      <c r="M55" s="641"/>
      <c r="N55" s="641"/>
      <c r="O55" s="641"/>
      <c r="P55" s="335"/>
      <c r="Q55" s="641"/>
      <c r="R55" s="573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</row>
    <row r="56" spans="1:39" ht="18" customHeight="1">
      <c r="A56" s="763" t="s">
        <v>768</v>
      </c>
      <c r="B56" s="568"/>
      <c r="C56" s="24" t="s">
        <v>40</v>
      </c>
      <c r="D56" s="602" t="s">
        <v>26</v>
      </c>
      <c r="E56" s="593">
        <v>54.3</v>
      </c>
      <c r="F56" s="569" t="s">
        <v>749</v>
      </c>
      <c r="G56" s="569">
        <v>62</v>
      </c>
      <c r="H56" s="572">
        <v>28</v>
      </c>
      <c r="I56" s="572">
        <v>59</v>
      </c>
      <c r="J56" s="572">
        <v>68</v>
      </c>
      <c r="K56" s="572">
        <v>71</v>
      </c>
      <c r="L56" s="579"/>
      <c r="M56" s="639">
        <f>I56/E56-1</f>
        <v>8.6556169429097718E-2</v>
      </c>
      <c r="N56" s="639">
        <f>J56/E56-1</f>
        <v>0.2523020257826889</v>
      </c>
      <c r="O56" s="639">
        <f>K56/E56-1</f>
        <v>0.30755064456721914</v>
      </c>
      <c r="P56" s="333"/>
      <c r="Q56" s="639">
        <f>G56/E56-1</f>
        <v>0.14180478821362796</v>
      </c>
      <c r="R56" s="573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</row>
    <row r="57" spans="1:39" ht="18" customHeight="1">
      <c r="A57" s="627"/>
      <c r="B57" s="628"/>
      <c r="C57" s="24" t="s">
        <v>37</v>
      </c>
      <c r="D57" s="573"/>
      <c r="E57" s="594"/>
      <c r="F57" s="570"/>
      <c r="G57" s="570"/>
      <c r="H57" s="582"/>
      <c r="I57" s="582"/>
      <c r="J57" s="582"/>
      <c r="K57" s="582"/>
      <c r="L57" s="580"/>
      <c r="M57" s="640"/>
      <c r="N57" s="640"/>
      <c r="O57" s="640"/>
      <c r="P57" s="334"/>
      <c r="Q57" s="640"/>
      <c r="R57" s="573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</row>
    <row r="58" spans="1:39" ht="18" customHeight="1">
      <c r="A58" s="627"/>
      <c r="B58" s="628"/>
      <c r="C58" s="24" t="s">
        <v>38</v>
      </c>
      <c r="D58" s="573"/>
      <c r="E58" s="594"/>
      <c r="F58" s="570"/>
      <c r="G58" s="570"/>
      <c r="H58" s="582"/>
      <c r="I58" s="582"/>
      <c r="J58" s="582"/>
      <c r="K58" s="582"/>
      <c r="L58" s="580"/>
      <c r="M58" s="640"/>
      <c r="N58" s="640"/>
      <c r="O58" s="640"/>
      <c r="P58" s="334"/>
      <c r="Q58" s="640"/>
      <c r="R58" s="573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</row>
    <row r="59" spans="1:39" ht="18" customHeight="1">
      <c r="A59" s="623"/>
      <c r="B59" s="629"/>
      <c r="C59" s="35" t="s">
        <v>39</v>
      </c>
      <c r="D59" s="574"/>
      <c r="E59" s="595"/>
      <c r="F59" s="571"/>
      <c r="G59" s="571"/>
      <c r="H59" s="583"/>
      <c r="I59" s="583"/>
      <c r="J59" s="583"/>
      <c r="K59" s="583"/>
      <c r="L59" s="581"/>
      <c r="M59" s="641"/>
      <c r="N59" s="641"/>
      <c r="O59" s="641"/>
      <c r="P59" s="335"/>
      <c r="Q59" s="641"/>
      <c r="R59" s="573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</row>
    <row r="60" spans="1:39" ht="18" customHeight="1">
      <c r="A60" s="87" t="s">
        <v>32</v>
      </c>
      <c r="B60" s="88"/>
      <c r="C60" s="88"/>
      <c r="D60" s="88"/>
      <c r="E60" s="402"/>
      <c r="F60" s="274"/>
      <c r="G60" s="274"/>
      <c r="H60" s="88"/>
      <c r="I60" s="417"/>
      <c r="J60" s="284"/>
      <c r="K60" s="142"/>
      <c r="L60" s="142"/>
      <c r="M60" s="88"/>
      <c r="N60" s="88"/>
      <c r="O60" s="88"/>
      <c r="P60" s="331"/>
      <c r="Q60" s="89"/>
      <c r="R60" s="573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</row>
    <row r="61" spans="1:39" ht="18" customHeight="1">
      <c r="A61" s="741" t="s">
        <v>769</v>
      </c>
      <c r="B61" s="658"/>
      <c r="C61" s="24" t="s">
        <v>42</v>
      </c>
      <c r="D61" s="602" t="s">
        <v>26</v>
      </c>
      <c r="E61" s="593">
        <v>20.68</v>
      </c>
      <c r="F61" s="569" t="s">
        <v>749</v>
      </c>
      <c r="G61" s="569">
        <v>50</v>
      </c>
      <c r="H61" s="572">
        <v>20</v>
      </c>
      <c r="I61" s="572">
        <v>25</v>
      </c>
      <c r="J61" s="572">
        <v>26</v>
      </c>
      <c r="K61" s="572">
        <v>27</v>
      </c>
      <c r="L61" s="579"/>
      <c r="M61" s="642">
        <f>I61/E61-1</f>
        <v>0.20889748549323017</v>
      </c>
      <c r="N61" s="642">
        <f>J61/E61-1</f>
        <v>0.25725338491295946</v>
      </c>
      <c r="O61" s="642">
        <f>K61/E61-1</f>
        <v>0.30560928433268852</v>
      </c>
      <c r="P61" s="341"/>
      <c r="Q61" s="642">
        <f>G61/E61-1</f>
        <v>1.4177949709864603</v>
      </c>
      <c r="R61" s="573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</row>
    <row r="62" spans="1:39" ht="18" customHeight="1">
      <c r="A62" s="659"/>
      <c r="B62" s="660"/>
      <c r="C62" s="24" t="s">
        <v>27</v>
      </c>
      <c r="D62" s="573"/>
      <c r="E62" s="594"/>
      <c r="F62" s="731"/>
      <c r="G62" s="570"/>
      <c r="H62" s="573"/>
      <c r="I62" s="573"/>
      <c r="J62" s="573"/>
      <c r="K62" s="573"/>
      <c r="L62" s="580"/>
      <c r="M62" s="640"/>
      <c r="N62" s="640"/>
      <c r="O62" s="640"/>
      <c r="P62" s="334"/>
      <c r="Q62" s="640"/>
      <c r="R62" s="573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</row>
    <row r="63" spans="1:39" ht="18" customHeight="1">
      <c r="A63" s="661"/>
      <c r="B63" s="662"/>
      <c r="C63" s="24" t="s">
        <v>28</v>
      </c>
      <c r="D63" s="574"/>
      <c r="E63" s="595"/>
      <c r="F63" s="732"/>
      <c r="G63" s="571"/>
      <c r="H63" s="574"/>
      <c r="I63" s="574"/>
      <c r="J63" s="574"/>
      <c r="K63" s="574"/>
      <c r="L63" s="581"/>
      <c r="M63" s="641"/>
      <c r="N63" s="641"/>
      <c r="O63" s="641"/>
      <c r="P63" s="335"/>
      <c r="Q63" s="641"/>
      <c r="R63" s="573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</row>
    <row r="64" spans="1:39" s="92" customFormat="1" ht="18" customHeight="1">
      <c r="A64" s="764" t="s">
        <v>793</v>
      </c>
      <c r="B64" s="658"/>
      <c r="C64" s="24" t="s">
        <v>37</v>
      </c>
      <c r="D64" s="602" t="s">
        <v>44</v>
      </c>
      <c r="E64" s="593">
        <v>62</v>
      </c>
      <c r="F64" s="727" t="s">
        <v>749</v>
      </c>
      <c r="G64" s="569">
        <v>68</v>
      </c>
      <c r="H64" s="572" t="s">
        <v>779</v>
      </c>
      <c r="I64" s="572">
        <v>20</v>
      </c>
      <c r="J64" s="572">
        <v>20</v>
      </c>
      <c r="K64" s="572">
        <v>20</v>
      </c>
      <c r="L64" s="579"/>
      <c r="M64" s="692">
        <f>I64/E64-1</f>
        <v>-0.67741935483870974</v>
      </c>
      <c r="N64" s="692">
        <f>J64/E64-1</f>
        <v>-0.67741935483870974</v>
      </c>
      <c r="O64" s="692">
        <f>K64/E64-1</f>
        <v>-0.67741935483870974</v>
      </c>
      <c r="P64" s="343"/>
      <c r="Q64" s="692">
        <f>G64/E64-1</f>
        <v>9.6774193548387011E-2</v>
      </c>
      <c r="R64" s="573"/>
      <c r="S64" s="689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</row>
    <row r="65" spans="1:39" s="92" customFormat="1" ht="18" customHeight="1">
      <c r="A65" s="659"/>
      <c r="B65" s="660"/>
      <c r="C65" s="24" t="s">
        <v>38</v>
      </c>
      <c r="D65" s="573"/>
      <c r="E65" s="594"/>
      <c r="F65" s="728"/>
      <c r="G65" s="570"/>
      <c r="H65" s="573"/>
      <c r="I65" s="573"/>
      <c r="J65" s="573"/>
      <c r="K65" s="573"/>
      <c r="L65" s="580"/>
      <c r="M65" s="640"/>
      <c r="N65" s="640"/>
      <c r="O65" s="640"/>
      <c r="P65" s="334"/>
      <c r="Q65" s="640"/>
      <c r="R65" s="573"/>
      <c r="S65" s="690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</row>
    <row r="66" spans="1:39" s="92" customFormat="1" ht="18" customHeight="1">
      <c r="A66" s="661"/>
      <c r="B66" s="662"/>
      <c r="C66" s="24" t="s">
        <v>39</v>
      </c>
      <c r="D66" s="574"/>
      <c r="E66" s="595"/>
      <c r="F66" s="729"/>
      <c r="G66" s="571"/>
      <c r="H66" s="574"/>
      <c r="I66" s="574"/>
      <c r="J66" s="574"/>
      <c r="K66" s="574"/>
      <c r="L66" s="581"/>
      <c r="M66" s="641"/>
      <c r="N66" s="641"/>
      <c r="O66" s="641"/>
      <c r="P66" s="335"/>
      <c r="Q66" s="641"/>
      <c r="R66" s="573"/>
      <c r="S66" s="6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</row>
    <row r="67" spans="1:39" ht="18" customHeight="1">
      <c r="A67" s="630" t="s">
        <v>45</v>
      </c>
      <c r="B67" s="658"/>
      <c r="C67" s="24" t="s">
        <v>25</v>
      </c>
      <c r="D67" s="602" t="s">
        <v>26</v>
      </c>
      <c r="E67" s="593">
        <v>70</v>
      </c>
      <c r="F67" s="727" t="s">
        <v>749</v>
      </c>
      <c r="G67" s="569">
        <v>77</v>
      </c>
      <c r="H67" s="572">
        <v>20</v>
      </c>
      <c r="I67" s="572">
        <v>40</v>
      </c>
      <c r="J67" s="572">
        <v>45</v>
      </c>
      <c r="K67" s="572">
        <v>50</v>
      </c>
      <c r="L67" s="579"/>
      <c r="M67" s="642">
        <f>I67/E67-1</f>
        <v>-0.4285714285714286</v>
      </c>
      <c r="N67" s="642">
        <f>J67/E67-1</f>
        <v>-0.3571428571428571</v>
      </c>
      <c r="O67" s="642">
        <f>K67/E67-1</f>
        <v>-0.2857142857142857</v>
      </c>
      <c r="P67" s="341"/>
      <c r="Q67" s="642">
        <f>G67/E67-1</f>
        <v>0.10000000000000009</v>
      </c>
      <c r="R67" s="573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</row>
    <row r="68" spans="1:39" ht="18" customHeight="1">
      <c r="A68" s="659"/>
      <c r="B68" s="660"/>
      <c r="C68" s="24" t="s">
        <v>46</v>
      </c>
      <c r="D68" s="573"/>
      <c r="E68" s="594"/>
      <c r="F68" s="728"/>
      <c r="G68" s="570"/>
      <c r="H68" s="573"/>
      <c r="I68" s="573"/>
      <c r="J68" s="573"/>
      <c r="K68" s="573"/>
      <c r="L68" s="580"/>
      <c r="M68" s="640"/>
      <c r="N68" s="640"/>
      <c r="O68" s="640"/>
      <c r="P68" s="334"/>
      <c r="Q68" s="640"/>
      <c r="R68" s="573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</row>
    <row r="69" spans="1:39" ht="18" customHeight="1">
      <c r="A69" s="661"/>
      <c r="B69" s="662"/>
      <c r="C69" s="24" t="s">
        <v>28</v>
      </c>
      <c r="D69" s="574"/>
      <c r="E69" s="595"/>
      <c r="F69" s="729"/>
      <c r="G69" s="571"/>
      <c r="H69" s="574"/>
      <c r="I69" s="574"/>
      <c r="J69" s="574"/>
      <c r="K69" s="574"/>
      <c r="L69" s="581"/>
      <c r="M69" s="641"/>
      <c r="N69" s="641"/>
      <c r="O69" s="641"/>
      <c r="P69" s="335"/>
      <c r="Q69" s="641"/>
      <c r="R69" s="574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</row>
    <row r="70" spans="1:39" ht="28.5" customHeight="1">
      <c r="A70" s="603" t="s">
        <v>47</v>
      </c>
      <c r="B70" s="604"/>
      <c r="C70" s="604"/>
      <c r="D70" s="605"/>
      <c r="E70" s="19"/>
      <c r="F70" s="19"/>
      <c r="G70" s="19"/>
      <c r="H70" s="19"/>
      <c r="I70" s="19"/>
      <c r="J70" s="19"/>
      <c r="K70" s="138"/>
      <c r="L70" s="138"/>
      <c r="M70" s="19"/>
      <c r="N70" s="19"/>
      <c r="O70" s="19"/>
      <c r="P70" s="19"/>
      <c r="Q70" s="19"/>
      <c r="R70" s="469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 s="92" customFormat="1" ht="28.5" customHeight="1">
      <c r="A71" s="730" t="s">
        <v>777</v>
      </c>
      <c r="B71" s="440" t="s">
        <v>37</v>
      </c>
      <c r="C71" s="726" t="s">
        <v>51</v>
      </c>
      <c r="D71" s="396" t="s">
        <v>49</v>
      </c>
      <c r="E71" s="397">
        <v>180</v>
      </c>
      <c r="F71" s="593" t="s">
        <v>779</v>
      </c>
      <c r="G71" s="593">
        <v>240</v>
      </c>
      <c r="H71" s="593" t="s">
        <v>779</v>
      </c>
      <c r="I71" s="593">
        <v>280</v>
      </c>
      <c r="J71" s="593">
        <v>295</v>
      </c>
      <c r="K71" s="593">
        <v>320</v>
      </c>
      <c r="L71" s="593"/>
      <c r="M71" s="742">
        <f>I71/E73-1</f>
        <v>0.21739130434782616</v>
      </c>
      <c r="N71" s="742">
        <f>J71/E73-1</f>
        <v>0.28260869565217384</v>
      </c>
      <c r="O71" s="742">
        <f>K71/E73-1</f>
        <v>0.39130434782608692</v>
      </c>
      <c r="P71" s="742">
        <f>L71/E71-1</f>
        <v>-1</v>
      </c>
      <c r="Q71" s="743">
        <f>G71/E71-1</f>
        <v>0.33333333333333326</v>
      </c>
      <c r="R71" s="759"/>
      <c r="S71" s="445"/>
      <c r="T71" s="445"/>
      <c r="U71" s="445"/>
      <c r="V71" s="445"/>
      <c r="W71" s="445"/>
      <c r="X71" s="445"/>
      <c r="Y71" s="445"/>
      <c r="Z71" s="445"/>
      <c r="AA71" s="445"/>
      <c r="AB71" s="445"/>
      <c r="AC71" s="445"/>
      <c r="AD71" s="445"/>
      <c r="AE71" s="445"/>
      <c r="AF71" s="445"/>
      <c r="AG71" s="445"/>
      <c r="AH71" s="445"/>
      <c r="AI71" s="445"/>
      <c r="AJ71" s="445"/>
      <c r="AK71" s="445"/>
      <c r="AL71" s="445"/>
      <c r="AM71" s="445"/>
    </row>
    <row r="72" spans="1:39" s="92" customFormat="1" ht="28.5" customHeight="1">
      <c r="A72" s="594"/>
      <c r="B72" s="440" t="s">
        <v>52</v>
      </c>
      <c r="C72" s="594"/>
      <c r="D72" s="396" t="s">
        <v>49</v>
      </c>
      <c r="E72" s="397">
        <v>200</v>
      </c>
      <c r="F72" s="624"/>
      <c r="G72" s="624"/>
      <c r="H72" s="624"/>
      <c r="I72" s="624"/>
      <c r="J72" s="624"/>
      <c r="K72" s="624"/>
      <c r="L72" s="624"/>
      <c r="M72" s="594"/>
      <c r="N72" s="594"/>
      <c r="O72" s="594"/>
      <c r="P72" s="594"/>
      <c r="Q72" s="744"/>
      <c r="R72" s="759"/>
      <c r="S72" s="445"/>
      <c r="T72" s="445"/>
      <c r="U72" s="445"/>
      <c r="V72" s="445"/>
      <c r="W72" s="445"/>
      <c r="X72" s="445"/>
      <c r="Y72" s="445"/>
      <c r="Z72" s="445"/>
      <c r="AA72" s="445"/>
      <c r="AB72" s="445"/>
      <c r="AC72" s="445"/>
      <c r="AD72" s="445"/>
      <c r="AE72" s="445"/>
      <c r="AF72" s="445"/>
      <c r="AG72" s="445"/>
      <c r="AH72" s="445"/>
      <c r="AI72" s="445"/>
      <c r="AJ72" s="445"/>
      <c r="AK72" s="445"/>
      <c r="AL72" s="445"/>
      <c r="AM72" s="445"/>
    </row>
    <row r="73" spans="1:39" s="92" customFormat="1" ht="39.75" customHeight="1">
      <c r="A73" s="595"/>
      <c r="B73" s="440" t="s">
        <v>48</v>
      </c>
      <c r="C73" s="595"/>
      <c r="D73" s="396" t="s">
        <v>49</v>
      </c>
      <c r="E73" s="397">
        <v>230</v>
      </c>
      <c r="F73" s="625"/>
      <c r="G73" s="625"/>
      <c r="H73" s="625"/>
      <c r="I73" s="625"/>
      <c r="J73" s="625"/>
      <c r="K73" s="625"/>
      <c r="L73" s="625"/>
      <c r="M73" s="595"/>
      <c r="N73" s="595"/>
      <c r="O73" s="595"/>
      <c r="P73" s="595"/>
      <c r="Q73" s="745"/>
      <c r="R73" s="759"/>
      <c r="S73" s="445"/>
      <c r="T73" s="445"/>
      <c r="U73" s="445"/>
      <c r="V73" s="445"/>
      <c r="W73" s="445"/>
      <c r="X73" s="445"/>
      <c r="Y73" s="445"/>
      <c r="Z73" s="445"/>
      <c r="AA73" s="445"/>
      <c r="AB73" s="445"/>
      <c r="AC73" s="445"/>
      <c r="AD73" s="445"/>
      <c r="AE73" s="445"/>
      <c r="AF73" s="445"/>
      <c r="AG73" s="445"/>
      <c r="AH73" s="445"/>
      <c r="AI73" s="445"/>
      <c r="AJ73" s="445"/>
      <c r="AK73" s="445"/>
      <c r="AL73" s="445"/>
      <c r="AM73" s="445"/>
    </row>
    <row r="74" spans="1:39" ht="18" customHeight="1">
      <c r="A74" s="734" t="s">
        <v>50</v>
      </c>
      <c r="B74" s="24" t="s">
        <v>37</v>
      </c>
      <c r="C74" s="696" t="s">
        <v>51</v>
      </c>
      <c r="D74" s="36" t="s">
        <v>49</v>
      </c>
      <c r="E74" s="397">
        <v>88.1</v>
      </c>
      <c r="F74" s="727">
        <v>192</v>
      </c>
      <c r="G74" s="569">
        <v>106</v>
      </c>
      <c r="H74" s="572">
        <v>128</v>
      </c>
      <c r="I74" s="572">
        <v>125</v>
      </c>
      <c r="J74" s="572">
        <v>135</v>
      </c>
      <c r="K74" s="572">
        <v>192</v>
      </c>
      <c r="L74" s="572">
        <v>136</v>
      </c>
      <c r="M74" s="575">
        <f>I74/E76-1</f>
        <v>0.27681307456588344</v>
      </c>
      <c r="N74" s="575">
        <f>J74/E74-1</f>
        <v>0.5323496027241772</v>
      </c>
      <c r="O74" s="575">
        <f>K74/E74-1</f>
        <v>1.1793416572077184</v>
      </c>
      <c r="P74" s="575">
        <f>L74/E74-1</f>
        <v>0.54370034052213412</v>
      </c>
      <c r="Q74" s="621">
        <f>G74/E74-1</f>
        <v>0.203178206583428</v>
      </c>
      <c r="R74" s="620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 ht="18" customHeight="1">
      <c r="A75" s="573"/>
      <c r="B75" s="24" t="s">
        <v>52</v>
      </c>
      <c r="C75" s="573"/>
      <c r="D75" s="36" t="s">
        <v>49</v>
      </c>
      <c r="E75" s="397">
        <v>91</v>
      </c>
      <c r="F75" s="728"/>
      <c r="G75" s="570"/>
      <c r="H75" s="582"/>
      <c r="I75" s="582"/>
      <c r="J75" s="582"/>
      <c r="K75" s="582"/>
      <c r="L75" s="582"/>
      <c r="M75" s="663"/>
      <c r="N75" s="573"/>
      <c r="O75" s="573"/>
      <c r="P75" s="573"/>
      <c r="Q75" s="622"/>
      <c r="R75" s="620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 ht="42.75" customHeight="1">
      <c r="A76" s="574"/>
      <c r="B76" s="24" t="s">
        <v>48</v>
      </c>
      <c r="C76" s="574"/>
      <c r="D76" s="36" t="s">
        <v>49</v>
      </c>
      <c r="E76" s="397">
        <v>97.9</v>
      </c>
      <c r="F76" s="729"/>
      <c r="G76" s="571"/>
      <c r="H76" s="583"/>
      <c r="I76" s="583"/>
      <c r="J76" s="583"/>
      <c r="K76" s="583"/>
      <c r="L76" s="583"/>
      <c r="M76" s="733"/>
      <c r="N76" s="574"/>
      <c r="O76" s="574"/>
      <c r="P76" s="574"/>
      <c r="Q76" s="623"/>
      <c r="R76" s="620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ht="36" customHeight="1">
      <c r="A77" s="23" t="s">
        <v>53</v>
      </c>
      <c r="B77" s="37"/>
      <c r="C77" s="24" t="s">
        <v>54</v>
      </c>
      <c r="D77" s="36" t="s">
        <v>55</v>
      </c>
      <c r="E77" s="397">
        <v>46.5</v>
      </c>
      <c r="F77" s="275"/>
      <c r="G77" s="275">
        <v>52</v>
      </c>
      <c r="H77" s="266" t="s">
        <v>56</v>
      </c>
      <c r="I77" s="266">
        <v>55</v>
      </c>
      <c r="J77" s="266">
        <v>60</v>
      </c>
      <c r="K77" s="266">
        <v>70</v>
      </c>
      <c r="L77" s="266"/>
      <c r="M77" s="27">
        <f t="shared" ref="M77:M82" si="0">I77/E77-1</f>
        <v>0.18279569892473124</v>
      </c>
      <c r="N77" s="27">
        <f t="shared" ref="N77:N82" si="1">J77/E77-1</f>
        <v>0.29032258064516125</v>
      </c>
      <c r="O77" s="27">
        <f t="shared" ref="O77:O82" si="2">K77/E77-1</f>
        <v>0.5053763440860215</v>
      </c>
      <c r="P77" s="27"/>
      <c r="Q77" s="27">
        <f>G77/E77-1</f>
        <v>0.11827956989247301</v>
      </c>
      <c r="R77" s="616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ht="36" customHeight="1">
      <c r="A78" s="37" t="s">
        <v>57</v>
      </c>
      <c r="B78" s="24" t="s">
        <v>58</v>
      </c>
      <c r="C78" s="24" t="s">
        <v>59</v>
      </c>
      <c r="D78" s="38"/>
      <c r="E78" s="397">
        <v>46.5</v>
      </c>
      <c r="F78" s="275"/>
      <c r="G78" s="275">
        <v>52</v>
      </c>
      <c r="H78" s="266">
        <v>30</v>
      </c>
      <c r="I78" s="266">
        <v>60</v>
      </c>
      <c r="J78" s="266">
        <v>60</v>
      </c>
      <c r="K78" s="266">
        <v>70</v>
      </c>
      <c r="L78" s="266"/>
      <c r="M78" s="27">
        <f t="shared" si="0"/>
        <v>0.29032258064516125</v>
      </c>
      <c r="N78" s="27">
        <f t="shared" si="1"/>
        <v>0.29032258064516125</v>
      </c>
      <c r="O78" s="27">
        <f t="shared" si="2"/>
        <v>0.5053763440860215</v>
      </c>
      <c r="P78" s="27"/>
      <c r="Q78" s="27">
        <f>G78/E78-1</f>
        <v>0.11827956989247301</v>
      </c>
      <c r="R78" s="616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 ht="29.25" customHeight="1">
      <c r="A79" s="677" t="s">
        <v>771</v>
      </c>
      <c r="B79" s="24" t="s">
        <v>800</v>
      </c>
      <c r="C79" s="696" t="s">
        <v>54</v>
      </c>
      <c r="D79" s="602" t="s">
        <v>61</v>
      </c>
      <c r="E79" s="397" t="s">
        <v>779</v>
      </c>
      <c r="F79" s="275"/>
      <c r="G79" s="275">
        <v>29</v>
      </c>
      <c r="H79" s="266">
        <v>22</v>
      </c>
      <c r="I79" s="397" t="s">
        <v>779</v>
      </c>
      <c r="J79" s="397" t="s">
        <v>779</v>
      </c>
      <c r="K79" s="397" t="s">
        <v>779</v>
      </c>
      <c r="L79" s="137"/>
      <c r="M79" s="27" t="s">
        <v>779</v>
      </c>
      <c r="N79" s="27" t="s">
        <v>779</v>
      </c>
      <c r="O79" s="27" t="s">
        <v>779</v>
      </c>
      <c r="P79" s="27"/>
      <c r="Q79" s="27" t="e">
        <f>G79/E79-1</f>
        <v>#VALUE!</v>
      </c>
      <c r="R79" s="616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 ht="29.25" customHeight="1">
      <c r="A80" s="574"/>
      <c r="B80" s="24" t="s">
        <v>801</v>
      </c>
      <c r="C80" s="574"/>
      <c r="D80" s="574"/>
      <c r="E80" s="397">
        <v>39</v>
      </c>
      <c r="F80" s="275"/>
      <c r="G80" s="275"/>
      <c r="H80" s="266"/>
      <c r="I80" s="266">
        <v>40</v>
      </c>
      <c r="J80" s="266">
        <v>40</v>
      </c>
      <c r="K80" s="266">
        <v>40</v>
      </c>
      <c r="L80" s="133"/>
      <c r="M80" s="27">
        <f t="shared" si="0"/>
        <v>2.564102564102555E-2</v>
      </c>
      <c r="N80" s="27">
        <f t="shared" si="1"/>
        <v>2.564102564102555E-2</v>
      </c>
      <c r="O80" s="27">
        <f t="shared" si="2"/>
        <v>2.564102564102555E-2</v>
      </c>
      <c r="P80" s="27"/>
      <c r="Q80" s="27"/>
      <c r="R80" s="616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 ht="25.5" customHeight="1">
      <c r="A81" s="677" t="s">
        <v>772</v>
      </c>
      <c r="B81" s="24" t="s">
        <v>800</v>
      </c>
      <c r="C81" s="696" t="s">
        <v>54</v>
      </c>
      <c r="D81" s="602" t="s">
        <v>61</v>
      </c>
      <c r="E81" s="397">
        <v>44</v>
      </c>
      <c r="F81" s="275"/>
      <c r="G81" s="275">
        <v>33</v>
      </c>
      <c r="H81" s="266"/>
      <c r="I81" s="266">
        <v>45</v>
      </c>
      <c r="J81" s="266">
        <v>45</v>
      </c>
      <c r="K81" s="266">
        <v>45</v>
      </c>
      <c r="L81" s="330"/>
      <c r="M81" s="27">
        <f t="shared" si="0"/>
        <v>2.2727272727272707E-2</v>
      </c>
      <c r="N81" s="27">
        <f t="shared" si="1"/>
        <v>2.2727272727272707E-2</v>
      </c>
      <c r="O81" s="27">
        <f t="shared" si="2"/>
        <v>2.2727272727272707E-2</v>
      </c>
      <c r="P81" s="27"/>
      <c r="Q81" s="27">
        <f>G81/E81-1</f>
        <v>-0.25</v>
      </c>
      <c r="R81" s="616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ht="25.5" customHeight="1">
      <c r="A82" s="574"/>
      <c r="B82" s="24" t="s">
        <v>801</v>
      </c>
      <c r="C82" s="574"/>
      <c r="D82" s="574"/>
      <c r="E82" s="397">
        <v>49</v>
      </c>
      <c r="F82" s="275"/>
      <c r="G82" s="275"/>
      <c r="H82" s="266"/>
      <c r="I82" s="266">
        <v>50</v>
      </c>
      <c r="J82" s="266">
        <v>50</v>
      </c>
      <c r="K82" s="266">
        <v>50</v>
      </c>
      <c r="L82" s="133"/>
      <c r="M82" s="27">
        <f t="shared" si="0"/>
        <v>2.0408163265306145E-2</v>
      </c>
      <c r="N82" s="27">
        <f t="shared" si="1"/>
        <v>2.0408163265306145E-2</v>
      </c>
      <c r="O82" s="27">
        <f t="shared" si="2"/>
        <v>2.0408163265306145E-2</v>
      </c>
      <c r="P82" s="27"/>
      <c r="Q82" s="27"/>
      <c r="R82" s="616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ht="28.5" customHeight="1">
      <c r="A83" s="40" t="s">
        <v>63</v>
      </c>
      <c r="B83" s="19"/>
      <c r="C83" s="19"/>
      <c r="D83" s="19"/>
      <c r="E83" s="19"/>
      <c r="F83" s="19"/>
      <c r="G83" s="19"/>
      <c r="H83" s="19"/>
      <c r="I83" s="19"/>
      <c r="J83" s="19"/>
      <c r="K83" s="138"/>
      <c r="L83" s="138"/>
      <c r="M83" s="19"/>
      <c r="N83" s="19"/>
      <c r="O83" s="19"/>
      <c r="P83" s="19"/>
      <c r="Q83" s="19"/>
      <c r="R83" s="19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ht="18" customHeight="1">
      <c r="A84" s="670" t="s">
        <v>64</v>
      </c>
      <c r="B84" s="604"/>
      <c r="C84" s="604"/>
      <c r="D84" s="605"/>
      <c r="E84" s="401"/>
      <c r="F84" s="273"/>
      <c r="G84" s="273"/>
      <c r="H84" s="29"/>
      <c r="I84" s="416"/>
      <c r="J84" s="283"/>
      <c r="K84" s="139"/>
      <c r="L84" s="139"/>
      <c r="M84" s="30"/>
      <c r="N84" s="30"/>
      <c r="O84" s="30"/>
      <c r="P84" s="30"/>
      <c r="Q84" s="30"/>
      <c r="R84" s="693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</row>
    <row r="85" spans="1:39" ht="40.5" customHeight="1">
      <c r="A85" s="666" t="s">
        <v>65</v>
      </c>
      <c r="B85" s="568"/>
      <c r="C85" s="298" t="s">
        <v>66</v>
      </c>
      <c r="D85" s="36" t="s">
        <v>49</v>
      </c>
      <c r="E85" s="403">
        <v>293.39999999999998</v>
      </c>
      <c r="F85" s="272" t="s">
        <v>749</v>
      </c>
      <c r="G85" s="272">
        <v>343</v>
      </c>
      <c r="H85" s="128" t="s">
        <v>750</v>
      </c>
      <c r="I85" s="400">
        <v>358</v>
      </c>
      <c r="J85" s="128">
        <v>393</v>
      </c>
      <c r="K85" s="128">
        <v>437</v>
      </c>
      <c r="L85" s="143"/>
      <c r="M85" s="27">
        <f>I85/E85-1</f>
        <v>0.22017723244717113</v>
      </c>
      <c r="N85" s="27">
        <f t="shared" ref="N85:N92" si="3">J85/E85-1</f>
        <v>0.33946830265848682</v>
      </c>
      <c r="O85" s="27">
        <f t="shared" ref="O85:O92" si="4">K85/E85-1</f>
        <v>0.4894342194955692</v>
      </c>
      <c r="P85" s="27"/>
      <c r="Q85" s="27">
        <f t="shared" ref="Q85:Q133" si="5">G85/E85-1</f>
        <v>0.16905248807089301</v>
      </c>
      <c r="R85" s="573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ht="40.5" customHeight="1">
      <c r="A86" s="623"/>
      <c r="B86" s="629"/>
      <c r="C86" s="298" t="s">
        <v>67</v>
      </c>
      <c r="D86" s="36" t="s">
        <v>49</v>
      </c>
      <c r="E86" s="403">
        <v>299.39999999999998</v>
      </c>
      <c r="F86" s="272" t="s">
        <v>749</v>
      </c>
      <c r="G86" s="272">
        <v>352</v>
      </c>
      <c r="H86" s="128"/>
      <c r="I86" s="400">
        <v>368</v>
      </c>
      <c r="J86" s="128">
        <v>404</v>
      </c>
      <c r="K86" s="128">
        <v>448</v>
      </c>
      <c r="L86" s="143"/>
      <c r="M86" s="27">
        <f t="shared" ref="M86:M92" si="6">I86/E86-1</f>
        <v>0.22912491649966604</v>
      </c>
      <c r="N86" s="27">
        <f t="shared" si="3"/>
        <v>0.34936539746159001</v>
      </c>
      <c r="O86" s="27">
        <f t="shared" si="4"/>
        <v>0.49632598530394123</v>
      </c>
      <c r="P86" s="27"/>
      <c r="Q86" s="27">
        <f t="shared" si="5"/>
        <v>0.17568470273881109</v>
      </c>
      <c r="R86" s="573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ht="49.5" customHeight="1">
      <c r="A87" s="666" t="s">
        <v>68</v>
      </c>
      <c r="B87" s="568"/>
      <c r="C87" s="298" t="s">
        <v>66</v>
      </c>
      <c r="D87" s="36" t="s">
        <v>69</v>
      </c>
      <c r="E87" s="403">
        <v>533</v>
      </c>
      <c r="F87" s="272" t="s">
        <v>749</v>
      </c>
      <c r="G87" s="272">
        <v>631</v>
      </c>
      <c r="H87" s="128" t="s">
        <v>751</v>
      </c>
      <c r="I87" s="400">
        <v>660</v>
      </c>
      <c r="J87" s="128">
        <v>725</v>
      </c>
      <c r="K87" s="128">
        <v>746</v>
      </c>
      <c r="L87" s="143"/>
      <c r="M87" s="27">
        <f t="shared" si="6"/>
        <v>0.23827392120075053</v>
      </c>
      <c r="N87" s="27">
        <f t="shared" si="3"/>
        <v>0.36022514071294554</v>
      </c>
      <c r="O87" s="27">
        <f t="shared" si="4"/>
        <v>0.39962476547842396</v>
      </c>
      <c r="P87" s="27"/>
      <c r="Q87" s="27">
        <f t="shared" si="5"/>
        <v>0.18386491557223272</v>
      </c>
      <c r="R87" s="573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ht="49.5" customHeight="1">
      <c r="A88" s="623"/>
      <c r="B88" s="629"/>
      <c r="C88" s="298" t="s">
        <v>67</v>
      </c>
      <c r="D88" s="36" t="s">
        <v>69</v>
      </c>
      <c r="E88" s="403">
        <v>543</v>
      </c>
      <c r="F88" s="272" t="s">
        <v>749</v>
      </c>
      <c r="G88" s="272">
        <v>597</v>
      </c>
      <c r="H88" s="128"/>
      <c r="I88" s="400">
        <v>624</v>
      </c>
      <c r="J88" s="128">
        <v>738</v>
      </c>
      <c r="K88" s="128">
        <v>760</v>
      </c>
      <c r="L88" s="143"/>
      <c r="M88" s="27">
        <f t="shared" si="6"/>
        <v>0.149171270718232</v>
      </c>
      <c r="N88" s="27">
        <f t="shared" si="3"/>
        <v>0.3591160220994476</v>
      </c>
      <c r="O88" s="27">
        <f t="shared" si="4"/>
        <v>0.39963167587476978</v>
      </c>
      <c r="P88" s="27"/>
      <c r="Q88" s="27">
        <f t="shared" si="5"/>
        <v>9.9447513812154664E-2</v>
      </c>
      <c r="R88" s="573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ht="40.5" customHeight="1">
      <c r="A89" s="666" t="s">
        <v>70</v>
      </c>
      <c r="B89" s="568"/>
      <c r="C89" s="298" t="s">
        <v>71</v>
      </c>
      <c r="D89" s="36" t="s">
        <v>72</v>
      </c>
      <c r="E89" s="403">
        <v>409.6</v>
      </c>
      <c r="F89" s="272" t="s">
        <v>749</v>
      </c>
      <c r="G89" s="272">
        <v>451</v>
      </c>
      <c r="H89" s="128"/>
      <c r="I89" s="400">
        <v>471</v>
      </c>
      <c r="J89" s="128">
        <v>516</v>
      </c>
      <c r="K89" s="128">
        <v>574</v>
      </c>
      <c r="L89" s="143"/>
      <c r="M89" s="27">
        <f t="shared" si="6"/>
        <v>0.14990234375</v>
      </c>
      <c r="N89" s="27">
        <f t="shared" si="3"/>
        <v>0.259765625</v>
      </c>
      <c r="O89" s="27">
        <f t="shared" si="4"/>
        <v>0.4013671875</v>
      </c>
      <c r="P89" s="27"/>
      <c r="Q89" s="27">
        <f t="shared" si="5"/>
        <v>0.10107421875</v>
      </c>
      <c r="R89" s="573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ht="40.5" customHeight="1">
      <c r="A90" s="623"/>
      <c r="B90" s="629"/>
      <c r="C90" s="298" t="s">
        <v>67</v>
      </c>
      <c r="D90" s="36" t="s">
        <v>72</v>
      </c>
      <c r="E90" s="403">
        <v>426</v>
      </c>
      <c r="F90" s="272" t="s">
        <v>749</v>
      </c>
      <c r="G90" s="272">
        <v>511</v>
      </c>
      <c r="H90" s="128"/>
      <c r="I90" s="400">
        <v>534</v>
      </c>
      <c r="J90" s="128">
        <v>585</v>
      </c>
      <c r="K90" s="128">
        <v>596</v>
      </c>
      <c r="L90" s="143"/>
      <c r="M90" s="27">
        <f t="shared" si="6"/>
        <v>0.25352112676056349</v>
      </c>
      <c r="N90" s="27">
        <f t="shared" si="3"/>
        <v>0.37323943661971826</v>
      </c>
      <c r="O90" s="27">
        <f t="shared" si="4"/>
        <v>0.39906103286384975</v>
      </c>
      <c r="P90" s="27"/>
      <c r="Q90" s="27">
        <f t="shared" si="5"/>
        <v>0.19953051643192499</v>
      </c>
      <c r="R90" s="573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 ht="90" customHeight="1">
      <c r="A91" s="719" t="s">
        <v>73</v>
      </c>
      <c r="B91" s="605"/>
      <c r="C91" s="298" t="s">
        <v>67</v>
      </c>
      <c r="D91" s="36" t="s">
        <v>69</v>
      </c>
      <c r="E91" s="403">
        <v>437.8</v>
      </c>
      <c r="F91" s="275" t="s">
        <v>749</v>
      </c>
      <c r="G91" s="275">
        <v>451</v>
      </c>
      <c r="H91" s="266">
        <v>590</v>
      </c>
      <c r="I91" s="400">
        <v>492</v>
      </c>
      <c r="J91" s="128">
        <v>533</v>
      </c>
      <c r="K91" s="128">
        <v>574</v>
      </c>
      <c r="L91" s="143"/>
      <c r="M91" s="27">
        <f t="shared" si="6"/>
        <v>0.12380082229328448</v>
      </c>
      <c r="N91" s="27">
        <f t="shared" si="3"/>
        <v>0.21745089081772506</v>
      </c>
      <c r="O91" s="27">
        <f t="shared" si="4"/>
        <v>0.31110095934216542</v>
      </c>
      <c r="P91" s="27"/>
      <c r="Q91" s="27">
        <f t="shared" si="5"/>
        <v>3.015075376884413E-2</v>
      </c>
      <c r="R91" s="573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ht="30" customHeight="1">
      <c r="A92" s="665" t="s">
        <v>74</v>
      </c>
      <c r="B92" s="568"/>
      <c r="C92" s="298" t="s">
        <v>75</v>
      </c>
      <c r="D92" s="36" t="s">
        <v>69</v>
      </c>
      <c r="E92" s="403">
        <v>367.6</v>
      </c>
      <c r="F92" s="272" t="s">
        <v>749</v>
      </c>
      <c r="G92" s="272">
        <v>436</v>
      </c>
      <c r="H92" s="128">
        <v>330</v>
      </c>
      <c r="I92" s="683">
        <v>510</v>
      </c>
      <c r="J92" s="683">
        <v>525</v>
      </c>
      <c r="K92" s="683">
        <v>556</v>
      </c>
      <c r="L92" s="144"/>
      <c r="M92" s="27">
        <f t="shared" si="6"/>
        <v>0.38737758433079428</v>
      </c>
      <c r="N92" s="27">
        <f t="shared" si="3"/>
        <v>0.428182807399347</v>
      </c>
      <c r="O92" s="27">
        <f t="shared" si="4"/>
        <v>0.51251360174102278</v>
      </c>
      <c r="P92" s="27"/>
      <c r="Q92" s="27">
        <f t="shared" si="5"/>
        <v>0.18607181719260057</v>
      </c>
      <c r="R92" s="573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ht="30" customHeight="1">
      <c r="A93" s="627"/>
      <c r="B93" s="628"/>
      <c r="C93" s="298" t="s">
        <v>76</v>
      </c>
      <c r="D93" s="36" t="s">
        <v>69</v>
      </c>
      <c r="E93" s="403">
        <v>367.6</v>
      </c>
      <c r="F93" s="272" t="s">
        <v>749</v>
      </c>
      <c r="G93" s="272">
        <v>440</v>
      </c>
      <c r="H93" s="128">
        <v>340</v>
      </c>
      <c r="I93" s="688"/>
      <c r="J93" s="688"/>
      <c r="K93" s="688"/>
      <c r="L93" s="332"/>
      <c r="M93" s="27">
        <f>I92/E93-1</f>
        <v>0.38737758433079428</v>
      </c>
      <c r="N93" s="27">
        <f>J92/E93-1</f>
        <v>0.428182807399347</v>
      </c>
      <c r="O93" s="27">
        <f>K92/E93-1</f>
        <v>0.51251360174102278</v>
      </c>
      <c r="P93" s="27"/>
      <c r="Q93" s="27">
        <f t="shared" si="5"/>
        <v>0.19695321001088129</v>
      </c>
      <c r="R93" s="573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ht="30" customHeight="1">
      <c r="A94" s="627"/>
      <c r="B94" s="628"/>
      <c r="C94" s="298" t="s">
        <v>77</v>
      </c>
      <c r="D94" s="36" t="s">
        <v>69</v>
      </c>
      <c r="E94" s="403">
        <v>383.7</v>
      </c>
      <c r="F94" s="272" t="s">
        <v>749</v>
      </c>
      <c r="G94" s="272">
        <v>456</v>
      </c>
      <c r="H94" s="128">
        <v>350</v>
      </c>
      <c r="I94" s="684"/>
      <c r="J94" s="684"/>
      <c r="K94" s="684"/>
      <c r="L94" s="141"/>
      <c r="M94" s="27">
        <f>I92/E94-1</f>
        <v>0.32916340891321338</v>
      </c>
      <c r="N94" s="27">
        <f>J92/E94-1</f>
        <v>0.36825645035183752</v>
      </c>
      <c r="O94" s="27">
        <f>K92/E94-1</f>
        <v>0.44904873599166018</v>
      </c>
      <c r="P94" s="27"/>
      <c r="Q94" s="27">
        <f t="shared" si="5"/>
        <v>0.18842845973416744</v>
      </c>
      <c r="R94" s="573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ht="30" customHeight="1">
      <c r="A95" s="627"/>
      <c r="B95" s="628"/>
      <c r="C95" s="298" t="s">
        <v>78</v>
      </c>
      <c r="D95" s="36" t="s">
        <v>69</v>
      </c>
      <c r="E95" s="403">
        <v>380.6</v>
      </c>
      <c r="F95" s="272" t="s">
        <v>749</v>
      </c>
      <c r="G95" s="272">
        <v>437</v>
      </c>
      <c r="H95" s="267"/>
      <c r="I95" s="683">
        <v>530</v>
      </c>
      <c r="J95" s="683">
        <v>545</v>
      </c>
      <c r="K95" s="683">
        <v>560</v>
      </c>
      <c r="L95" s="144"/>
      <c r="M95" s="27">
        <f>I95/E95-1</f>
        <v>0.39253809774040982</v>
      </c>
      <c r="N95" s="27">
        <f>J95/E95-1</f>
        <v>0.43194955333683649</v>
      </c>
      <c r="O95" s="27">
        <f>K95/E95-1</f>
        <v>0.47136100893326316</v>
      </c>
      <c r="P95" s="27"/>
      <c r="Q95" s="27">
        <f t="shared" si="5"/>
        <v>0.14818707304256429</v>
      </c>
      <c r="R95" s="573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ht="30" customHeight="1">
      <c r="A96" s="627"/>
      <c r="B96" s="628"/>
      <c r="C96" s="298" t="s">
        <v>79</v>
      </c>
      <c r="D96" s="36" t="s">
        <v>69</v>
      </c>
      <c r="E96" s="403">
        <v>370.3</v>
      </c>
      <c r="F96" s="272" t="s">
        <v>749</v>
      </c>
      <c r="G96" s="272">
        <v>441</v>
      </c>
      <c r="H96" s="267"/>
      <c r="I96" s="688"/>
      <c r="J96" s="688"/>
      <c r="K96" s="688"/>
      <c r="L96" s="332"/>
      <c r="M96" s="27">
        <f>I95/E96-1</f>
        <v>0.43127194166891702</v>
      </c>
      <c r="N96" s="27">
        <f>J95/E96-1</f>
        <v>0.4717796381312449</v>
      </c>
      <c r="O96" s="27">
        <f>K95/E96-1</f>
        <v>0.51228733459357279</v>
      </c>
      <c r="P96" s="27"/>
      <c r="Q96" s="27">
        <f t="shared" si="5"/>
        <v>0.19092627599243861</v>
      </c>
      <c r="R96" s="573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ht="30" customHeight="1">
      <c r="A97" s="623"/>
      <c r="B97" s="629"/>
      <c r="C97" s="298" t="s">
        <v>80</v>
      </c>
      <c r="D97" s="36" t="s">
        <v>69</v>
      </c>
      <c r="E97" s="403">
        <v>388.7</v>
      </c>
      <c r="F97" s="272" t="s">
        <v>749</v>
      </c>
      <c r="G97" s="272">
        <v>457</v>
      </c>
      <c r="H97" s="267"/>
      <c r="I97" s="684"/>
      <c r="J97" s="684"/>
      <c r="K97" s="684"/>
      <c r="L97" s="141"/>
      <c r="M97" s="27">
        <f>I95/E97-1</f>
        <v>0.36351942372009272</v>
      </c>
      <c r="N97" s="27">
        <f>J95/E97-1</f>
        <v>0.40210959608952934</v>
      </c>
      <c r="O97" s="27">
        <f>K95/E97-1</f>
        <v>0.44069976845896575</v>
      </c>
      <c r="P97" s="27"/>
      <c r="Q97" s="27">
        <f t="shared" si="5"/>
        <v>0.17571391818883453</v>
      </c>
      <c r="R97" s="573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ht="19.5" customHeight="1">
      <c r="A98" s="665" t="s">
        <v>81</v>
      </c>
      <c r="B98" s="568"/>
      <c r="C98" s="298" t="s">
        <v>75</v>
      </c>
      <c r="D98" s="36" t="s">
        <v>69</v>
      </c>
      <c r="E98" s="403">
        <v>245.4</v>
      </c>
      <c r="F98" s="272" t="s">
        <v>749</v>
      </c>
      <c r="G98" s="272">
        <v>264</v>
      </c>
      <c r="H98" s="128">
        <v>290</v>
      </c>
      <c r="I98" s="683">
        <v>300</v>
      </c>
      <c r="J98" s="683">
        <v>325</v>
      </c>
      <c r="K98" s="683">
        <v>350</v>
      </c>
      <c r="L98" s="144"/>
      <c r="M98" s="27">
        <f>I98/E98-1</f>
        <v>0.22249388753056243</v>
      </c>
      <c r="N98" s="27">
        <f>J98/E98-1</f>
        <v>0.32436837815810926</v>
      </c>
      <c r="O98" s="27">
        <f>K98/E98-1</f>
        <v>0.42624286878565609</v>
      </c>
      <c r="P98" s="27"/>
      <c r="Q98" s="27">
        <f t="shared" si="5"/>
        <v>7.5794621026894937E-2</v>
      </c>
      <c r="R98" s="573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ht="19.5" customHeight="1">
      <c r="A99" s="627"/>
      <c r="B99" s="628"/>
      <c r="C99" s="298" t="s">
        <v>76</v>
      </c>
      <c r="D99" s="36" t="s">
        <v>69</v>
      </c>
      <c r="E99" s="403">
        <v>248.7</v>
      </c>
      <c r="F99" s="272" t="s">
        <v>749</v>
      </c>
      <c r="G99" s="272">
        <v>264</v>
      </c>
      <c r="H99" s="128">
        <v>300</v>
      </c>
      <c r="I99" s="688"/>
      <c r="J99" s="688"/>
      <c r="K99" s="688"/>
      <c r="L99" s="332"/>
      <c r="M99" s="27">
        <f>I98/E99-1</f>
        <v>0.20627261761158033</v>
      </c>
      <c r="N99" s="27">
        <f>J98/E99-1</f>
        <v>0.30679533574587858</v>
      </c>
      <c r="O99" s="27">
        <f>K98/E99-1</f>
        <v>0.40731805388017706</v>
      </c>
      <c r="P99" s="27"/>
      <c r="Q99" s="27">
        <f t="shared" si="5"/>
        <v>6.1519903498190587E-2</v>
      </c>
      <c r="R99" s="573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ht="19.5" customHeight="1">
      <c r="A100" s="627"/>
      <c r="B100" s="628"/>
      <c r="C100" s="298" t="s">
        <v>77</v>
      </c>
      <c r="D100" s="36" t="s">
        <v>69</v>
      </c>
      <c r="E100" s="403">
        <v>254.7</v>
      </c>
      <c r="F100" s="272" t="s">
        <v>749</v>
      </c>
      <c r="G100" s="272">
        <v>264</v>
      </c>
      <c r="H100" s="128">
        <v>310</v>
      </c>
      <c r="I100" s="684"/>
      <c r="J100" s="684"/>
      <c r="K100" s="684"/>
      <c r="L100" s="141"/>
      <c r="M100" s="27">
        <f>I98/E100-1</f>
        <v>0.17785630153121335</v>
      </c>
      <c r="N100" s="27">
        <f>J98/E100-1</f>
        <v>0.27601099332548107</v>
      </c>
      <c r="O100" s="27">
        <f>K98/E100-1</f>
        <v>0.37416568511974879</v>
      </c>
      <c r="P100" s="27"/>
      <c r="Q100" s="27">
        <f t="shared" si="5"/>
        <v>3.6513545347467646E-2</v>
      </c>
      <c r="R100" s="573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ht="19.5" customHeight="1">
      <c r="A101" s="627"/>
      <c r="B101" s="628"/>
      <c r="C101" s="298" t="s">
        <v>78</v>
      </c>
      <c r="D101" s="36" t="s">
        <v>69</v>
      </c>
      <c r="E101" s="403">
        <v>249.4</v>
      </c>
      <c r="F101" s="272" t="s">
        <v>749</v>
      </c>
      <c r="G101" s="272">
        <v>280</v>
      </c>
      <c r="H101" s="267"/>
      <c r="I101" s="683">
        <v>319</v>
      </c>
      <c r="J101" s="683">
        <v>345</v>
      </c>
      <c r="K101" s="683">
        <v>380</v>
      </c>
      <c r="L101" s="144"/>
      <c r="M101" s="27">
        <f>I101/E101-1</f>
        <v>0.27906976744186052</v>
      </c>
      <c r="N101" s="27">
        <f>J101/E101-1</f>
        <v>0.38331996792301526</v>
      </c>
      <c r="O101" s="27">
        <f>K101/E101-1</f>
        <v>0.52365677626303131</v>
      </c>
      <c r="P101" s="27"/>
      <c r="Q101" s="27">
        <f t="shared" si="5"/>
        <v>0.12269446672012818</v>
      </c>
      <c r="R101" s="573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ht="19.5" customHeight="1">
      <c r="A102" s="627"/>
      <c r="B102" s="628"/>
      <c r="C102" s="298" t="s">
        <v>79</v>
      </c>
      <c r="D102" s="36" t="s">
        <v>69</v>
      </c>
      <c r="E102" s="403">
        <v>250.7</v>
      </c>
      <c r="F102" s="272" t="s">
        <v>749</v>
      </c>
      <c r="G102" s="272">
        <v>280</v>
      </c>
      <c r="H102" s="267"/>
      <c r="I102" s="688"/>
      <c r="J102" s="688"/>
      <c r="K102" s="688"/>
      <c r="L102" s="332"/>
      <c r="M102" s="27">
        <f>I101/E102-1</f>
        <v>0.27243717590745908</v>
      </c>
      <c r="N102" s="27">
        <f>J101/E102-1</f>
        <v>0.37614678899082565</v>
      </c>
      <c r="O102" s="27">
        <f>K101/E102-1</f>
        <v>0.51575588352612689</v>
      </c>
      <c r="P102" s="27"/>
      <c r="Q102" s="27">
        <f t="shared" si="5"/>
        <v>0.11687275628240923</v>
      </c>
      <c r="R102" s="573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ht="19.5" customHeight="1">
      <c r="A103" s="623"/>
      <c r="B103" s="629"/>
      <c r="C103" s="298" t="s">
        <v>80</v>
      </c>
      <c r="D103" s="36" t="s">
        <v>69</v>
      </c>
      <c r="E103" s="403">
        <v>258.3</v>
      </c>
      <c r="F103" s="272" t="s">
        <v>749</v>
      </c>
      <c r="G103" s="272">
        <v>280</v>
      </c>
      <c r="H103" s="267"/>
      <c r="I103" s="684"/>
      <c r="J103" s="684"/>
      <c r="K103" s="684"/>
      <c r="L103" s="141"/>
      <c r="M103" s="27">
        <f>I101/E103-1</f>
        <v>0.23499806426635694</v>
      </c>
      <c r="N103" s="27">
        <f>J101/E103-1</f>
        <v>0.3356562137049941</v>
      </c>
      <c r="O103" s="27">
        <f>K101/E103-1</f>
        <v>0.47115756871854431</v>
      </c>
      <c r="P103" s="27"/>
      <c r="Q103" s="27">
        <f t="shared" si="5"/>
        <v>8.4010840108400986E-2</v>
      </c>
      <c r="R103" s="573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ht="19.5" customHeight="1">
      <c r="A104" s="665" t="s">
        <v>82</v>
      </c>
      <c r="B104" s="568"/>
      <c r="C104" s="298" t="s">
        <v>75</v>
      </c>
      <c r="D104" s="36" t="s">
        <v>69</v>
      </c>
      <c r="E104" s="403">
        <v>248.8</v>
      </c>
      <c r="F104" s="272" t="s">
        <v>749</v>
      </c>
      <c r="G104" s="272">
        <v>294</v>
      </c>
      <c r="H104" s="267"/>
      <c r="I104" s="683">
        <v>350</v>
      </c>
      <c r="J104" s="683">
        <v>360</v>
      </c>
      <c r="K104" s="683">
        <v>374</v>
      </c>
      <c r="L104" s="144"/>
      <c r="M104" s="27">
        <f>I104/E104-1</f>
        <v>0.40675241157556274</v>
      </c>
      <c r="N104" s="27">
        <f>J104/E104-1</f>
        <v>0.44694533762057875</v>
      </c>
      <c r="O104" s="27">
        <f>K104/E104-1</f>
        <v>0.50321543408360125</v>
      </c>
      <c r="P104" s="27"/>
      <c r="Q104" s="27">
        <f t="shared" si="5"/>
        <v>0.18167202572347252</v>
      </c>
      <c r="R104" s="573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ht="19.5" customHeight="1">
      <c r="A105" s="627"/>
      <c r="B105" s="628"/>
      <c r="C105" s="298" t="s">
        <v>76</v>
      </c>
      <c r="D105" s="36" t="s">
        <v>69</v>
      </c>
      <c r="E105" s="403">
        <v>254.2</v>
      </c>
      <c r="F105" s="272" t="s">
        <v>749</v>
      </c>
      <c r="G105" s="272">
        <v>299</v>
      </c>
      <c r="H105" s="267"/>
      <c r="I105" s="688"/>
      <c r="J105" s="688"/>
      <c r="K105" s="688"/>
      <c r="L105" s="332"/>
      <c r="M105" s="27">
        <f>I104/E105-1</f>
        <v>0.37686860739575145</v>
      </c>
      <c r="N105" s="27">
        <f>J104/E105-1</f>
        <v>0.41620771046420146</v>
      </c>
      <c r="O105" s="27">
        <f>K104/E105-1</f>
        <v>0.47128245476003161</v>
      </c>
      <c r="P105" s="27"/>
      <c r="Q105" s="27">
        <f t="shared" si="5"/>
        <v>0.1762391817466562</v>
      </c>
      <c r="R105" s="573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ht="19.5" customHeight="1">
      <c r="A106" s="627"/>
      <c r="B106" s="628"/>
      <c r="C106" s="298" t="s">
        <v>77</v>
      </c>
      <c r="D106" s="36" t="s">
        <v>69</v>
      </c>
      <c r="E106" s="403">
        <v>259.10000000000002</v>
      </c>
      <c r="F106" s="272" t="s">
        <v>749</v>
      </c>
      <c r="G106" s="272">
        <v>313</v>
      </c>
      <c r="H106" s="267"/>
      <c r="I106" s="684"/>
      <c r="J106" s="684"/>
      <c r="K106" s="684"/>
      <c r="L106" s="141"/>
      <c r="M106" s="27">
        <f>I104/E106-1</f>
        <v>0.35082979544577375</v>
      </c>
      <c r="N106" s="27">
        <f>J104/E106-1</f>
        <v>0.38942493245851018</v>
      </c>
      <c r="O106" s="27">
        <f>K104/E106-1</f>
        <v>0.44345812427634113</v>
      </c>
      <c r="P106" s="27"/>
      <c r="Q106" s="27">
        <f t="shared" si="5"/>
        <v>0.208027788498649</v>
      </c>
      <c r="R106" s="573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ht="19.5" customHeight="1">
      <c r="A107" s="627"/>
      <c r="B107" s="628"/>
      <c r="C107" s="298" t="s">
        <v>78</v>
      </c>
      <c r="D107" s="36" t="s">
        <v>69</v>
      </c>
      <c r="E107" s="403">
        <v>250.2</v>
      </c>
      <c r="F107" s="272" t="s">
        <v>749</v>
      </c>
      <c r="G107" s="272">
        <v>299</v>
      </c>
      <c r="H107" s="267"/>
      <c r="I107" s="683">
        <v>360</v>
      </c>
      <c r="J107" s="683">
        <v>370</v>
      </c>
      <c r="K107" s="683">
        <v>382</v>
      </c>
      <c r="L107" s="144"/>
      <c r="M107" s="27">
        <f>I107/E107-1</f>
        <v>0.43884892086330951</v>
      </c>
      <c r="N107" s="27">
        <f>J107/E107-1</f>
        <v>0.47881694644284578</v>
      </c>
      <c r="O107" s="27">
        <f>K107/E107-1</f>
        <v>0.52677857713828935</v>
      </c>
      <c r="P107" s="27"/>
      <c r="Q107" s="27">
        <f t="shared" si="5"/>
        <v>0.19504396482813746</v>
      </c>
      <c r="R107" s="573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ht="19.5" customHeight="1">
      <c r="A108" s="627"/>
      <c r="B108" s="628"/>
      <c r="C108" s="298" t="s">
        <v>79</v>
      </c>
      <c r="D108" s="36" t="s">
        <v>69</v>
      </c>
      <c r="E108" s="403">
        <v>258.5</v>
      </c>
      <c r="F108" s="272" t="s">
        <v>749</v>
      </c>
      <c r="G108" s="272">
        <v>302</v>
      </c>
      <c r="H108" s="267"/>
      <c r="I108" s="688"/>
      <c r="J108" s="688"/>
      <c r="K108" s="688"/>
      <c r="L108" s="332"/>
      <c r="M108" s="27">
        <f>I107/E108-1</f>
        <v>0.39264990328820115</v>
      </c>
      <c r="N108" s="27">
        <f>J107/E108-1</f>
        <v>0.43133462282398449</v>
      </c>
      <c r="O108" s="27">
        <f>K107/E108-1</f>
        <v>0.47775628626692446</v>
      </c>
      <c r="P108" s="27"/>
      <c r="Q108" s="27">
        <f t="shared" si="5"/>
        <v>0.16827852998065773</v>
      </c>
      <c r="R108" s="573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ht="19.5" customHeight="1">
      <c r="A109" s="623"/>
      <c r="B109" s="629"/>
      <c r="C109" s="298" t="s">
        <v>80</v>
      </c>
      <c r="D109" s="36" t="s">
        <v>69</v>
      </c>
      <c r="E109" s="403">
        <v>263.2</v>
      </c>
      <c r="F109" s="272" t="s">
        <v>749</v>
      </c>
      <c r="G109" s="272">
        <v>314</v>
      </c>
      <c r="H109" s="267"/>
      <c r="I109" s="684"/>
      <c r="J109" s="684"/>
      <c r="K109" s="684"/>
      <c r="L109" s="141"/>
      <c r="M109" s="27">
        <f>I107/E109-1</f>
        <v>0.3677811550151977</v>
      </c>
      <c r="N109" s="27">
        <f>J107/E109-1</f>
        <v>0.40577507598784202</v>
      </c>
      <c r="O109" s="27">
        <f>K107/E109-1</f>
        <v>0.45136778115501519</v>
      </c>
      <c r="P109" s="27"/>
      <c r="Q109" s="27">
        <f t="shared" si="5"/>
        <v>0.19300911854103342</v>
      </c>
      <c r="R109" s="573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ht="19.5" customHeight="1">
      <c r="A110" s="665" t="s">
        <v>83</v>
      </c>
      <c r="B110" s="568"/>
      <c r="C110" s="298" t="s">
        <v>75</v>
      </c>
      <c r="D110" s="36" t="s">
        <v>69</v>
      </c>
      <c r="E110" s="403">
        <v>265.2</v>
      </c>
      <c r="F110" s="272">
        <v>445</v>
      </c>
      <c r="G110" s="272">
        <v>293</v>
      </c>
      <c r="H110" s="267"/>
      <c r="I110" s="683">
        <v>350</v>
      </c>
      <c r="J110" s="683">
        <v>360</v>
      </c>
      <c r="K110" s="683">
        <v>434</v>
      </c>
      <c r="L110" s="144"/>
      <c r="M110" s="27">
        <f>I110/E110-1</f>
        <v>0.31975867269984914</v>
      </c>
      <c r="N110" s="27">
        <f>J110/E110-1</f>
        <v>0.35746606334841635</v>
      </c>
      <c r="O110" s="27">
        <f>K110/E110-1</f>
        <v>0.63650075414781293</v>
      </c>
      <c r="P110" s="27"/>
      <c r="Q110" s="27">
        <f t="shared" si="5"/>
        <v>0.10482654600301666</v>
      </c>
      <c r="R110" s="573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ht="19.5" customHeight="1">
      <c r="A111" s="627"/>
      <c r="B111" s="628"/>
      <c r="C111" s="298" t="s">
        <v>76</v>
      </c>
      <c r="D111" s="36" t="s">
        <v>69</v>
      </c>
      <c r="E111" s="403">
        <v>271</v>
      </c>
      <c r="F111" s="272">
        <v>445</v>
      </c>
      <c r="G111" s="272">
        <v>298</v>
      </c>
      <c r="H111" s="267"/>
      <c r="I111" s="688"/>
      <c r="J111" s="688"/>
      <c r="K111" s="688"/>
      <c r="L111" s="332"/>
      <c r="M111" s="27">
        <f>I110/E111-1</f>
        <v>0.29151291512915134</v>
      </c>
      <c r="N111" s="27">
        <f>J110/E111-1</f>
        <v>0.32841328413284132</v>
      </c>
      <c r="O111" s="27">
        <f>K110/E111-1</f>
        <v>0.60147601476014767</v>
      </c>
      <c r="P111" s="27"/>
      <c r="Q111" s="27">
        <f t="shared" si="5"/>
        <v>9.9630996309963082E-2</v>
      </c>
      <c r="R111" s="573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 ht="19.5" customHeight="1">
      <c r="A112" s="627"/>
      <c r="B112" s="628"/>
      <c r="C112" s="298" t="s">
        <v>77</v>
      </c>
      <c r="D112" s="36" t="s">
        <v>84</v>
      </c>
      <c r="E112" s="403">
        <v>274</v>
      </c>
      <c r="F112" s="272">
        <v>445</v>
      </c>
      <c r="G112" s="272">
        <v>313</v>
      </c>
      <c r="H112" s="267"/>
      <c r="I112" s="684"/>
      <c r="J112" s="684"/>
      <c r="K112" s="684"/>
      <c r="L112" s="141"/>
      <c r="M112" s="27">
        <f>I110/E112-1</f>
        <v>0.27737226277372273</v>
      </c>
      <c r="N112" s="27">
        <f>J110/E112-1</f>
        <v>0.31386861313868608</v>
      </c>
      <c r="O112" s="27">
        <f>K110/E112-1</f>
        <v>0.58394160583941601</v>
      </c>
      <c r="P112" s="27"/>
      <c r="Q112" s="27">
        <f t="shared" si="5"/>
        <v>0.14233576642335777</v>
      </c>
      <c r="R112" s="573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ht="19.5" customHeight="1">
      <c r="A113" s="627"/>
      <c r="B113" s="628"/>
      <c r="C113" s="298" t="s">
        <v>78</v>
      </c>
      <c r="D113" s="36" t="s">
        <v>69</v>
      </c>
      <c r="E113" s="403">
        <v>268.10000000000002</v>
      </c>
      <c r="F113" s="272">
        <v>445</v>
      </c>
      <c r="G113" s="272">
        <v>298</v>
      </c>
      <c r="H113" s="267"/>
      <c r="I113" s="683">
        <v>360</v>
      </c>
      <c r="J113" s="683">
        <v>370</v>
      </c>
      <c r="K113" s="683">
        <v>445</v>
      </c>
      <c r="L113" s="144"/>
      <c r="M113" s="27">
        <f>I113/E113-1</f>
        <v>0.34278254382693008</v>
      </c>
      <c r="N113" s="27">
        <f>J113/E113-1</f>
        <v>0.38008205893323366</v>
      </c>
      <c r="O113" s="27">
        <f>K113/E113-1</f>
        <v>0.65982842223051086</v>
      </c>
      <c r="P113" s="27"/>
      <c r="Q113" s="27">
        <f t="shared" si="5"/>
        <v>0.11152555016784782</v>
      </c>
      <c r="R113" s="573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ht="19.5" customHeight="1">
      <c r="A114" s="627"/>
      <c r="B114" s="628"/>
      <c r="C114" s="298" t="s">
        <v>79</v>
      </c>
      <c r="D114" s="36" t="s">
        <v>69</v>
      </c>
      <c r="E114" s="403">
        <v>275</v>
      </c>
      <c r="F114" s="272">
        <v>445</v>
      </c>
      <c r="G114" s="272">
        <v>302</v>
      </c>
      <c r="H114" s="267"/>
      <c r="I114" s="688"/>
      <c r="J114" s="688"/>
      <c r="K114" s="688"/>
      <c r="L114" s="332"/>
      <c r="M114" s="27">
        <f>I113/E114-1</f>
        <v>0.30909090909090908</v>
      </c>
      <c r="N114" s="27">
        <f>J113/E114-1</f>
        <v>0.34545454545454546</v>
      </c>
      <c r="O114" s="27">
        <f>K113/E114-1</f>
        <v>0.61818181818181817</v>
      </c>
      <c r="P114" s="27"/>
      <c r="Q114" s="27">
        <f t="shared" si="5"/>
        <v>9.8181818181818148E-2</v>
      </c>
      <c r="R114" s="573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ht="19.5" customHeight="1">
      <c r="A115" s="623"/>
      <c r="B115" s="629"/>
      <c r="C115" s="298" t="s">
        <v>80</v>
      </c>
      <c r="D115" s="36" t="s">
        <v>84</v>
      </c>
      <c r="E115" s="403">
        <v>278</v>
      </c>
      <c r="F115" s="272">
        <v>445</v>
      </c>
      <c r="G115" s="272">
        <v>314</v>
      </c>
      <c r="H115" s="267"/>
      <c r="I115" s="684"/>
      <c r="J115" s="684"/>
      <c r="K115" s="684"/>
      <c r="L115" s="141"/>
      <c r="M115" s="27">
        <f>I113/E115-1</f>
        <v>0.29496402877697836</v>
      </c>
      <c r="N115" s="27">
        <f>J113/E115-1</f>
        <v>0.33093525179856109</v>
      </c>
      <c r="O115" s="27">
        <f>K113/E115-1</f>
        <v>0.60071942446043169</v>
      </c>
      <c r="P115" s="27"/>
      <c r="Q115" s="27">
        <f t="shared" si="5"/>
        <v>0.12949640287769792</v>
      </c>
      <c r="R115" s="573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ht="91.5" customHeight="1">
      <c r="A116" s="666" t="s">
        <v>797</v>
      </c>
      <c r="B116" s="568"/>
      <c r="C116" s="298" t="s">
        <v>71</v>
      </c>
      <c r="D116" s="36" t="s">
        <v>86</v>
      </c>
      <c r="E116" s="403">
        <v>599.9</v>
      </c>
      <c r="F116" s="272" t="s">
        <v>749</v>
      </c>
      <c r="G116" s="272">
        <v>605</v>
      </c>
      <c r="H116" s="128"/>
      <c r="I116" s="400">
        <v>715</v>
      </c>
      <c r="J116" s="128">
        <v>743</v>
      </c>
      <c r="K116" s="128">
        <v>780</v>
      </c>
      <c r="L116" s="143"/>
      <c r="M116" s="27">
        <f t="shared" ref="M116:M133" si="7">I116/E116-1</f>
        <v>0.19186531088514758</v>
      </c>
      <c r="N116" s="27">
        <f t="shared" ref="N116:N133" si="8">J116/E116-1</f>
        <v>0.23853975662610449</v>
      </c>
      <c r="O116" s="27">
        <f t="shared" ref="O116:O133" si="9">K116/E116-1</f>
        <v>0.30021670278379742</v>
      </c>
      <c r="P116" s="27"/>
      <c r="Q116" s="27">
        <f t="shared" si="5"/>
        <v>8.5014169028172493E-3</v>
      </c>
      <c r="R116" s="573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ht="91.5" customHeight="1">
      <c r="A117" s="623"/>
      <c r="B117" s="629"/>
      <c r="C117" s="298" t="s">
        <v>67</v>
      </c>
      <c r="D117" s="36" t="s">
        <v>86</v>
      </c>
      <c r="E117" s="403">
        <v>623.29999999999995</v>
      </c>
      <c r="F117" s="272">
        <v>750</v>
      </c>
      <c r="G117" s="272">
        <v>643</v>
      </c>
      <c r="H117" s="128">
        <v>850</v>
      </c>
      <c r="I117" s="400">
        <v>761</v>
      </c>
      <c r="J117" s="128">
        <v>790</v>
      </c>
      <c r="K117" s="128">
        <v>891</v>
      </c>
      <c r="L117" s="143"/>
      <c r="M117" s="27">
        <f t="shared" si="7"/>
        <v>0.22092090486122262</v>
      </c>
      <c r="N117" s="27">
        <f t="shared" si="8"/>
        <v>0.26744745708326656</v>
      </c>
      <c r="O117" s="27">
        <f t="shared" si="9"/>
        <v>0.42948820792555753</v>
      </c>
      <c r="P117" s="27"/>
      <c r="Q117" s="27">
        <f t="shared" si="5"/>
        <v>3.1605968233595405E-2</v>
      </c>
      <c r="R117" s="573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ht="75.75" customHeight="1">
      <c r="A118" s="667" t="s">
        <v>87</v>
      </c>
      <c r="B118" s="658"/>
      <c r="C118" s="394" t="s">
        <v>71</v>
      </c>
      <c r="D118" s="36" t="s">
        <v>86</v>
      </c>
      <c r="E118" s="403">
        <v>626.20000000000005</v>
      </c>
      <c r="F118" s="272" t="s">
        <v>749</v>
      </c>
      <c r="G118" s="272">
        <v>556</v>
      </c>
      <c r="H118" s="128">
        <v>500</v>
      </c>
      <c r="I118" s="400">
        <v>600</v>
      </c>
      <c r="J118" s="128">
        <v>627</v>
      </c>
      <c r="K118" s="128">
        <v>708</v>
      </c>
      <c r="L118" s="143"/>
      <c r="M118" s="27">
        <f t="shared" si="7"/>
        <v>-4.1839667837751615E-2</v>
      </c>
      <c r="N118" s="27">
        <f t="shared" si="8"/>
        <v>1.2775471095496371E-3</v>
      </c>
      <c r="O118" s="27">
        <f t="shared" si="9"/>
        <v>0.13062919195145306</v>
      </c>
      <c r="P118" s="27"/>
      <c r="Q118" s="27">
        <f t="shared" si="5"/>
        <v>-0.1121047588629831</v>
      </c>
      <c r="R118" s="573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ht="80.25" customHeight="1">
      <c r="A119" s="661"/>
      <c r="B119" s="662"/>
      <c r="C119" s="394" t="s">
        <v>67</v>
      </c>
      <c r="D119" s="36" t="s">
        <v>86</v>
      </c>
      <c r="E119" s="403">
        <v>663.1</v>
      </c>
      <c r="F119" s="272">
        <v>603</v>
      </c>
      <c r="G119" s="272">
        <v>671</v>
      </c>
      <c r="H119" s="128">
        <v>850</v>
      </c>
      <c r="I119" s="400">
        <v>740</v>
      </c>
      <c r="J119" s="128">
        <v>770</v>
      </c>
      <c r="K119" s="128">
        <v>854</v>
      </c>
      <c r="L119" s="143"/>
      <c r="M119" s="27">
        <f t="shared" si="7"/>
        <v>0.11597044186397221</v>
      </c>
      <c r="N119" s="27">
        <f t="shared" si="8"/>
        <v>0.16121248680440359</v>
      </c>
      <c r="O119" s="27">
        <f t="shared" si="9"/>
        <v>0.28789021263761128</v>
      </c>
      <c r="P119" s="27"/>
      <c r="Q119" s="27">
        <f t="shared" si="5"/>
        <v>1.1913738500980209E-2</v>
      </c>
      <c r="R119" s="573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ht="75" customHeight="1">
      <c r="A120" s="665" t="s">
        <v>88</v>
      </c>
      <c r="B120" s="568"/>
      <c r="C120" s="298" t="s">
        <v>71</v>
      </c>
      <c r="D120" s="36" t="s">
        <v>86</v>
      </c>
      <c r="E120" s="403">
        <v>639.4</v>
      </c>
      <c r="F120" s="272" t="s">
        <v>749</v>
      </c>
      <c r="G120" s="272">
        <v>660</v>
      </c>
      <c r="H120" s="128"/>
      <c r="I120" s="400">
        <v>690</v>
      </c>
      <c r="J120" s="128">
        <v>720</v>
      </c>
      <c r="K120" s="128">
        <v>840</v>
      </c>
      <c r="L120" s="143"/>
      <c r="M120" s="27">
        <f t="shared" si="7"/>
        <v>7.9136690647481966E-2</v>
      </c>
      <c r="N120" s="27">
        <f t="shared" si="8"/>
        <v>0.12605567719737265</v>
      </c>
      <c r="O120" s="27">
        <f t="shared" si="9"/>
        <v>0.31373162339693472</v>
      </c>
      <c r="P120" s="27"/>
      <c r="Q120" s="27">
        <f t="shared" si="5"/>
        <v>3.2217704097591504E-2</v>
      </c>
      <c r="R120" s="573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ht="70.5" customHeight="1">
      <c r="A121" s="623"/>
      <c r="B121" s="629"/>
      <c r="C121" s="298" t="s">
        <v>67</v>
      </c>
      <c r="D121" s="36" t="s">
        <v>86</v>
      </c>
      <c r="E121" s="403">
        <v>681.4</v>
      </c>
      <c r="F121" s="272" t="s">
        <v>749</v>
      </c>
      <c r="G121" s="272">
        <v>702</v>
      </c>
      <c r="H121" s="128"/>
      <c r="I121" s="400">
        <v>831</v>
      </c>
      <c r="J121" s="128">
        <v>863</v>
      </c>
      <c r="K121" s="128">
        <v>894</v>
      </c>
      <c r="L121" s="143"/>
      <c r="M121" s="27">
        <f t="shared" si="7"/>
        <v>0.21954798943351927</v>
      </c>
      <c r="N121" s="27">
        <f t="shared" si="8"/>
        <v>0.26651012621074255</v>
      </c>
      <c r="O121" s="27">
        <f t="shared" si="9"/>
        <v>0.31200469621367777</v>
      </c>
      <c r="P121" s="27"/>
      <c r="Q121" s="27">
        <f t="shared" si="5"/>
        <v>3.0231875550337683E-2</v>
      </c>
      <c r="R121" s="573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ht="66.75" customHeight="1">
      <c r="A122" s="665" t="s">
        <v>89</v>
      </c>
      <c r="B122" s="568"/>
      <c r="C122" s="298" t="s">
        <v>71</v>
      </c>
      <c r="D122" s="36" t="s">
        <v>86</v>
      </c>
      <c r="E122" s="403">
        <v>424.9</v>
      </c>
      <c r="F122" s="272" t="s">
        <v>749</v>
      </c>
      <c r="G122" s="272">
        <v>484</v>
      </c>
      <c r="H122" s="128"/>
      <c r="I122" s="400">
        <v>572</v>
      </c>
      <c r="J122" s="128">
        <v>594</v>
      </c>
      <c r="K122" s="128">
        <v>617</v>
      </c>
      <c r="L122" s="143"/>
      <c r="M122" s="27">
        <f t="shared" si="7"/>
        <v>0.34619910567192291</v>
      </c>
      <c r="N122" s="27">
        <f t="shared" si="8"/>
        <v>0.39797599435161213</v>
      </c>
      <c r="O122" s="27">
        <f t="shared" si="9"/>
        <v>0.4521063779712875</v>
      </c>
      <c r="P122" s="27"/>
      <c r="Q122" s="27">
        <f t="shared" si="5"/>
        <v>0.13909155095316561</v>
      </c>
      <c r="R122" s="573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ht="66.75" customHeight="1">
      <c r="A123" s="623"/>
      <c r="B123" s="629"/>
      <c r="C123" s="298" t="s">
        <v>67</v>
      </c>
      <c r="D123" s="36" t="s">
        <v>86</v>
      </c>
      <c r="E123" s="403">
        <v>466.8</v>
      </c>
      <c r="F123" s="272" t="s">
        <v>749</v>
      </c>
      <c r="G123" s="272">
        <v>526</v>
      </c>
      <c r="H123" s="128"/>
      <c r="I123" s="400">
        <v>623</v>
      </c>
      <c r="J123" s="128">
        <v>647</v>
      </c>
      <c r="K123" s="128">
        <v>671</v>
      </c>
      <c r="L123" s="143"/>
      <c r="M123" s="27">
        <f t="shared" si="7"/>
        <v>0.33461868037703502</v>
      </c>
      <c r="N123" s="27">
        <f t="shared" si="8"/>
        <v>0.38603256212510706</v>
      </c>
      <c r="O123" s="27">
        <f t="shared" si="9"/>
        <v>0.4374464438731791</v>
      </c>
      <c r="P123" s="27"/>
      <c r="Q123" s="27">
        <f t="shared" si="5"/>
        <v>0.12682090831191095</v>
      </c>
      <c r="R123" s="573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ht="60" customHeight="1">
      <c r="A124" s="665" t="s">
        <v>90</v>
      </c>
      <c r="B124" s="568"/>
      <c r="C124" s="298" t="s">
        <v>71</v>
      </c>
      <c r="D124" s="36" t="s">
        <v>86</v>
      </c>
      <c r="E124" s="403">
        <v>359.3</v>
      </c>
      <c r="F124" s="272" t="s">
        <v>749</v>
      </c>
      <c r="G124" s="272">
        <v>438</v>
      </c>
      <c r="H124" s="128"/>
      <c r="I124" s="400">
        <v>519</v>
      </c>
      <c r="J124" s="128">
        <v>539</v>
      </c>
      <c r="K124" s="128">
        <v>550</v>
      </c>
      <c r="L124" s="143"/>
      <c r="M124" s="27">
        <f t="shared" si="7"/>
        <v>0.44447536877261329</v>
      </c>
      <c r="N124" s="27">
        <f t="shared" si="8"/>
        <v>0.50013915947676035</v>
      </c>
      <c r="O124" s="27">
        <f t="shared" si="9"/>
        <v>0.53075424436404117</v>
      </c>
      <c r="P124" s="27"/>
      <c r="Q124" s="27">
        <f t="shared" si="5"/>
        <v>0.21903701642081819</v>
      </c>
      <c r="R124" s="573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ht="60" customHeight="1">
      <c r="A125" s="623"/>
      <c r="B125" s="629"/>
      <c r="C125" s="298" t="s">
        <v>67</v>
      </c>
      <c r="D125" s="36" t="s">
        <v>86</v>
      </c>
      <c r="E125" s="403">
        <v>401.3</v>
      </c>
      <c r="F125" s="272" t="s">
        <v>749</v>
      </c>
      <c r="G125" s="272">
        <v>481</v>
      </c>
      <c r="H125" s="128"/>
      <c r="I125" s="400">
        <v>570</v>
      </c>
      <c r="J125" s="128">
        <v>592</v>
      </c>
      <c r="K125" s="128">
        <v>614</v>
      </c>
      <c r="L125" s="143"/>
      <c r="M125" s="27">
        <f t="shared" si="7"/>
        <v>0.42038375280338891</v>
      </c>
      <c r="N125" s="27">
        <f t="shared" si="8"/>
        <v>0.47520558185895845</v>
      </c>
      <c r="O125" s="27">
        <f t="shared" si="9"/>
        <v>0.53002741091452776</v>
      </c>
      <c r="P125" s="27"/>
      <c r="Q125" s="27">
        <f t="shared" si="5"/>
        <v>0.19860453526040356</v>
      </c>
      <c r="R125" s="573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ht="48" customHeight="1">
      <c r="A126" s="668" t="s">
        <v>91</v>
      </c>
      <c r="B126" s="568"/>
      <c r="C126" s="298" t="s">
        <v>67</v>
      </c>
      <c r="D126" s="36" t="s">
        <v>92</v>
      </c>
      <c r="E126" s="403">
        <v>2784.6</v>
      </c>
      <c r="F126" s="272" t="s">
        <v>749</v>
      </c>
      <c r="G126" s="272">
        <v>3016</v>
      </c>
      <c r="H126" s="128">
        <v>3326</v>
      </c>
      <c r="I126" s="400">
        <v>3153</v>
      </c>
      <c r="J126" s="128">
        <v>3290</v>
      </c>
      <c r="K126" s="128">
        <v>3839</v>
      </c>
      <c r="L126" s="143"/>
      <c r="M126" s="27">
        <f t="shared" si="7"/>
        <v>0.13229907347554404</v>
      </c>
      <c r="N126" s="27">
        <f t="shared" si="8"/>
        <v>0.18149824032176975</v>
      </c>
      <c r="O126" s="27">
        <f t="shared" si="9"/>
        <v>0.37865402571284923</v>
      </c>
      <c r="P126" s="27"/>
      <c r="Q126" s="27">
        <f t="shared" si="5"/>
        <v>8.3099906629318321E-2</v>
      </c>
      <c r="R126" s="573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ht="48" customHeight="1">
      <c r="A127" s="627"/>
      <c r="B127" s="628"/>
      <c r="C127" s="298" t="s">
        <v>93</v>
      </c>
      <c r="D127" s="36" t="s">
        <v>92</v>
      </c>
      <c r="E127" s="403">
        <v>2754.2</v>
      </c>
      <c r="F127" s="272" t="s">
        <v>749</v>
      </c>
      <c r="G127" s="272">
        <v>3003</v>
      </c>
      <c r="H127" s="128"/>
      <c r="I127" s="400">
        <v>3549</v>
      </c>
      <c r="J127" s="128">
        <v>3686</v>
      </c>
      <c r="K127" s="128">
        <v>3994</v>
      </c>
      <c r="L127" s="143"/>
      <c r="M127" s="27">
        <f t="shared" si="7"/>
        <v>0.28857744535618335</v>
      </c>
      <c r="N127" s="27">
        <f t="shared" si="8"/>
        <v>0.33831965725074431</v>
      </c>
      <c r="O127" s="27">
        <f>K127/E127-1</f>
        <v>0.45014886355384509</v>
      </c>
      <c r="P127" s="27"/>
      <c r="Q127" s="27">
        <f t="shared" si="5"/>
        <v>9.0334761455232115E-2</v>
      </c>
      <c r="R127" s="573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 ht="48" customHeight="1">
      <c r="A128" s="623"/>
      <c r="B128" s="629"/>
      <c r="C128" s="298" t="s">
        <v>94</v>
      </c>
      <c r="D128" s="36" t="s">
        <v>92</v>
      </c>
      <c r="E128" s="403">
        <v>4834.3</v>
      </c>
      <c r="F128" s="272">
        <v>9114</v>
      </c>
      <c r="G128" s="272">
        <v>5248</v>
      </c>
      <c r="H128" s="128"/>
      <c r="I128" s="400">
        <v>6202</v>
      </c>
      <c r="J128" s="128">
        <v>6441</v>
      </c>
      <c r="K128" s="128">
        <v>9114</v>
      </c>
      <c r="L128" s="143">
        <v>6680</v>
      </c>
      <c r="M128" s="27">
        <f t="shared" si="7"/>
        <v>0.28291583062697812</v>
      </c>
      <c r="N128" s="27">
        <f t="shared" si="8"/>
        <v>0.33235421881141014</v>
      </c>
      <c r="O128" s="27">
        <f>K128/E128-1</f>
        <v>0.88527811679043489</v>
      </c>
      <c r="P128" s="27">
        <f>L128/E128-1</f>
        <v>0.38179260699584217</v>
      </c>
      <c r="Q128" s="27">
        <f t="shared" si="5"/>
        <v>8.5575988250625734E-2</v>
      </c>
      <c r="R128" s="573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ht="90.75" customHeight="1">
      <c r="A129" s="668" t="s">
        <v>95</v>
      </c>
      <c r="B129" s="568"/>
      <c r="C129" s="298" t="s">
        <v>67</v>
      </c>
      <c r="D129" s="36" t="s">
        <v>92</v>
      </c>
      <c r="E129" s="403">
        <v>1014.1</v>
      </c>
      <c r="F129" s="272" t="s">
        <v>749</v>
      </c>
      <c r="G129" s="272">
        <v>1116</v>
      </c>
      <c r="H129" s="128"/>
      <c r="I129" s="400">
        <v>1319</v>
      </c>
      <c r="J129" s="128">
        <v>1370</v>
      </c>
      <c r="K129" s="128">
        <v>1421</v>
      </c>
      <c r="L129" s="143"/>
      <c r="M129" s="27">
        <f t="shared" si="7"/>
        <v>0.30066068435065563</v>
      </c>
      <c r="N129" s="27">
        <f t="shared" si="8"/>
        <v>0.35095158268415338</v>
      </c>
      <c r="O129" s="27">
        <f t="shared" si="9"/>
        <v>0.40124248101765114</v>
      </c>
      <c r="P129" s="27"/>
      <c r="Q129" s="27">
        <f t="shared" si="5"/>
        <v>0.10048318706241988</v>
      </c>
      <c r="R129" s="573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 ht="90.75" customHeight="1">
      <c r="A130" s="623"/>
      <c r="B130" s="629"/>
      <c r="C130" s="298" t="s">
        <v>93</v>
      </c>
      <c r="D130" s="36" t="s">
        <v>92</v>
      </c>
      <c r="E130" s="403">
        <v>1049.2</v>
      </c>
      <c r="F130" s="272" t="s">
        <v>749</v>
      </c>
      <c r="G130" s="272">
        <v>1125</v>
      </c>
      <c r="H130" s="128"/>
      <c r="I130" s="400">
        <v>1330</v>
      </c>
      <c r="J130" s="128">
        <v>1381</v>
      </c>
      <c r="K130" s="128">
        <v>1433</v>
      </c>
      <c r="L130" s="143"/>
      <c r="M130" s="27">
        <f t="shared" si="7"/>
        <v>0.26763248189096456</v>
      </c>
      <c r="N130" s="27">
        <f t="shared" si="8"/>
        <v>0.31624094548227211</v>
      </c>
      <c r="O130" s="27">
        <f t="shared" si="9"/>
        <v>0.36580251620282112</v>
      </c>
      <c r="P130" s="27"/>
      <c r="Q130" s="27">
        <f t="shared" si="5"/>
        <v>7.2245520396492457E-2</v>
      </c>
      <c r="R130" s="573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 ht="65.25" customHeight="1">
      <c r="A131" s="669" t="s">
        <v>96</v>
      </c>
      <c r="B131" s="568"/>
      <c r="C131" s="298" t="s">
        <v>67</v>
      </c>
      <c r="D131" s="36" t="s">
        <v>97</v>
      </c>
      <c r="E131" s="403">
        <v>1675.1</v>
      </c>
      <c r="F131" s="272" t="s">
        <v>749</v>
      </c>
      <c r="G131" s="272">
        <v>1698</v>
      </c>
      <c r="H131" s="128"/>
      <c r="I131" s="400">
        <v>2007</v>
      </c>
      <c r="J131" s="128">
        <v>2084</v>
      </c>
      <c r="K131" s="128">
        <v>2162</v>
      </c>
      <c r="L131" s="143"/>
      <c r="M131" s="27">
        <f t="shared" si="7"/>
        <v>0.19813742463136541</v>
      </c>
      <c r="N131" s="27">
        <f t="shared" si="8"/>
        <v>0.24410482956241419</v>
      </c>
      <c r="O131" s="27">
        <f t="shared" si="9"/>
        <v>0.29066921377828203</v>
      </c>
      <c r="P131" s="27"/>
      <c r="Q131" s="27">
        <f t="shared" si="5"/>
        <v>1.3670825622351002E-2</v>
      </c>
      <c r="R131" s="573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 ht="65.25" customHeight="1">
      <c r="A132" s="627"/>
      <c r="B132" s="628"/>
      <c r="C132" s="298" t="s">
        <v>93</v>
      </c>
      <c r="D132" s="36" t="s">
        <v>97</v>
      </c>
      <c r="E132" s="403">
        <v>1700</v>
      </c>
      <c r="F132" s="272" t="s">
        <v>749</v>
      </c>
      <c r="G132" s="272">
        <v>1727</v>
      </c>
      <c r="H132" s="128"/>
      <c r="I132" s="400">
        <v>2041</v>
      </c>
      <c r="J132" s="128">
        <v>2119</v>
      </c>
      <c r="K132" s="128">
        <v>2198</v>
      </c>
      <c r="L132" s="143"/>
      <c r="M132" s="27">
        <f t="shared" si="7"/>
        <v>0.20058823529411773</v>
      </c>
      <c r="N132" s="27">
        <f t="shared" si="8"/>
        <v>0.24647058823529422</v>
      </c>
      <c r="O132" s="27">
        <f t="shared" si="9"/>
        <v>0.29294117647058826</v>
      </c>
      <c r="P132" s="27"/>
      <c r="Q132" s="27">
        <f t="shared" si="5"/>
        <v>1.5882352941176459E-2</v>
      </c>
      <c r="R132" s="573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 ht="65.25" customHeight="1">
      <c r="A133" s="623"/>
      <c r="B133" s="629"/>
      <c r="C133" s="298" t="s">
        <v>94</v>
      </c>
      <c r="D133" s="36" t="s">
        <v>98</v>
      </c>
      <c r="E133" s="403">
        <v>3625.6</v>
      </c>
      <c r="F133" s="272" t="s">
        <v>749</v>
      </c>
      <c r="G133" s="272">
        <v>4129</v>
      </c>
      <c r="H133" s="128">
        <v>6900</v>
      </c>
      <c r="I133" s="400">
        <v>4800</v>
      </c>
      <c r="J133" s="128">
        <v>5068</v>
      </c>
      <c r="K133" s="128">
        <v>5255</v>
      </c>
      <c r="L133" s="143">
        <v>5256</v>
      </c>
      <c r="M133" s="27">
        <f t="shared" si="7"/>
        <v>0.32391879964695502</v>
      </c>
      <c r="N133" s="27">
        <f t="shared" si="8"/>
        <v>0.39783759929391005</v>
      </c>
      <c r="O133" s="27">
        <f t="shared" si="9"/>
        <v>0.44941526919682273</v>
      </c>
      <c r="P133" s="27">
        <f>L133/E133-1</f>
        <v>0.44969108561341575</v>
      </c>
      <c r="Q133" s="27">
        <f t="shared" si="5"/>
        <v>0.13884598411297433</v>
      </c>
      <c r="R133" s="574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 ht="28.5" customHeight="1">
      <c r="A134" s="603" t="s">
        <v>99</v>
      </c>
      <c r="B134" s="604"/>
      <c r="C134" s="604"/>
      <c r="D134" s="605"/>
      <c r="E134" s="19"/>
      <c r="F134" s="19"/>
      <c r="G134" s="19"/>
      <c r="H134" s="19"/>
      <c r="I134" s="19"/>
      <c r="J134" s="19"/>
      <c r="K134" s="134"/>
      <c r="L134" s="134"/>
      <c r="M134" s="19"/>
      <c r="N134" s="19"/>
      <c r="O134" s="19"/>
      <c r="P134" s="19"/>
      <c r="Q134" s="19"/>
      <c r="R134" s="19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ht="18" customHeight="1">
      <c r="A135" s="670" t="s">
        <v>100</v>
      </c>
      <c r="B135" s="604"/>
      <c r="C135" s="604"/>
      <c r="D135" s="605"/>
      <c r="E135" s="401"/>
      <c r="F135" s="273"/>
      <c r="G135" s="273"/>
      <c r="H135" s="29"/>
      <c r="I135" s="419"/>
      <c r="J135" s="287"/>
      <c r="K135" s="145"/>
      <c r="L135" s="145"/>
      <c r="M135" s="30"/>
      <c r="N135" s="30"/>
      <c r="O135" s="30"/>
      <c r="P135" s="30"/>
      <c r="Q135" s="30"/>
      <c r="R135" s="30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</row>
    <row r="136" spans="1:39" ht="19.5" customHeight="1">
      <c r="A136" s="671" t="s">
        <v>101</v>
      </c>
      <c r="B136" s="605"/>
      <c r="C136" s="298" t="s">
        <v>71</v>
      </c>
      <c r="D136" s="24" t="s">
        <v>102</v>
      </c>
      <c r="E136" s="397">
        <v>34.1</v>
      </c>
      <c r="F136" s="275" t="s">
        <v>749</v>
      </c>
      <c r="G136" s="275">
        <v>36</v>
      </c>
      <c r="H136" s="266"/>
      <c r="I136" s="418">
        <v>41</v>
      </c>
      <c r="J136" s="143">
        <v>43</v>
      </c>
      <c r="K136" s="143">
        <v>46</v>
      </c>
      <c r="L136" s="143"/>
      <c r="M136" s="27">
        <f>I136/E136-1</f>
        <v>0.20234604105571852</v>
      </c>
      <c r="N136" s="27">
        <f>J136/E136-1</f>
        <v>0.26099706744868034</v>
      </c>
      <c r="O136" s="27">
        <f>K136/E136-1</f>
        <v>0.34897360703812308</v>
      </c>
      <c r="P136" s="27"/>
      <c r="Q136" s="27">
        <f>G136/E136-1</f>
        <v>5.5718475073313734E-2</v>
      </c>
      <c r="R136" s="45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 ht="91.5" customHeight="1">
      <c r="A137" s="724" t="s">
        <v>103</v>
      </c>
      <c r="B137" s="605"/>
      <c r="C137" s="298" t="s">
        <v>67</v>
      </c>
      <c r="D137" s="36" t="s">
        <v>69</v>
      </c>
      <c r="E137" s="400">
        <v>195</v>
      </c>
      <c r="F137" s="272" t="s">
        <v>749</v>
      </c>
      <c r="G137" s="272">
        <v>214</v>
      </c>
      <c r="H137" s="128"/>
      <c r="I137" s="400">
        <v>254</v>
      </c>
      <c r="J137" s="128">
        <v>263</v>
      </c>
      <c r="K137" s="128">
        <v>273</v>
      </c>
      <c r="L137" s="143"/>
      <c r="M137" s="27">
        <f>I137/E137-1</f>
        <v>0.3025641025641026</v>
      </c>
      <c r="N137" s="27">
        <f>J137/E137-1</f>
        <v>0.34871794871794881</v>
      </c>
      <c r="O137" s="27">
        <f>K137/E137-1</f>
        <v>0.39999999999999991</v>
      </c>
      <c r="P137" s="27"/>
      <c r="Q137" s="27">
        <f>G137/E137-1</f>
        <v>9.7435897435897534E-2</v>
      </c>
      <c r="R137" s="28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 ht="18" customHeight="1">
      <c r="A138" s="670" t="s">
        <v>104</v>
      </c>
      <c r="B138" s="604"/>
      <c r="C138" s="604"/>
      <c r="D138" s="605"/>
      <c r="E138" s="401"/>
      <c r="F138" s="273"/>
      <c r="G138" s="273"/>
      <c r="H138" s="29"/>
      <c r="I138" s="429"/>
      <c r="J138" s="430"/>
      <c r="K138" s="431"/>
      <c r="L138" s="145"/>
      <c r="M138" s="350"/>
      <c r="N138" s="350"/>
      <c r="O138" s="350"/>
      <c r="P138" s="350"/>
      <c r="Q138" s="348"/>
      <c r="R138" s="30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</row>
    <row r="139" spans="1:39" ht="142.5" customHeight="1">
      <c r="A139" s="674" t="s">
        <v>105</v>
      </c>
      <c r="B139" s="605"/>
      <c r="C139" s="298" t="s">
        <v>67</v>
      </c>
      <c r="D139" s="36" t="s">
        <v>69</v>
      </c>
      <c r="E139" s="397">
        <v>181.3</v>
      </c>
      <c r="F139" s="272" t="s">
        <v>749</v>
      </c>
      <c r="G139" s="272">
        <v>260</v>
      </c>
      <c r="H139" s="128">
        <v>320</v>
      </c>
      <c r="I139" s="400">
        <v>306</v>
      </c>
      <c r="J139" s="128">
        <v>330</v>
      </c>
      <c r="K139" s="128">
        <v>356</v>
      </c>
      <c r="L139" s="143"/>
      <c r="M139" s="348">
        <f>I139/E139-1</f>
        <v>0.68781025923883066</v>
      </c>
      <c r="N139" s="348">
        <f>J139/E139-1</f>
        <v>0.82018753447324855</v>
      </c>
      <c r="O139" s="348">
        <f>K139/E139-1</f>
        <v>0.963596249310535</v>
      </c>
      <c r="P139" s="348"/>
      <c r="Q139" s="348">
        <f>G139/E139-1</f>
        <v>0.43408714837286255</v>
      </c>
      <c r="R139" s="28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 ht="206.25" customHeight="1">
      <c r="A140" s="674" t="s">
        <v>106</v>
      </c>
      <c r="B140" s="605"/>
      <c r="C140" s="298" t="s">
        <v>67</v>
      </c>
      <c r="D140" s="36" t="s">
        <v>69</v>
      </c>
      <c r="E140" s="397">
        <v>944.2</v>
      </c>
      <c r="F140" s="272" t="s">
        <v>749</v>
      </c>
      <c r="G140" s="272">
        <v>916</v>
      </c>
      <c r="H140" s="128">
        <v>550</v>
      </c>
      <c r="I140" s="400">
        <v>1082</v>
      </c>
      <c r="J140" s="128">
        <v>1125</v>
      </c>
      <c r="K140" s="128">
        <v>1165</v>
      </c>
      <c r="L140" s="143"/>
      <c r="M140" s="27">
        <f>I140/E140-1</f>
        <v>0.14594365600508352</v>
      </c>
      <c r="N140" s="27">
        <f>J140/E140-1</f>
        <v>0.1914848549036221</v>
      </c>
      <c r="O140" s="27">
        <f>K140/E140-1</f>
        <v>0.2338487608557509</v>
      </c>
      <c r="P140" s="27"/>
      <c r="Q140" s="27">
        <f>G140/E140-1</f>
        <v>-2.9866553696250797E-2</v>
      </c>
      <c r="R140" s="28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 ht="137.25" customHeight="1">
      <c r="A141" s="724" t="s">
        <v>107</v>
      </c>
      <c r="B141" s="605"/>
      <c r="C141" s="298" t="s">
        <v>67</v>
      </c>
      <c r="D141" s="36" t="s">
        <v>69</v>
      </c>
      <c r="E141" s="397">
        <v>1760.7</v>
      </c>
      <c r="F141" s="272" t="s">
        <v>749</v>
      </c>
      <c r="G141" s="272">
        <v>1889</v>
      </c>
      <c r="H141" s="128"/>
      <c r="I141" s="400">
        <v>1975</v>
      </c>
      <c r="J141" s="128">
        <v>2130</v>
      </c>
      <c r="K141" s="128">
        <v>2405</v>
      </c>
      <c r="L141" s="143"/>
      <c r="M141" s="27">
        <f>I141/E141-1</f>
        <v>0.12171295507468627</v>
      </c>
      <c r="N141" s="27">
        <f>J141/E141-1</f>
        <v>0.2097461237008007</v>
      </c>
      <c r="O141" s="27">
        <f>K141/E141-1</f>
        <v>0.36593400352132677</v>
      </c>
      <c r="P141" s="27"/>
      <c r="Q141" s="27">
        <f>G141/E141-1</f>
        <v>7.2868745385358036E-2</v>
      </c>
      <c r="R141" s="28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 ht="28.5" customHeight="1">
      <c r="A142" s="603" t="s">
        <v>108</v>
      </c>
      <c r="B142" s="604"/>
      <c r="C142" s="604"/>
      <c r="D142" s="605"/>
      <c r="E142" s="19"/>
      <c r="F142" s="19"/>
      <c r="G142" s="19"/>
      <c r="H142" s="19"/>
      <c r="I142" s="19"/>
      <c r="J142" s="19"/>
      <c r="K142" s="134"/>
      <c r="L142" s="134"/>
      <c r="M142" s="19"/>
      <c r="N142" s="19"/>
      <c r="O142" s="19"/>
      <c r="P142" s="19"/>
      <c r="Q142" s="19"/>
      <c r="R142" s="19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 ht="52.5" customHeight="1">
      <c r="A143" s="666" t="s">
        <v>109</v>
      </c>
      <c r="B143" s="568"/>
      <c r="C143" s="298" t="s">
        <v>67</v>
      </c>
      <c r="D143" s="36" t="s">
        <v>110</v>
      </c>
      <c r="E143" s="397">
        <v>3691.8</v>
      </c>
      <c r="F143" s="272" t="s">
        <v>749</v>
      </c>
      <c r="G143" s="272">
        <v>4347</v>
      </c>
      <c r="H143" s="128"/>
      <c r="I143" s="400">
        <v>5138</v>
      </c>
      <c r="J143" s="128">
        <v>5335</v>
      </c>
      <c r="K143" s="128">
        <v>5533</v>
      </c>
      <c r="L143" s="143"/>
      <c r="M143" s="27">
        <f t="shared" ref="M143:M165" si="10">I143/E143-1</f>
        <v>0.39173302995828596</v>
      </c>
      <c r="N143" s="27">
        <f t="shared" ref="N143:N165" si="11">J143/E143-1</f>
        <v>0.44509453383173514</v>
      </c>
      <c r="O143" s="27">
        <f t="shared" ref="O143:O165" si="12">K143/E143-1</f>
        <v>0.49872690828322219</v>
      </c>
      <c r="P143" s="27"/>
      <c r="Q143" s="27">
        <f t="shared" ref="Q143:Q165" si="13">G143/E143-1</f>
        <v>0.1774744027303754</v>
      </c>
      <c r="R143" s="68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ht="52.5" customHeight="1">
      <c r="A144" s="627"/>
      <c r="B144" s="628"/>
      <c r="C144" s="298" t="s">
        <v>93</v>
      </c>
      <c r="D144" s="36" t="s">
        <v>110</v>
      </c>
      <c r="E144" s="397">
        <v>5148.4152037499998</v>
      </c>
      <c r="F144" s="272">
        <v>10166</v>
      </c>
      <c r="G144" s="272">
        <v>5662</v>
      </c>
      <c r="H144" s="128"/>
      <c r="I144" s="400">
        <v>6693</v>
      </c>
      <c r="J144" s="128">
        <v>6950</v>
      </c>
      <c r="K144" s="128">
        <v>10166</v>
      </c>
      <c r="L144" s="143">
        <v>7207</v>
      </c>
      <c r="M144" s="27">
        <f t="shared" si="10"/>
        <v>0.30001169974110797</v>
      </c>
      <c r="N144" s="27">
        <f t="shared" si="11"/>
        <v>0.34992997358444655</v>
      </c>
      <c r="O144" s="27">
        <f t="shared" si="12"/>
        <v>0.97458821747618463</v>
      </c>
      <c r="P144" s="27">
        <f>L144/E144-1</f>
        <v>0.39984824742778513</v>
      </c>
      <c r="Q144" s="27">
        <f t="shared" si="13"/>
        <v>9.9755900782033891E-2</v>
      </c>
      <c r="R144" s="573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ht="55.5" customHeight="1">
      <c r="A145" s="623"/>
      <c r="B145" s="629"/>
      <c r="C145" s="298" t="s">
        <v>94</v>
      </c>
      <c r="D145" s="36" t="s">
        <v>110</v>
      </c>
      <c r="E145" s="397">
        <v>8355.036105000001</v>
      </c>
      <c r="F145" s="272">
        <v>10166</v>
      </c>
      <c r="G145" s="272">
        <v>9190</v>
      </c>
      <c r="H145" s="128"/>
      <c r="I145" s="400">
        <v>10862</v>
      </c>
      <c r="J145" s="128">
        <v>11279</v>
      </c>
      <c r="K145" s="128">
        <v>11697</v>
      </c>
      <c r="L145" s="143"/>
      <c r="M145" s="27">
        <f t="shared" si="10"/>
        <v>0.30005422639642787</v>
      </c>
      <c r="N145" s="27">
        <f t="shared" si="11"/>
        <v>0.34996424411022931</v>
      </c>
      <c r="O145" s="27">
        <f t="shared" si="12"/>
        <v>0.39999395011591021</v>
      </c>
      <c r="P145" s="27"/>
      <c r="Q145" s="27">
        <f t="shared" si="13"/>
        <v>9.9935402373704019E-2</v>
      </c>
      <c r="R145" s="573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ht="100.5" customHeight="1">
      <c r="A146" s="725" t="s">
        <v>111</v>
      </c>
      <c r="B146" s="568"/>
      <c r="C146" s="298" t="s">
        <v>67</v>
      </c>
      <c r="D146" s="36" t="s">
        <v>110</v>
      </c>
      <c r="E146" s="397">
        <v>5212.7</v>
      </c>
      <c r="F146" s="272" t="s">
        <v>749</v>
      </c>
      <c r="G146" s="272">
        <v>5591</v>
      </c>
      <c r="H146" s="128"/>
      <c r="I146" s="400">
        <v>6608</v>
      </c>
      <c r="J146" s="128">
        <v>6862</v>
      </c>
      <c r="K146" s="128">
        <v>7116</v>
      </c>
      <c r="L146" s="143"/>
      <c r="M146" s="27">
        <f t="shared" si="10"/>
        <v>0.26767318280353747</v>
      </c>
      <c r="N146" s="27">
        <f t="shared" si="11"/>
        <v>0.31640032996335887</v>
      </c>
      <c r="O146" s="27">
        <f t="shared" si="12"/>
        <v>0.36512747712318006</v>
      </c>
      <c r="P146" s="27"/>
      <c r="Q146" s="27">
        <f t="shared" si="13"/>
        <v>7.2572755002206168E-2</v>
      </c>
      <c r="R146" s="573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ht="102.75" customHeight="1">
      <c r="A147" s="627"/>
      <c r="B147" s="628"/>
      <c r="C147" s="298" t="s">
        <v>93</v>
      </c>
      <c r="D147" s="36" t="s">
        <v>98</v>
      </c>
      <c r="E147" s="397">
        <v>5391</v>
      </c>
      <c r="F147" s="272" t="s">
        <v>749</v>
      </c>
      <c r="G147" s="272">
        <v>5782</v>
      </c>
      <c r="H147" s="128"/>
      <c r="I147" s="400">
        <v>6834</v>
      </c>
      <c r="J147" s="128">
        <v>7097</v>
      </c>
      <c r="K147" s="128">
        <v>7359</v>
      </c>
      <c r="L147" s="143"/>
      <c r="M147" s="27">
        <f t="shared" si="10"/>
        <v>0.26766833611574836</v>
      </c>
      <c r="N147" s="27">
        <f t="shared" si="11"/>
        <v>0.31645334817288062</v>
      </c>
      <c r="O147" s="27">
        <f t="shared" si="12"/>
        <v>0.36505286588759045</v>
      </c>
      <c r="P147" s="27"/>
      <c r="Q147" s="27">
        <f t="shared" si="13"/>
        <v>7.2528287887219545E-2</v>
      </c>
      <c r="R147" s="573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ht="105.75" customHeight="1">
      <c r="A148" s="623"/>
      <c r="B148" s="629"/>
      <c r="C148" s="298" t="s">
        <v>94</v>
      </c>
      <c r="D148" s="36" t="s">
        <v>110</v>
      </c>
      <c r="E148" s="397">
        <v>11241.7</v>
      </c>
      <c r="F148" s="272" t="s">
        <v>749</v>
      </c>
      <c r="G148" s="272">
        <v>12057</v>
      </c>
      <c r="H148" s="128"/>
      <c r="I148" s="400">
        <v>14250</v>
      </c>
      <c r="J148" s="128">
        <v>14798</v>
      </c>
      <c r="K148" s="128">
        <v>15346</v>
      </c>
      <c r="L148" s="143"/>
      <c r="M148" s="27">
        <f t="shared" si="10"/>
        <v>0.26760187516122991</v>
      </c>
      <c r="N148" s="27">
        <f t="shared" si="11"/>
        <v>0.31634895078146541</v>
      </c>
      <c r="O148" s="27">
        <f t="shared" si="12"/>
        <v>0.36509602640170069</v>
      </c>
      <c r="P148" s="27"/>
      <c r="Q148" s="27">
        <f t="shared" si="13"/>
        <v>7.2524618162733256E-2</v>
      </c>
      <c r="R148" s="573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ht="45.75" customHeight="1">
      <c r="A149" s="666" t="s">
        <v>112</v>
      </c>
      <c r="B149" s="568"/>
      <c r="C149" s="298" t="s">
        <v>67</v>
      </c>
      <c r="D149" s="36" t="s">
        <v>113</v>
      </c>
      <c r="E149" s="397">
        <v>1660.3</v>
      </c>
      <c r="F149" s="272" t="s">
        <v>749</v>
      </c>
      <c r="G149" s="272">
        <v>1884</v>
      </c>
      <c r="H149" s="128"/>
      <c r="I149" s="400">
        <v>2226</v>
      </c>
      <c r="J149" s="128">
        <v>2312</v>
      </c>
      <c r="K149" s="128">
        <v>2398</v>
      </c>
      <c r="L149" s="143"/>
      <c r="M149" s="27">
        <f t="shared" si="10"/>
        <v>0.34072155634523882</v>
      </c>
      <c r="N149" s="27">
        <f t="shared" si="11"/>
        <v>0.39251942420044572</v>
      </c>
      <c r="O149" s="27">
        <f t="shared" si="12"/>
        <v>0.44431729205565262</v>
      </c>
      <c r="P149" s="27"/>
      <c r="Q149" s="27">
        <f t="shared" si="13"/>
        <v>0.13473468650243925</v>
      </c>
      <c r="R149" s="573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ht="45.75" customHeight="1">
      <c r="A150" s="627"/>
      <c r="B150" s="628"/>
      <c r="C150" s="298" t="s">
        <v>93</v>
      </c>
      <c r="D150" s="36" t="s">
        <v>113</v>
      </c>
      <c r="E150" s="397">
        <v>1927.6</v>
      </c>
      <c r="F150" s="272">
        <v>3945</v>
      </c>
      <c r="G150" s="272">
        <v>2359</v>
      </c>
      <c r="H150" s="128"/>
      <c r="I150" s="400">
        <v>2789</v>
      </c>
      <c r="J150" s="128">
        <v>2896</v>
      </c>
      <c r="K150" s="128">
        <v>3945</v>
      </c>
      <c r="L150" s="143">
        <v>3003</v>
      </c>
      <c r="M150" s="27">
        <f t="shared" si="10"/>
        <v>0.44687694542436196</v>
      </c>
      <c r="N150" s="27">
        <f t="shared" si="11"/>
        <v>0.50238638721726514</v>
      </c>
      <c r="O150" s="27">
        <f t="shared" si="12"/>
        <v>1.0465864287196514</v>
      </c>
      <c r="P150" s="27">
        <f>L150/E150-1</f>
        <v>0.5578958290101681</v>
      </c>
      <c r="Q150" s="27">
        <f t="shared" si="13"/>
        <v>0.22380161859306913</v>
      </c>
      <c r="R150" s="573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ht="45.75" customHeight="1">
      <c r="A151" s="623"/>
      <c r="B151" s="629"/>
      <c r="C151" s="298" t="s">
        <v>114</v>
      </c>
      <c r="D151" s="36" t="s">
        <v>113</v>
      </c>
      <c r="E151" s="397">
        <v>3483.9</v>
      </c>
      <c r="F151" s="272">
        <v>3945</v>
      </c>
      <c r="G151" s="272">
        <v>3675</v>
      </c>
      <c r="H151" s="128"/>
      <c r="I151" s="400">
        <v>4344</v>
      </c>
      <c r="J151" s="128">
        <v>4511</v>
      </c>
      <c r="K151" s="128">
        <v>4678</v>
      </c>
      <c r="L151" s="143"/>
      <c r="M151" s="27">
        <f t="shared" si="10"/>
        <v>0.24687849823473695</v>
      </c>
      <c r="N151" s="27">
        <f t="shared" si="11"/>
        <v>0.29481328396337436</v>
      </c>
      <c r="O151" s="27">
        <f t="shared" si="12"/>
        <v>0.34274806969201177</v>
      </c>
      <c r="P151" s="27">
        <f>L151/E151-1</f>
        <v>-1</v>
      </c>
      <c r="Q151" s="27">
        <f t="shared" si="13"/>
        <v>5.4852320675105481E-2</v>
      </c>
      <c r="R151" s="573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ht="33.75" customHeight="1">
      <c r="A152" s="675" t="s">
        <v>115</v>
      </c>
      <c r="B152" s="568"/>
      <c r="C152" s="298" t="s">
        <v>67</v>
      </c>
      <c r="D152" s="36" t="s">
        <v>113</v>
      </c>
      <c r="E152" s="397">
        <v>1364.2</v>
      </c>
      <c r="F152" s="272" t="s">
        <v>749</v>
      </c>
      <c r="G152" s="272">
        <v>1493</v>
      </c>
      <c r="H152" s="128"/>
      <c r="I152" s="400">
        <v>1765</v>
      </c>
      <c r="J152" s="128">
        <v>1833</v>
      </c>
      <c r="K152" s="128">
        <v>1901</v>
      </c>
      <c r="L152" s="143"/>
      <c r="M152" s="27">
        <f t="shared" si="10"/>
        <v>0.2937985632605189</v>
      </c>
      <c r="N152" s="27">
        <f t="shared" si="11"/>
        <v>0.34364462688755304</v>
      </c>
      <c r="O152" s="27">
        <f t="shared" si="12"/>
        <v>0.39349069051458718</v>
      </c>
      <c r="P152" s="27"/>
      <c r="Q152" s="27">
        <f t="shared" si="13"/>
        <v>9.4414308752382325E-2</v>
      </c>
      <c r="R152" s="573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ht="33.75" customHeight="1">
      <c r="A153" s="627"/>
      <c r="B153" s="628"/>
      <c r="C153" s="298" t="s">
        <v>93</v>
      </c>
      <c r="D153" s="36" t="s">
        <v>113</v>
      </c>
      <c r="E153" s="397">
        <v>1556.7</v>
      </c>
      <c r="F153" s="272" t="s">
        <v>749</v>
      </c>
      <c r="G153" s="272">
        <v>1845</v>
      </c>
      <c r="H153" s="128"/>
      <c r="I153" s="400">
        <v>2181</v>
      </c>
      <c r="J153" s="128">
        <v>2265</v>
      </c>
      <c r="K153" s="128">
        <v>2349</v>
      </c>
      <c r="L153" s="143"/>
      <c r="M153" s="27">
        <f t="shared" si="10"/>
        <v>0.40104066294083629</v>
      </c>
      <c r="N153" s="27">
        <f t="shared" si="11"/>
        <v>0.45500096357679709</v>
      </c>
      <c r="O153" s="27">
        <f t="shared" si="12"/>
        <v>0.50896126421275767</v>
      </c>
      <c r="P153" s="27"/>
      <c r="Q153" s="27">
        <f t="shared" si="13"/>
        <v>0.18519946039699353</v>
      </c>
      <c r="R153" s="573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ht="33.75" customHeight="1">
      <c r="A154" s="623"/>
      <c r="B154" s="629"/>
      <c r="C154" s="298" t="s">
        <v>114</v>
      </c>
      <c r="D154" s="36" t="s">
        <v>113</v>
      </c>
      <c r="E154" s="397">
        <v>2486</v>
      </c>
      <c r="F154" s="272" t="s">
        <v>749</v>
      </c>
      <c r="G154" s="272">
        <v>2732</v>
      </c>
      <c r="H154" s="128"/>
      <c r="I154" s="400">
        <v>3229</v>
      </c>
      <c r="J154" s="128">
        <v>3354</v>
      </c>
      <c r="K154" s="128">
        <v>3478</v>
      </c>
      <c r="L154" s="143"/>
      <c r="M154" s="27">
        <f t="shared" si="10"/>
        <v>0.29887369267900232</v>
      </c>
      <c r="N154" s="27">
        <f t="shared" si="11"/>
        <v>0.34915526950925191</v>
      </c>
      <c r="O154" s="27">
        <f t="shared" si="12"/>
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 ht="69.75" customHeight="1">
      <c r="A155" s="665" t="s">
        <v>116</v>
      </c>
      <c r="B155" s="568"/>
      <c r="C155" s="298" t="s">
        <v>93</v>
      </c>
      <c r="D155" s="36" t="s">
        <v>92</v>
      </c>
      <c r="E155" s="397">
        <v>2278.5</v>
      </c>
      <c r="F155" s="272" t="s">
        <v>749</v>
      </c>
      <c r="G155" s="272">
        <v>2574</v>
      </c>
      <c r="H155" s="128"/>
      <c r="I155" s="400">
        <v>3042</v>
      </c>
      <c r="J155" s="128">
        <v>3159</v>
      </c>
      <c r="K155" s="128">
        <v>3276</v>
      </c>
      <c r="L155" s="143"/>
      <c r="M155" s="27">
        <f t="shared" si="10"/>
        <v>0.33508887425938116</v>
      </c>
      <c r="N155" s="27">
        <f t="shared" si="11"/>
        <v>0.38643844634628044</v>
      </c>
      <c r="O155" s="27">
        <f t="shared" si="12"/>
        <v>0.43778801843317972</v>
      </c>
      <c r="P155" s="27"/>
      <c r="Q155" s="27">
        <f t="shared" si="13"/>
        <v>0.12969058591178406</v>
      </c>
      <c r="R155" s="573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ht="69.75" customHeight="1">
      <c r="A156" s="623"/>
      <c r="B156" s="629"/>
      <c r="C156" s="298" t="s">
        <v>114</v>
      </c>
      <c r="D156" s="36" t="s">
        <v>92</v>
      </c>
      <c r="E156" s="397">
        <v>3749.7</v>
      </c>
      <c r="F156" s="272" t="s">
        <v>749</v>
      </c>
      <c r="G156" s="272">
        <v>4030</v>
      </c>
      <c r="H156" s="128"/>
      <c r="I156" s="400">
        <v>4764</v>
      </c>
      <c r="J156" s="128">
        <v>4947</v>
      </c>
      <c r="K156" s="128">
        <v>5130</v>
      </c>
      <c r="L156" s="143"/>
      <c r="M156" s="27">
        <f t="shared" si="10"/>
        <v>0.27050164013121059</v>
      </c>
      <c r="N156" s="27">
        <f t="shared" si="11"/>
        <v>0.31930554444355552</v>
      </c>
      <c r="O156" s="27">
        <f t="shared" si="12"/>
        <v>0.36810944875590046</v>
      </c>
      <c r="P156" s="27"/>
      <c r="Q156" s="27">
        <f t="shared" si="13"/>
        <v>7.4752646878416984E-2</v>
      </c>
      <c r="R156" s="573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ht="18" customHeight="1">
      <c r="A157" s="672" t="s">
        <v>117</v>
      </c>
      <c r="B157" s="568"/>
      <c r="C157" s="298" t="s">
        <v>67</v>
      </c>
      <c r="D157" s="602" t="s">
        <v>69</v>
      </c>
      <c r="E157" s="397">
        <v>1147</v>
      </c>
      <c r="F157" s="272" t="s">
        <v>749</v>
      </c>
      <c r="G157" s="272">
        <v>1190</v>
      </c>
      <c r="H157" s="128"/>
      <c r="I157" s="418">
        <v>1407</v>
      </c>
      <c r="J157" s="143">
        <v>1461</v>
      </c>
      <c r="K157" s="143">
        <v>1515</v>
      </c>
      <c r="L157" s="143"/>
      <c r="M157" s="27">
        <f t="shared" si="10"/>
        <v>0.22667829119442029</v>
      </c>
      <c r="N157" s="27">
        <f t="shared" si="11"/>
        <v>0.27375762859633834</v>
      </c>
      <c r="O157" s="27">
        <f t="shared" si="12"/>
        <v>0.3208369659982564</v>
      </c>
      <c r="P157" s="27"/>
      <c r="Q157" s="27">
        <f t="shared" si="13"/>
        <v>3.7489102005231034E-2</v>
      </c>
      <c r="R157" s="573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 ht="18" customHeight="1">
      <c r="A158" s="627"/>
      <c r="B158" s="628"/>
      <c r="C158" s="298" t="s">
        <v>118</v>
      </c>
      <c r="D158" s="573"/>
      <c r="E158" s="397">
        <v>1256</v>
      </c>
      <c r="F158" s="272" t="s">
        <v>749</v>
      </c>
      <c r="G158" s="272">
        <v>1498</v>
      </c>
      <c r="H158" s="128"/>
      <c r="I158" s="418">
        <v>1770</v>
      </c>
      <c r="J158" s="143">
        <v>1839</v>
      </c>
      <c r="K158" s="143">
        <v>1907</v>
      </c>
      <c r="L158" s="143"/>
      <c r="M158" s="27">
        <f t="shared" si="10"/>
        <v>0.40923566878980888</v>
      </c>
      <c r="N158" s="27">
        <f t="shared" si="11"/>
        <v>0.46417197452229297</v>
      </c>
      <c r="O158" s="27">
        <f t="shared" si="12"/>
        <v>0.5183121019108281</v>
      </c>
      <c r="P158" s="27"/>
      <c r="Q158" s="27">
        <f t="shared" si="13"/>
        <v>0.1926751592356688</v>
      </c>
      <c r="R158" s="573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 ht="18" customHeight="1">
      <c r="A159" s="623"/>
      <c r="B159" s="629"/>
      <c r="C159" s="298" t="s">
        <v>94</v>
      </c>
      <c r="D159" s="574"/>
      <c r="E159" s="397">
        <v>2131</v>
      </c>
      <c r="F159" s="272" t="s">
        <v>749</v>
      </c>
      <c r="G159" s="272">
        <v>2428</v>
      </c>
      <c r="H159" s="128"/>
      <c r="I159" s="418">
        <v>2870</v>
      </c>
      <c r="J159" s="143">
        <v>2981</v>
      </c>
      <c r="K159" s="143">
        <v>3091</v>
      </c>
      <c r="L159" s="143"/>
      <c r="M159" s="27">
        <f t="shared" si="10"/>
        <v>0.34678554669169404</v>
      </c>
      <c r="N159" s="27">
        <f t="shared" si="11"/>
        <v>0.39887376818395115</v>
      </c>
      <c r="O159" s="27">
        <f t="shared" si="12"/>
        <v>0.45049272641952132</v>
      </c>
      <c r="P159" s="27"/>
      <c r="Q159" s="27">
        <f t="shared" si="13"/>
        <v>0.13937118723603947</v>
      </c>
      <c r="R159" s="573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 ht="18" customHeight="1">
      <c r="A160" s="672" t="s">
        <v>119</v>
      </c>
      <c r="B160" s="568"/>
      <c r="C160" s="298" t="s">
        <v>67</v>
      </c>
      <c r="D160" s="602" t="s">
        <v>69</v>
      </c>
      <c r="E160" s="397">
        <v>1407.2</v>
      </c>
      <c r="F160" s="272" t="s">
        <v>749</v>
      </c>
      <c r="G160" s="272">
        <v>1582</v>
      </c>
      <c r="H160" s="128"/>
      <c r="I160" s="418">
        <v>1871</v>
      </c>
      <c r="J160" s="143">
        <v>1943</v>
      </c>
      <c r="K160" s="143">
        <v>2015</v>
      </c>
      <c r="L160" s="143"/>
      <c r="M160" s="27">
        <f t="shared" si="10"/>
        <v>0.32959067652075036</v>
      </c>
      <c r="N160" s="27">
        <f t="shared" si="11"/>
        <v>0.3807561114269471</v>
      </c>
      <c r="O160" s="27">
        <f t="shared" si="12"/>
        <v>0.43192154633314384</v>
      </c>
      <c r="P160" s="27"/>
      <c r="Q160" s="27">
        <f t="shared" si="13"/>
        <v>0.12421830585559968</v>
      </c>
      <c r="R160" s="573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 ht="18" customHeight="1">
      <c r="A161" s="627"/>
      <c r="B161" s="628"/>
      <c r="C161" s="298" t="s">
        <v>118</v>
      </c>
      <c r="D161" s="573"/>
      <c r="E161" s="397">
        <v>1486</v>
      </c>
      <c r="F161" s="272" t="s">
        <v>749</v>
      </c>
      <c r="G161" s="272">
        <v>1745</v>
      </c>
      <c r="H161" s="128"/>
      <c r="I161" s="418">
        <v>2063</v>
      </c>
      <c r="J161" s="143">
        <v>2142</v>
      </c>
      <c r="K161" s="143">
        <v>2221</v>
      </c>
      <c r="L161" s="143"/>
      <c r="M161" s="27">
        <f t="shared" si="10"/>
        <v>0.38829071332436071</v>
      </c>
      <c r="N161" s="27">
        <f t="shared" si="11"/>
        <v>0.44145356662180357</v>
      </c>
      <c r="O161" s="27">
        <f t="shared" si="12"/>
        <v>0.49461641991924621</v>
      </c>
      <c r="P161" s="27"/>
      <c r="Q161" s="27">
        <f t="shared" si="13"/>
        <v>0.17429340511440117</v>
      </c>
      <c r="R161" s="573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 ht="18" customHeight="1">
      <c r="A162" s="623"/>
      <c r="B162" s="629"/>
      <c r="C162" s="298" t="s">
        <v>94</v>
      </c>
      <c r="D162" s="574"/>
      <c r="E162" s="397">
        <v>1855</v>
      </c>
      <c r="F162" s="272" t="s">
        <v>749</v>
      </c>
      <c r="G162" s="272">
        <v>1992</v>
      </c>
      <c r="H162" s="128"/>
      <c r="I162" s="418">
        <v>2354</v>
      </c>
      <c r="J162" s="143">
        <v>2444</v>
      </c>
      <c r="K162" s="143">
        <v>2535</v>
      </c>
      <c r="L162" s="143"/>
      <c r="M162" s="27">
        <f t="shared" si="10"/>
        <v>0.26900269541778976</v>
      </c>
      <c r="N162" s="27">
        <f t="shared" si="11"/>
        <v>0.31752021563342314</v>
      </c>
      <c r="O162" s="27">
        <f t="shared" si="12"/>
        <v>0.36657681940700804</v>
      </c>
      <c r="P162" s="27"/>
      <c r="Q162" s="27">
        <f t="shared" si="13"/>
        <v>7.385444743935321E-2</v>
      </c>
      <c r="R162" s="573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 ht="18" customHeight="1">
      <c r="A163" s="673" t="s">
        <v>120</v>
      </c>
      <c r="B163" s="568"/>
      <c r="C163" s="298" t="s">
        <v>67</v>
      </c>
      <c r="D163" s="602" t="s">
        <v>69</v>
      </c>
      <c r="E163" s="397">
        <v>2123</v>
      </c>
      <c r="F163" s="272" t="s">
        <v>749</v>
      </c>
      <c r="G163" s="272">
        <v>2555</v>
      </c>
      <c r="H163" s="128"/>
      <c r="I163" s="418">
        <v>3019</v>
      </c>
      <c r="J163" s="143">
        <v>3136</v>
      </c>
      <c r="K163" s="143">
        <v>3252</v>
      </c>
      <c r="L163" s="143"/>
      <c r="M163" s="27">
        <f t="shared" si="10"/>
        <v>0.42204427696655666</v>
      </c>
      <c r="N163" s="27">
        <f t="shared" si="11"/>
        <v>0.47715496938294866</v>
      </c>
      <c r="O163" s="27">
        <f t="shared" si="12"/>
        <v>0.53179463024022611</v>
      </c>
      <c r="P163" s="27"/>
      <c r="Q163" s="27">
        <f t="shared" si="13"/>
        <v>0.20348563353744709</v>
      </c>
      <c r="R163" s="573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 ht="18" customHeight="1">
      <c r="A164" s="627"/>
      <c r="B164" s="628"/>
      <c r="C164" s="298" t="s">
        <v>118</v>
      </c>
      <c r="D164" s="573"/>
      <c r="E164" s="400">
        <v>2419</v>
      </c>
      <c r="F164" s="272" t="s">
        <v>749</v>
      </c>
      <c r="G164" s="272">
        <v>2869</v>
      </c>
      <c r="H164" s="128"/>
      <c r="I164" s="418">
        <v>3392</v>
      </c>
      <c r="J164" s="143">
        <v>3522</v>
      </c>
      <c r="K164" s="143">
        <v>3652</v>
      </c>
      <c r="L164" s="143"/>
      <c r="M164" s="27">
        <f t="shared" si="10"/>
        <v>0.40223232740801995</v>
      </c>
      <c r="N164" s="27">
        <f t="shared" si="11"/>
        <v>0.45597354278627522</v>
      </c>
      <c r="O164" s="27">
        <f t="shared" si="12"/>
        <v>0.50971475816453071</v>
      </c>
      <c r="P164" s="27"/>
      <c r="Q164" s="27">
        <f t="shared" si="13"/>
        <v>0.18602728400165347</v>
      </c>
      <c r="R164" s="573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 ht="18" customHeight="1">
      <c r="A165" s="623"/>
      <c r="B165" s="629"/>
      <c r="C165" s="298" t="s">
        <v>94</v>
      </c>
      <c r="D165" s="574"/>
      <c r="E165" s="400">
        <v>4127</v>
      </c>
      <c r="F165" s="272" t="s">
        <v>749</v>
      </c>
      <c r="G165" s="272">
        <v>4870</v>
      </c>
      <c r="H165" s="128"/>
      <c r="I165" s="418">
        <v>5757</v>
      </c>
      <c r="J165" s="143">
        <v>5978</v>
      </c>
      <c r="K165" s="143">
        <v>6200</v>
      </c>
      <c r="L165" s="143"/>
      <c r="M165" s="27">
        <f t="shared" si="10"/>
        <v>0.39496001938454084</v>
      </c>
      <c r="N165" s="27">
        <f t="shared" si="11"/>
        <v>0.44850981342379459</v>
      </c>
      <c r="O165" s="27">
        <f t="shared" si="12"/>
        <v>0.50230191422340686</v>
      </c>
      <c r="P165" s="27"/>
      <c r="Q165" s="27">
        <f t="shared" si="13"/>
        <v>0.18003392294645026</v>
      </c>
      <c r="R165" s="574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 ht="28.5" customHeight="1">
      <c r="A166" s="46" t="s">
        <v>121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46"/>
      <c r="O166" s="46"/>
      <c r="P166" s="46"/>
      <c r="Q166" s="46"/>
      <c r="R166" s="46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ht="133.5" customHeight="1">
      <c r="A167" s="674" t="s">
        <v>122</v>
      </c>
      <c r="B167" s="605"/>
      <c r="C167" s="298" t="s">
        <v>67</v>
      </c>
      <c r="D167" s="36" t="s">
        <v>113</v>
      </c>
      <c r="E167" s="397">
        <v>994.1</v>
      </c>
      <c r="F167" s="272" t="s">
        <v>749</v>
      </c>
      <c r="G167" s="272">
        <v>1073</v>
      </c>
      <c r="H167" s="128">
        <v>630</v>
      </c>
      <c r="I167" s="400">
        <v>1269</v>
      </c>
      <c r="J167" s="128">
        <v>1318</v>
      </c>
      <c r="K167" s="128">
        <v>1367</v>
      </c>
      <c r="L167" s="143"/>
      <c r="M167" s="27">
        <f>I167/E167-1</f>
        <v>0.27653153606277026</v>
      </c>
      <c r="N167" s="27">
        <f>J167/E167-1</f>
        <v>0.32582235187606878</v>
      </c>
      <c r="O167" s="27">
        <f>K167/E167-1</f>
        <v>0.37511316768936731</v>
      </c>
      <c r="P167" s="27"/>
      <c r="Q167" s="27">
        <f>G167/E167-1</f>
        <v>7.9368272809576368E-2</v>
      </c>
      <c r="R167" s="68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 ht="49.5" customHeight="1">
      <c r="A168" s="664" t="s">
        <v>123</v>
      </c>
      <c r="B168" s="568"/>
      <c r="C168" s="298" t="s">
        <v>67</v>
      </c>
      <c r="D168" s="36" t="s">
        <v>124</v>
      </c>
      <c r="E168" s="397">
        <v>1161.0999999999999</v>
      </c>
      <c r="F168" s="272"/>
      <c r="G168" s="272">
        <v>1227</v>
      </c>
      <c r="H168" s="128"/>
      <c r="I168" s="400">
        <v>1451</v>
      </c>
      <c r="J168" s="128">
        <v>1507</v>
      </c>
      <c r="K168" s="128">
        <v>1562</v>
      </c>
      <c r="L168" s="143"/>
      <c r="M168" s="27">
        <f>I168/E168-1</f>
        <v>0.2496770304022049</v>
      </c>
      <c r="N168" s="27">
        <f>J168/E168-1</f>
        <v>0.29790715700628723</v>
      </c>
      <c r="O168" s="27">
        <f>K168/E168-1</f>
        <v>0.3452760313495824</v>
      </c>
      <c r="P168" s="27"/>
      <c r="Q168" s="27">
        <f>G168/E168-1</f>
        <v>5.6756523985875607E-2</v>
      </c>
      <c r="R168" s="573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 ht="49.5" customHeight="1">
      <c r="A169" s="627"/>
      <c r="B169" s="628"/>
      <c r="C169" s="298" t="s">
        <v>93</v>
      </c>
      <c r="D169" s="36" t="s">
        <v>124</v>
      </c>
      <c r="E169" s="397">
        <v>1184.3</v>
      </c>
      <c r="F169" s="272">
        <v>4200</v>
      </c>
      <c r="G169" s="272">
        <v>1260</v>
      </c>
      <c r="H169" s="128"/>
      <c r="I169" s="400">
        <v>1489</v>
      </c>
      <c r="J169" s="128">
        <v>1547</v>
      </c>
      <c r="K169" s="128">
        <v>4200</v>
      </c>
      <c r="L169" s="143">
        <v>1658</v>
      </c>
      <c r="M169" s="27">
        <f>I169/E169-1</f>
        <v>0.25728278307861197</v>
      </c>
      <c r="N169" s="27">
        <f>J169/E169-1</f>
        <v>0.30625686059275536</v>
      </c>
      <c r="O169" s="27">
        <f>K169/E169-1</f>
        <v>2.5463987165414168</v>
      </c>
      <c r="P169" s="27">
        <f>L169/E169-1</f>
        <v>0.39998311238706408</v>
      </c>
      <c r="Q169" s="27">
        <f>G169/E169-1</f>
        <v>6.3919614962425042E-2</v>
      </c>
      <c r="R169" s="573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 ht="56.25" customHeight="1">
      <c r="A170" s="623"/>
      <c r="B170" s="629"/>
      <c r="C170" s="298" t="s">
        <v>94</v>
      </c>
      <c r="D170" s="36" t="s">
        <v>97</v>
      </c>
      <c r="E170" s="397">
        <v>2828.5</v>
      </c>
      <c r="F170" s="272">
        <v>4200</v>
      </c>
      <c r="G170" s="272">
        <v>3325</v>
      </c>
      <c r="H170" s="128"/>
      <c r="I170" s="400">
        <v>3929</v>
      </c>
      <c r="J170" s="128">
        <v>4080</v>
      </c>
      <c r="K170" s="128">
        <v>4232</v>
      </c>
      <c r="L170" s="143"/>
      <c r="M170" s="27">
        <f>I170/E170-1</f>
        <v>0.38907548170408335</v>
      </c>
      <c r="N170" s="27">
        <f>J170/E170-1</f>
        <v>0.44246066819869179</v>
      </c>
      <c r="O170" s="27">
        <f>K170/E170-1</f>
        <v>0.49619939897472154</v>
      </c>
      <c r="P170" s="27"/>
      <c r="Q170" s="27">
        <f>G170/E170-1</f>
        <v>0.17553473572564959</v>
      </c>
      <c r="R170" s="574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 ht="28.5" customHeight="1">
      <c r="A171" s="603" t="s">
        <v>125</v>
      </c>
      <c r="B171" s="604"/>
      <c r="C171" s="604"/>
      <c r="D171" s="605"/>
      <c r="E171" s="19"/>
      <c r="F171" s="19"/>
      <c r="G171" s="19"/>
      <c r="H171" s="19"/>
      <c r="I171" s="19"/>
      <c r="J171" s="19"/>
      <c r="K171" s="134"/>
      <c r="L171" s="134"/>
      <c r="M171" s="19"/>
      <c r="N171" s="19"/>
      <c r="O171" s="19"/>
      <c r="P171" s="19"/>
      <c r="Q171" s="19"/>
      <c r="R171" s="19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 ht="50.25" customHeight="1">
      <c r="A172" s="668" t="s">
        <v>126</v>
      </c>
      <c r="B172" s="568"/>
      <c r="C172" s="298" t="s">
        <v>67</v>
      </c>
      <c r="D172" s="36" t="s">
        <v>127</v>
      </c>
      <c r="E172" s="397">
        <v>985.1</v>
      </c>
      <c r="F172" s="272" t="s">
        <v>749</v>
      </c>
      <c r="G172" s="272">
        <v>1032</v>
      </c>
      <c r="H172" s="128"/>
      <c r="I172" s="400">
        <v>1220</v>
      </c>
      <c r="J172" s="128">
        <v>1268</v>
      </c>
      <c r="K172" s="128">
        <v>1315</v>
      </c>
      <c r="L172" s="143"/>
      <c r="M172" s="27">
        <f t="shared" ref="M172:M183" si="14">I172/E172-1</f>
        <v>0.238452948939194</v>
      </c>
      <c r="N172" s="27">
        <f t="shared" ref="N172:N183" si="15">J172/E172-1</f>
        <v>0.28717896660237541</v>
      </c>
      <c r="O172" s="27">
        <f t="shared" ref="O172:O183" si="16">K172/E172-1</f>
        <v>0.33488985889757372</v>
      </c>
      <c r="P172" s="27"/>
      <c r="Q172" s="27">
        <f t="shared" ref="Q172:Q183" si="17">G172/E172-1</f>
        <v>4.7609379758400072E-2</v>
      </c>
      <c r="R172" s="68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 ht="50.25" customHeight="1">
      <c r="A173" s="627"/>
      <c r="B173" s="628"/>
      <c r="C173" s="298" t="s">
        <v>93</v>
      </c>
      <c r="D173" s="36" t="s">
        <v>127</v>
      </c>
      <c r="E173" s="397">
        <v>1003.8</v>
      </c>
      <c r="F173" s="272" t="s">
        <v>749</v>
      </c>
      <c r="G173" s="272">
        <v>1193</v>
      </c>
      <c r="H173" s="128"/>
      <c r="I173" s="400">
        <v>1357</v>
      </c>
      <c r="J173" s="128">
        <v>1410</v>
      </c>
      <c r="K173" s="128">
        <v>1519</v>
      </c>
      <c r="L173" s="143"/>
      <c r="M173" s="27">
        <f t="shared" si="14"/>
        <v>0.35186292090057791</v>
      </c>
      <c r="N173" s="27">
        <f t="shared" si="15"/>
        <v>0.40466228332337129</v>
      </c>
      <c r="O173" s="27">
        <f t="shared" si="16"/>
        <v>0.51324965132496514</v>
      </c>
      <c r="P173" s="27"/>
      <c r="Q173" s="27">
        <f t="shared" si="17"/>
        <v>0.18848376170551906</v>
      </c>
      <c r="R173" s="573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 ht="50.25" customHeight="1">
      <c r="A174" s="623"/>
      <c r="B174" s="629"/>
      <c r="C174" s="298" t="s">
        <v>94</v>
      </c>
      <c r="D174" s="36" t="s">
        <v>127</v>
      </c>
      <c r="E174" s="397">
        <v>1927.7</v>
      </c>
      <c r="F174" s="272" t="s">
        <v>749</v>
      </c>
      <c r="G174" s="272">
        <v>2222</v>
      </c>
      <c r="H174" s="128"/>
      <c r="I174" s="400">
        <v>2424</v>
      </c>
      <c r="J174" s="128">
        <v>2525</v>
      </c>
      <c r="K174" s="128">
        <v>2828</v>
      </c>
      <c r="L174" s="143"/>
      <c r="M174" s="27">
        <f t="shared" si="14"/>
        <v>0.25745707319603661</v>
      </c>
      <c r="N174" s="27">
        <f t="shared" si="15"/>
        <v>0.30985111791253828</v>
      </c>
      <c r="O174" s="27">
        <f t="shared" si="16"/>
        <v>0.46703325206204283</v>
      </c>
      <c r="P174" s="27"/>
      <c r="Q174" s="27">
        <f t="shared" si="17"/>
        <v>0.15266898376303373</v>
      </c>
      <c r="R174" s="573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 ht="54.75" customHeight="1">
      <c r="A175" s="664" t="s">
        <v>128</v>
      </c>
      <c r="B175" s="568"/>
      <c r="C175" s="298" t="s">
        <v>67</v>
      </c>
      <c r="D175" s="36" t="s">
        <v>92</v>
      </c>
      <c r="E175" s="397">
        <v>1233.7</v>
      </c>
      <c r="F175" s="272" t="s">
        <v>749</v>
      </c>
      <c r="G175" s="272">
        <v>1266</v>
      </c>
      <c r="H175" s="128"/>
      <c r="I175" s="400">
        <v>1386</v>
      </c>
      <c r="J175" s="128">
        <v>1495</v>
      </c>
      <c r="K175" s="128">
        <v>1688</v>
      </c>
      <c r="L175" s="143"/>
      <c r="M175" s="27">
        <f t="shared" si="14"/>
        <v>0.12344978519899485</v>
      </c>
      <c r="N175" s="27">
        <f t="shared" si="15"/>
        <v>0.21180189673340344</v>
      </c>
      <c r="O175" s="27">
        <f t="shared" si="16"/>
        <v>0.36824187403744824</v>
      </c>
      <c r="P175" s="27"/>
      <c r="Q175" s="27">
        <f t="shared" si="17"/>
        <v>2.6181405528086232E-2</v>
      </c>
      <c r="R175" s="573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 ht="54.75" customHeight="1">
      <c r="A176" s="627"/>
      <c r="B176" s="628"/>
      <c r="C176" s="298" t="s">
        <v>93</v>
      </c>
      <c r="D176" s="36" t="s">
        <v>92</v>
      </c>
      <c r="E176" s="397">
        <v>1532</v>
      </c>
      <c r="F176" s="272" t="s">
        <v>749</v>
      </c>
      <c r="G176" s="272">
        <v>1823</v>
      </c>
      <c r="H176" s="128"/>
      <c r="I176" s="400">
        <v>1997</v>
      </c>
      <c r="J176" s="128">
        <v>2153</v>
      </c>
      <c r="K176" s="128">
        <v>2432</v>
      </c>
      <c r="L176" s="143"/>
      <c r="M176" s="27">
        <f t="shared" si="14"/>
        <v>0.30352480417754579</v>
      </c>
      <c r="N176" s="27">
        <f t="shared" si="15"/>
        <v>0.40535248041775462</v>
      </c>
      <c r="O176" s="27">
        <f t="shared" si="16"/>
        <v>0.58746736292428192</v>
      </c>
      <c r="P176" s="27"/>
      <c r="Q176" s="27">
        <f t="shared" si="17"/>
        <v>0.18994778067885121</v>
      </c>
      <c r="R176" s="573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 ht="54.75" customHeight="1">
      <c r="A177" s="623"/>
      <c r="B177" s="629"/>
      <c r="C177" s="298" t="s">
        <v>94</v>
      </c>
      <c r="D177" s="36" t="s">
        <v>92</v>
      </c>
      <c r="E177" s="397">
        <v>2888.2</v>
      </c>
      <c r="F177" s="272" t="s">
        <v>749</v>
      </c>
      <c r="G177" s="272">
        <v>3263</v>
      </c>
      <c r="H177" s="128"/>
      <c r="I177" s="400">
        <v>3574</v>
      </c>
      <c r="J177" s="128">
        <v>3853</v>
      </c>
      <c r="K177" s="128">
        <v>4351</v>
      </c>
      <c r="L177" s="143"/>
      <c r="M177" s="27">
        <f t="shared" si="14"/>
        <v>0.23744893012949242</v>
      </c>
      <c r="N177" s="27">
        <f t="shared" si="15"/>
        <v>0.33404888858112325</v>
      </c>
      <c r="O177" s="27">
        <f t="shared" si="16"/>
        <v>0.50647462087113082</v>
      </c>
      <c r="P177" s="27"/>
      <c r="Q177" s="27">
        <f t="shared" si="17"/>
        <v>0.12976940655079305</v>
      </c>
      <c r="R177" s="573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 ht="48.75" customHeight="1">
      <c r="A178" s="664" t="s">
        <v>129</v>
      </c>
      <c r="B178" s="568"/>
      <c r="C178" s="298" t="s">
        <v>67</v>
      </c>
      <c r="D178" s="36" t="s">
        <v>92</v>
      </c>
      <c r="E178" s="397">
        <v>2247.4</v>
      </c>
      <c r="F178" s="272" t="s">
        <v>749</v>
      </c>
      <c r="G178" s="272">
        <v>2179</v>
      </c>
      <c r="H178" s="128"/>
      <c r="I178" s="400">
        <v>2384</v>
      </c>
      <c r="J178" s="128">
        <v>2574</v>
      </c>
      <c r="K178" s="128">
        <v>2906</v>
      </c>
      <c r="L178" s="143"/>
      <c r="M178" s="27">
        <f t="shared" si="14"/>
        <v>6.0781347334697866E-2</v>
      </c>
      <c r="N178" s="27">
        <f t="shared" si="15"/>
        <v>0.14532348491590286</v>
      </c>
      <c r="O178" s="27">
        <f t="shared" si="16"/>
        <v>0.29304974637358727</v>
      </c>
      <c r="P178" s="27"/>
      <c r="Q178" s="27">
        <f t="shared" si="17"/>
        <v>-3.0435169529233863E-2</v>
      </c>
      <c r="R178" s="573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 ht="48.75" customHeight="1">
      <c r="A179" s="627"/>
      <c r="B179" s="628"/>
      <c r="C179" s="298" t="s">
        <v>93</v>
      </c>
      <c r="D179" s="36" t="s">
        <v>92</v>
      </c>
      <c r="E179" s="397">
        <v>2256.4</v>
      </c>
      <c r="F179" s="272">
        <v>8645</v>
      </c>
      <c r="G179" s="272">
        <v>2559</v>
      </c>
      <c r="H179" s="128"/>
      <c r="I179" s="400">
        <v>2803</v>
      </c>
      <c r="J179" s="128">
        <v>3023</v>
      </c>
      <c r="K179" s="128">
        <v>8645</v>
      </c>
      <c r="L179" s="128">
        <v>3413</v>
      </c>
      <c r="M179" s="27">
        <f t="shared" si="14"/>
        <v>0.24224428292855871</v>
      </c>
      <c r="N179" s="27">
        <f t="shared" si="15"/>
        <v>0.33974472611239137</v>
      </c>
      <c r="O179" s="27">
        <f t="shared" si="16"/>
        <v>2.8313242332919693</v>
      </c>
      <c r="P179" s="27">
        <f>L179/E179-1</f>
        <v>0.51258642084736739</v>
      </c>
      <c r="Q179" s="27">
        <f t="shared" si="17"/>
        <v>0.13410742776103524</v>
      </c>
      <c r="R179" s="573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 ht="48.75" customHeight="1">
      <c r="A180" s="623"/>
      <c r="B180" s="629"/>
      <c r="C180" s="298" t="s">
        <v>94</v>
      </c>
      <c r="D180" s="36" t="s">
        <v>92</v>
      </c>
      <c r="E180" s="397">
        <v>4584.7</v>
      </c>
      <c r="F180" s="272">
        <v>8645</v>
      </c>
      <c r="G180" s="272">
        <v>3788</v>
      </c>
      <c r="H180" s="128"/>
      <c r="I180" s="400">
        <v>4149</v>
      </c>
      <c r="J180" s="128">
        <v>4473</v>
      </c>
      <c r="K180" s="128">
        <v>8645</v>
      </c>
      <c r="L180" s="128">
        <v>6419</v>
      </c>
      <c r="M180" s="27">
        <f t="shared" si="14"/>
        <v>-9.503348092568753E-2</v>
      </c>
      <c r="N180" s="27">
        <f t="shared" si="15"/>
        <v>-2.4363644295155584E-2</v>
      </c>
      <c r="O180" s="27">
        <f t="shared" si="16"/>
        <v>0.88561956071280568</v>
      </c>
      <c r="P180" s="27">
        <f>L180/E180-1</f>
        <v>0.40009160904748398</v>
      </c>
      <c r="Q180" s="27">
        <f t="shared" si="17"/>
        <v>-0.17377363840600257</v>
      </c>
      <c r="R180" s="573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 ht="19.5" customHeight="1">
      <c r="A181" s="720" t="s">
        <v>130</v>
      </c>
      <c r="B181" s="568"/>
      <c r="C181" s="24" t="s">
        <v>67</v>
      </c>
      <c r="D181" s="602" t="s">
        <v>69</v>
      </c>
      <c r="E181" s="397">
        <v>555.2633360625</v>
      </c>
      <c r="F181" s="272" t="s">
        <v>749</v>
      </c>
      <c r="G181" s="272">
        <v>610</v>
      </c>
      <c r="H181" s="128"/>
      <c r="I181" s="400">
        <v>722</v>
      </c>
      <c r="J181" s="128">
        <v>750</v>
      </c>
      <c r="K181" s="128">
        <v>777</v>
      </c>
      <c r="L181" s="143"/>
      <c r="M181" s="27">
        <f t="shared" si="14"/>
        <v>0.30028394296635552</v>
      </c>
      <c r="N181" s="27">
        <f t="shared" si="15"/>
        <v>0.35071046707031384</v>
      </c>
      <c r="O181" s="27">
        <f t="shared" si="16"/>
        <v>0.399336043884845</v>
      </c>
      <c r="P181" s="27"/>
      <c r="Q181" s="27">
        <f t="shared" si="17"/>
        <v>9.8577846550521819E-2</v>
      </c>
      <c r="R181" s="573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 ht="19.5" customHeight="1">
      <c r="A182" s="627"/>
      <c r="B182" s="628"/>
      <c r="C182" s="24" t="s">
        <v>118</v>
      </c>
      <c r="D182" s="573"/>
      <c r="E182" s="400">
        <v>684.11782530000005</v>
      </c>
      <c r="F182" s="272" t="s">
        <v>749</v>
      </c>
      <c r="G182" s="272">
        <v>752</v>
      </c>
      <c r="H182" s="128"/>
      <c r="I182" s="400">
        <v>889</v>
      </c>
      <c r="J182" s="128">
        <v>924</v>
      </c>
      <c r="K182" s="128">
        <v>958</v>
      </c>
      <c r="L182" s="143"/>
      <c r="M182" s="27">
        <f t="shared" si="14"/>
        <v>0.29948375429357488</v>
      </c>
      <c r="N182" s="27">
        <f t="shared" si="15"/>
        <v>0.35064453202166823</v>
      </c>
      <c r="O182" s="27">
        <f t="shared" si="16"/>
        <v>0.40034357324324477</v>
      </c>
      <c r="P182" s="27"/>
      <c r="Q182" s="27">
        <f t="shared" si="17"/>
        <v>9.9225852900751699E-2</v>
      </c>
      <c r="R182" s="573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 ht="19.5" customHeight="1">
      <c r="A183" s="623"/>
      <c r="B183" s="629"/>
      <c r="C183" s="24" t="s">
        <v>94</v>
      </c>
      <c r="D183" s="574"/>
      <c r="E183" s="400">
        <v>990.87020467499985</v>
      </c>
      <c r="F183" s="272" t="s">
        <v>749</v>
      </c>
      <c r="G183" s="272">
        <v>1090</v>
      </c>
      <c r="H183" s="128"/>
      <c r="I183" s="400">
        <v>1288</v>
      </c>
      <c r="J183" s="128">
        <v>1338</v>
      </c>
      <c r="K183" s="128">
        <v>1387</v>
      </c>
      <c r="L183" s="143"/>
      <c r="M183" s="27">
        <f t="shared" si="14"/>
        <v>0.29986752444782327</v>
      </c>
      <c r="N183" s="27">
        <f t="shared" si="15"/>
        <v>0.35032822027266119</v>
      </c>
      <c r="O183" s="27">
        <f t="shared" si="16"/>
        <v>0.39977970218100212</v>
      </c>
      <c r="P183" s="27"/>
      <c r="Q183" s="27">
        <f t="shared" si="17"/>
        <v>0.10004316898146537</v>
      </c>
      <c r="R183" s="574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ht="28.5" customHeight="1">
      <c r="A184" s="48" t="s">
        <v>131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ht="40.5" customHeight="1">
      <c r="A185" s="668" t="s">
        <v>132</v>
      </c>
      <c r="B185" s="568"/>
      <c r="C185" s="298" t="s">
        <v>67</v>
      </c>
      <c r="D185" s="36" t="s">
        <v>92</v>
      </c>
      <c r="E185" s="397">
        <v>1552.6</v>
      </c>
      <c r="F185" s="272" t="s">
        <v>749</v>
      </c>
      <c r="G185" s="272">
        <v>1723</v>
      </c>
      <c r="H185" s="128"/>
      <c r="I185" s="400">
        <v>1802</v>
      </c>
      <c r="J185" s="128">
        <v>1958</v>
      </c>
      <c r="K185" s="128">
        <v>2194</v>
      </c>
      <c r="L185" s="128"/>
      <c r="M185" s="27">
        <f t="shared" ref="M185:M215" si="18">I185/E185-1</f>
        <v>0.16063377560221581</v>
      </c>
      <c r="N185" s="27">
        <f t="shared" ref="N185:N215" si="19">J185/E185-1</f>
        <v>0.26111039546567061</v>
      </c>
      <c r="O185" s="27">
        <f t="shared" ref="O185:O215" si="20">K185/E185-1</f>
        <v>0.4131134870539741</v>
      </c>
      <c r="P185" s="27"/>
      <c r="Q185" s="27">
        <f t="shared" ref="Q185:Q215" si="21">G185/E185-1</f>
        <v>0.10975138477392776</v>
      </c>
      <c r="R185" s="68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ht="40.5" customHeight="1">
      <c r="A186" s="627"/>
      <c r="B186" s="628"/>
      <c r="C186" s="298" t="s">
        <v>93</v>
      </c>
      <c r="D186" s="36" t="s">
        <v>92</v>
      </c>
      <c r="E186" s="397">
        <v>1968</v>
      </c>
      <c r="F186" s="272">
        <v>8785</v>
      </c>
      <c r="G186" s="272">
        <v>2361</v>
      </c>
      <c r="H186" s="128"/>
      <c r="I186" s="400">
        <v>2469</v>
      </c>
      <c r="J186" s="128">
        <v>2683</v>
      </c>
      <c r="K186" s="128">
        <v>8785</v>
      </c>
      <c r="L186" s="128">
        <v>3008</v>
      </c>
      <c r="M186" s="27">
        <f t="shared" si="18"/>
        <v>0.25457317073170738</v>
      </c>
      <c r="N186" s="27">
        <f t="shared" si="19"/>
        <v>0.36331300813008127</v>
      </c>
      <c r="O186" s="27">
        <f t="shared" si="20"/>
        <v>3.4639227642276422</v>
      </c>
      <c r="P186" s="27">
        <f>L186/E186-1</f>
        <v>0.52845528455284563</v>
      </c>
      <c r="Q186" s="27">
        <f t="shared" si="21"/>
        <v>0.19969512195121952</v>
      </c>
      <c r="R186" s="573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ht="40.5" customHeight="1">
      <c r="A187" s="623"/>
      <c r="B187" s="629"/>
      <c r="C187" s="298" t="s">
        <v>94</v>
      </c>
      <c r="D187" s="36" t="s">
        <v>97</v>
      </c>
      <c r="E187" s="397">
        <v>3920</v>
      </c>
      <c r="F187" s="272">
        <v>8785</v>
      </c>
      <c r="G187" s="272">
        <v>4714</v>
      </c>
      <c r="H187" s="128"/>
      <c r="I187" s="400">
        <v>4928</v>
      </c>
      <c r="J187" s="128">
        <v>5357</v>
      </c>
      <c r="K187" s="128">
        <v>8785</v>
      </c>
      <c r="L187" s="128">
        <v>5999</v>
      </c>
      <c r="M187" s="27">
        <f t="shared" si="18"/>
        <v>0.25714285714285712</v>
      </c>
      <c r="N187" s="27">
        <f t="shared" si="19"/>
        <v>0.36658163265306132</v>
      </c>
      <c r="O187" s="27">
        <f t="shared" si="20"/>
        <v>1.2410714285714284</v>
      </c>
      <c r="P187" s="27">
        <f>L187/E187-1</f>
        <v>0.53035714285714275</v>
      </c>
      <c r="Q187" s="27">
        <f t="shared" si="21"/>
        <v>0.20255102040816331</v>
      </c>
      <c r="R187" s="573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ht="33.75" customHeight="1">
      <c r="A188" s="664" t="s">
        <v>133</v>
      </c>
      <c r="B188" s="568"/>
      <c r="C188" s="298" t="s">
        <v>67</v>
      </c>
      <c r="D188" s="36" t="s">
        <v>113</v>
      </c>
      <c r="E188" s="397">
        <v>997.6</v>
      </c>
      <c r="F188" s="272" t="s">
        <v>749</v>
      </c>
      <c r="G188" s="272">
        <v>1071</v>
      </c>
      <c r="H188" s="128"/>
      <c r="I188" s="400">
        <v>1120</v>
      </c>
      <c r="J188" s="128">
        <v>1217</v>
      </c>
      <c r="K188" s="128">
        <v>1364</v>
      </c>
      <c r="L188" s="128"/>
      <c r="M188" s="27">
        <f t="shared" si="18"/>
        <v>0.12269446672012818</v>
      </c>
      <c r="N188" s="27">
        <f t="shared" si="19"/>
        <v>0.21992782678428235</v>
      </c>
      <c r="O188" s="27">
        <f t="shared" si="20"/>
        <v>0.3672814755412992</v>
      </c>
      <c r="P188" s="27"/>
      <c r="Q188" s="27">
        <f t="shared" si="21"/>
        <v>7.3576583801122641E-2</v>
      </c>
      <c r="R188" s="573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ht="33.75" customHeight="1">
      <c r="A189" s="627"/>
      <c r="B189" s="628"/>
      <c r="C189" s="298" t="s">
        <v>93</v>
      </c>
      <c r="D189" s="36" t="s">
        <v>113</v>
      </c>
      <c r="E189" s="397">
        <v>1056.5999999999999</v>
      </c>
      <c r="F189" s="272" t="s">
        <v>749</v>
      </c>
      <c r="G189" s="272">
        <v>1134</v>
      </c>
      <c r="H189" s="128"/>
      <c r="I189" s="400">
        <v>1185</v>
      </c>
      <c r="J189" s="128">
        <v>1288</v>
      </c>
      <c r="K189" s="128">
        <v>1443</v>
      </c>
      <c r="L189" s="128"/>
      <c r="M189" s="27">
        <f t="shared" si="18"/>
        <v>0.12152186257808073</v>
      </c>
      <c r="N189" s="27">
        <f t="shared" si="19"/>
        <v>0.21900435358697723</v>
      </c>
      <c r="O189" s="27">
        <f t="shared" si="20"/>
        <v>0.36570130607609319</v>
      </c>
      <c r="P189" s="27"/>
      <c r="Q189" s="27">
        <f t="shared" si="21"/>
        <v>7.3253833049403916E-2</v>
      </c>
      <c r="R189" s="573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 ht="33.75" customHeight="1">
      <c r="A190" s="623"/>
      <c r="B190" s="629"/>
      <c r="C190" s="298" t="s">
        <v>94</v>
      </c>
      <c r="D190" s="36" t="s">
        <v>113</v>
      </c>
      <c r="E190" s="397">
        <v>2723</v>
      </c>
      <c r="F190" s="272" t="s">
        <v>749</v>
      </c>
      <c r="G190" s="272">
        <v>2921</v>
      </c>
      <c r="H190" s="128"/>
      <c r="I190" s="400">
        <v>3054</v>
      </c>
      <c r="J190" s="128">
        <v>3320</v>
      </c>
      <c r="K190" s="128">
        <v>3718</v>
      </c>
      <c r="L190" s="128"/>
      <c r="M190" s="27">
        <f t="shared" si="18"/>
        <v>0.12155710613294168</v>
      </c>
      <c r="N190" s="27">
        <f t="shared" si="19"/>
        <v>0.2192434814542783</v>
      </c>
      <c r="O190" s="27">
        <f t="shared" si="20"/>
        <v>0.36540580242379739</v>
      </c>
      <c r="P190" s="27"/>
      <c r="Q190" s="27">
        <f t="shared" si="21"/>
        <v>7.2713918472273154E-2</v>
      </c>
      <c r="R190" s="573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ht="54" customHeight="1">
      <c r="A191" s="664" t="s">
        <v>134</v>
      </c>
      <c r="B191" s="568"/>
      <c r="C191" s="298" t="s">
        <v>67</v>
      </c>
      <c r="D191" s="36" t="s">
        <v>113</v>
      </c>
      <c r="E191" s="397">
        <v>1185.8</v>
      </c>
      <c r="F191" s="272" t="s">
        <v>749</v>
      </c>
      <c r="G191" s="272">
        <v>1215</v>
      </c>
      <c r="H191" s="128"/>
      <c r="I191" s="400">
        <v>1270</v>
      </c>
      <c r="J191" s="128">
        <v>1381</v>
      </c>
      <c r="K191" s="128">
        <v>1547</v>
      </c>
      <c r="L191" s="128"/>
      <c r="M191" s="27">
        <f t="shared" si="18"/>
        <v>7.1006915162759254E-2</v>
      </c>
      <c r="N191" s="27">
        <f t="shared" si="19"/>
        <v>0.16461460617304779</v>
      </c>
      <c r="O191" s="27">
        <f t="shared" si="20"/>
        <v>0.30460448642266824</v>
      </c>
      <c r="P191" s="27"/>
      <c r="Q191" s="27">
        <f t="shared" si="21"/>
        <v>2.4624725923427349E-2</v>
      </c>
      <c r="R191" s="573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 ht="54" customHeight="1">
      <c r="A192" s="623"/>
      <c r="B192" s="629"/>
      <c r="C192" s="298" t="s">
        <v>93</v>
      </c>
      <c r="D192" s="36" t="s">
        <v>113</v>
      </c>
      <c r="E192" s="397">
        <v>1188.5</v>
      </c>
      <c r="F192" s="272" t="s">
        <v>749</v>
      </c>
      <c r="G192" s="272">
        <v>1215</v>
      </c>
      <c r="H192" s="128"/>
      <c r="I192" s="400">
        <v>1307</v>
      </c>
      <c r="J192" s="128">
        <v>1426</v>
      </c>
      <c r="K192" s="128">
        <v>1664</v>
      </c>
      <c r="L192" s="128"/>
      <c r="M192" s="27">
        <f t="shared" si="18"/>
        <v>9.9705511148506565E-2</v>
      </c>
      <c r="N192" s="27">
        <f t="shared" si="19"/>
        <v>0.1998317206562894</v>
      </c>
      <c r="O192" s="27">
        <f t="shared" si="20"/>
        <v>0.4000841396718553</v>
      </c>
      <c r="P192" s="27"/>
      <c r="Q192" s="27">
        <f t="shared" si="21"/>
        <v>2.2297013041649105E-2</v>
      </c>
      <c r="R192" s="573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ht="51.75" customHeight="1">
      <c r="A193" s="735" t="s">
        <v>135</v>
      </c>
      <c r="B193" s="568"/>
      <c r="C193" s="298" t="s">
        <v>67</v>
      </c>
      <c r="D193" s="36" t="s">
        <v>113</v>
      </c>
      <c r="E193" s="397">
        <v>2314.6</v>
      </c>
      <c r="F193" s="272" t="s">
        <v>749</v>
      </c>
      <c r="G193" s="272">
        <v>2457</v>
      </c>
      <c r="H193" s="128"/>
      <c r="I193" s="400">
        <v>2680</v>
      </c>
      <c r="J193" s="128">
        <v>2904</v>
      </c>
      <c r="K193" s="128">
        <v>3128</v>
      </c>
      <c r="L193" s="128"/>
      <c r="M193" s="27">
        <f t="shared" si="18"/>
        <v>0.15786745009936931</v>
      </c>
      <c r="N193" s="27">
        <f t="shared" si="19"/>
        <v>0.25464443100319722</v>
      </c>
      <c r="O193" s="27">
        <f t="shared" si="20"/>
        <v>0.35142141190702492</v>
      </c>
      <c r="P193" s="27"/>
      <c r="Q193" s="27">
        <f t="shared" si="21"/>
        <v>6.1522509288862048E-2</v>
      </c>
      <c r="R193" s="573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ht="51.75" customHeight="1">
      <c r="A194" s="627"/>
      <c r="B194" s="628"/>
      <c r="C194" s="298" t="s">
        <v>93</v>
      </c>
      <c r="D194" s="36" t="s">
        <v>113</v>
      </c>
      <c r="E194" s="397">
        <v>2294.6999999999998</v>
      </c>
      <c r="F194" s="272">
        <v>6148</v>
      </c>
      <c r="G194" s="272">
        <v>2788</v>
      </c>
      <c r="H194" s="128"/>
      <c r="I194" s="400">
        <v>3042</v>
      </c>
      <c r="J194" s="128">
        <v>3295</v>
      </c>
      <c r="K194" s="128">
        <v>6148</v>
      </c>
      <c r="L194" s="128">
        <v>3213</v>
      </c>
      <c r="M194" s="27">
        <f t="shared" si="18"/>
        <v>0.32566348542293122</v>
      </c>
      <c r="N194" s="27">
        <f t="shared" si="19"/>
        <v>0.43591754913496339</v>
      </c>
      <c r="O194" s="27">
        <f t="shared" si="20"/>
        <v>1.6792173268836885</v>
      </c>
      <c r="P194" s="27">
        <f>L194/E194-1</f>
        <v>0.40018303046149839</v>
      </c>
      <c r="Q194" s="27">
        <f t="shared" si="21"/>
        <v>0.21497363489780819</v>
      </c>
      <c r="R194" s="573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ht="51.75" customHeight="1">
      <c r="A195" s="623"/>
      <c r="B195" s="629"/>
      <c r="C195" s="298" t="s">
        <v>94</v>
      </c>
      <c r="D195" s="36" t="s">
        <v>113</v>
      </c>
      <c r="E195" s="397">
        <v>4000.8</v>
      </c>
      <c r="F195" s="272">
        <v>6148</v>
      </c>
      <c r="G195" s="272">
        <v>4386</v>
      </c>
      <c r="H195" s="128"/>
      <c r="I195" s="400">
        <v>4785</v>
      </c>
      <c r="J195" s="128">
        <v>5184</v>
      </c>
      <c r="K195" s="128">
        <v>6148</v>
      </c>
      <c r="L195" s="128">
        <v>5583</v>
      </c>
      <c r="M195" s="27">
        <f t="shared" si="18"/>
        <v>0.19601079784043196</v>
      </c>
      <c r="N195" s="27">
        <f t="shared" si="19"/>
        <v>0.29574085182963405</v>
      </c>
      <c r="O195" s="27">
        <f t="shared" si="20"/>
        <v>0.53669266146770633</v>
      </c>
      <c r="P195" s="27">
        <f>L195/E195-1</f>
        <v>0.39547090581883615</v>
      </c>
      <c r="Q195" s="27">
        <f t="shared" si="21"/>
        <v>9.6280743851229644E-2</v>
      </c>
      <c r="R195" s="573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 ht="39.75" customHeight="1">
      <c r="A196" s="736" t="s">
        <v>136</v>
      </c>
      <c r="B196" s="568"/>
      <c r="C196" s="298" t="s">
        <v>67</v>
      </c>
      <c r="D196" s="36" t="s">
        <v>127</v>
      </c>
      <c r="E196" s="397">
        <v>2123.4</v>
      </c>
      <c r="F196" s="272" t="s">
        <v>749</v>
      </c>
      <c r="G196" s="272">
        <v>2230</v>
      </c>
      <c r="H196" s="128"/>
      <c r="I196" s="400">
        <v>2332</v>
      </c>
      <c r="J196" s="128">
        <v>2535</v>
      </c>
      <c r="K196" s="128">
        <v>2839</v>
      </c>
      <c r="L196" s="128"/>
      <c r="M196" s="27">
        <f t="shared" si="18"/>
        <v>9.8238673824997624E-2</v>
      </c>
      <c r="N196" s="27">
        <f t="shared" si="19"/>
        <v>0.19384006781576701</v>
      </c>
      <c r="O196" s="27">
        <f t="shared" si="20"/>
        <v>0.33700668738815098</v>
      </c>
      <c r="P196" s="27"/>
      <c r="Q196" s="27">
        <f t="shared" si="21"/>
        <v>5.0202505415842369E-2</v>
      </c>
      <c r="R196" s="573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ht="39.75" customHeight="1">
      <c r="A197" s="627"/>
      <c r="B197" s="628"/>
      <c r="C197" s="298" t="s">
        <v>93</v>
      </c>
      <c r="D197" s="36" t="s">
        <v>127</v>
      </c>
      <c r="E197" s="397">
        <v>2113.6</v>
      </c>
      <c r="F197" s="272" t="s">
        <v>749</v>
      </c>
      <c r="G197" s="272">
        <v>2432</v>
      </c>
      <c r="H197" s="128"/>
      <c r="I197" s="400">
        <v>2542</v>
      </c>
      <c r="J197" s="128">
        <v>2763</v>
      </c>
      <c r="K197" s="128">
        <v>3095</v>
      </c>
      <c r="L197" s="128"/>
      <c r="M197" s="27">
        <f t="shared" si="18"/>
        <v>0.20268735806207427</v>
      </c>
      <c r="N197" s="27">
        <f t="shared" si="19"/>
        <v>0.30724829674489018</v>
      </c>
      <c r="O197" s="27">
        <f t="shared" si="20"/>
        <v>0.46432626797880405</v>
      </c>
      <c r="P197" s="27"/>
      <c r="Q197" s="27">
        <f t="shared" si="21"/>
        <v>0.15064345193035589</v>
      </c>
      <c r="R197" s="573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ht="39.75" customHeight="1">
      <c r="A198" s="623"/>
      <c r="B198" s="629"/>
      <c r="C198" s="298" t="s">
        <v>94</v>
      </c>
      <c r="D198" s="36" t="s">
        <v>127</v>
      </c>
      <c r="E198" s="397">
        <v>3372.9</v>
      </c>
      <c r="F198" s="272" t="s">
        <v>749</v>
      </c>
      <c r="G198" s="272">
        <v>3622</v>
      </c>
      <c r="H198" s="128"/>
      <c r="I198" s="400">
        <v>3786</v>
      </c>
      <c r="J198" s="128">
        <v>4116</v>
      </c>
      <c r="K198" s="128">
        <v>4610</v>
      </c>
      <c r="L198" s="128"/>
      <c r="M198" s="27">
        <f t="shared" si="18"/>
        <v>0.12247620741794885</v>
      </c>
      <c r="N198" s="27">
        <f t="shared" si="19"/>
        <v>0.22031486258116151</v>
      </c>
      <c r="O198" s="27">
        <f t="shared" si="20"/>
        <v>0.36677636455275864</v>
      </c>
      <c r="P198" s="27"/>
      <c r="Q198" s="27">
        <f t="shared" si="21"/>
        <v>7.3853360609564378E-2</v>
      </c>
      <c r="R198" s="573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ht="53.25" customHeight="1">
      <c r="A199" s="668" t="s">
        <v>137</v>
      </c>
      <c r="B199" s="568"/>
      <c r="C199" s="298" t="s">
        <v>67</v>
      </c>
      <c r="D199" s="36" t="s">
        <v>113</v>
      </c>
      <c r="E199" s="397">
        <v>1181.4000000000001</v>
      </c>
      <c r="F199" s="272" t="s">
        <v>749</v>
      </c>
      <c r="G199" s="272">
        <v>1172</v>
      </c>
      <c r="H199" s="128"/>
      <c r="I199" s="400">
        <v>1225</v>
      </c>
      <c r="J199" s="128">
        <v>1332</v>
      </c>
      <c r="K199" s="128">
        <v>1492</v>
      </c>
      <c r="L199" s="128"/>
      <c r="M199" s="27">
        <f t="shared" si="18"/>
        <v>3.6905366514304871E-2</v>
      </c>
      <c r="N199" s="27">
        <f t="shared" si="19"/>
        <v>0.12747587607922806</v>
      </c>
      <c r="O199" s="27">
        <f t="shared" si="20"/>
        <v>0.26290841374640239</v>
      </c>
      <c r="P199" s="27"/>
      <c r="Q199" s="27">
        <f t="shared" si="21"/>
        <v>-7.9566615879466118E-3</v>
      </c>
      <c r="R199" s="573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ht="53.25" customHeight="1">
      <c r="A200" s="623"/>
      <c r="B200" s="629"/>
      <c r="C200" s="298" t="s">
        <v>93</v>
      </c>
      <c r="D200" s="36" t="s">
        <v>113</v>
      </c>
      <c r="E200" s="397">
        <v>1163</v>
      </c>
      <c r="F200" s="272" t="s">
        <v>749</v>
      </c>
      <c r="G200" s="272">
        <v>1205</v>
      </c>
      <c r="H200" s="128"/>
      <c r="I200" s="400">
        <v>1260</v>
      </c>
      <c r="J200" s="128">
        <v>1370</v>
      </c>
      <c r="K200" s="128">
        <v>1534</v>
      </c>
      <c r="L200" s="128"/>
      <c r="M200" s="27">
        <f t="shared" si="18"/>
        <v>8.3404987102321693E-2</v>
      </c>
      <c r="N200" s="27">
        <f t="shared" si="19"/>
        <v>0.1779879621668099</v>
      </c>
      <c r="O200" s="27">
        <f t="shared" si="20"/>
        <v>0.31900257953568367</v>
      </c>
      <c r="P200" s="27"/>
      <c r="Q200" s="27">
        <f t="shared" si="21"/>
        <v>3.6113499570077368E-2</v>
      </c>
      <c r="R200" s="573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ht="120.75" customHeight="1">
      <c r="A201" s="674" t="s">
        <v>138</v>
      </c>
      <c r="B201" s="605"/>
      <c r="C201" s="298" t="s">
        <v>67</v>
      </c>
      <c r="D201" s="36" t="s">
        <v>113</v>
      </c>
      <c r="E201" s="397">
        <v>1390.4</v>
      </c>
      <c r="F201" s="272" t="s">
        <v>749</v>
      </c>
      <c r="G201" s="272">
        <v>1647</v>
      </c>
      <c r="H201" s="128"/>
      <c r="I201" s="400">
        <v>1722</v>
      </c>
      <c r="J201" s="128">
        <v>1872</v>
      </c>
      <c r="K201" s="128">
        <v>2097</v>
      </c>
      <c r="L201" s="128"/>
      <c r="M201" s="27">
        <f t="shared" si="18"/>
        <v>0.23849252013808964</v>
      </c>
      <c r="N201" s="27">
        <f t="shared" si="19"/>
        <v>0.3463751438434981</v>
      </c>
      <c r="O201" s="27">
        <f t="shared" si="20"/>
        <v>0.50819907940161091</v>
      </c>
      <c r="P201" s="27"/>
      <c r="Q201" s="27">
        <f t="shared" si="21"/>
        <v>0.18455120828538552</v>
      </c>
      <c r="R201" s="573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ht="57" customHeight="1">
      <c r="A202" s="668" t="s">
        <v>139</v>
      </c>
      <c r="B202" s="568"/>
      <c r="C202" s="298" t="s">
        <v>67</v>
      </c>
      <c r="D202" s="36" t="s">
        <v>98</v>
      </c>
      <c r="E202" s="397">
        <v>2002.3</v>
      </c>
      <c r="F202" s="272" t="s">
        <v>749</v>
      </c>
      <c r="G202" s="272">
        <v>2174</v>
      </c>
      <c r="H202" s="128"/>
      <c r="I202" s="400">
        <v>2274</v>
      </c>
      <c r="J202" s="128">
        <v>2471</v>
      </c>
      <c r="K202" s="128">
        <v>2768</v>
      </c>
      <c r="L202" s="128"/>
      <c r="M202" s="27">
        <f t="shared" si="18"/>
        <v>0.13569395195525158</v>
      </c>
      <c r="N202" s="27">
        <f t="shared" si="19"/>
        <v>0.2340808070718674</v>
      </c>
      <c r="O202" s="27">
        <f t="shared" si="20"/>
        <v>0.38241022823752679</v>
      </c>
      <c r="P202" s="27"/>
      <c r="Q202" s="27">
        <f t="shared" si="21"/>
        <v>8.5751385906207789E-2</v>
      </c>
      <c r="R202" s="573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 ht="57" customHeight="1">
      <c r="A203" s="627"/>
      <c r="B203" s="628"/>
      <c r="C203" s="298" t="s">
        <v>93</v>
      </c>
      <c r="D203" s="36" t="s">
        <v>98</v>
      </c>
      <c r="E203" s="397">
        <v>2258.3000000000002</v>
      </c>
      <c r="F203" s="272">
        <v>8000</v>
      </c>
      <c r="G203" s="272">
        <v>2681</v>
      </c>
      <c r="H203" s="128"/>
      <c r="I203" s="400">
        <v>2803</v>
      </c>
      <c r="J203" s="128">
        <v>3047</v>
      </c>
      <c r="K203" s="128">
        <v>8000</v>
      </c>
      <c r="L203" s="128">
        <v>3413</v>
      </c>
      <c r="M203" s="27">
        <f t="shared" si="18"/>
        <v>0.24119913209051047</v>
      </c>
      <c r="N203" s="27">
        <f t="shared" si="19"/>
        <v>0.34924500730638086</v>
      </c>
      <c r="O203" s="27">
        <f t="shared" si="20"/>
        <v>2.5424877119957485</v>
      </c>
      <c r="P203" s="27">
        <f>L203/E203-1</f>
        <v>0.51131382013018634</v>
      </c>
      <c r="Q203" s="27">
        <f t="shared" si="21"/>
        <v>0.18717619448257539</v>
      </c>
      <c r="R203" s="573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ht="57" customHeight="1">
      <c r="A204" s="623"/>
      <c r="B204" s="629"/>
      <c r="C204" s="298" t="s">
        <v>94</v>
      </c>
      <c r="D204" s="36" t="s">
        <v>98</v>
      </c>
      <c r="E204" s="397">
        <v>5321</v>
      </c>
      <c r="F204" s="272">
        <v>8000</v>
      </c>
      <c r="G204" s="272">
        <v>6173</v>
      </c>
      <c r="H204" s="128"/>
      <c r="I204" s="400">
        <v>6453</v>
      </c>
      <c r="J204" s="128">
        <v>7015</v>
      </c>
      <c r="K204" s="128">
        <v>8000</v>
      </c>
      <c r="L204" s="128">
        <v>7450</v>
      </c>
      <c r="M204" s="27">
        <f t="shared" si="18"/>
        <v>0.2127419657959031</v>
      </c>
      <c r="N204" s="27">
        <f t="shared" si="19"/>
        <v>0.31836121029881603</v>
      </c>
      <c r="O204" s="27">
        <f t="shared" si="20"/>
        <v>0.50347679007705315</v>
      </c>
      <c r="P204" s="27">
        <f>L204/E204-1</f>
        <v>0.40011276075925584</v>
      </c>
      <c r="Q204" s="27">
        <f t="shared" si="21"/>
        <v>0.16012027814320606</v>
      </c>
      <c r="R204" s="573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ht="44.25" customHeight="1">
      <c r="A205" s="664" t="s">
        <v>140</v>
      </c>
      <c r="B205" s="568"/>
      <c r="C205" s="298" t="s">
        <v>67</v>
      </c>
      <c r="D205" s="36" t="s">
        <v>98</v>
      </c>
      <c r="E205" s="397">
        <v>1569.6</v>
      </c>
      <c r="F205" s="272" t="s">
        <v>749</v>
      </c>
      <c r="G205" s="272">
        <v>1684</v>
      </c>
      <c r="H205" s="128"/>
      <c r="I205" s="400">
        <v>1760</v>
      </c>
      <c r="J205" s="128">
        <v>1913</v>
      </c>
      <c r="K205" s="128">
        <v>2143</v>
      </c>
      <c r="L205" s="128"/>
      <c r="M205" s="27">
        <f t="shared" si="18"/>
        <v>0.12130479102956171</v>
      </c>
      <c r="N205" s="27">
        <f t="shared" si="19"/>
        <v>0.21878185524974514</v>
      </c>
      <c r="O205" s="27">
        <f t="shared" si="20"/>
        <v>0.36531600407747211</v>
      </c>
      <c r="P205" s="27"/>
      <c r="Q205" s="27">
        <f t="shared" si="21"/>
        <v>7.2884811416921602E-2</v>
      </c>
      <c r="R205" s="573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ht="44.25" customHeight="1">
      <c r="A206" s="627"/>
      <c r="B206" s="628"/>
      <c r="C206" s="298" t="s">
        <v>93</v>
      </c>
      <c r="D206" s="36" t="s">
        <v>98</v>
      </c>
      <c r="E206" s="397">
        <v>1975.3</v>
      </c>
      <c r="F206" s="272" t="s">
        <v>749</v>
      </c>
      <c r="G206" s="272">
        <v>2359</v>
      </c>
      <c r="H206" s="128"/>
      <c r="I206" s="400">
        <v>2466</v>
      </c>
      <c r="J206" s="128">
        <v>2681</v>
      </c>
      <c r="K206" s="128">
        <v>3003</v>
      </c>
      <c r="L206" s="128"/>
      <c r="M206" s="27">
        <f t="shared" si="18"/>
        <v>0.24841796182858311</v>
      </c>
      <c r="N206" s="27">
        <f t="shared" si="19"/>
        <v>0.35726218802207255</v>
      </c>
      <c r="O206" s="27">
        <f t="shared" si="20"/>
        <v>0.52027540120488025</v>
      </c>
      <c r="P206" s="27"/>
      <c r="Q206" s="27">
        <f t="shared" si="21"/>
        <v>0.19424897483926484</v>
      </c>
      <c r="R206" s="573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ht="44.25" customHeight="1">
      <c r="A207" s="623"/>
      <c r="B207" s="629"/>
      <c r="C207" s="298" t="s">
        <v>94</v>
      </c>
      <c r="D207" s="36" t="s">
        <v>98</v>
      </c>
      <c r="E207" s="397">
        <v>4030.8</v>
      </c>
      <c r="F207" s="272" t="s">
        <v>749</v>
      </c>
      <c r="G207" s="272">
        <v>4250</v>
      </c>
      <c r="H207" s="128"/>
      <c r="I207" s="400">
        <v>4443</v>
      </c>
      <c r="J207" s="128">
        <v>4830</v>
      </c>
      <c r="K207" s="128">
        <v>5410</v>
      </c>
      <c r="L207" s="128"/>
      <c r="M207" s="27">
        <f t="shared" si="18"/>
        <v>0.10226257814825845</v>
      </c>
      <c r="N207" s="27">
        <f t="shared" si="19"/>
        <v>0.19827329562369744</v>
      </c>
      <c r="O207" s="27">
        <f t="shared" si="20"/>
        <v>0.34216532698223667</v>
      </c>
      <c r="P207" s="27"/>
      <c r="Q207" s="27">
        <f t="shared" si="21"/>
        <v>5.4381264265158213E-2</v>
      </c>
      <c r="R207" s="573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ht="93.75" customHeight="1">
      <c r="A208" s="668" t="s">
        <v>141</v>
      </c>
      <c r="B208" s="568"/>
      <c r="C208" s="298" t="s">
        <v>67</v>
      </c>
      <c r="D208" s="36" t="s">
        <v>98</v>
      </c>
      <c r="E208" s="397">
        <v>2932.4</v>
      </c>
      <c r="F208" s="272">
        <v>7212</v>
      </c>
      <c r="G208" s="272">
        <v>3513</v>
      </c>
      <c r="H208" s="128"/>
      <c r="I208" s="400">
        <v>3673</v>
      </c>
      <c r="J208" s="128">
        <v>3992</v>
      </c>
      <c r="K208" s="128">
        <v>7212</v>
      </c>
      <c r="L208" s="128">
        <v>4105</v>
      </c>
      <c r="M208" s="27">
        <f t="shared" si="18"/>
        <v>0.25255763197380987</v>
      </c>
      <c r="N208" s="27">
        <f t="shared" si="19"/>
        <v>0.36134224525985537</v>
      </c>
      <c r="O208" s="27">
        <f t="shared" si="20"/>
        <v>1.4594189060155505</v>
      </c>
      <c r="P208" s="27">
        <f>L208/E208-1</f>
        <v>0.39987723366525718</v>
      </c>
      <c r="Q208" s="27">
        <f t="shared" si="21"/>
        <v>0.19799481653253315</v>
      </c>
      <c r="R208" s="573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ht="93.75" customHeight="1">
      <c r="A209" s="623"/>
      <c r="B209" s="629"/>
      <c r="C209" s="298" t="s">
        <v>93</v>
      </c>
      <c r="D209" s="36" t="s">
        <v>98</v>
      </c>
      <c r="E209" s="397">
        <v>2830.1</v>
      </c>
      <c r="F209" s="272">
        <v>7212</v>
      </c>
      <c r="G209" s="272">
        <v>3353</v>
      </c>
      <c r="H209" s="128">
        <v>4400</v>
      </c>
      <c r="I209" s="400">
        <v>3964</v>
      </c>
      <c r="J209" s="128">
        <v>4116</v>
      </c>
      <c r="K209" s="128">
        <v>7212</v>
      </c>
      <c r="L209" s="128">
        <v>4269</v>
      </c>
      <c r="M209" s="27">
        <f t="shared" si="18"/>
        <v>0.40065722059291198</v>
      </c>
      <c r="N209" s="27">
        <f t="shared" si="19"/>
        <v>0.45436557012119727</v>
      </c>
      <c r="O209" s="27">
        <f t="shared" si="20"/>
        <v>1.5483198473552173</v>
      </c>
      <c r="P209" s="27">
        <f>L209/E209-1</f>
        <v>0.50842726405427374</v>
      </c>
      <c r="Q209" s="27">
        <f t="shared" si="21"/>
        <v>0.18476378926539705</v>
      </c>
      <c r="R209" s="573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ht="103.5" customHeight="1">
      <c r="A210" s="674" t="s">
        <v>142</v>
      </c>
      <c r="B210" s="605"/>
      <c r="C210" s="298" t="s">
        <v>67</v>
      </c>
      <c r="D210" s="36" t="s">
        <v>110</v>
      </c>
      <c r="E210" s="397">
        <v>1128.0999999999999</v>
      </c>
      <c r="F210" s="277" t="s">
        <v>749</v>
      </c>
      <c r="G210" s="277">
        <v>1227</v>
      </c>
      <c r="H210" s="128">
        <v>1150</v>
      </c>
      <c r="I210" s="400">
        <v>1283</v>
      </c>
      <c r="J210" s="128">
        <v>1395</v>
      </c>
      <c r="K210" s="128">
        <v>1562</v>
      </c>
      <c r="L210" s="128"/>
      <c r="M210" s="27">
        <f t="shared" si="18"/>
        <v>0.13731052211683381</v>
      </c>
      <c r="N210" s="27">
        <f t="shared" si="19"/>
        <v>0.23659250066483484</v>
      </c>
      <c r="O210" s="27">
        <f t="shared" si="20"/>
        <v>0.38462902224980056</v>
      </c>
      <c r="P210" s="27"/>
      <c r="Q210" s="27">
        <f t="shared" si="21"/>
        <v>8.7669532842833187E-2</v>
      </c>
      <c r="R210" s="573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 ht="40.5" customHeight="1">
      <c r="A211" s="668" t="s">
        <v>143</v>
      </c>
      <c r="B211" s="568"/>
      <c r="C211" s="298" t="s">
        <v>67</v>
      </c>
      <c r="D211" s="36" t="s">
        <v>113</v>
      </c>
      <c r="E211" s="397">
        <v>1602.7</v>
      </c>
      <c r="F211" s="272" t="s">
        <v>749</v>
      </c>
      <c r="G211" s="272">
        <v>1666</v>
      </c>
      <c r="H211" s="128"/>
      <c r="I211" s="400">
        <v>1970</v>
      </c>
      <c r="J211" s="128">
        <v>2045</v>
      </c>
      <c r="K211" s="128">
        <v>2121</v>
      </c>
      <c r="L211" s="128"/>
      <c r="M211" s="27">
        <f t="shared" si="18"/>
        <v>0.22917576589505217</v>
      </c>
      <c r="N211" s="27">
        <f t="shared" si="19"/>
        <v>0.27597179759156409</v>
      </c>
      <c r="O211" s="27">
        <f t="shared" si="20"/>
        <v>0.32339177637736327</v>
      </c>
      <c r="P211" s="27"/>
      <c r="Q211" s="27">
        <f t="shared" si="21"/>
        <v>3.9495850751856132E-2</v>
      </c>
      <c r="R211" s="573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ht="40.5" customHeight="1">
      <c r="A212" s="627"/>
      <c r="B212" s="628"/>
      <c r="C212" s="298" t="s">
        <v>93</v>
      </c>
      <c r="D212" s="36" t="s">
        <v>113</v>
      </c>
      <c r="E212" s="397">
        <v>1621.5</v>
      </c>
      <c r="F212" s="272" t="s">
        <v>749</v>
      </c>
      <c r="G212" s="272">
        <v>1687</v>
      </c>
      <c r="H212" s="128"/>
      <c r="I212" s="400">
        <v>1994</v>
      </c>
      <c r="J212" s="128">
        <v>2070</v>
      </c>
      <c r="K212" s="128">
        <v>2147</v>
      </c>
      <c r="L212" s="128"/>
      <c r="M212" s="27">
        <f t="shared" si="18"/>
        <v>0.22972556275053968</v>
      </c>
      <c r="N212" s="27">
        <f t="shared" si="19"/>
        <v>0.27659574468085113</v>
      </c>
      <c r="O212" s="27">
        <f t="shared" si="20"/>
        <v>0.32408263953129812</v>
      </c>
      <c r="P212" s="27"/>
      <c r="Q212" s="27">
        <f t="shared" si="21"/>
        <v>4.0394696268886809E-2</v>
      </c>
      <c r="R212" s="573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 ht="40.5" customHeight="1">
      <c r="A213" s="623"/>
      <c r="B213" s="629"/>
      <c r="C213" s="298" t="s">
        <v>94</v>
      </c>
      <c r="D213" s="36" t="s">
        <v>92</v>
      </c>
      <c r="E213" s="397">
        <v>3401.5</v>
      </c>
      <c r="F213" s="272" t="s">
        <v>749</v>
      </c>
      <c r="G213" s="272">
        <v>4075</v>
      </c>
      <c r="H213" s="128">
        <v>5200</v>
      </c>
      <c r="I213" s="400">
        <v>4817</v>
      </c>
      <c r="J213" s="128">
        <v>5002</v>
      </c>
      <c r="K213" s="128">
        <v>5187</v>
      </c>
      <c r="L213" s="128"/>
      <c r="M213" s="27">
        <f t="shared" si="18"/>
        <v>0.41613993826253126</v>
      </c>
      <c r="N213" s="27">
        <f t="shared" si="19"/>
        <v>0.47052770836395719</v>
      </c>
      <c r="O213" s="27">
        <f t="shared" si="20"/>
        <v>0.52491547846538289</v>
      </c>
      <c r="P213" s="27"/>
      <c r="Q213" s="27">
        <f t="shared" si="21"/>
        <v>0.19800088196383947</v>
      </c>
      <c r="R213" s="573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 ht="51" customHeight="1">
      <c r="A214" s="668" t="s">
        <v>144</v>
      </c>
      <c r="B214" s="568"/>
      <c r="C214" s="298" t="s">
        <v>67</v>
      </c>
      <c r="D214" s="36" t="s">
        <v>113</v>
      </c>
      <c r="E214" s="397">
        <v>916.8</v>
      </c>
      <c r="F214" s="272" t="s">
        <v>749</v>
      </c>
      <c r="G214" s="272">
        <v>983</v>
      </c>
      <c r="H214" s="128"/>
      <c r="I214" s="400">
        <v>1163</v>
      </c>
      <c r="J214" s="128">
        <v>1207</v>
      </c>
      <c r="K214" s="128">
        <v>1252</v>
      </c>
      <c r="L214" s="128"/>
      <c r="M214" s="27">
        <f t="shared" si="18"/>
        <v>0.2685427574171031</v>
      </c>
      <c r="N214" s="27">
        <f t="shared" si="19"/>
        <v>0.31653577661431065</v>
      </c>
      <c r="O214" s="27">
        <f t="shared" si="20"/>
        <v>0.36561954624781867</v>
      </c>
      <c r="P214" s="27"/>
      <c r="Q214" s="27">
        <f t="shared" si="21"/>
        <v>7.2207678883071669E-2</v>
      </c>
      <c r="R214" s="573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ht="51" customHeight="1">
      <c r="A215" s="623"/>
      <c r="B215" s="629"/>
      <c r="C215" s="298" t="s">
        <v>93</v>
      </c>
      <c r="D215" s="36" t="s">
        <v>113</v>
      </c>
      <c r="E215" s="397">
        <v>917.3</v>
      </c>
      <c r="F215" s="272" t="s">
        <v>749</v>
      </c>
      <c r="G215" s="272">
        <v>981</v>
      </c>
      <c r="H215" s="128"/>
      <c r="I215" s="400">
        <v>1192</v>
      </c>
      <c r="J215" s="128">
        <v>1238</v>
      </c>
      <c r="K215" s="128">
        <v>1285</v>
      </c>
      <c r="L215" s="128"/>
      <c r="M215" s="27">
        <f t="shared" si="18"/>
        <v>0.29946582361277674</v>
      </c>
      <c r="N215" s="27">
        <f t="shared" si="19"/>
        <v>0.34961299465823625</v>
      </c>
      <c r="O215" s="27">
        <f t="shared" si="20"/>
        <v>0.40085032159598821</v>
      </c>
      <c r="P215" s="27"/>
      <c r="Q215" s="27">
        <f t="shared" si="21"/>
        <v>6.9442930339038478E-2</v>
      </c>
      <c r="R215" s="574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 ht="28.5" customHeight="1">
      <c r="A216" s="603" t="s">
        <v>145</v>
      </c>
      <c r="B216" s="604"/>
      <c r="C216" s="604"/>
      <c r="D216" s="605"/>
      <c r="E216" s="19"/>
      <c r="F216" s="19"/>
      <c r="G216" s="19"/>
      <c r="H216" s="19"/>
      <c r="I216" s="19"/>
      <c r="J216" s="19"/>
      <c r="K216" s="134"/>
      <c r="L216" s="134"/>
      <c r="M216" s="19"/>
      <c r="N216" s="19"/>
      <c r="O216" s="19"/>
      <c r="P216" s="19"/>
      <c r="Q216" s="19"/>
      <c r="R216" s="19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 ht="18" customHeight="1">
      <c r="A217" s="647" t="s">
        <v>100</v>
      </c>
      <c r="B217" s="604"/>
      <c r="C217" s="604"/>
      <c r="D217" s="605"/>
      <c r="E217" s="401"/>
      <c r="F217" s="273"/>
      <c r="G217" s="273"/>
      <c r="H217" s="29"/>
      <c r="I217" s="419"/>
      <c r="J217" s="287"/>
      <c r="K217" s="145"/>
      <c r="L217" s="145"/>
      <c r="M217" s="29"/>
      <c r="N217" s="29"/>
      <c r="O217" s="29"/>
      <c r="P217" s="29"/>
      <c r="Q217" s="29"/>
      <c r="R217" s="86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</row>
    <row r="218" spans="1:39" ht="38.25" customHeight="1">
      <c r="A218" s="672" t="s">
        <v>146</v>
      </c>
      <c r="B218" s="568"/>
      <c r="C218" s="298" t="s">
        <v>71</v>
      </c>
      <c r="D218" s="36" t="s">
        <v>127</v>
      </c>
      <c r="E218" s="403">
        <v>640.29999999999995</v>
      </c>
      <c r="F218" s="272" t="s">
        <v>749</v>
      </c>
      <c r="G218" s="272">
        <v>748</v>
      </c>
      <c r="H218" s="128">
        <v>900</v>
      </c>
      <c r="I218" s="400">
        <v>800</v>
      </c>
      <c r="J218" s="128">
        <v>867</v>
      </c>
      <c r="K218" s="128">
        <v>952</v>
      </c>
      <c r="L218" s="143"/>
      <c r="M218" s="27">
        <f t="shared" ref="M218:M225" si="22">I218/E218-1</f>
        <v>0.24941433702951743</v>
      </c>
      <c r="N218" s="27">
        <f t="shared" ref="N218:N225" si="23">J218/E218-1</f>
        <v>0.35405278775573956</v>
      </c>
      <c r="O218" s="27">
        <f t="shared" ref="O218:O225" si="24">K218/E218-1</f>
        <v>0.48680306106512572</v>
      </c>
      <c r="P218" s="27"/>
      <c r="Q218" s="27">
        <f t="shared" ref="Q218:Q225" si="25">G218/E218-1</f>
        <v>0.16820240512259876</v>
      </c>
      <c r="R218" s="616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ht="38.25" customHeight="1">
      <c r="A219" s="623"/>
      <c r="B219" s="629"/>
      <c r="C219" s="298" t="s">
        <v>67</v>
      </c>
      <c r="D219" s="36" t="s">
        <v>127</v>
      </c>
      <c r="E219" s="403">
        <v>690.1</v>
      </c>
      <c r="F219" s="272" t="s">
        <v>749</v>
      </c>
      <c r="G219" s="272">
        <v>820</v>
      </c>
      <c r="H219" s="128">
        <v>1100</v>
      </c>
      <c r="I219" s="400">
        <v>920</v>
      </c>
      <c r="J219" s="128">
        <v>980</v>
      </c>
      <c r="K219" s="128">
        <v>1044</v>
      </c>
      <c r="L219" s="143"/>
      <c r="M219" s="27">
        <f t="shared" si="22"/>
        <v>0.33314012461962039</v>
      </c>
      <c r="N219" s="27">
        <f t="shared" si="23"/>
        <v>0.4200840457904651</v>
      </c>
      <c r="O219" s="27">
        <f t="shared" si="24"/>
        <v>0.51282422837269959</v>
      </c>
      <c r="P219" s="27"/>
      <c r="Q219" s="27">
        <f t="shared" si="25"/>
        <v>0.18823358933487899</v>
      </c>
      <c r="R219" s="616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ht="36" customHeight="1">
      <c r="A220" s="665" t="s">
        <v>147</v>
      </c>
      <c r="B220" s="568"/>
      <c r="C220" s="298" t="s">
        <v>71</v>
      </c>
      <c r="D220" s="36" t="s">
        <v>127</v>
      </c>
      <c r="E220" s="403">
        <v>564.29999999999995</v>
      </c>
      <c r="F220" s="272" t="s">
        <v>749</v>
      </c>
      <c r="G220" s="272">
        <v>650</v>
      </c>
      <c r="H220" s="128">
        <v>1223</v>
      </c>
      <c r="I220" s="400">
        <v>700</v>
      </c>
      <c r="J220" s="128">
        <v>750</v>
      </c>
      <c r="K220" s="128">
        <v>827</v>
      </c>
      <c r="L220" s="143"/>
      <c r="M220" s="27">
        <f t="shared" si="22"/>
        <v>0.24047492468545117</v>
      </c>
      <c r="N220" s="27">
        <f t="shared" si="23"/>
        <v>0.32908027644869753</v>
      </c>
      <c r="O220" s="27">
        <f t="shared" si="24"/>
        <v>0.46553251816409724</v>
      </c>
      <c r="P220" s="27"/>
      <c r="Q220" s="27">
        <f t="shared" si="25"/>
        <v>0.1518695729222046</v>
      </c>
      <c r="R220" s="616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ht="36" customHeight="1">
      <c r="A221" s="623"/>
      <c r="B221" s="629"/>
      <c r="C221" s="298" t="s">
        <v>67</v>
      </c>
      <c r="D221" s="36" t="s">
        <v>127</v>
      </c>
      <c r="E221" s="403">
        <v>628.9</v>
      </c>
      <c r="F221" s="272" t="s">
        <v>749</v>
      </c>
      <c r="G221" s="272">
        <v>716</v>
      </c>
      <c r="H221" s="128">
        <v>1700</v>
      </c>
      <c r="I221" s="400">
        <v>800</v>
      </c>
      <c r="J221" s="128">
        <v>820</v>
      </c>
      <c r="K221" s="128">
        <v>911</v>
      </c>
      <c r="L221" s="143"/>
      <c r="M221" s="27">
        <f t="shared" si="22"/>
        <v>0.27206233105422162</v>
      </c>
      <c r="N221" s="27">
        <f t="shared" si="23"/>
        <v>0.30386388933057717</v>
      </c>
      <c r="O221" s="27">
        <f t="shared" si="24"/>
        <v>0.448560979487995</v>
      </c>
      <c r="P221" s="27"/>
      <c r="Q221" s="27">
        <f t="shared" si="25"/>
        <v>0.13849578629352832</v>
      </c>
      <c r="R221" s="616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ht="40.5" customHeight="1">
      <c r="A222" s="664" t="s">
        <v>148</v>
      </c>
      <c r="B222" s="568"/>
      <c r="C222" s="298" t="s">
        <v>71</v>
      </c>
      <c r="D222" s="36" t="s">
        <v>69</v>
      </c>
      <c r="E222" s="403">
        <v>221.7</v>
      </c>
      <c r="F222" s="272" t="s">
        <v>749</v>
      </c>
      <c r="G222" s="272">
        <v>255</v>
      </c>
      <c r="H222" s="128"/>
      <c r="I222" s="400">
        <v>278</v>
      </c>
      <c r="J222" s="128">
        <v>301</v>
      </c>
      <c r="K222" s="128">
        <v>325</v>
      </c>
      <c r="L222" s="143"/>
      <c r="M222" s="27">
        <f t="shared" si="22"/>
        <v>0.25394677492106466</v>
      </c>
      <c r="N222" s="27">
        <f t="shared" si="23"/>
        <v>0.35769057284618855</v>
      </c>
      <c r="O222" s="27">
        <f t="shared" si="24"/>
        <v>0.46594497068110075</v>
      </c>
      <c r="P222" s="27"/>
      <c r="Q222" s="27">
        <f t="shared" si="25"/>
        <v>0.15020297699594054</v>
      </c>
      <c r="R222" s="616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 ht="40.5" customHeight="1">
      <c r="A223" s="623"/>
      <c r="B223" s="629"/>
      <c r="C223" s="298" t="s">
        <v>67</v>
      </c>
      <c r="D223" s="36" t="s">
        <v>69</v>
      </c>
      <c r="E223" s="403">
        <v>279</v>
      </c>
      <c r="F223" s="272" t="s">
        <v>749</v>
      </c>
      <c r="G223" s="272">
        <v>327</v>
      </c>
      <c r="H223" s="128"/>
      <c r="I223" s="400">
        <v>357</v>
      </c>
      <c r="J223" s="128">
        <v>387</v>
      </c>
      <c r="K223" s="128">
        <v>417</v>
      </c>
      <c r="L223" s="143"/>
      <c r="M223" s="27">
        <f t="shared" si="22"/>
        <v>0.27956989247311825</v>
      </c>
      <c r="N223" s="27">
        <f t="shared" si="23"/>
        <v>0.38709677419354849</v>
      </c>
      <c r="O223" s="27">
        <f t="shared" si="24"/>
        <v>0.4946236559139785</v>
      </c>
      <c r="P223" s="27"/>
      <c r="Q223" s="27">
        <f t="shared" si="25"/>
        <v>0.17204301075268824</v>
      </c>
      <c r="R223" s="616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 ht="72" customHeight="1">
      <c r="A224" s="721" t="s">
        <v>149</v>
      </c>
      <c r="B224" s="605"/>
      <c r="C224" s="24" t="s">
        <v>150</v>
      </c>
      <c r="D224" s="36"/>
      <c r="E224" s="403">
        <v>191.9</v>
      </c>
      <c r="F224" s="272" t="s">
        <v>749</v>
      </c>
      <c r="G224" s="272">
        <v>211</v>
      </c>
      <c r="H224" s="128"/>
      <c r="I224" s="400">
        <v>250</v>
      </c>
      <c r="J224" s="128">
        <v>260</v>
      </c>
      <c r="K224" s="128">
        <v>270</v>
      </c>
      <c r="L224" s="143"/>
      <c r="M224" s="27">
        <f t="shared" si="22"/>
        <v>0.30276185513288167</v>
      </c>
      <c r="N224" s="27">
        <f t="shared" si="23"/>
        <v>0.35487232933819701</v>
      </c>
      <c r="O224" s="27">
        <f t="shared" si="24"/>
        <v>0.40698280354351213</v>
      </c>
      <c r="P224" s="27"/>
      <c r="Q224" s="27">
        <f t="shared" si="25"/>
        <v>9.9531005732152122E-2</v>
      </c>
      <c r="R224" s="96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ht="121.5" customHeight="1">
      <c r="A225" s="722" t="s">
        <v>151</v>
      </c>
      <c r="B225" s="605"/>
      <c r="C225" s="298" t="s">
        <v>152</v>
      </c>
      <c r="D225" s="36" t="s">
        <v>86</v>
      </c>
      <c r="E225" s="403">
        <v>2212.5</v>
      </c>
      <c r="F225" s="275" t="s">
        <v>749</v>
      </c>
      <c r="G225" s="275">
        <v>2167</v>
      </c>
      <c r="H225" s="266">
        <v>2400</v>
      </c>
      <c r="I225" s="400">
        <v>2264</v>
      </c>
      <c r="J225" s="128">
        <v>2462</v>
      </c>
      <c r="K225" s="128">
        <v>2758</v>
      </c>
      <c r="L225" s="143"/>
      <c r="M225" s="27">
        <f t="shared" si="22"/>
        <v>2.3276836158192094E-2</v>
      </c>
      <c r="N225" s="27">
        <f t="shared" si="23"/>
        <v>0.11276836158192083</v>
      </c>
      <c r="O225" s="27">
        <f t="shared" si="24"/>
        <v>0.24655367231638414</v>
      </c>
      <c r="P225" s="27"/>
      <c r="Q225" s="27">
        <f t="shared" si="25"/>
        <v>-2.0564971751412475E-2</v>
      </c>
      <c r="R225" s="96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39" ht="18" customHeight="1">
      <c r="A226" s="670" t="s">
        <v>104</v>
      </c>
      <c r="B226" s="604"/>
      <c r="C226" s="604"/>
      <c r="D226" s="605"/>
      <c r="E226" s="401"/>
      <c r="F226" s="273"/>
      <c r="G226" s="273"/>
      <c r="H226" s="29"/>
      <c r="I226" s="429"/>
      <c r="J226" s="430"/>
      <c r="K226" s="431"/>
      <c r="L226" s="145"/>
      <c r="M226" s="350"/>
      <c r="N226" s="350"/>
      <c r="O226" s="350"/>
      <c r="P226" s="350"/>
      <c r="Q226" s="27"/>
      <c r="R226" s="96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</row>
    <row r="227" spans="1:39" ht="93" customHeight="1">
      <c r="A227" s="723" t="s">
        <v>153</v>
      </c>
      <c r="B227" s="605"/>
      <c r="C227" s="298" t="s">
        <v>154</v>
      </c>
      <c r="D227" s="299"/>
      <c r="E227" s="400">
        <v>556</v>
      </c>
      <c r="F227" s="272" t="s">
        <v>749</v>
      </c>
      <c r="G227" s="272">
        <v>584</v>
      </c>
      <c r="H227" s="128"/>
      <c r="I227" s="400">
        <v>611</v>
      </c>
      <c r="J227" s="128">
        <v>639</v>
      </c>
      <c r="K227" s="128">
        <v>778</v>
      </c>
      <c r="L227" s="143"/>
      <c r="M227" s="27">
        <f t="shared" ref="M227:M248" si="26">I227/E227-1</f>
        <v>9.8920863309352569E-2</v>
      </c>
      <c r="N227" s="27">
        <f t="shared" ref="N227:N248" si="27">J227/E227-1</f>
        <v>0.14928057553956831</v>
      </c>
      <c r="O227" s="27">
        <f t="shared" ref="O227:O248" si="28">K227/E227-1</f>
        <v>0.39928057553956831</v>
      </c>
      <c r="P227" s="27"/>
      <c r="Q227" s="27">
        <f t="shared" ref="Q227:Q248" si="29">G227/E227-1</f>
        <v>5.0359712230215736E-2</v>
      </c>
      <c r="R227" s="96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</row>
    <row r="228" spans="1:39" ht="39.75" customHeight="1">
      <c r="A228" s="665" t="s">
        <v>155</v>
      </c>
      <c r="B228" s="568"/>
      <c r="C228" s="298" t="s">
        <v>71</v>
      </c>
      <c r="D228" s="36" t="s">
        <v>156</v>
      </c>
      <c r="E228" s="403">
        <v>661</v>
      </c>
      <c r="F228" s="272" t="s">
        <v>749</v>
      </c>
      <c r="G228" s="272">
        <v>772</v>
      </c>
      <c r="H228" s="128">
        <v>1000</v>
      </c>
      <c r="I228" s="400">
        <v>870</v>
      </c>
      <c r="J228" s="128">
        <v>890</v>
      </c>
      <c r="K228" s="128">
        <v>983</v>
      </c>
      <c r="L228" s="143"/>
      <c r="M228" s="27">
        <f t="shared" si="26"/>
        <v>0.31618759455370649</v>
      </c>
      <c r="N228" s="27">
        <f t="shared" si="27"/>
        <v>0.34644478063540096</v>
      </c>
      <c r="O228" s="27">
        <f t="shared" si="28"/>
        <v>0.48714069591527998</v>
      </c>
      <c r="P228" s="27"/>
      <c r="Q228" s="27">
        <f t="shared" si="29"/>
        <v>0.16792738275340402</v>
      </c>
      <c r="R228" s="616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39" ht="39.75" customHeight="1">
      <c r="A229" s="623"/>
      <c r="B229" s="629"/>
      <c r="C229" s="298" t="s">
        <v>67</v>
      </c>
      <c r="D229" s="36" t="s">
        <v>156</v>
      </c>
      <c r="E229" s="403">
        <v>708.4</v>
      </c>
      <c r="F229" s="272" t="s">
        <v>749</v>
      </c>
      <c r="G229" s="272">
        <v>851</v>
      </c>
      <c r="H229" s="128"/>
      <c r="I229" s="400">
        <v>980</v>
      </c>
      <c r="J229" s="128">
        <v>998</v>
      </c>
      <c r="K229" s="128">
        <v>1084</v>
      </c>
      <c r="L229" s="143"/>
      <c r="M229" s="27">
        <f t="shared" si="26"/>
        <v>0.38339920948616601</v>
      </c>
      <c r="N229" s="27">
        <f t="shared" si="27"/>
        <v>0.40880858272162635</v>
      </c>
      <c r="O229" s="27">
        <f t="shared" si="28"/>
        <v>0.53020892151326948</v>
      </c>
      <c r="P229" s="27"/>
      <c r="Q229" s="27">
        <f t="shared" si="29"/>
        <v>0.20129870129870131</v>
      </c>
      <c r="R229" s="616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39" ht="59.25" customHeight="1">
      <c r="A230" s="665" t="s">
        <v>157</v>
      </c>
      <c r="B230" s="568"/>
      <c r="C230" s="298" t="s">
        <v>71</v>
      </c>
      <c r="D230" s="36" t="s">
        <v>72</v>
      </c>
      <c r="E230" s="403">
        <v>480.5</v>
      </c>
      <c r="F230" s="272">
        <v>475</v>
      </c>
      <c r="G230" s="272">
        <v>536</v>
      </c>
      <c r="H230" s="128">
        <v>850</v>
      </c>
      <c r="I230" s="400">
        <v>634</v>
      </c>
      <c r="J230" s="128">
        <v>659</v>
      </c>
      <c r="K230" s="128">
        <v>683</v>
      </c>
      <c r="L230" s="143"/>
      <c r="M230" s="27">
        <f t="shared" si="26"/>
        <v>0.31945889698231</v>
      </c>
      <c r="N230" s="27">
        <f t="shared" si="27"/>
        <v>0.37148803329864721</v>
      </c>
      <c r="O230" s="27">
        <f t="shared" si="28"/>
        <v>0.42143600416233085</v>
      </c>
      <c r="P230" s="27"/>
      <c r="Q230" s="27">
        <f t="shared" si="29"/>
        <v>0.11550468262226854</v>
      </c>
      <c r="R230" s="616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39" ht="59.25" customHeight="1">
      <c r="A231" s="623"/>
      <c r="B231" s="629"/>
      <c r="C231" s="298" t="s">
        <v>67</v>
      </c>
      <c r="D231" s="36" t="s">
        <v>72</v>
      </c>
      <c r="E231" s="403">
        <v>572.4</v>
      </c>
      <c r="F231" s="272">
        <v>475</v>
      </c>
      <c r="G231" s="272">
        <v>643</v>
      </c>
      <c r="H231" s="128">
        <v>1090</v>
      </c>
      <c r="I231" s="400">
        <v>761</v>
      </c>
      <c r="J231" s="128">
        <v>790</v>
      </c>
      <c r="K231" s="128">
        <v>819</v>
      </c>
      <c r="L231" s="143"/>
      <c r="M231" s="27">
        <f t="shared" si="26"/>
        <v>0.32948986722571627</v>
      </c>
      <c r="N231" s="27">
        <f t="shared" si="27"/>
        <v>0.3801537386443048</v>
      </c>
      <c r="O231" s="27">
        <f t="shared" si="28"/>
        <v>0.4308176100628931</v>
      </c>
      <c r="P231" s="27"/>
      <c r="Q231" s="27">
        <f t="shared" si="29"/>
        <v>0.12334032145352913</v>
      </c>
      <c r="R231" s="616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39" ht="65.25" customHeight="1">
      <c r="A232" s="665" t="s">
        <v>158</v>
      </c>
      <c r="B232" s="568"/>
      <c r="C232" s="298" t="s">
        <v>71</v>
      </c>
      <c r="D232" s="36" t="s">
        <v>72</v>
      </c>
      <c r="E232" s="403">
        <v>619.20000000000005</v>
      </c>
      <c r="F232" s="272">
        <v>1583</v>
      </c>
      <c r="G232" s="272">
        <v>614</v>
      </c>
      <c r="H232" s="128">
        <v>730</v>
      </c>
      <c r="I232" s="400">
        <v>698</v>
      </c>
      <c r="J232" s="128">
        <v>726</v>
      </c>
      <c r="K232" s="128">
        <v>1583</v>
      </c>
      <c r="L232" s="143">
        <v>867</v>
      </c>
      <c r="M232" s="27">
        <f t="shared" si="26"/>
        <v>0.12726098191214463</v>
      </c>
      <c r="N232" s="27">
        <f t="shared" si="27"/>
        <v>0.17248062015503862</v>
      </c>
      <c r="O232" s="27">
        <f t="shared" si="28"/>
        <v>1.5565245478036176</v>
      </c>
      <c r="P232" s="27">
        <f>L232/E232-1</f>
        <v>0.40019379844961223</v>
      </c>
      <c r="Q232" s="27">
        <f t="shared" si="29"/>
        <v>-8.3979328165375566E-3</v>
      </c>
      <c r="R232" s="75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1:39" ht="65.25" customHeight="1">
      <c r="A233" s="623"/>
      <c r="B233" s="629"/>
      <c r="C233" s="298" t="s">
        <v>67</v>
      </c>
      <c r="D233" s="36" t="s">
        <v>72</v>
      </c>
      <c r="E233" s="403">
        <v>667.2</v>
      </c>
      <c r="F233" s="272">
        <v>1583</v>
      </c>
      <c r="G233" s="272">
        <v>658</v>
      </c>
      <c r="H233" s="128">
        <v>950</v>
      </c>
      <c r="I233" s="400">
        <v>779</v>
      </c>
      <c r="J233" s="128">
        <v>809</v>
      </c>
      <c r="K233" s="128">
        <v>1583</v>
      </c>
      <c r="L233" s="143">
        <v>934</v>
      </c>
      <c r="M233" s="27">
        <f t="shared" si="26"/>
        <v>0.16756594724220619</v>
      </c>
      <c r="N233" s="27">
        <f t="shared" si="27"/>
        <v>0.21252997601918455</v>
      </c>
      <c r="O233" s="27">
        <f t="shared" si="28"/>
        <v>1.3726019184652278</v>
      </c>
      <c r="P233" s="27">
        <f>L233/E233-1</f>
        <v>0.39988009592326135</v>
      </c>
      <c r="Q233" s="27">
        <f t="shared" si="29"/>
        <v>-1.3788968824940073E-2</v>
      </c>
      <c r="R233" s="75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spans="1:39" ht="48" customHeight="1">
      <c r="A234" s="665" t="s">
        <v>159</v>
      </c>
      <c r="B234" s="568"/>
      <c r="C234" s="298" t="s">
        <v>71</v>
      </c>
      <c r="D234" s="36" t="s">
        <v>72</v>
      </c>
      <c r="E234" s="403">
        <v>457.8</v>
      </c>
      <c r="F234" s="272" t="s">
        <v>749</v>
      </c>
      <c r="G234" s="272">
        <v>449</v>
      </c>
      <c r="H234" s="128">
        <v>700</v>
      </c>
      <c r="I234" s="400">
        <v>511</v>
      </c>
      <c r="J234" s="128">
        <v>531</v>
      </c>
      <c r="K234" s="128">
        <v>573</v>
      </c>
      <c r="L234" s="143"/>
      <c r="M234" s="27">
        <f t="shared" si="26"/>
        <v>0.11620795107033643</v>
      </c>
      <c r="N234" s="27">
        <f t="shared" si="27"/>
        <v>0.15989515072083882</v>
      </c>
      <c r="O234" s="27">
        <f t="shared" si="28"/>
        <v>0.25163826998689376</v>
      </c>
      <c r="P234" s="27"/>
      <c r="Q234" s="27">
        <f t="shared" si="29"/>
        <v>-1.9222367846221111E-2</v>
      </c>
      <c r="R234" s="616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1:39" ht="48" customHeight="1">
      <c r="A235" s="623"/>
      <c r="B235" s="629"/>
      <c r="C235" s="298" t="s">
        <v>67</v>
      </c>
      <c r="D235" s="36" t="s">
        <v>72</v>
      </c>
      <c r="E235" s="403">
        <v>497</v>
      </c>
      <c r="F235" s="272" t="s">
        <v>749</v>
      </c>
      <c r="G235" s="272">
        <v>498</v>
      </c>
      <c r="H235" s="128"/>
      <c r="I235" s="400">
        <v>589</v>
      </c>
      <c r="J235" s="128">
        <v>611</v>
      </c>
      <c r="K235" s="128">
        <v>634</v>
      </c>
      <c r="L235" s="143"/>
      <c r="M235" s="27">
        <f t="shared" si="26"/>
        <v>0.18511066398390352</v>
      </c>
      <c r="N235" s="27">
        <f t="shared" si="27"/>
        <v>0.22937625754527158</v>
      </c>
      <c r="O235" s="27">
        <f t="shared" si="28"/>
        <v>0.2756539235412474</v>
      </c>
      <c r="P235" s="27"/>
      <c r="Q235" s="27">
        <f t="shared" si="29"/>
        <v>2.012072434607548E-3</v>
      </c>
      <c r="R235" s="616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ht="47.25" customHeight="1">
      <c r="A236" s="665" t="s">
        <v>160</v>
      </c>
      <c r="B236" s="568"/>
      <c r="C236" s="298" t="s">
        <v>67</v>
      </c>
      <c r="D236" s="36" t="s">
        <v>86</v>
      </c>
      <c r="E236" s="403">
        <v>732.8</v>
      </c>
      <c r="F236" s="272" t="s">
        <v>749</v>
      </c>
      <c r="G236" s="272">
        <v>858</v>
      </c>
      <c r="H236" s="128"/>
      <c r="I236" s="400">
        <v>975</v>
      </c>
      <c r="J236" s="128">
        <v>1014</v>
      </c>
      <c r="K236" s="128">
        <v>1092</v>
      </c>
      <c r="L236" s="143"/>
      <c r="M236" s="27">
        <f t="shared" si="26"/>
        <v>0.33051310043668125</v>
      </c>
      <c r="N236" s="27">
        <f t="shared" si="27"/>
        <v>0.38373362445414849</v>
      </c>
      <c r="O236" s="27">
        <f t="shared" si="28"/>
        <v>0.49017467248908297</v>
      </c>
      <c r="P236" s="27"/>
      <c r="Q236" s="27">
        <f t="shared" si="29"/>
        <v>0.17085152838427953</v>
      </c>
      <c r="R236" s="616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</row>
    <row r="237" spans="1:39" ht="47.25" customHeight="1">
      <c r="A237" s="623"/>
      <c r="B237" s="629"/>
      <c r="C237" s="298" t="s">
        <v>93</v>
      </c>
      <c r="D237" s="36" t="s">
        <v>86</v>
      </c>
      <c r="E237" s="403">
        <v>782.3</v>
      </c>
      <c r="F237" s="272" t="s">
        <v>749</v>
      </c>
      <c r="G237" s="272">
        <v>936</v>
      </c>
      <c r="H237" s="128"/>
      <c r="I237" s="400">
        <v>1063</v>
      </c>
      <c r="J237" s="128">
        <v>1106</v>
      </c>
      <c r="K237" s="128">
        <v>1191</v>
      </c>
      <c r="L237" s="143"/>
      <c r="M237" s="27">
        <f t="shared" si="26"/>
        <v>0.35881375431420182</v>
      </c>
      <c r="N237" s="27">
        <f t="shared" si="27"/>
        <v>0.41377987984149311</v>
      </c>
      <c r="O237" s="27">
        <f t="shared" si="28"/>
        <v>0.52243384890706901</v>
      </c>
      <c r="P237" s="27"/>
      <c r="Q237" s="27">
        <f t="shared" si="29"/>
        <v>0.19647194171034132</v>
      </c>
      <c r="R237" s="616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</row>
    <row r="238" spans="1:39" ht="51" customHeight="1">
      <c r="A238" s="665" t="s">
        <v>161</v>
      </c>
      <c r="B238" s="568"/>
      <c r="C238" s="298" t="s">
        <v>71</v>
      </c>
      <c r="D238" s="36" t="s">
        <v>86</v>
      </c>
      <c r="E238" s="403">
        <v>690</v>
      </c>
      <c r="F238" s="272" t="s">
        <v>749</v>
      </c>
      <c r="G238" s="272">
        <v>847</v>
      </c>
      <c r="H238" s="128">
        <v>1600</v>
      </c>
      <c r="I238" s="400">
        <v>962</v>
      </c>
      <c r="J238" s="128">
        <v>1001</v>
      </c>
      <c r="K238" s="128">
        <v>1078</v>
      </c>
      <c r="L238" s="143"/>
      <c r="M238" s="27">
        <f t="shared" si="26"/>
        <v>0.39420289855072466</v>
      </c>
      <c r="N238" s="27">
        <f t="shared" si="27"/>
        <v>0.45072463768115933</v>
      </c>
      <c r="O238" s="27">
        <f t="shared" si="28"/>
        <v>0.56231884057971016</v>
      </c>
      <c r="P238" s="27"/>
      <c r="Q238" s="27">
        <f t="shared" si="29"/>
        <v>0.22753623188405792</v>
      </c>
      <c r="R238" s="616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</row>
    <row r="239" spans="1:39" ht="51" customHeight="1">
      <c r="A239" s="623"/>
      <c r="B239" s="629"/>
      <c r="C239" s="298" t="s">
        <v>67</v>
      </c>
      <c r="D239" s="36" t="s">
        <v>156</v>
      </c>
      <c r="E239" s="403">
        <v>809</v>
      </c>
      <c r="F239" s="272" t="s">
        <v>749</v>
      </c>
      <c r="G239" s="272">
        <v>944</v>
      </c>
      <c r="H239" s="128"/>
      <c r="I239" s="400">
        <v>1076</v>
      </c>
      <c r="J239" s="128">
        <v>1116</v>
      </c>
      <c r="K239" s="128">
        <v>1203</v>
      </c>
      <c r="L239" s="143"/>
      <c r="M239" s="27">
        <f t="shared" si="26"/>
        <v>0.33003708281829414</v>
      </c>
      <c r="N239" s="27">
        <f t="shared" si="27"/>
        <v>0.37948084054388143</v>
      </c>
      <c r="O239" s="27">
        <f t="shared" si="28"/>
        <v>0.48702101359703343</v>
      </c>
      <c r="P239" s="27"/>
      <c r="Q239" s="27">
        <f t="shared" si="29"/>
        <v>0.16687268232385666</v>
      </c>
      <c r="R239" s="616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</row>
    <row r="240" spans="1:39" ht="49.5" customHeight="1">
      <c r="A240" s="665" t="s">
        <v>162</v>
      </c>
      <c r="B240" s="568"/>
      <c r="C240" s="298" t="s">
        <v>71</v>
      </c>
      <c r="D240" s="36" t="s">
        <v>156</v>
      </c>
      <c r="E240" s="403">
        <v>797.3</v>
      </c>
      <c r="F240" s="272" t="s">
        <v>749</v>
      </c>
      <c r="G240" s="272">
        <v>958</v>
      </c>
      <c r="H240" s="128">
        <v>1100</v>
      </c>
      <c r="I240" s="400">
        <v>1088</v>
      </c>
      <c r="J240" s="128">
        <v>1132</v>
      </c>
      <c r="K240" s="128">
        <v>1219</v>
      </c>
      <c r="L240" s="143"/>
      <c r="M240" s="27">
        <f t="shared" si="26"/>
        <v>0.3646055437100213</v>
      </c>
      <c r="N240" s="27">
        <f t="shared" si="27"/>
        <v>0.4197917973159413</v>
      </c>
      <c r="O240" s="27">
        <f t="shared" si="28"/>
        <v>0.52891007149128311</v>
      </c>
      <c r="P240" s="27"/>
      <c r="Q240" s="27">
        <f t="shared" si="29"/>
        <v>0.20155524896525789</v>
      </c>
      <c r="R240" s="616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1:39" ht="49.5" customHeight="1">
      <c r="A241" s="623"/>
      <c r="B241" s="629"/>
      <c r="C241" s="298" t="s">
        <v>67</v>
      </c>
      <c r="D241" s="36" t="s">
        <v>156</v>
      </c>
      <c r="E241" s="403">
        <v>886</v>
      </c>
      <c r="F241" s="272" t="s">
        <v>749</v>
      </c>
      <c r="G241" s="272">
        <v>1065</v>
      </c>
      <c r="H241" s="128"/>
      <c r="I241" s="400">
        <v>1211</v>
      </c>
      <c r="J241" s="128">
        <v>1259</v>
      </c>
      <c r="K241" s="128">
        <v>1357</v>
      </c>
      <c r="L241" s="143"/>
      <c r="M241" s="27">
        <f t="shared" si="26"/>
        <v>0.36681715575620766</v>
      </c>
      <c r="N241" s="27">
        <f t="shared" si="27"/>
        <v>0.42099322799097072</v>
      </c>
      <c r="O241" s="27">
        <f t="shared" si="28"/>
        <v>0.53160270880361171</v>
      </c>
      <c r="P241" s="27"/>
      <c r="Q241" s="27">
        <f t="shared" si="29"/>
        <v>0.2020316027088036</v>
      </c>
      <c r="R241" s="616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1:39" ht="69.75" customHeight="1">
      <c r="A242" s="665" t="s">
        <v>163</v>
      </c>
      <c r="B242" s="568"/>
      <c r="C242" s="298" t="s">
        <v>71</v>
      </c>
      <c r="D242" s="36" t="s">
        <v>92</v>
      </c>
      <c r="E242" s="403">
        <v>1128.8</v>
      </c>
      <c r="F242" s="272" t="s">
        <v>749</v>
      </c>
      <c r="G242" s="272">
        <v>1281</v>
      </c>
      <c r="H242" s="128">
        <v>1370</v>
      </c>
      <c r="I242" s="400">
        <v>1339</v>
      </c>
      <c r="J242" s="128">
        <v>1514</v>
      </c>
      <c r="K242" s="128">
        <v>1631</v>
      </c>
      <c r="L242" s="143"/>
      <c r="M242" s="27">
        <f t="shared" si="26"/>
        <v>0.18621545003543583</v>
      </c>
      <c r="N242" s="27">
        <f t="shared" si="27"/>
        <v>0.34124734231041809</v>
      </c>
      <c r="O242" s="27">
        <f t="shared" si="28"/>
        <v>0.44489723600283493</v>
      </c>
      <c r="P242" s="27"/>
      <c r="Q242" s="27">
        <f t="shared" si="29"/>
        <v>0.1348334514528704</v>
      </c>
      <c r="R242" s="616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1:39" ht="69.75" customHeight="1">
      <c r="A243" s="623"/>
      <c r="B243" s="629"/>
      <c r="C243" s="298" t="s">
        <v>67</v>
      </c>
      <c r="D243" s="36" t="s">
        <v>92</v>
      </c>
      <c r="E243" s="403">
        <v>1190.5</v>
      </c>
      <c r="F243" s="272" t="s">
        <v>749</v>
      </c>
      <c r="G243" s="272">
        <v>1413</v>
      </c>
      <c r="H243" s="128"/>
      <c r="I243" s="400">
        <v>1477</v>
      </c>
      <c r="J243" s="128">
        <v>1606</v>
      </c>
      <c r="K243" s="128">
        <v>1799</v>
      </c>
      <c r="L243" s="143"/>
      <c r="M243" s="27">
        <f t="shared" si="26"/>
        <v>0.24065518689626209</v>
      </c>
      <c r="N243" s="27">
        <f t="shared" si="27"/>
        <v>0.3490130197396053</v>
      </c>
      <c r="O243" s="27">
        <f t="shared" si="28"/>
        <v>0.51112977740445187</v>
      </c>
      <c r="P243" s="27"/>
      <c r="Q243" s="27">
        <f t="shared" si="29"/>
        <v>0.18689626207475851</v>
      </c>
      <c r="R243" s="616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spans="1:39" ht="95.25" customHeight="1">
      <c r="A244" s="737" t="s">
        <v>164</v>
      </c>
      <c r="B244" s="605"/>
      <c r="C244" s="298"/>
      <c r="D244" s="36" t="s">
        <v>69</v>
      </c>
      <c r="E244" s="403">
        <v>376.4</v>
      </c>
      <c r="F244" s="272" t="s">
        <v>749</v>
      </c>
      <c r="G244" s="272">
        <v>440</v>
      </c>
      <c r="H244" s="128"/>
      <c r="I244" s="400">
        <v>520</v>
      </c>
      <c r="J244" s="128">
        <v>540</v>
      </c>
      <c r="K244" s="128">
        <v>560</v>
      </c>
      <c r="L244" s="143"/>
      <c r="M244" s="27">
        <f t="shared" si="26"/>
        <v>0.381509032943677</v>
      </c>
      <c r="N244" s="27">
        <f t="shared" si="27"/>
        <v>0.43464399574920298</v>
      </c>
      <c r="O244" s="27">
        <f t="shared" si="28"/>
        <v>0.48777895855472919</v>
      </c>
      <c r="P244" s="27"/>
      <c r="Q244" s="27">
        <f t="shared" si="29"/>
        <v>0.16896918172157283</v>
      </c>
      <c r="R244" s="96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1:39" ht="94.5" customHeight="1">
      <c r="A245" s="719" t="s">
        <v>165</v>
      </c>
      <c r="B245" s="605"/>
      <c r="C245" s="298"/>
      <c r="D245" s="36" t="s">
        <v>69</v>
      </c>
      <c r="E245" s="397">
        <v>296.39999999999998</v>
      </c>
      <c r="F245" s="272" t="s">
        <v>749</v>
      </c>
      <c r="G245" s="272">
        <v>358</v>
      </c>
      <c r="H245" s="128"/>
      <c r="I245" s="400">
        <v>424</v>
      </c>
      <c r="J245" s="128">
        <v>440</v>
      </c>
      <c r="K245" s="128">
        <v>457</v>
      </c>
      <c r="L245" s="143"/>
      <c r="M245" s="27">
        <f t="shared" si="26"/>
        <v>0.43049932523616752</v>
      </c>
      <c r="N245" s="27">
        <f t="shared" si="27"/>
        <v>0.48448043184885292</v>
      </c>
      <c r="O245" s="27">
        <f t="shared" si="28"/>
        <v>0.54183535762483137</v>
      </c>
      <c r="P245" s="27"/>
      <c r="Q245" s="27">
        <f t="shared" si="29"/>
        <v>0.20782726045883959</v>
      </c>
      <c r="R245" s="96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ht="60.75" customHeight="1">
      <c r="A246" s="665" t="s">
        <v>166</v>
      </c>
      <c r="B246" s="568"/>
      <c r="C246" s="298" t="s">
        <v>71</v>
      </c>
      <c r="D246" s="36" t="s">
        <v>127</v>
      </c>
      <c r="E246" s="397">
        <v>1351.6</v>
      </c>
      <c r="F246" s="272" t="s">
        <v>749</v>
      </c>
      <c r="G246" s="272">
        <v>1350</v>
      </c>
      <c r="H246" s="128">
        <v>1594</v>
      </c>
      <c r="I246" s="400">
        <v>1532</v>
      </c>
      <c r="J246" s="128">
        <v>1593</v>
      </c>
      <c r="K246" s="128">
        <v>1716</v>
      </c>
      <c r="L246" s="143"/>
      <c r="M246" s="27">
        <f t="shared" si="26"/>
        <v>0.13347144125480925</v>
      </c>
      <c r="N246" s="27">
        <f t="shared" si="27"/>
        <v>0.17860313702278785</v>
      </c>
      <c r="O246" s="27">
        <f t="shared" si="28"/>
        <v>0.26960639242379414</v>
      </c>
      <c r="P246" s="27"/>
      <c r="Q246" s="27">
        <f t="shared" si="29"/>
        <v>-1.1837821840781082E-3</v>
      </c>
      <c r="R246" s="616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1:39" ht="60.75" customHeight="1">
      <c r="A247" s="623"/>
      <c r="B247" s="629"/>
      <c r="C247" s="298" t="s">
        <v>67</v>
      </c>
      <c r="D247" s="36" t="s">
        <v>127</v>
      </c>
      <c r="E247" s="397">
        <v>1385.2</v>
      </c>
      <c r="F247" s="272" t="s">
        <v>749</v>
      </c>
      <c r="G247" s="272">
        <v>1347</v>
      </c>
      <c r="H247" s="128"/>
      <c r="I247" s="400">
        <v>1592</v>
      </c>
      <c r="J247" s="128">
        <v>1662</v>
      </c>
      <c r="K247" s="128">
        <v>1940</v>
      </c>
      <c r="L247" s="143"/>
      <c r="M247" s="27">
        <f t="shared" si="26"/>
        <v>0.14929252093560486</v>
      </c>
      <c r="N247" s="27">
        <f t="shared" si="27"/>
        <v>0.19982673982096455</v>
      </c>
      <c r="O247" s="27">
        <f t="shared" si="28"/>
        <v>0.40051978053710657</v>
      </c>
      <c r="P247" s="27"/>
      <c r="Q247" s="27">
        <f t="shared" si="29"/>
        <v>-2.7577245163153408E-2</v>
      </c>
      <c r="R247" s="616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ht="128.25" customHeight="1">
      <c r="A248" s="719" t="s">
        <v>167</v>
      </c>
      <c r="B248" s="605"/>
      <c r="C248" s="298" t="s">
        <v>67</v>
      </c>
      <c r="D248" s="36" t="s">
        <v>86</v>
      </c>
      <c r="E248" s="397">
        <v>1913.7</v>
      </c>
      <c r="F248" s="272">
        <v>4120</v>
      </c>
      <c r="G248" s="272">
        <v>1718</v>
      </c>
      <c r="H248" s="128"/>
      <c r="I248" s="400">
        <v>1952</v>
      </c>
      <c r="J248" s="128">
        <v>2030</v>
      </c>
      <c r="K248" s="128">
        <v>4120</v>
      </c>
      <c r="L248" s="143">
        <v>2679</v>
      </c>
      <c r="M248" s="27">
        <f t="shared" si="26"/>
        <v>2.001358624653804E-2</v>
      </c>
      <c r="N248" s="27">
        <f t="shared" si="27"/>
        <v>6.0772325860897647E-2</v>
      </c>
      <c r="O248" s="27">
        <f t="shared" si="28"/>
        <v>1.1528975283482259</v>
      </c>
      <c r="P248" s="27">
        <f>L248/E248-1</f>
        <v>0.3999059413701207</v>
      </c>
      <c r="Q248" s="27">
        <f t="shared" si="29"/>
        <v>-0.10226263259654078</v>
      </c>
      <c r="R248" s="95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1:39" ht="28.5" customHeight="1">
      <c r="A249" s="603" t="s">
        <v>168</v>
      </c>
      <c r="B249" s="604"/>
      <c r="C249" s="604"/>
      <c r="D249" s="605"/>
      <c r="E249" s="19"/>
      <c r="F249" s="19"/>
      <c r="G249" s="19"/>
      <c r="H249" s="19"/>
      <c r="I249" s="19"/>
      <c r="J249" s="19"/>
      <c r="K249" s="134"/>
      <c r="L249" s="134"/>
      <c r="M249" s="19"/>
      <c r="N249" s="19"/>
      <c r="O249" s="19"/>
      <c r="P249" s="19"/>
      <c r="Q249" s="19"/>
      <c r="R249" s="19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ht="18" customHeight="1">
      <c r="A250" s="647" t="s">
        <v>104</v>
      </c>
      <c r="B250" s="604"/>
      <c r="C250" s="604"/>
      <c r="D250" s="605"/>
      <c r="E250" s="401"/>
      <c r="F250" s="273"/>
      <c r="G250" s="273"/>
      <c r="H250" s="29"/>
      <c r="I250" s="419"/>
      <c r="J250" s="287"/>
      <c r="K250" s="145"/>
      <c r="L250" s="145"/>
      <c r="M250" s="29"/>
      <c r="N250" s="29"/>
      <c r="O250" s="29"/>
      <c r="P250" s="29"/>
      <c r="Q250" s="29"/>
      <c r="R250" s="694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</row>
    <row r="251" spans="1:39" ht="18" customHeight="1">
      <c r="A251" s="677" t="s">
        <v>169</v>
      </c>
      <c r="B251" s="679" t="s">
        <v>170</v>
      </c>
      <c r="C251" s="24" t="s">
        <v>67</v>
      </c>
      <c r="D251" s="602" t="s">
        <v>69</v>
      </c>
      <c r="E251" s="397">
        <v>99.1</v>
      </c>
      <c r="F251" s="272" t="s">
        <v>749</v>
      </c>
      <c r="G251" s="272">
        <v>117</v>
      </c>
      <c r="H251" s="128">
        <v>123</v>
      </c>
      <c r="I251" s="418">
        <v>139</v>
      </c>
      <c r="J251" s="143">
        <v>145</v>
      </c>
      <c r="K251" s="143">
        <v>150</v>
      </c>
      <c r="L251" s="143"/>
      <c r="M251" s="27">
        <f t="shared" ref="M251:M289" si="30">I251/E251-1</f>
        <v>0.40262361251261369</v>
      </c>
      <c r="N251" s="27">
        <f t="shared" ref="N251:N289" si="31">J251/E251-1</f>
        <v>0.4631685166498487</v>
      </c>
      <c r="O251" s="27">
        <f t="shared" ref="O251:O289" si="32">K251/E251-1</f>
        <v>0.51362260343087796</v>
      </c>
      <c r="P251" s="27"/>
      <c r="Q251" s="27">
        <f t="shared" ref="Q251:Q289" si="33">G251/E251-1</f>
        <v>0.18062563067608473</v>
      </c>
      <c r="R251" s="573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</row>
    <row r="252" spans="1:39" ht="18" customHeight="1">
      <c r="A252" s="573"/>
      <c r="B252" s="573"/>
      <c r="C252" s="24" t="s">
        <v>118</v>
      </c>
      <c r="D252" s="573"/>
      <c r="E252" s="397">
        <v>104.3</v>
      </c>
      <c r="F252" s="272" t="s">
        <v>749</v>
      </c>
      <c r="G252" s="272">
        <v>125</v>
      </c>
      <c r="H252" s="128">
        <v>152</v>
      </c>
      <c r="I252" s="418">
        <v>148</v>
      </c>
      <c r="J252" s="143">
        <v>154</v>
      </c>
      <c r="K252" s="143">
        <v>160</v>
      </c>
      <c r="L252" s="143"/>
      <c r="M252" s="27">
        <f t="shared" si="30"/>
        <v>0.4189837008628956</v>
      </c>
      <c r="N252" s="27">
        <f t="shared" si="31"/>
        <v>0.47651006711409405</v>
      </c>
      <c r="O252" s="27">
        <f t="shared" si="32"/>
        <v>0.5340364333652925</v>
      </c>
      <c r="P252" s="27"/>
      <c r="Q252" s="27">
        <f t="shared" si="33"/>
        <v>0.19846596356663482</v>
      </c>
      <c r="R252" s="573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</row>
    <row r="253" spans="1:39" ht="18" customHeight="1">
      <c r="A253" s="574"/>
      <c r="B253" s="574"/>
      <c r="C253" s="24" t="s">
        <v>94</v>
      </c>
      <c r="D253" s="573"/>
      <c r="E253" s="397">
        <v>251.2</v>
      </c>
      <c r="F253" s="272" t="s">
        <v>749</v>
      </c>
      <c r="G253" s="272">
        <v>301</v>
      </c>
      <c r="H253" s="128"/>
      <c r="I253" s="418">
        <v>356</v>
      </c>
      <c r="J253" s="143">
        <v>370</v>
      </c>
      <c r="K253" s="143">
        <v>384</v>
      </c>
      <c r="L253" s="143"/>
      <c r="M253" s="27">
        <f t="shared" si="30"/>
        <v>0.41719745222929938</v>
      </c>
      <c r="N253" s="27">
        <f t="shared" si="31"/>
        <v>0.47292993630573266</v>
      </c>
      <c r="O253" s="27">
        <f t="shared" si="32"/>
        <v>0.52866242038216571</v>
      </c>
      <c r="P253" s="27"/>
      <c r="Q253" s="27">
        <f t="shared" si="33"/>
        <v>0.1982484076433122</v>
      </c>
      <c r="R253" s="573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</row>
    <row r="254" spans="1:39" ht="18" customHeight="1">
      <c r="A254" s="677" t="s">
        <v>171</v>
      </c>
      <c r="B254" s="679" t="s">
        <v>172</v>
      </c>
      <c r="C254" s="24" t="s">
        <v>67</v>
      </c>
      <c r="D254" s="573"/>
      <c r="E254" s="397">
        <v>151.4</v>
      </c>
      <c r="F254" s="272" t="s">
        <v>749</v>
      </c>
      <c r="G254" s="272">
        <v>181</v>
      </c>
      <c r="H254" s="128">
        <v>131</v>
      </c>
      <c r="I254" s="418">
        <v>214</v>
      </c>
      <c r="J254" s="143">
        <v>222</v>
      </c>
      <c r="K254" s="143">
        <v>230</v>
      </c>
      <c r="L254" s="143"/>
      <c r="M254" s="27">
        <f t="shared" si="30"/>
        <v>0.41347424042272118</v>
      </c>
      <c r="N254" s="27">
        <f t="shared" si="31"/>
        <v>0.46631439894319682</v>
      </c>
      <c r="O254" s="27">
        <f t="shared" si="32"/>
        <v>0.51915455746367223</v>
      </c>
      <c r="P254" s="27"/>
      <c r="Q254" s="27">
        <f t="shared" si="33"/>
        <v>0.19550858652575953</v>
      </c>
      <c r="R254" s="573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</row>
    <row r="255" spans="1:39" ht="18" customHeight="1">
      <c r="A255" s="573"/>
      <c r="B255" s="573"/>
      <c r="C255" s="24" t="s">
        <v>118</v>
      </c>
      <c r="D255" s="573"/>
      <c r="E255" s="397">
        <v>159.30000000000001</v>
      </c>
      <c r="F255" s="272" t="s">
        <v>749</v>
      </c>
      <c r="G255" s="272">
        <v>192</v>
      </c>
      <c r="H255" s="128"/>
      <c r="I255" s="418">
        <v>227</v>
      </c>
      <c r="J255" s="143">
        <v>236</v>
      </c>
      <c r="K255" s="143">
        <v>245</v>
      </c>
      <c r="L255" s="143"/>
      <c r="M255" s="27">
        <f t="shared" si="30"/>
        <v>0.42498430634023854</v>
      </c>
      <c r="N255" s="27">
        <f t="shared" si="31"/>
        <v>0.4814814814814814</v>
      </c>
      <c r="O255" s="27">
        <f t="shared" si="32"/>
        <v>0.53797865662272426</v>
      </c>
      <c r="P255" s="27"/>
      <c r="Q255" s="27">
        <f t="shared" si="33"/>
        <v>0.20527306967984926</v>
      </c>
      <c r="R255" s="573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</row>
    <row r="256" spans="1:39" ht="18" customHeight="1">
      <c r="A256" s="574"/>
      <c r="B256" s="574"/>
      <c r="C256" s="24" t="s">
        <v>94</v>
      </c>
      <c r="D256" s="573"/>
      <c r="E256" s="397">
        <v>521</v>
      </c>
      <c r="F256" s="272" t="s">
        <v>749</v>
      </c>
      <c r="G256" s="272">
        <v>614</v>
      </c>
      <c r="H256" s="128"/>
      <c r="I256" s="418">
        <v>727</v>
      </c>
      <c r="J256" s="143">
        <v>755</v>
      </c>
      <c r="K256" s="143">
        <v>782</v>
      </c>
      <c r="L256" s="143"/>
      <c r="M256" s="27">
        <f t="shared" si="30"/>
        <v>0.39539347408829184</v>
      </c>
      <c r="N256" s="27">
        <f t="shared" si="31"/>
        <v>0.44913627639155473</v>
      </c>
      <c r="O256" s="27">
        <f t="shared" si="32"/>
        <v>0.50095969289827247</v>
      </c>
      <c r="P256" s="27"/>
      <c r="Q256" s="27">
        <f t="shared" si="33"/>
        <v>0.17850287907869489</v>
      </c>
      <c r="R256" s="573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</row>
    <row r="257" spans="1:39" ht="18" customHeight="1">
      <c r="A257" s="677" t="s">
        <v>173</v>
      </c>
      <c r="B257" s="679" t="s">
        <v>174</v>
      </c>
      <c r="C257" s="24" t="s">
        <v>67</v>
      </c>
      <c r="D257" s="573"/>
      <c r="E257" s="397">
        <v>222.6</v>
      </c>
      <c r="F257" s="272" t="s">
        <v>749</v>
      </c>
      <c r="G257" s="272">
        <v>269</v>
      </c>
      <c r="H257" s="128"/>
      <c r="I257" s="418">
        <v>318</v>
      </c>
      <c r="J257" s="143">
        <v>331</v>
      </c>
      <c r="K257" s="143">
        <v>343</v>
      </c>
      <c r="L257" s="143"/>
      <c r="M257" s="27">
        <f t="shared" si="30"/>
        <v>0.4285714285714286</v>
      </c>
      <c r="N257" s="27">
        <f t="shared" si="31"/>
        <v>0.48697214734950589</v>
      </c>
      <c r="O257" s="27">
        <f t="shared" si="32"/>
        <v>0.54088050314465419</v>
      </c>
      <c r="P257" s="27"/>
      <c r="Q257" s="27">
        <f t="shared" si="33"/>
        <v>0.20844564240790664</v>
      </c>
      <c r="R257" s="573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</row>
    <row r="258" spans="1:39" ht="18" customHeight="1">
      <c r="A258" s="573"/>
      <c r="B258" s="573"/>
      <c r="C258" s="24" t="s">
        <v>118</v>
      </c>
      <c r="D258" s="573"/>
      <c r="E258" s="397">
        <v>252</v>
      </c>
      <c r="F258" s="272" t="s">
        <v>749</v>
      </c>
      <c r="G258" s="272">
        <v>299</v>
      </c>
      <c r="H258" s="128"/>
      <c r="I258" s="418">
        <v>354</v>
      </c>
      <c r="J258" s="143">
        <v>368</v>
      </c>
      <c r="K258" s="143">
        <v>381</v>
      </c>
      <c r="L258" s="143"/>
      <c r="M258" s="27">
        <f t="shared" si="30"/>
        <v>0.40476190476190466</v>
      </c>
      <c r="N258" s="27">
        <f t="shared" si="31"/>
        <v>0.46031746031746024</v>
      </c>
      <c r="O258" s="27">
        <f t="shared" si="32"/>
        <v>0.51190476190476186</v>
      </c>
      <c r="P258" s="27"/>
      <c r="Q258" s="27">
        <f t="shared" si="33"/>
        <v>0.18650793650793651</v>
      </c>
      <c r="R258" s="573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1:39" ht="18" customHeight="1">
      <c r="A259" s="574"/>
      <c r="B259" s="574"/>
      <c r="C259" s="24" t="s">
        <v>94</v>
      </c>
      <c r="D259" s="574"/>
      <c r="E259" s="397">
        <v>812</v>
      </c>
      <c r="F259" s="272" t="s">
        <v>749</v>
      </c>
      <c r="G259" s="272">
        <v>959</v>
      </c>
      <c r="H259" s="128"/>
      <c r="I259" s="418">
        <v>1134</v>
      </c>
      <c r="J259" s="143">
        <v>1177</v>
      </c>
      <c r="K259" s="143">
        <v>1221</v>
      </c>
      <c r="L259" s="143"/>
      <c r="M259" s="27">
        <f t="shared" si="30"/>
        <v>0.39655172413793105</v>
      </c>
      <c r="N259" s="27">
        <f t="shared" si="31"/>
        <v>0.44950738916256161</v>
      </c>
      <c r="O259" s="27">
        <f t="shared" si="32"/>
        <v>0.50369458128078826</v>
      </c>
      <c r="P259" s="27"/>
      <c r="Q259" s="27">
        <f t="shared" si="33"/>
        <v>0.18103448275862077</v>
      </c>
      <c r="R259" s="573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1:39" ht="18" customHeight="1">
      <c r="A260" s="677" t="s">
        <v>175</v>
      </c>
      <c r="B260" s="679" t="s">
        <v>176</v>
      </c>
      <c r="C260" s="24" t="s">
        <v>67</v>
      </c>
      <c r="D260" s="602" t="s">
        <v>69</v>
      </c>
      <c r="E260" s="397">
        <v>131</v>
      </c>
      <c r="F260" s="272" t="s">
        <v>749</v>
      </c>
      <c r="G260" s="272">
        <v>156</v>
      </c>
      <c r="H260" s="128"/>
      <c r="I260" s="418">
        <v>184</v>
      </c>
      <c r="J260" s="143">
        <v>191</v>
      </c>
      <c r="K260" s="143">
        <v>198</v>
      </c>
      <c r="L260" s="143"/>
      <c r="M260" s="27">
        <f t="shared" si="30"/>
        <v>0.40458015267175562</v>
      </c>
      <c r="N260" s="27">
        <f t="shared" si="31"/>
        <v>0.45801526717557262</v>
      </c>
      <c r="O260" s="27">
        <f t="shared" si="32"/>
        <v>0.51145038167938939</v>
      </c>
      <c r="P260" s="27"/>
      <c r="Q260" s="27">
        <f t="shared" si="33"/>
        <v>0.19083969465648853</v>
      </c>
      <c r="R260" s="573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1:39" ht="18" customHeight="1">
      <c r="A261" s="573"/>
      <c r="B261" s="573"/>
      <c r="C261" s="24" t="s">
        <v>118</v>
      </c>
      <c r="D261" s="573"/>
      <c r="E261" s="397">
        <v>219.2</v>
      </c>
      <c r="F261" s="272" t="s">
        <v>749</v>
      </c>
      <c r="G261" s="272">
        <v>261</v>
      </c>
      <c r="H261" s="128"/>
      <c r="I261" s="418">
        <v>310</v>
      </c>
      <c r="J261" s="143">
        <v>322</v>
      </c>
      <c r="K261" s="143">
        <v>334</v>
      </c>
      <c r="L261" s="143"/>
      <c r="M261" s="27">
        <f t="shared" si="30"/>
        <v>0.41423357664233573</v>
      </c>
      <c r="N261" s="27">
        <f t="shared" si="31"/>
        <v>0.4689781021897812</v>
      </c>
      <c r="O261" s="27">
        <f t="shared" si="32"/>
        <v>0.52372262773722644</v>
      </c>
      <c r="P261" s="27"/>
      <c r="Q261" s="27">
        <f t="shared" si="33"/>
        <v>0.19069343065693434</v>
      </c>
      <c r="R261" s="573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ht="18" customHeight="1">
      <c r="A262" s="574"/>
      <c r="B262" s="574"/>
      <c r="C262" s="24" t="s">
        <v>94</v>
      </c>
      <c r="D262" s="574"/>
      <c r="E262" s="397">
        <v>448.4</v>
      </c>
      <c r="F262" s="272" t="s">
        <v>749</v>
      </c>
      <c r="G262" s="272">
        <v>512</v>
      </c>
      <c r="H262" s="128"/>
      <c r="I262" s="418">
        <v>606</v>
      </c>
      <c r="J262" s="143">
        <v>629</v>
      </c>
      <c r="K262" s="143">
        <v>652</v>
      </c>
      <c r="L262" s="143"/>
      <c r="M262" s="27">
        <f t="shared" si="30"/>
        <v>0.35147190008920615</v>
      </c>
      <c r="N262" s="27">
        <f t="shared" si="31"/>
        <v>0.40276538804638728</v>
      </c>
      <c r="O262" s="27">
        <f t="shared" si="32"/>
        <v>0.45405887600356842</v>
      </c>
      <c r="P262" s="27"/>
      <c r="Q262" s="27">
        <f t="shared" si="33"/>
        <v>0.14183764495985729</v>
      </c>
      <c r="R262" s="573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1:39" ht="18" customHeight="1">
      <c r="A263" s="676" t="s">
        <v>177</v>
      </c>
      <c r="B263" s="679" t="s">
        <v>178</v>
      </c>
      <c r="C263" s="24" t="s">
        <v>67</v>
      </c>
      <c r="D263" s="602" t="s">
        <v>69</v>
      </c>
      <c r="E263" s="397">
        <v>473.2</v>
      </c>
      <c r="F263" s="272" t="s">
        <v>749</v>
      </c>
      <c r="G263" s="272">
        <v>520</v>
      </c>
      <c r="H263" s="128"/>
      <c r="I263" s="418">
        <v>614</v>
      </c>
      <c r="J263" s="143">
        <v>638</v>
      </c>
      <c r="K263" s="143">
        <v>662</v>
      </c>
      <c r="L263" s="143"/>
      <c r="M263" s="27">
        <f t="shared" si="30"/>
        <v>0.29754860524091287</v>
      </c>
      <c r="N263" s="27">
        <f t="shared" si="31"/>
        <v>0.34826711749788686</v>
      </c>
      <c r="O263" s="27">
        <f t="shared" si="32"/>
        <v>0.39898562975486063</v>
      </c>
      <c r="P263" s="27"/>
      <c r="Q263" s="27">
        <f t="shared" si="33"/>
        <v>9.8901098901098994E-2</v>
      </c>
      <c r="R263" s="573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spans="1:39" ht="18" customHeight="1">
      <c r="A264" s="573"/>
      <c r="B264" s="573"/>
      <c r="C264" s="24" t="s">
        <v>118</v>
      </c>
      <c r="D264" s="573"/>
      <c r="E264" s="397">
        <v>684</v>
      </c>
      <c r="F264" s="272" t="s">
        <v>749</v>
      </c>
      <c r="G264" s="272">
        <v>814</v>
      </c>
      <c r="H264" s="128"/>
      <c r="I264" s="418">
        <v>962</v>
      </c>
      <c r="J264" s="143">
        <v>999</v>
      </c>
      <c r="K264" s="143">
        <v>1036</v>
      </c>
      <c r="L264" s="143"/>
      <c r="M264" s="27">
        <f t="shared" si="30"/>
        <v>0.4064327485380117</v>
      </c>
      <c r="N264" s="27">
        <f t="shared" si="31"/>
        <v>0.46052631578947367</v>
      </c>
      <c r="O264" s="27">
        <f t="shared" si="32"/>
        <v>0.51461988304093564</v>
      </c>
      <c r="P264" s="27"/>
      <c r="Q264" s="27">
        <f t="shared" si="33"/>
        <v>0.19005847953216382</v>
      </c>
      <c r="R264" s="573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spans="1:39" ht="18" customHeight="1">
      <c r="A265" s="574"/>
      <c r="B265" s="574"/>
      <c r="C265" s="24" t="s">
        <v>94</v>
      </c>
      <c r="D265" s="574"/>
      <c r="E265" s="397">
        <v>1080.9000000000001</v>
      </c>
      <c r="F265" s="272" t="s">
        <v>749</v>
      </c>
      <c r="G265" s="272">
        <v>1279</v>
      </c>
      <c r="H265" s="128"/>
      <c r="I265" s="418">
        <v>1511</v>
      </c>
      <c r="J265" s="143">
        <v>1569</v>
      </c>
      <c r="K265" s="143">
        <v>1628</v>
      </c>
      <c r="L265" s="143"/>
      <c r="M265" s="27">
        <f t="shared" si="30"/>
        <v>0.3979091497825884</v>
      </c>
      <c r="N265" s="27">
        <f t="shared" si="31"/>
        <v>0.45156813766305848</v>
      </c>
      <c r="O265" s="27">
        <f t="shared" si="32"/>
        <v>0.50615228050698469</v>
      </c>
      <c r="P265" s="27"/>
      <c r="Q265" s="27">
        <f t="shared" si="33"/>
        <v>0.18327319826070854</v>
      </c>
      <c r="R265" s="573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1:39" ht="18" customHeight="1">
      <c r="A266" s="677" t="s">
        <v>179</v>
      </c>
      <c r="B266" s="679" t="s">
        <v>180</v>
      </c>
      <c r="C266" s="24" t="s">
        <v>67</v>
      </c>
      <c r="D266" s="602" t="s">
        <v>69</v>
      </c>
      <c r="E266" s="397">
        <v>338.8</v>
      </c>
      <c r="F266" s="272" t="s">
        <v>749</v>
      </c>
      <c r="G266" s="272">
        <v>394</v>
      </c>
      <c r="H266" s="128"/>
      <c r="I266" s="418">
        <v>448</v>
      </c>
      <c r="J266" s="143">
        <v>466</v>
      </c>
      <c r="K266" s="143">
        <v>503</v>
      </c>
      <c r="L266" s="143"/>
      <c r="M266" s="27">
        <f t="shared" si="30"/>
        <v>0.3223140495867769</v>
      </c>
      <c r="N266" s="27">
        <f t="shared" si="31"/>
        <v>0.37544273907910264</v>
      </c>
      <c r="O266" s="27">
        <f t="shared" si="32"/>
        <v>0.48465171192443912</v>
      </c>
      <c r="P266" s="27"/>
      <c r="Q266" s="27">
        <f t="shared" si="33"/>
        <v>0.16292798110979922</v>
      </c>
      <c r="R266" s="573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</row>
    <row r="267" spans="1:39" ht="18" customHeight="1">
      <c r="A267" s="573"/>
      <c r="B267" s="573"/>
      <c r="C267" s="24" t="s">
        <v>118</v>
      </c>
      <c r="D267" s="573"/>
      <c r="E267" s="397">
        <v>532.6</v>
      </c>
      <c r="F267" s="272" t="s">
        <v>749</v>
      </c>
      <c r="G267" s="272">
        <v>610</v>
      </c>
      <c r="H267" s="128"/>
      <c r="I267" s="418">
        <v>693</v>
      </c>
      <c r="J267" s="143">
        <v>721</v>
      </c>
      <c r="K267" s="143">
        <v>777</v>
      </c>
      <c r="L267" s="143"/>
      <c r="M267" s="27">
        <f t="shared" si="30"/>
        <v>0.30116410063837762</v>
      </c>
      <c r="N267" s="27">
        <f t="shared" si="31"/>
        <v>0.35373638753285763</v>
      </c>
      <c r="O267" s="27">
        <f t="shared" si="32"/>
        <v>0.45888096132181744</v>
      </c>
      <c r="P267" s="27"/>
      <c r="Q267" s="27">
        <f t="shared" si="33"/>
        <v>0.14532482162974092</v>
      </c>
      <c r="R267" s="573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</row>
    <row r="268" spans="1:39" ht="18" customHeight="1">
      <c r="A268" s="573"/>
      <c r="B268" s="574"/>
      <c r="C268" s="24" t="s">
        <v>94</v>
      </c>
      <c r="D268" s="573"/>
      <c r="E268" s="397">
        <v>1089</v>
      </c>
      <c r="F268" s="272" t="s">
        <v>749</v>
      </c>
      <c r="G268" s="272">
        <v>1250</v>
      </c>
      <c r="H268" s="128"/>
      <c r="I268" s="418">
        <v>1421</v>
      </c>
      <c r="J268" s="143">
        <v>1438</v>
      </c>
      <c r="K268" s="143">
        <v>1592</v>
      </c>
      <c r="L268" s="143"/>
      <c r="M268" s="27">
        <f t="shared" si="30"/>
        <v>0.30486685032139582</v>
      </c>
      <c r="N268" s="27">
        <f t="shared" si="31"/>
        <v>0.32047750229568406</v>
      </c>
      <c r="O268" s="27">
        <f t="shared" si="32"/>
        <v>0.46189164370982549</v>
      </c>
      <c r="P268" s="27"/>
      <c r="Q268" s="27">
        <f t="shared" si="33"/>
        <v>0.14784205693296593</v>
      </c>
      <c r="R268" s="573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</row>
    <row r="269" spans="1:39" ht="18" customHeight="1">
      <c r="A269" s="573"/>
      <c r="B269" s="679" t="s">
        <v>181</v>
      </c>
      <c r="C269" s="24" t="s">
        <v>67</v>
      </c>
      <c r="D269" s="573"/>
      <c r="E269" s="397">
        <v>245.8</v>
      </c>
      <c r="F269" s="272" t="s">
        <v>749</v>
      </c>
      <c r="G269" s="272">
        <v>289</v>
      </c>
      <c r="H269" s="128"/>
      <c r="I269" s="418">
        <v>328</v>
      </c>
      <c r="J269" s="143">
        <v>341</v>
      </c>
      <c r="K269" s="143">
        <v>368</v>
      </c>
      <c r="L269" s="143"/>
      <c r="M269" s="27">
        <f t="shared" si="30"/>
        <v>0.3344182262001627</v>
      </c>
      <c r="N269" s="27">
        <f t="shared" si="31"/>
        <v>0.38730675345809584</v>
      </c>
      <c r="O269" s="27">
        <f t="shared" si="32"/>
        <v>0.49715215622457265</v>
      </c>
      <c r="P269" s="27"/>
      <c r="Q269" s="27">
        <f t="shared" si="33"/>
        <v>0.17575264442636285</v>
      </c>
      <c r="R269" s="573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</row>
    <row r="270" spans="1:39" ht="18" customHeight="1">
      <c r="A270" s="573"/>
      <c r="B270" s="573"/>
      <c r="C270" s="24" t="s">
        <v>118</v>
      </c>
      <c r="D270" s="573"/>
      <c r="E270" s="397">
        <v>278</v>
      </c>
      <c r="F270" s="272" t="s">
        <v>749</v>
      </c>
      <c r="G270" s="272">
        <v>336</v>
      </c>
      <c r="H270" s="128"/>
      <c r="I270" s="418">
        <v>382</v>
      </c>
      <c r="J270" s="143">
        <v>397</v>
      </c>
      <c r="K270" s="143">
        <v>428</v>
      </c>
      <c r="L270" s="143"/>
      <c r="M270" s="27">
        <f t="shared" si="30"/>
        <v>0.37410071942446033</v>
      </c>
      <c r="N270" s="27">
        <f t="shared" si="31"/>
        <v>0.42805755395683454</v>
      </c>
      <c r="O270" s="27">
        <f t="shared" si="32"/>
        <v>0.53956834532374098</v>
      </c>
      <c r="P270" s="27"/>
      <c r="Q270" s="27">
        <f t="shared" si="33"/>
        <v>0.20863309352517989</v>
      </c>
      <c r="R270" s="573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</row>
    <row r="271" spans="1:39" ht="18" customHeight="1">
      <c r="A271" s="573"/>
      <c r="B271" s="574"/>
      <c r="C271" s="24" t="s">
        <v>94</v>
      </c>
      <c r="D271" s="573"/>
      <c r="E271" s="397">
        <v>745</v>
      </c>
      <c r="F271" s="272" t="s">
        <v>749</v>
      </c>
      <c r="G271" s="272">
        <v>863</v>
      </c>
      <c r="H271" s="128"/>
      <c r="I271" s="418">
        <v>981</v>
      </c>
      <c r="J271" s="143">
        <v>1020</v>
      </c>
      <c r="K271" s="143">
        <v>1099</v>
      </c>
      <c r="L271" s="143"/>
      <c r="M271" s="27">
        <f t="shared" si="30"/>
        <v>0.31677852348993296</v>
      </c>
      <c r="N271" s="27">
        <f t="shared" si="31"/>
        <v>0.36912751677852351</v>
      </c>
      <c r="O271" s="27">
        <f t="shared" si="32"/>
        <v>0.47516778523489922</v>
      </c>
      <c r="P271" s="27"/>
      <c r="Q271" s="27">
        <f t="shared" si="33"/>
        <v>0.15838926174496648</v>
      </c>
      <c r="R271" s="573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</row>
    <row r="272" spans="1:39" ht="18" customHeight="1">
      <c r="A272" s="573"/>
      <c r="B272" s="679" t="s">
        <v>182</v>
      </c>
      <c r="C272" s="24" t="s">
        <v>67</v>
      </c>
      <c r="D272" s="573"/>
      <c r="E272" s="397">
        <v>103.7</v>
      </c>
      <c r="F272" s="272" t="s">
        <v>749</v>
      </c>
      <c r="G272" s="272">
        <v>122</v>
      </c>
      <c r="H272" s="128"/>
      <c r="I272" s="418">
        <v>138</v>
      </c>
      <c r="J272" s="143">
        <v>144</v>
      </c>
      <c r="K272" s="143">
        <v>155</v>
      </c>
      <c r="L272" s="143"/>
      <c r="M272" s="27">
        <f t="shared" si="30"/>
        <v>0.33076181292189011</v>
      </c>
      <c r="N272" s="27">
        <f t="shared" si="31"/>
        <v>0.38862102217936356</v>
      </c>
      <c r="O272" s="27">
        <f t="shared" si="32"/>
        <v>0.49469623915139826</v>
      </c>
      <c r="P272" s="27"/>
      <c r="Q272" s="27">
        <f t="shared" si="33"/>
        <v>0.17647058823529416</v>
      </c>
      <c r="R272" s="573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</row>
    <row r="273" spans="1:39" ht="18" customHeight="1">
      <c r="A273" s="573"/>
      <c r="B273" s="573"/>
      <c r="C273" s="24" t="s">
        <v>118</v>
      </c>
      <c r="D273" s="573"/>
      <c r="E273" s="397">
        <v>145.30000000000001</v>
      </c>
      <c r="F273" s="272" t="s">
        <v>749</v>
      </c>
      <c r="G273" s="272">
        <v>170</v>
      </c>
      <c r="H273" s="128"/>
      <c r="I273" s="418">
        <v>193</v>
      </c>
      <c r="J273" s="143">
        <v>201</v>
      </c>
      <c r="K273" s="143">
        <v>217</v>
      </c>
      <c r="L273" s="143"/>
      <c r="M273" s="27">
        <f t="shared" si="30"/>
        <v>0.32828630419821048</v>
      </c>
      <c r="N273" s="27">
        <f t="shared" si="31"/>
        <v>0.38334480385409497</v>
      </c>
      <c r="O273" s="27">
        <f t="shared" si="32"/>
        <v>0.49346180316586352</v>
      </c>
      <c r="P273" s="27"/>
      <c r="Q273" s="27">
        <f t="shared" si="33"/>
        <v>0.16999311768754288</v>
      </c>
      <c r="R273" s="573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</row>
    <row r="274" spans="1:39" ht="18" customHeight="1">
      <c r="A274" s="574"/>
      <c r="B274" s="574"/>
      <c r="C274" s="24" t="s">
        <v>94</v>
      </c>
      <c r="D274" s="574"/>
      <c r="E274" s="397">
        <v>228.9</v>
      </c>
      <c r="F274" s="272" t="s">
        <v>749</v>
      </c>
      <c r="G274" s="272">
        <v>265</v>
      </c>
      <c r="H274" s="128"/>
      <c r="I274" s="418">
        <v>301</v>
      </c>
      <c r="J274" s="143">
        <v>313</v>
      </c>
      <c r="K274" s="143">
        <v>337</v>
      </c>
      <c r="L274" s="143"/>
      <c r="M274" s="27">
        <f t="shared" si="30"/>
        <v>0.31498470948012236</v>
      </c>
      <c r="N274" s="27">
        <f t="shared" si="31"/>
        <v>0.36740934906072509</v>
      </c>
      <c r="O274" s="27">
        <f t="shared" si="32"/>
        <v>0.47225862822193099</v>
      </c>
      <c r="P274" s="27"/>
      <c r="Q274" s="27">
        <f t="shared" si="33"/>
        <v>0.15771079073831373</v>
      </c>
      <c r="R274" s="573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</row>
    <row r="275" spans="1:39" ht="18" customHeight="1">
      <c r="A275" s="677" t="s">
        <v>183</v>
      </c>
      <c r="B275" s="679" t="s">
        <v>184</v>
      </c>
      <c r="C275" s="24" t="s">
        <v>67</v>
      </c>
      <c r="D275" s="602" t="s">
        <v>69</v>
      </c>
      <c r="E275" s="397">
        <v>470.88949732500004</v>
      </c>
      <c r="F275" s="272" t="s">
        <v>749</v>
      </c>
      <c r="G275" s="272">
        <v>518</v>
      </c>
      <c r="H275" s="128"/>
      <c r="I275" s="418">
        <v>588</v>
      </c>
      <c r="J275" s="143">
        <v>612</v>
      </c>
      <c r="K275" s="143">
        <v>659</v>
      </c>
      <c r="L275" s="143"/>
      <c r="M275" s="27">
        <f t="shared" si="30"/>
        <v>0.24870060457978793</v>
      </c>
      <c r="N275" s="27">
        <f t="shared" si="31"/>
        <v>0.29966797619528962</v>
      </c>
      <c r="O275" s="27">
        <f t="shared" si="32"/>
        <v>0.39947907894231349</v>
      </c>
      <c r="P275" s="27"/>
      <c r="Q275" s="27">
        <f t="shared" si="33"/>
        <v>0.10004577070124188</v>
      </c>
      <c r="R275" s="573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1:39" ht="18" customHeight="1">
      <c r="A276" s="573"/>
      <c r="B276" s="573"/>
      <c r="C276" s="24" t="s">
        <v>118</v>
      </c>
      <c r="D276" s="573"/>
      <c r="E276" s="397">
        <v>672.57278156250004</v>
      </c>
      <c r="F276" s="272" t="s">
        <v>749</v>
      </c>
      <c r="G276" s="272">
        <v>740</v>
      </c>
      <c r="H276" s="128"/>
      <c r="I276" s="418">
        <v>841</v>
      </c>
      <c r="J276" s="143">
        <v>874</v>
      </c>
      <c r="K276" s="143">
        <v>942</v>
      </c>
      <c r="L276" s="143"/>
      <c r="M276" s="27">
        <f t="shared" si="30"/>
        <v>0.25042229340029953</v>
      </c>
      <c r="N276" s="27">
        <f t="shared" si="31"/>
        <v>0.29948761525786183</v>
      </c>
      <c r="O276" s="27">
        <f t="shared" si="32"/>
        <v>0.40059191484314161</v>
      </c>
      <c r="P276" s="27"/>
      <c r="Q276" s="27">
        <f t="shared" si="33"/>
        <v>0.10025267195745746</v>
      </c>
      <c r="R276" s="573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1:39" ht="18" customHeight="1">
      <c r="A277" s="574"/>
      <c r="B277" s="574"/>
      <c r="C277" s="24" t="s">
        <v>94</v>
      </c>
      <c r="D277" s="574"/>
      <c r="E277" s="397">
        <v>1159.9177565625</v>
      </c>
      <c r="F277" s="272" t="s">
        <v>749</v>
      </c>
      <c r="G277" s="272">
        <v>1276</v>
      </c>
      <c r="H277" s="128"/>
      <c r="I277" s="418">
        <v>1450</v>
      </c>
      <c r="J277" s="143">
        <v>1508</v>
      </c>
      <c r="K277" s="143">
        <v>1624</v>
      </c>
      <c r="L277" s="143"/>
      <c r="M277" s="27">
        <f t="shared" si="30"/>
        <v>0.25008863067772991</v>
      </c>
      <c r="N277" s="27">
        <f t="shared" si="31"/>
        <v>0.30009217590483894</v>
      </c>
      <c r="O277" s="27">
        <f t="shared" si="32"/>
        <v>0.40009926635905746</v>
      </c>
      <c r="P277" s="27"/>
      <c r="Q277" s="27">
        <f t="shared" si="33"/>
        <v>0.10007799499640213</v>
      </c>
      <c r="R277" s="573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1:39" ht="18" customHeight="1">
      <c r="A278" s="676" t="s">
        <v>185</v>
      </c>
      <c r="B278" s="679" t="s">
        <v>186</v>
      </c>
      <c r="C278" s="24" t="s">
        <v>67</v>
      </c>
      <c r="D278" s="602" t="s">
        <v>69</v>
      </c>
      <c r="E278" s="397">
        <v>726.4</v>
      </c>
      <c r="F278" s="272" t="s">
        <v>749</v>
      </c>
      <c r="G278" s="272">
        <v>748</v>
      </c>
      <c r="H278" s="128"/>
      <c r="I278" s="418">
        <v>850</v>
      </c>
      <c r="J278" s="143">
        <v>884</v>
      </c>
      <c r="K278" s="143">
        <v>952</v>
      </c>
      <c r="L278" s="143"/>
      <c r="M278" s="27">
        <f t="shared" si="30"/>
        <v>0.17015418502202651</v>
      </c>
      <c r="N278" s="27">
        <f t="shared" si="31"/>
        <v>0.21696035242290757</v>
      </c>
      <c r="O278" s="27">
        <f t="shared" si="32"/>
        <v>0.31057268722466969</v>
      </c>
      <c r="P278" s="27"/>
      <c r="Q278" s="27">
        <f t="shared" si="33"/>
        <v>2.9735682819383324E-2</v>
      </c>
      <c r="R278" s="573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1:39" ht="18" customHeight="1">
      <c r="A279" s="573"/>
      <c r="B279" s="573"/>
      <c r="C279" s="24" t="s">
        <v>118</v>
      </c>
      <c r="D279" s="573"/>
      <c r="E279" s="397">
        <v>885</v>
      </c>
      <c r="F279" s="272" t="s">
        <v>749</v>
      </c>
      <c r="G279" s="272">
        <v>1049</v>
      </c>
      <c r="H279" s="128"/>
      <c r="I279" s="418">
        <v>1192</v>
      </c>
      <c r="J279" s="143">
        <v>1240</v>
      </c>
      <c r="K279" s="143">
        <v>1356</v>
      </c>
      <c r="L279" s="143"/>
      <c r="M279" s="27">
        <f t="shared" si="30"/>
        <v>0.34689265536723157</v>
      </c>
      <c r="N279" s="27">
        <f t="shared" si="31"/>
        <v>0.40112994350282483</v>
      </c>
      <c r="O279" s="27">
        <f t="shared" si="32"/>
        <v>0.53220338983050852</v>
      </c>
      <c r="P279" s="27"/>
      <c r="Q279" s="27">
        <f t="shared" si="33"/>
        <v>0.18531073446327673</v>
      </c>
      <c r="R279" s="573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ht="18" customHeight="1">
      <c r="A280" s="574"/>
      <c r="B280" s="574"/>
      <c r="C280" s="24" t="s">
        <v>94</v>
      </c>
      <c r="D280" s="574"/>
      <c r="E280" s="397">
        <v>1775.2</v>
      </c>
      <c r="F280" s="272" t="s">
        <v>749</v>
      </c>
      <c r="G280" s="272">
        <v>2068</v>
      </c>
      <c r="H280" s="128"/>
      <c r="I280" s="418">
        <v>2350</v>
      </c>
      <c r="J280" s="143">
        <v>2444</v>
      </c>
      <c r="K280" s="143">
        <v>2632</v>
      </c>
      <c r="L280" s="143"/>
      <c r="M280" s="27">
        <f t="shared" si="30"/>
        <v>0.32379450202794047</v>
      </c>
      <c r="N280" s="27">
        <f t="shared" si="31"/>
        <v>0.37674628210905814</v>
      </c>
      <c r="O280" s="27">
        <f t="shared" si="32"/>
        <v>0.48264984227129326</v>
      </c>
      <c r="P280" s="27"/>
      <c r="Q280" s="27">
        <f t="shared" si="33"/>
        <v>0.16493916178458767</v>
      </c>
      <c r="R280" s="573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ht="18" customHeight="1">
      <c r="A281" s="676" t="s">
        <v>187</v>
      </c>
      <c r="B281" s="679" t="s">
        <v>188</v>
      </c>
      <c r="C281" s="24" t="s">
        <v>67</v>
      </c>
      <c r="D281" s="602" t="s">
        <v>69</v>
      </c>
      <c r="E281" s="397">
        <v>2313.3000000000002</v>
      </c>
      <c r="F281" s="272" t="s">
        <v>749</v>
      </c>
      <c r="G281" s="272">
        <v>2458</v>
      </c>
      <c r="H281" s="128"/>
      <c r="I281" s="418">
        <v>2793</v>
      </c>
      <c r="J281" s="143">
        <v>2905</v>
      </c>
      <c r="K281" s="143">
        <v>3129</v>
      </c>
      <c r="L281" s="143"/>
      <c r="M281" s="27">
        <f t="shared" si="30"/>
        <v>0.20736610037608605</v>
      </c>
      <c r="N281" s="27">
        <f t="shared" si="31"/>
        <v>0.25578178359918713</v>
      </c>
      <c r="O281" s="27">
        <f t="shared" si="32"/>
        <v>0.35261315004538951</v>
      </c>
      <c r="P281" s="27"/>
      <c r="Q281" s="27">
        <f t="shared" si="33"/>
        <v>6.255133359270304E-2</v>
      </c>
      <c r="R281" s="573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ht="18" customHeight="1">
      <c r="A282" s="573"/>
      <c r="B282" s="573"/>
      <c r="C282" s="24" t="s">
        <v>118</v>
      </c>
      <c r="D282" s="573"/>
      <c r="E282" s="397">
        <v>2291.3000000000002</v>
      </c>
      <c r="F282" s="272" t="s">
        <v>749</v>
      </c>
      <c r="G282" s="272">
        <v>2665</v>
      </c>
      <c r="H282" s="128"/>
      <c r="I282" s="418">
        <v>3028</v>
      </c>
      <c r="J282" s="143">
        <v>3149</v>
      </c>
      <c r="K282" s="143">
        <v>3392</v>
      </c>
      <c r="L282" s="143"/>
      <c r="M282" s="27">
        <f t="shared" si="30"/>
        <v>0.32152053419456195</v>
      </c>
      <c r="N282" s="27">
        <f t="shared" si="31"/>
        <v>0.37432898354645827</v>
      </c>
      <c r="O282" s="27">
        <f t="shared" si="32"/>
        <v>0.48038231571596901</v>
      </c>
      <c r="P282" s="27"/>
      <c r="Q282" s="27">
        <f t="shared" si="33"/>
        <v>0.16309518613887297</v>
      </c>
      <c r="R282" s="573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ht="18" customHeight="1">
      <c r="A283" s="574"/>
      <c r="B283" s="574"/>
      <c r="C283" s="24" t="s">
        <v>94</v>
      </c>
      <c r="D283" s="574"/>
      <c r="E283" s="397">
        <v>3021.2</v>
      </c>
      <c r="F283" s="272" t="s">
        <v>749</v>
      </c>
      <c r="G283" s="272">
        <v>3080</v>
      </c>
      <c r="H283" s="128"/>
      <c r="I283" s="418">
        <v>3500</v>
      </c>
      <c r="J283" s="143">
        <v>3640</v>
      </c>
      <c r="K283" s="143">
        <v>3920</v>
      </c>
      <c r="L283" s="143"/>
      <c r="M283" s="27">
        <f t="shared" si="30"/>
        <v>0.1584800741427248</v>
      </c>
      <c r="N283" s="27">
        <f t="shared" si="31"/>
        <v>0.20481927710843384</v>
      </c>
      <c r="O283" s="27">
        <f t="shared" si="32"/>
        <v>0.29749768303985169</v>
      </c>
      <c r="P283" s="27"/>
      <c r="Q283" s="27">
        <f t="shared" si="33"/>
        <v>1.9462465245597915E-2</v>
      </c>
      <c r="R283" s="573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ht="18" customHeight="1">
      <c r="A284" s="676" t="s">
        <v>189</v>
      </c>
      <c r="B284" s="679" t="s">
        <v>190</v>
      </c>
      <c r="C284" s="24" t="s">
        <v>67</v>
      </c>
      <c r="D284" s="602" t="s">
        <v>69</v>
      </c>
      <c r="E284" s="397">
        <v>1952.5</v>
      </c>
      <c r="F284" s="272" t="s">
        <v>749</v>
      </c>
      <c r="G284" s="272">
        <v>2025</v>
      </c>
      <c r="H284" s="128"/>
      <c r="I284" s="418">
        <v>2301</v>
      </c>
      <c r="J284" s="143">
        <v>2393</v>
      </c>
      <c r="K284" s="143">
        <v>2577</v>
      </c>
      <c r="L284" s="143"/>
      <c r="M284" s="27">
        <f t="shared" si="30"/>
        <v>0.1784891165172855</v>
      </c>
      <c r="N284" s="27">
        <f t="shared" si="31"/>
        <v>0.22560819462227921</v>
      </c>
      <c r="O284" s="27">
        <f t="shared" si="32"/>
        <v>0.31984635083226642</v>
      </c>
      <c r="P284" s="27"/>
      <c r="Q284" s="27">
        <f t="shared" si="33"/>
        <v>3.7131882202304789E-2</v>
      </c>
      <c r="R284" s="573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ht="18" customHeight="1">
      <c r="A285" s="573"/>
      <c r="B285" s="573"/>
      <c r="C285" s="24" t="s">
        <v>118</v>
      </c>
      <c r="D285" s="573"/>
      <c r="E285" s="397">
        <v>1935.5</v>
      </c>
      <c r="F285" s="272" t="s">
        <v>749</v>
      </c>
      <c r="G285" s="272">
        <v>2301</v>
      </c>
      <c r="H285" s="128"/>
      <c r="I285" s="418">
        <v>2615</v>
      </c>
      <c r="J285" s="143">
        <v>2719</v>
      </c>
      <c r="K285" s="143">
        <v>2929</v>
      </c>
      <c r="L285" s="143"/>
      <c r="M285" s="27">
        <f t="shared" si="30"/>
        <v>0.35107207439938004</v>
      </c>
      <c r="N285" s="27">
        <f t="shared" si="31"/>
        <v>0.40480495995866694</v>
      </c>
      <c r="O285" s="27">
        <f t="shared" si="32"/>
        <v>0.51330405579953498</v>
      </c>
      <c r="P285" s="27"/>
      <c r="Q285" s="27">
        <f t="shared" si="33"/>
        <v>0.18884009299922511</v>
      </c>
      <c r="R285" s="573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ht="18" customHeight="1">
      <c r="A286" s="574"/>
      <c r="B286" s="574"/>
      <c r="C286" s="24" t="s">
        <v>94</v>
      </c>
      <c r="D286" s="574"/>
      <c r="E286" s="397">
        <v>2651.4</v>
      </c>
      <c r="F286" s="272" t="s">
        <v>749</v>
      </c>
      <c r="G286" s="272">
        <v>2725</v>
      </c>
      <c r="H286" s="128"/>
      <c r="I286" s="418">
        <v>3221</v>
      </c>
      <c r="J286" s="143">
        <v>3345</v>
      </c>
      <c r="K286" s="143">
        <v>3469</v>
      </c>
      <c r="L286" s="143"/>
      <c r="M286" s="27">
        <f t="shared" si="30"/>
        <v>0.21482990118428003</v>
      </c>
      <c r="N286" s="27">
        <f t="shared" si="31"/>
        <v>0.26159764652636341</v>
      </c>
      <c r="O286" s="27">
        <f t="shared" si="32"/>
        <v>0.3083653918684468</v>
      </c>
      <c r="P286" s="27"/>
      <c r="Q286" s="27">
        <f t="shared" si="33"/>
        <v>2.7758919815946248E-2</v>
      </c>
      <c r="R286" s="573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ht="18" customHeight="1">
      <c r="A287" s="676" t="s">
        <v>191</v>
      </c>
      <c r="B287" s="679" t="s">
        <v>192</v>
      </c>
      <c r="C287" s="24" t="s">
        <v>67</v>
      </c>
      <c r="D287" s="602" t="s">
        <v>69</v>
      </c>
      <c r="E287" s="397">
        <v>340.8</v>
      </c>
      <c r="F287" s="272" t="s">
        <v>749</v>
      </c>
      <c r="G287" s="272">
        <v>349</v>
      </c>
      <c r="H287" s="128"/>
      <c r="I287" s="418">
        <v>397</v>
      </c>
      <c r="J287" s="143">
        <v>413</v>
      </c>
      <c r="K287" s="143">
        <v>445</v>
      </c>
      <c r="L287" s="143"/>
      <c r="M287" s="27">
        <f t="shared" si="30"/>
        <v>0.164906103286385</v>
      </c>
      <c r="N287" s="27">
        <f t="shared" si="31"/>
        <v>0.21185446009389675</v>
      </c>
      <c r="O287" s="27">
        <f t="shared" si="32"/>
        <v>0.30575117370892024</v>
      </c>
      <c r="P287" s="27"/>
      <c r="Q287" s="27">
        <f t="shared" si="33"/>
        <v>2.4061032863849752E-2</v>
      </c>
      <c r="R287" s="573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ht="18" customHeight="1">
      <c r="A288" s="573"/>
      <c r="B288" s="573"/>
      <c r="C288" s="24" t="s">
        <v>118</v>
      </c>
      <c r="D288" s="573"/>
      <c r="E288" s="397">
        <v>330.2</v>
      </c>
      <c r="F288" s="272" t="s">
        <v>749</v>
      </c>
      <c r="G288" s="272">
        <v>354</v>
      </c>
      <c r="H288" s="128"/>
      <c r="I288" s="418">
        <v>402</v>
      </c>
      <c r="J288" s="143">
        <v>429</v>
      </c>
      <c r="K288" s="143">
        <v>462</v>
      </c>
      <c r="L288" s="143"/>
      <c r="M288" s="27">
        <f t="shared" si="30"/>
        <v>0.21744397334948529</v>
      </c>
      <c r="N288" s="27">
        <f t="shared" si="31"/>
        <v>0.29921259842519699</v>
      </c>
      <c r="O288" s="27">
        <f t="shared" si="32"/>
        <v>0.39915202907328906</v>
      </c>
      <c r="P288" s="27"/>
      <c r="Q288" s="27">
        <f t="shared" si="33"/>
        <v>7.2077528770442267E-2</v>
      </c>
      <c r="R288" s="573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ht="18" customHeight="1">
      <c r="A289" s="574"/>
      <c r="B289" s="574"/>
      <c r="C289" s="24" t="s">
        <v>94</v>
      </c>
      <c r="D289" s="574"/>
      <c r="E289" s="397">
        <v>821.7</v>
      </c>
      <c r="F289" s="272" t="s">
        <v>749</v>
      </c>
      <c r="G289" s="272">
        <v>881</v>
      </c>
      <c r="H289" s="128"/>
      <c r="I289" s="418">
        <v>1001</v>
      </c>
      <c r="J289" s="143">
        <v>1041</v>
      </c>
      <c r="K289" s="143">
        <v>1121</v>
      </c>
      <c r="L289" s="143"/>
      <c r="M289" s="27">
        <f t="shared" si="30"/>
        <v>0.21820615796519394</v>
      </c>
      <c r="N289" s="27">
        <f t="shared" si="31"/>
        <v>0.26688572471704997</v>
      </c>
      <c r="O289" s="27">
        <f t="shared" si="32"/>
        <v>0.3642448582207618</v>
      </c>
      <c r="P289" s="27"/>
      <c r="Q289" s="27">
        <f t="shared" si="33"/>
        <v>7.2167457709626293E-2</v>
      </c>
      <c r="R289" s="574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1:39" ht="28.5" customHeight="1">
      <c r="A290" s="603" t="s">
        <v>193</v>
      </c>
      <c r="B290" s="604"/>
      <c r="C290" s="604"/>
      <c r="D290" s="605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50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1:39" ht="18" customHeight="1">
      <c r="A291" s="647" t="s">
        <v>100</v>
      </c>
      <c r="B291" s="604"/>
      <c r="C291" s="604"/>
      <c r="D291" s="605"/>
      <c r="E291" s="401"/>
      <c r="F291" s="273"/>
      <c r="G291" s="273"/>
      <c r="H291" s="432"/>
      <c r="I291" s="433"/>
      <c r="J291" s="145"/>
      <c r="K291" s="145"/>
      <c r="L291" s="145"/>
      <c r="M291" s="29"/>
      <c r="N291" s="29"/>
      <c r="O291" s="29"/>
      <c r="P291" s="29"/>
      <c r="Q291" s="29"/>
      <c r="R291" s="86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1:39" ht="18" customHeight="1">
      <c r="A292" s="677" t="s">
        <v>194</v>
      </c>
      <c r="B292" s="680" t="s">
        <v>195</v>
      </c>
      <c r="C292" s="24" t="s">
        <v>71</v>
      </c>
      <c r="D292" s="696" t="s">
        <v>196</v>
      </c>
      <c r="E292" s="403">
        <v>86.2</v>
      </c>
      <c r="F292" s="272" t="s">
        <v>749</v>
      </c>
      <c r="G292" s="272">
        <v>92</v>
      </c>
      <c r="H292" s="128"/>
      <c r="I292" s="418">
        <v>105</v>
      </c>
      <c r="J292" s="143">
        <v>110</v>
      </c>
      <c r="K292" s="143">
        <v>120</v>
      </c>
      <c r="L292" s="143"/>
      <c r="M292" s="27">
        <f t="shared" ref="M292:M314" si="34">I292/E292-1</f>
        <v>0.21809744779582352</v>
      </c>
      <c r="N292" s="27">
        <f t="shared" ref="N292:N314" si="35">J292/E292-1</f>
        <v>0.27610208816705328</v>
      </c>
      <c r="O292" s="27">
        <f t="shared" ref="O292:O314" si="36">K292/E292-1</f>
        <v>0.39211136890951281</v>
      </c>
      <c r="P292" s="27"/>
      <c r="Q292" s="27">
        <f t="shared" ref="Q292:Q314" si="37">G292/E292-1</f>
        <v>6.728538283062635E-2</v>
      </c>
      <c r="R292" s="616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ht="18" customHeight="1">
      <c r="A293" s="573"/>
      <c r="B293" s="574"/>
      <c r="C293" s="24" t="s">
        <v>67</v>
      </c>
      <c r="D293" s="573"/>
      <c r="E293" s="403">
        <v>88.9</v>
      </c>
      <c r="F293" s="272" t="s">
        <v>749</v>
      </c>
      <c r="G293" s="272">
        <v>95</v>
      </c>
      <c r="H293" s="128"/>
      <c r="I293" s="418">
        <v>110</v>
      </c>
      <c r="J293" s="143">
        <v>120</v>
      </c>
      <c r="K293" s="143">
        <v>125</v>
      </c>
      <c r="L293" s="143"/>
      <c r="M293" s="27">
        <f t="shared" si="34"/>
        <v>0.2373453318335208</v>
      </c>
      <c r="N293" s="27">
        <f t="shared" si="35"/>
        <v>0.34983127109111356</v>
      </c>
      <c r="O293" s="27">
        <f t="shared" si="36"/>
        <v>0.40607424071990983</v>
      </c>
      <c r="P293" s="27"/>
      <c r="Q293" s="27">
        <f t="shared" si="37"/>
        <v>6.861642294713155E-2</v>
      </c>
      <c r="R293" s="616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1:39" ht="18" customHeight="1">
      <c r="A294" s="573"/>
      <c r="B294" s="680" t="s">
        <v>197</v>
      </c>
      <c r="C294" s="24" t="s">
        <v>71</v>
      </c>
      <c r="D294" s="573"/>
      <c r="E294" s="403">
        <v>79.599999999999994</v>
      </c>
      <c r="F294" s="272" t="s">
        <v>749</v>
      </c>
      <c r="G294" s="272">
        <v>79</v>
      </c>
      <c r="H294" s="128">
        <v>49</v>
      </c>
      <c r="I294" s="418">
        <v>82</v>
      </c>
      <c r="J294" s="143">
        <v>86</v>
      </c>
      <c r="K294" s="143">
        <v>101</v>
      </c>
      <c r="L294" s="143"/>
      <c r="M294" s="27">
        <f t="shared" si="34"/>
        <v>3.0150753768844352E-2</v>
      </c>
      <c r="N294" s="27">
        <f t="shared" si="35"/>
        <v>8.0402010050251382E-2</v>
      </c>
      <c r="O294" s="27">
        <f t="shared" si="36"/>
        <v>0.26884422110552775</v>
      </c>
      <c r="P294" s="27"/>
      <c r="Q294" s="27">
        <f t="shared" si="37"/>
        <v>-7.5376884422110324E-3</v>
      </c>
      <c r="R294" s="616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ht="18" customHeight="1">
      <c r="A295" s="573"/>
      <c r="B295" s="574"/>
      <c r="C295" s="24" t="s">
        <v>67</v>
      </c>
      <c r="D295" s="573"/>
      <c r="E295" s="403">
        <v>90.8</v>
      </c>
      <c r="F295" s="272" t="s">
        <v>749</v>
      </c>
      <c r="G295" s="272">
        <v>94</v>
      </c>
      <c r="H295" s="128">
        <v>77</v>
      </c>
      <c r="I295" s="418">
        <v>99</v>
      </c>
      <c r="J295" s="143">
        <v>103</v>
      </c>
      <c r="K295" s="143">
        <v>120</v>
      </c>
      <c r="L295" s="143"/>
      <c r="M295" s="27">
        <f t="shared" si="34"/>
        <v>9.0308370044052788E-2</v>
      </c>
      <c r="N295" s="27">
        <f t="shared" si="35"/>
        <v>0.13436123348017626</v>
      </c>
      <c r="O295" s="27">
        <f t="shared" si="36"/>
        <v>0.3215859030837005</v>
      </c>
      <c r="P295" s="27"/>
      <c r="Q295" s="27">
        <f t="shared" si="37"/>
        <v>3.524229074889873E-2</v>
      </c>
      <c r="R295" s="616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1:39" ht="18" customHeight="1">
      <c r="A296" s="573"/>
      <c r="B296" s="680" t="s">
        <v>198</v>
      </c>
      <c r="C296" s="24" t="s">
        <v>71</v>
      </c>
      <c r="D296" s="573"/>
      <c r="E296" s="403">
        <v>100.5</v>
      </c>
      <c r="F296" s="272" t="s">
        <v>749</v>
      </c>
      <c r="G296" s="272">
        <v>117</v>
      </c>
      <c r="H296" s="128">
        <v>55</v>
      </c>
      <c r="I296" s="418">
        <v>123</v>
      </c>
      <c r="J296" s="143">
        <v>128</v>
      </c>
      <c r="K296" s="143">
        <v>150</v>
      </c>
      <c r="L296" s="143"/>
      <c r="M296" s="27">
        <f t="shared" si="34"/>
        <v>0.22388059701492535</v>
      </c>
      <c r="N296" s="27">
        <f t="shared" si="35"/>
        <v>0.27363184079601988</v>
      </c>
      <c r="O296" s="27">
        <f t="shared" si="36"/>
        <v>0.49253731343283591</v>
      </c>
      <c r="P296" s="27"/>
      <c r="Q296" s="27">
        <f t="shared" si="37"/>
        <v>0.16417910447761197</v>
      </c>
      <c r="R296" s="616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1:39" ht="18" customHeight="1">
      <c r="A297" s="573"/>
      <c r="B297" s="574"/>
      <c r="C297" s="24" t="s">
        <v>67</v>
      </c>
      <c r="D297" s="573"/>
      <c r="E297" s="403">
        <v>101.1</v>
      </c>
      <c r="F297" s="272" t="s">
        <v>749</v>
      </c>
      <c r="G297" s="272">
        <v>108</v>
      </c>
      <c r="H297" s="128">
        <v>88</v>
      </c>
      <c r="I297" s="418">
        <v>125</v>
      </c>
      <c r="J297" s="143">
        <v>130</v>
      </c>
      <c r="K297" s="143">
        <v>155</v>
      </c>
      <c r="L297" s="143"/>
      <c r="M297" s="27">
        <f t="shared" si="34"/>
        <v>0.23639960435212659</v>
      </c>
      <c r="N297" s="27">
        <f t="shared" si="35"/>
        <v>0.28585558852621173</v>
      </c>
      <c r="O297" s="27">
        <f t="shared" si="36"/>
        <v>0.53313550939663701</v>
      </c>
      <c r="P297" s="27"/>
      <c r="Q297" s="27">
        <f t="shared" si="37"/>
        <v>6.8249258160237414E-2</v>
      </c>
      <c r="R297" s="616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spans="1:39" ht="18" customHeight="1">
      <c r="A298" s="573"/>
      <c r="B298" s="680" t="s">
        <v>199</v>
      </c>
      <c r="C298" s="24" t="s">
        <v>71</v>
      </c>
      <c r="D298" s="573"/>
      <c r="E298" s="403">
        <v>101.5</v>
      </c>
      <c r="F298" s="272" t="s">
        <v>749</v>
      </c>
      <c r="G298" s="272">
        <v>119</v>
      </c>
      <c r="H298" s="128"/>
      <c r="I298" s="418">
        <v>126</v>
      </c>
      <c r="J298" s="143">
        <v>131</v>
      </c>
      <c r="K298" s="143">
        <v>153</v>
      </c>
      <c r="L298" s="143"/>
      <c r="M298" s="27">
        <f t="shared" si="34"/>
        <v>0.24137931034482762</v>
      </c>
      <c r="N298" s="27">
        <f t="shared" si="35"/>
        <v>0.29064039408866993</v>
      </c>
      <c r="O298" s="27">
        <f t="shared" si="36"/>
        <v>0.50738916256157629</v>
      </c>
      <c r="P298" s="27"/>
      <c r="Q298" s="27">
        <f t="shared" si="37"/>
        <v>0.17241379310344818</v>
      </c>
      <c r="R298" s="616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ht="18" customHeight="1">
      <c r="A299" s="573"/>
      <c r="B299" s="574"/>
      <c r="C299" s="24" t="s">
        <v>67</v>
      </c>
      <c r="D299" s="573"/>
      <c r="E299" s="403">
        <v>110.7</v>
      </c>
      <c r="F299" s="272" t="s">
        <v>749</v>
      </c>
      <c r="G299" s="272">
        <v>114</v>
      </c>
      <c r="H299" s="128"/>
      <c r="I299" s="418">
        <v>135</v>
      </c>
      <c r="J299" s="143">
        <v>142</v>
      </c>
      <c r="K299" s="143">
        <v>161</v>
      </c>
      <c r="L299" s="143"/>
      <c r="M299" s="27">
        <f t="shared" si="34"/>
        <v>0.21951219512195119</v>
      </c>
      <c r="N299" s="27">
        <f t="shared" si="35"/>
        <v>0.2827461607949413</v>
      </c>
      <c r="O299" s="27">
        <f t="shared" si="36"/>
        <v>0.45438121047877145</v>
      </c>
      <c r="P299" s="27"/>
      <c r="Q299" s="27">
        <f t="shared" si="37"/>
        <v>2.9810298102981081E-2</v>
      </c>
      <c r="R299" s="616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ht="18" customHeight="1">
      <c r="A300" s="573"/>
      <c r="B300" s="680" t="s">
        <v>200</v>
      </c>
      <c r="C300" s="24" t="s">
        <v>71</v>
      </c>
      <c r="D300" s="573"/>
      <c r="E300" s="403">
        <v>108.5</v>
      </c>
      <c r="F300" s="272" t="s">
        <v>749</v>
      </c>
      <c r="G300" s="272">
        <v>119</v>
      </c>
      <c r="H300" s="128">
        <v>55</v>
      </c>
      <c r="I300" s="418">
        <v>126</v>
      </c>
      <c r="J300" s="143">
        <v>131</v>
      </c>
      <c r="K300" s="143">
        <v>153</v>
      </c>
      <c r="L300" s="143"/>
      <c r="M300" s="27">
        <f t="shared" si="34"/>
        <v>0.16129032258064524</v>
      </c>
      <c r="N300" s="27">
        <f t="shared" si="35"/>
        <v>0.20737327188940102</v>
      </c>
      <c r="O300" s="27">
        <f t="shared" si="36"/>
        <v>0.41013824884792616</v>
      </c>
      <c r="P300" s="27"/>
      <c r="Q300" s="27">
        <f t="shared" si="37"/>
        <v>9.6774193548387011E-2</v>
      </c>
      <c r="R300" s="616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ht="18" customHeight="1">
      <c r="A301" s="573"/>
      <c r="B301" s="574"/>
      <c r="C301" s="24" t="s">
        <v>67</v>
      </c>
      <c r="D301" s="573"/>
      <c r="E301" s="403">
        <v>109.5</v>
      </c>
      <c r="F301" s="272" t="s">
        <v>749</v>
      </c>
      <c r="G301" s="272">
        <v>122</v>
      </c>
      <c r="H301" s="128">
        <v>106</v>
      </c>
      <c r="I301" s="418">
        <v>131</v>
      </c>
      <c r="J301" s="143">
        <v>137</v>
      </c>
      <c r="K301" s="143">
        <v>162</v>
      </c>
      <c r="L301" s="143"/>
      <c r="M301" s="27">
        <f t="shared" si="34"/>
        <v>0.19634703196347036</v>
      </c>
      <c r="N301" s="27">
        <f t="shared" si="35"/>
        <v>0.25114155251141557</v>
      </c>
      <c r="O301" s="27">
        <f t="shared" si="36"/>
        <v>0.47945205479452047</v>
      </c>
      <c r="P301" s="27"/>
      <c r="Q301" s="27">
        <f t="shared" si="37"/>
        <v>0.11415525114155245</v>
      </c>
      <c r="R301" s="616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1:39" ht="18" customHeight="1">
      <c r="A302" s="573"/>
      <c r="B302" s="680" t="s">
        <v>201</v>
      </c>
      <c r="C302" s="24" t="s">
        <v>71</v>
      </c>
      <c r="D302" s="573"/>
      <c r="E302" s="403">
        <v>153</v>
      </c>
      <c r="F302" s="272" t="s">
        <v>749</v>
      </c>
      <c r="G302" s="272">
        <v>170</v>
      </c>
      <c r="H302" s="128"/>
      <c r="I302" s="418">
        <v>178</v>
      </c>
      <c r="J302" s="143">
        <v>186</v>
      </c>
      <c r="K302" s="143">
        <v>217</v>
      </c>
      <c r="L302" s="143"/>
      <c r="M302" s="27">
        <f t="shared" si="34"/>
        <v>0.1633986928104576</v>
      </c>
      <c r="N302" s="27">
        <f t="shared" si="35"/>
        <v>0.21568627450980382</v>
      </c>
      <c r="O302" s="27">
        <f t="shared" si="36"/>
        <v>0.41830065359477131</v>
      </c>
      <c r="P302" s="27"/>
      <c r="Q302" s="27">
        <f t="shared" si="37"/>
        <v>0.11111111111111116</v>
      </c>
      <c r="R302" s="616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1:39" ht="18" customHeight="1">
      <c r="A303" s="573"/>
      <c r="B303" s="574"/>
      <c r="C303" s="24" t="s">
        <v>67</v>
      </c>
      <c r="D303" s="573"/>
      <c r="E303" s="403">
        <v>182.6</v>
      </c>
      <c r="F303" s="272" t="s">
        <v>749</v>
      </c>
      <c r="G303" s="272">
        <v>213</v>
      </c>
      <c r="H303" s="128"/>
      <c r="I303" s="418">
        <v>224</v>
      </c>
      <c r="J303" s="143">
        <v>233</v>
      </c>
      <c r="K303" s="143">
        <v>272</v>
      </c>
      <c r="L303" s="143"/>
      <c r="M303" s="27">
        <f t="shared" si="34"/>
        <v>0.22672508214676901</v>
      </c>
      <c r="N303" s="27">
        <f t="shared" si="35"/>
        <v>0.27601314348302308</v>
      </c>
      <c r="O303" s="27">
        <f t="shared" si="36"/>
        <v>0.48959474260679081</v>
      </c>
      <c r="P303" s="27"/>
      <c r="Q303" s="27">
        <f t="shared" si="37"/>
        <v>0.16648411829134724</v>
      </c>
      <c r="R303" s="616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ht="18" customHeight="1">
      <c r="A304" s="573"/>
      <c r="B304" s="680" t="s">
        <v>202</v>
      </c>
      <c r="C304" s="24" t="s">
        <v>71</v>
      </c>
      <c r="D304" s="573"/>
      <c r="E304" s="403">
        <v>189.5</v>
      </c>
      <c r="F304" s="272">
        <v>361</v>
      </c>
      <c r="G304" s="272">
        <v>228</v>
      </c>
      <c r="H304" s="128">
        <v>132</v>
      </c>
      <c r="I304" s="418">
        <v>238</v>
      </c>
      <c r="J304" s="143">
        <v>248</v>
      </c>
      <c r="K304" s="143">
        <v>361</v>
      </c>
      <c r="L304" s="143">
        <v>290</v>
      </c>
      <c r="M304" s="27">
        <f t="shared" si="34"/>
        <v>0.25593667546174137</v>
      </c>
      <c r="N304" s="27">
        <f t="shared" si="35"/>
        <v>0.30870712401055411</v>
      </c>
      <c r="O304" s="27">
        <f t="shared" si="36"/>
        <v>0.9050131926121372</v>
      </c>
      <c r="P304" s="27">
        <f>L304/E304-1</f>
        <v>0.53034300791556732</v>
      </c>
      <c r="Q304" s="27">
        <f t="shared" si="37"/>
        <v>0.20316622691292885</v>
      </c>
      <c r="R304" s="616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1:39" ht="18" customHeight="1">
      <c r="A305" s="573"/>
      <c r="B305" s="574"/>
      <c r="C305" s="24" t="s">
        <v>67</v>
      </c>
      <c r="D305" s="573"/>
      <c r="E305" s="403">
        <v>220.4</v>
      </c>
      <c r="F305" s="272">
        <v>499</v>
      </c>
      <c r="G305" s="272">
        <v>266</v>
      </c>
      <c r="H305" s="128">
        <v>215</v>
      </c>
      <c r="I305" s="418">
        <v>278</v>
      </c>
      <c r="J305" s="143">
        <v>290</v>
      </c>
      <c r="K305" s="143">
        <v>499</v>
      </c>
      <c r="L305" s="143">
        <v>339</v>
      </c>
      <c r="M305" s="27">
        <f t="shared" si="34"/>
        <v>0.26134301270417426</v>
      </c>
      <c r="N305" s="27">
        <f t="shared" si="35"/>
        <v>0.3157894736842104</v>
      </c>
      <c r="O305" s="27">
        <f t="shared" si="36"/>
        <v>1.2640653357531759</v>
      </c>
      <c r="P305" s="27">
        <f>L305/E305-1</f>
        <v>0.53811252268602527</v>
      </c>
      <c r="Q305" s="27">
        <f t="shared" si="37"/>
        <v>0.2068965517241379</v>
      </c>
      <c r="R305" s="616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ht="18" customHeight="1">
      <c r="A306" s="573"/>
      <c r="B306" s="680" t="s">
        <v>203</v>
      </c>
      <c r="C306" s="24" t="s">
        <v>71</v>
      </c>
      <c r="D306" s="573"/>
      <c r="E306" s="403">
        <v>177.5</v>
      </c>
      <c r="F306" s="272" t="s">
        <v>749</v>
      </c>
      <c r="G306" s="272">
        <v>206</v>
      </c>
      <c r="H306" s="128"/>
      <c r="I306" s="418">
        <v>216</v>
      </c>
      <c r="J306" s="143">
        <v>225</v>
      </c>
      <c r="K306" s="143">
        <v>263</v>
      </c>
      <c r="L306" s="143"/>
      <c r="M306" s="27">
        <f t="shared" si="34"/>
        <v>0.21690140845070416</v>
      </c>
      <c r="N306" s="27">
        <f t="shared" si="35"/>
        <v>0.26760563380281699</v>
      </c>
      <c r="O306" s="27">
        <f t="shared" si="36"/>
        <v>0.48169014084507045</v>
      </c>
      <c r="P306" s="27"/>
      <c r="Q306" s="27">
        <f t="shared" si="37"/>
        <v>0.16056338028169015</v>
      </c>
      <c r="R306" s="616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1:39" ht="18" customHeight="1">
      <c r="A307" s="573"/>
      <c r="B307" s="574"/>
      <c r="C307" s="24" t="s">
        <v>67</v>
      </c>
      <c r="D307" s="573"/>
      <c r="E307" s="403">
        <v>228.4</v>
      </c>
      <c r="F307" s="272" t="s">
        <v>749</v>
      </c>
      <c r="G307" s="272">
        <v>270</v>
      </c>
      <c r="H307" s="128"/>
      <c r="I307" s="418">
        <v>282</v>
      </c>
      <c r="J307" s="143">
        <v>295</v>
      </c>
      <c r="K307" s="143">
        <v>344</v>
      </c>
      <c r="L307" s="143"/>
      <c r="M307" s="27">
        <f t="shared" si="34"/>
        <v>0.23467600700525382</v>
      </c>
      <c r="N307" s="27">
        <f t="shared" si="35"/>
        <v>0.29159369527145351</v>
      </c>
      <c r="O307" s="27">
        <f t="shared" si="36"/>
        <v>0.5061295971978983</v>
      </c>
      <c r="P307" s="27"/>
      <c r="Q307" s="27">
        <f t="shared" si="37"/>
        <v>0.18213660245183894</v>
      </c>
      <c r="R307" s="616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1:39" ht="18" customHeight="1">
      <c r="A308" s="573"/>
      <c r="B308" s="680" t="s">
        <v>204</v>
      </c>
      <c r="C308" s="24" t="s">
        <v>71</v>
      </c>
      <c r="D308" s="573"/>
      <c r="E308" s="403">
        <v>169.3</v>
      </c>
      <c r="F308" s="272" t="s">
        <v>749</v>
      </c>
      <c r="G308" s="272">
        <v>194</v>
      </c>
      <c r="H308" s="128"/>
      <c r="I308" s="418">
        <v>203</v>
      </c>
      <c r="J308" s="143">
        <v>212</v>
      </c>
      <c r="K308" s="143">
        <v>245</v>
      </c>
      <c r="L308" s="143"/>
      <c r="M308" s="27">
        <f t="shared" si="34"/>
        <v>0.19905493207324265</v>
      </c>
      <c r="N308" s="27">
        <f t="shared" si="35"/>
        <v>0.25221500295333721</v>
      </c>
      <c r="O308" s="27">
        <f t="shared" si="36"/>
        <v>0.4471352628470171</v>
      </c>
      <c r="P308" s="27"/>
      <c r="Q308" s="27">
        <f t="shared" si="37"/>
        <v>0.1458948611931481</v>
      </c>
      <c r="R308" s="616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1:39" ht="18" customHeight="1">
      <c r="A309" s="574"/>
      <c r="B309" s="574"/>
      <c r="C309" s="24" t="s">
        <v>67</v>
      </c>
      <c r="D309" s="574"/>
      <c r="E309" s="403">
        <v>205.1</v>
      </c>
      <c r="F309" s="272" t="s">
        <v>749</v>
      </c>
      <c r="G309" s="272">
        <v>246</v>
      </c>
      <c r="H309" s="128"/>
      <c r="I309" s="418">
        <v>257</v>
      </c>
      <c r="J309" s="143">
        <v>268</v>
      </c>
      <c r="K309" s="143">
        <v>314</v>
      </c>
      <c r="L309" s="143"/>
      <c r="M309" s="27">
        <f t="shared" si="34"/>
        <v>0.25304729400292536</v>
      </c>
      <c r="N309" s="27">
        <f t="shared" si="35"/>
        <v>0.30667966845441241</v>
      </c>
      <c r="O309" s="27">
        <f t="shared" si="36"/>
        <v>0.53096050706972209</v>
      </c>
      <c r="P309" s="27"/>
      <c r="Q309" s="27">
        <f t="shared" si="37"/>
        <v>0.19941491955143831</v>
      </c>
      <c r="R309" s="616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spans="1:39" ht="18" customHeight="1">
      <c r="A310" s="678" t="s">
        <v>205</v>
      </c>
      <c r="B310" s="24" t="s">
        <v>206</v>
      </c>
      <c r="C310" s="24" t="s">
        <v>207</v>
      </c>
      <c r="D310" s="602" t="s">
        <v>208</v>
      </c>
      <c r="E310" s="403">
        <v>2752</v>
      </c>
      <c r="F310" s="278" t="s">
        <v>749</v>
      </c>
      <c r="G310" s="272">
        <v>3026</v>
      </c>
      <c r="H310" s="128">
        <v>3500</v>
      </c>
      <c r="I310" s="418">
        <v>3250</v>
      </c>
      <c r="J310" s="143">
        <v>3576.7</v>
      </c>
      <c r="K310" s="143">
        <v>3851</v>
      </c>
      <c r="L310" s="143"/>
      <c r="M310" s="27">
        <f>I310/E310-1</f>
        <v>0.18095930232558133</v>
      </c>
      <c r="N310" s="27">
        <f t="shared" si="35"/>
        <v>0.29967296511627906</v>
      </c>
      <c r="O310" s="27">
        <f t="shared" si="36"/>
        <v>0.39934593023255816</v>
      </c>
      <c r="P310" s="27"/>
      <c r="Q310" s="27">
        <f t="shared" si="37"/>
        <v>9.9563953488372103E-2</v>
      </c>
      <c r="R310" s="616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1:39" ht="18" customHeight="1">
      <c r="A311" s="594"/>
      <c r="B311" s="24" t="s">
        <v>209</v>
      </c>
      <c r="C311" s="24" t="s">
        <v>207</v>
      </c>
      <c r="D311" s="573"/>
      <c r="E311" s="403">
        <v>2804.22</v>
      </c>
      <c r="F311" s="278" t="s">
        <v>749</v>
      </c>
      <c r="G311" s="272">
        <v>3081</v>
      </c>
      <c r="H311" s="128"/>
      <c r="I311" s="418">
        <v>3365</v>
      </c>
      <c r="J311" s="143">
        <v>3645</v>
      </c>
      <c r="K311" s="143">
        <v>3926</v>
      </c>
      <c r="L311" s="143"/>
      <c r="M311" s="27">
        <f t="shared" si="34"/>
        <v>0.1999771772542811</v>
      </c>
      <c r="N311" s="27">
        <f t="shared" si="35"/>
        <v>0.29982668977469684</v>
      </c>
      <c r="O311" s="27">
        <f t="shared" si="36"/>
        <v>0.40003280769697103</v>
      </c>
      <c r="P311" s="27"/>
      <c r="Q311" s="27">
        <f t="shared" si="37"/>
        <v>9.8701243126430915E-2</v>
      </c>
      <c r="R311" s="616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</row>
    <row r="312" spans="1:39" ht="14.25" customHeight="1">
      <c r="A312" s="594"/>
      <c r="B312" s="24" t="s">
        <v>206</v>
      </c>
      <c r="C312" s="24" t="s">
        <v>210</v>
      </c>
      <c r="D312" s="573"/>
      <c r="E312" s="403">
        <v>4022</v>
      </c>
      <c r="F312" s="272"/>
      <c r="G312" s="272">
        <v>4424</v>
      </c>
      <c r="H312" s="128"/>
      <c r="I312" s="418">
        <v>5250</v>
      </c>
      <c r="J312" s="143">
        <v>5250</v>
      </c>
      <c r="K312" s="143">
        <v>5250</v>
      </c>
      <c r="L312" s="143"/>
      <c r="M312" s="27">
        <f t="shared" si="34"/>
        <v>0.3053207359522625</v>
      </c>
      <c r="N312" s="27">
        <f t="shared" si="35"/>
        <v>0.3053207359522625</v>
      </c>
      <c r="O312" s="27">
        <f t="shared" si="36"/>
        <v>0.3053207359522625</v>
      </c>
      <c r="P312" s="27"/>
      <c r="Q312" s="27">
        <f t="shared" si="37"/>
        <v>9.9950273495773345E-2</v>
      </c>
      <c r="R312" s="616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1:39" ht="32.25" customHeight="1">
      <c r="A313" s="594"/>
      <c r="B313" s="24" t="s">
        <v>209</v>
      </c>
      <c r="C313" s="24" t="s">
        <v>355</v>
      </c>
      <c r="D313" s="573"/>
      <c r="E313" s="403">
        <v>3369.76</v>
      </c>
      <c r="F313" s="278" t="s">
        <v>749</v>
      </c>
      <c r="G313" s="272">
        <v>3706</v>
      </c>
      <c r="H313" s="128"/>
      <c r="I313" s="418">
        <v>4045</v>
      </c>
      <c r="J313" s="143">
        <v>4380</v>
      </c>
      <c r="K313" s="143">
        <v>4717</v>
      </c>
      <c r="L313" s="143"/>
      <c r="M313" s="27">
        <f t="shared" si="34"/>
        <v>0.20038222306633102</v>
      </c>
      <c r="N313" s="27">
        <f t="shared" si="35"/>
        <v>0.29979583115711494</v>
      </c>
      <c r="O313" s="27">
        <f t="shared" si="36"/>
        <v>0.39980295332605276</v>
      </c>
      <c r="P313" s="27"/>
      <c r="Q313" s="27">
        <f t="shared" si="37"/>
        <v>9.9781586819239321E-2</v>
      </c>
      <c r="R313" s="616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ht="65.25" customHeight="1">
      <c r="A314" s="595"/>
      <c r="B314" s="24" t="s">
        <v>209</v>
      </c>
      <c r="C314" s="24" t="s">
        <v>356</v>
      </c>
      <c r="D314" s="574"/>
      <c r="E314" s="403">
        <v>3935.29</v>
      </c>
      <c r="F314" s="278" t="s">
        <v>749</v>
      </c>
      <c r="G314" s="272">
        <v>4329</v>
      </c>
      <c r="H314" s="128"/>
      <c r="I314" s="418">
        <v>4720</v>
      </c>
      <c r="J314" s="143">
        <v>5115</v>
      </c>
      <c r="K314" s="143">
        <v>5509</v>
      </c>
      <c r="L314" s="143"/>
      <c r="M314" s="27">
        <f t="shared" si="34"/>
        <v>0.19940334765671652</v>
      </c>
      <c r="N314" s="27">
        <f t="shared" si="35"/>
        <v>0.29977714475934425</v>
      </c>
      <c r="O314" s="27">
        <f t="shared" si="36"/>
        <v>0.39989683098323114</v>
      </c>
      <c r="P314" s="27"/>
      <c r="Q314" s="27">
        <f t="shared" si="37"/>
        <v>0.10004599406905212</v>
      </c>
      <c r="R314" s="616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1:39" ht="24.75" customHeight="1">
      <c r="A315" s="647" t="s">
        <v>211</v>
      </c>
      <c r="B315" s="604"/>
      <c r="C315" s="604"/>
      <c r="D315" s="605"/>
      <c r="E315" s="401"/>
      <c r="F315" s="273"/>
      <c r="G315" s="273"/>
      <c r="H315" s="432"/>
      <c r="I315" s="433"/>
      <c r="J315" s="145"/>
      <c r="K315" s="145"/>
      <c r="L315" s="145"/>
      <c r="M315" s="349"/>
      <c r="N315" s="349"/>
      <c r="O315" s="349"/>
      <c r="P315" s="349"/>
      <c r="Q315" s="348"/>
      <c r="R315" s="96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ht="23.25" customHeight="1">
      <c r="A316" s="706" t="s">
        <v>212</v>
      </c>
      <c r="B316" s="679" t="s">
        <v>195</v>
      </c>
      <c r="C316" s="24" t="s">
        <v>71</v>
      </c>
      <c r="D316" s="602" t="s">
        <v>213</v>
      </c>
      <c r="E316" s="403">
        <v>110</v>
      </c>
      <c r="F316" s="272" t="s">
        <v>749</v>
      </c>
      <c r="G316" s="272">
        <v>132</v>
      </c>
      <c r="H316" s="128"/>
      <c r="I316" s="418">
        <v>138</v>
      </c>
      <c r="J316" s="143">
        <v>144</v>
      </c>
      <c r="K316" s="143">
        <v>168</v>
      </c>
      <c r="L316" s="143"/>
      <c r="M316" s="27">
        <f t="shared" ref="M316:M335" si="38">I316/E316-1</f>
        <v>0.25454545454545463</v>
      </c>
      <c r="N316" s="27">
        <f t="shared" ref="N316:N335" si="39">J316/E316-1</f>
        <v>0.30909090909090908</v>
      </c>
      <c r="O316" s="27">
        <f t="shared" ref="O316:O335" si="40">K316/E316-1</f>
        <v>0.52727272727272734</v>
      </c>
      <c r="P316" s="27"/>
      <c r="Q316" s="27">
        <f t="shared" ref="Q316:Q335" si="41">G316/E316-1</f>
        <v>0.19999999999999996</v>
      </c>
      <c r="R316" s="616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1:39" ht="18" customHeight="1">
      <c r="A317" s="707"/>
      <c r="B317" s="574"/>
      <c r="C317" s="24" t="s">
        <v>67</v>
      </c>
      <c r="D317" s="573"/>
      <c r="E317" s="403">
        <v>117</v>
      </c>
      <c r="F317" s="272" t="s">
        <v>749</v>
      </c>
      <c r="G317" s="272">
        <v>135</v>
      </c>
      <c r="H317" s="128"/>
      <c r="I317" s="418">
        <v>142</v>
      </c>
      <c r="J317" s="143">
        <v>148</v>
      </c>
      <c r="K317" s="143">
        <v>172</v>
      </c>
      <c r="L317" s="143"/>
      <c r="M317" s="27">
        <f t="shared" si="38"/>
        <v>0.21367521367521358</v>
      </c>
      <c r="N317" s="27">
        <f t="shared" si="39"/>
        <v>0.2649572649572649</v>
      </c>
      <c r="O317" s="27">
        <f t="shared" si="40"/>
        <v>0.47008547008547019</v>
      </c>
      <c r="P317" s="27"/>
      <c r="Q317" s="27">
        <f t="shared" si="41"/>
        <v>0.15384615384615374</v>
      </c>
      <c r="R317" s="616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ht="18" customHeight="1">
      <c r="A318" s="707"/>
      <c r="B318" s="679" t="s">
        <v>197</v>
      </c>
      <c r="C318" s="24" t="s">
        <v>71</v>
      </c>
      <c r="D318" s="573"/>
      <c r="E318" s="403">
        <v>100.9</v>
      </c>
      <c r="F318" s="272" t="s">
        <v>749</v>
      </c>
      <c r="G318" s="272">
        <v>118</v>
      </c>
      <c r="H318" s="128">
        <v>121</v>
      </c>
      <c r="I318" s="418">
        <v>124</v>
      </c>
      <c r="J318" s="143">
        <v>129</v>
      </c>
      <c r="K318" s="143">
        <v>151</v>
      </c>
      <c r="L318" s="143"/>
      <c r="M318" s="27">
        <f t="shared" si="38"/>
        <v>0.22893954410307238</v>
      </c>
      <c r="N318" s="27">
        <f t="shared" si="39"/>
        <v>0.27849355797819619</v>
      </c>
      <c r="O318" s="27">
        <f t="shared" si="40"/>
        <v>0.4965312190287412</v>
      </c>
      <c r="P318" s="27"/>
      <c r="Q318" s="27">
        <f t="shared" si="41"/>
        <v>0.16947472745292358</v>
      </c>
      <c r="R318" s="616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1:39" ht="18" customHeight="1">
      <c r="A319" s="707"/>
      <c r="B319" s="574"/>
      <c r="C319" s="24" t="s">
        <v>67</v>
      </c>
      <c r="D319" s="573"/>
      <c r="E319" s="403">
        <v>113.1</v>
      </c>
      <c r="F319" s="272" t="s">
        <v>749</v>
      </c>
      <c r="G319" s="272">
        <v>134</v>
      </c>
      <c r="H319" s="128">
        <v>147</v>
      </c>
      <c r="I319" s="418">
        <v>140</v>
      </c>
      <c r="J319" s="143">
        <v>146</v>
      </c>
      <c r="K319" s="143">
        <v>171</v>
      </c>
      <c r="L319" s="143"/>
      <c r="M319" s="27">
        <f t="shared" si="38"/>
        <v>0.23784261715296195</v>
      </c>
      <c r="N319" s="27">
        <f t="shared" si="39"/>
        <v>0.29089301503094611</v>
      </c>
      <c r="O319" s="27">
        <f t="shared" si="40"/>
        <v>0.51193633952254647</v>
      </c>
      <c r="P319" s="27"/>
      <c r="Q319" s="27">
        <f t="shared" si="41"/>
        <v>0.18479221927497802</v>
      </c>
      <c r="R319" s="616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1:39" ht="18" customHeight="1">
      <c r="A320" s="707"/>
      <c r="B320" s="679" t="s">
        <v>176</v>
      </c>
      <c r="C320" s="24" t="s">
        <v>71</v>
      </c>
      <c r="D320" s="573"/>
      <c r="E320" s="403">
        <v>128.1</v>
      </c>
      <c r="F320" s="272" t="s">
        <v>749</v>
      </c>
      <c r="G320" s="272">
        <v>152</v>
      </c>
      <c r="H320" s="128"/>
      <c r="I320" s="418">
        <v>160</v>
      </c>
      <c r="J320" s="143">
        <v>167</v>
      </c>
      <c r="K320" s="143">
        <v>195</v>
      </c>
      <c r="L320" s="143"/>
      <c r="M320" s="27">
        <f t="shared" si="38"/>
        <v>0.24902419984387203</v>
      </c>
      <c r="N320" s="27">
        <f t="shared" si="39"/>
        <v>0.30366900858704149</v>
      </c>
      <c r="O320" s="27">
        <f t="shared" si="40"/>
        <v>0.52224824355971911</v>
      </c>
      <c r="P320" s="27"/>
      <c r="Q320" s="27">
        <f t="shared" si="41"/>
        <v>0.18657298985167836</v>
      </c>
      <c r="R320" s="616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1:39" ht="18" customHeight="1">
      <c r="A321" s="707"/>
      <c r="B321" s="574"/>
      <c r="C321" s="24" t="s">
        <v>67</v>
      </c>
      <c r="D321" s="573"/>
      <c r="E321" s="403">
        <v>137.30000000000001</v>
      </c>
      <c r="F321" s="272" t="s">
        <v>749</v>
      </c>
      <c r="G321" s="272">
        <v>163</v>
      </c>
      <c r="H321" s="128"/>
      <c r="I321" s="418">
        <v>171</v>
      </c>
      <c r="J321" s="143">
        <v>178</v>
      </c>
      <c r="K321" s="143">
        <v>209</v>
      </c>
      <c r="L321" s="143"/>
      <c r="M321" s="27">
        <f t="shared" si="38"/>
        <v>0.24544792425345952</v>
      </c>
      <c r="N321" s="27">
        <f t="shared" si="39"/>
        <v>0.29643117261471219</v>
      </c>
      <c r="O321" s="27">
        <f t="shared" si="40"/>
        <v>0.52221412964311709</v>
      </c>
      <c r="P321" s="27"/>
      <c r="Q321" s="27">
        <f t="shared" si="41"/>
        <v>0.18718135469774211</v>
      </c>
      <c r="R321" s="616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1:39" ht="18" customHeight="1">
      <c r="A322" s="707"/>
      <c r="B322" s="679" t="s">
        <v>198</v>
      </c>
      <c r="C322" s="24" t="s">
        <v>71</v>
      </c>
      <c r="D322" s="573"/>
      <c r="E322" s="403">
        <v>130</v>
      </c>
      <c r="F322" s="272" t="s">
        <v>749</v>
      </c>
      <c r="G322" s="272">
        <v>157</v>
      </c>
      <c r="H322" s="128">
        <v>123</v>
      </c>
      <c r="I322" s="418">
        <v>164</v>
      </c>
      <c r="J322" s="143">
        <v>172</v>
      </c>
      <c r="K322" s="143">
        <v>200</v>
      </c>
      <c r="L322" s="143"/>
      <c r="M322" s="27">
        <f t="shared" si="38"/>
        <v>0.2615384615384615</v>
      </c>
      <c r="N322" s="27">
        <f t="shared" si="39"/>
        <v>0.32307692307692304</v>
      </c>
      <c r="O322" s="27">
        <f t="shared" si="40"/>
        <v>0.53846153846153855</v>
      </c>
      <c r="P322" s="27"/>
      <c r="Q322" s="27">
        <f t="shared" si="41"/>
        <v>0.20769230769230762</v>
      </c>
      <c r="R322" s="616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ht="18" customHeight="1">
      <c r="A323" s="707"/>
      <c r="B323" s="574"/>
      <c r="C323" s="24" t="s">
        <v>67</v>
      </c>
      <c r="D323" s="573"/>
      <c r="E323" s="403">
        <v>132</v>
      </c>
      <c r="F323" s="272" t="s">
        <v>749</v>
      </c>
      <c r="G323" s="272">
        <v>148</v>
      </c>
      <c r="H323" s="128">
        <v>153</v>
      </c>
      <c r="I323" s="418">
        <v>170</v>
      </c>
      <c r="J323" s="143">
        <v>176</v>
      </c>
      <c r="K323" s="143">
        <v>209</v>
      </c>
      <c r="L323" s="143"/>
      <c r="M323" s="27">
        <f t="shared" si="38"/>
        <v>0.28787878787878785</v>
      </c>
      <c r="N323" s="27">
        <f t="shared" si="39"/>
        <v>0.33333333333333326</v>
      </c>
      <c r="O323" s="27">
        <f t="shared" si="40"/>
        <v>0.58333333333333326</v>
      </c>
      <c r="P323" s="27"/>
      <c r="Q323" s="27">
        <f t="shared" si="41"/>
        <v>0.1212121212121211</v>
      </c>
      <c r="R323" s="616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spans="1:39" ht="18" customHeight="1">
      <c r="A324" s="707"/>
      <c r="B324" s="680" t="s">
        <v>199</v>
      </c>
      <c r="C324" s="24" t="s">
        <v>71</v>
      </c>
      <c r="D324" s="738"/>
      <c r="E324" s="403">
        <v>115.2</v>
      </c>
      <c r="F324" s="272"/>
      <c r="G324" s="272"/>
      <c r="H324" s="128"/>
      <c r="I324" s="418">
        <v>140</v>
      </c>
      <c r="J324" s="143">
        <v>145</v>
      </c>
      <c r="K324" s="143">
        <v>150</v>
      </c>
      <c r="L324" s="143"/>
      <c r="M324" s="27">
        <f>I324/E324-1</f>
        <v>0.21527777777777768</v>
      </c>
      <c r="N324" s="27">
        <f>J324/E324-1</f>
        <v>0.25868055555555558</v>
      </c>
      <c r="O324" s="27">
        <f>K324/E324-1</f>
        <v>0.30208333333333326</v>
      </c>
      <c r="P324" s="27"/>
      <c r="Q324" s="27"/>
      <c r="R324" s="616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ht="18" customHeight="1">
      <c r="A325" s="707"/>
      <c r="B325" s="574"/>
      <c r="C325" s="24" t="s">
        <v>67</v>
      </c>
      <c r="D325" s="738"/>
      <c r="E325" s="403">
        <v>113.6</v>
      </c>
      <c r="F325" s="272"/>
      <c r="G325" s="272"/>
      <c r="H325" s="128"/>
      <c r="I325" s="418">
        <v>143</v>
      </c>
      <c r="J325" s="143">
        <v>149</v>
      </c>
      <c r="K325" s="143">
        <v>157</v>
      </c>
      <c r="L325" s="143"/>
      <c r="M325" s="27">
        <f>I325/E325-1</f>
        <v>0.25880281690140849</v>
      </c>
      <c r="N325" s="27">
        <f>J325/E325-1</f>
        <v>0.31161971830985924</v>
      </c>
      <c r="O325" s="27">
        <f>K325/E325-1</f>
        <v>0.38204225352112675</v>
      </c>
      <c r="P325" s="27"/>
      <c r="Q325" s="27"/>
      <c r="R325" s="616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1:39" ht="18" customHeight="1">
      <c r="A326" s="707"/>
      <c r="B326" s="679" t="s">
        <v>200</v>
      </c>
      <c r="C326" s="24" t="s">
        <v>71</v>
      </c>
      <c r="D326" s="573"/>
      <c r="E326" s="403">
        <v>136.5</v>
      </c>
      <c r="F326" s="272" t="s">
        <v>749</v>
      </c>
      <c r="G326" s="272">
        <v>159</v>
      </c>
      <c r="H326" s="128">
        <v>132</v>
      </c>
      <c r="I326" s="418">
        <v>167</v>
      </c>
      <c r="J326" s="143">
        <v>174</v>
      </c>
      <c r="K326" s="143">
        <v>203</v>
      </c>
      <c r="L326" s="143"/>
      <c r="M326" s="27">
        <f t="shared" si="38"/>
        <v>0.22344322344322354</v>
      </c>
      <c r="N326" s="27">
        <f t="shared" si="39"/>
        <v>0.27472527472527464</v>
      </c>
      <c r="O326" s="27">
        <f t="shared" si="40"/>
        <v>0.48717948717948723</v>
      </c>
      <c r="P326" s="27"/>
      <c r="Q326" s="27">
        <f t="shared" si="41"/>
        <v>0.16483516483516492</v>
      </c>
      <c r="R326" s="616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ht="18" customHeight="1">
      <c r="A327" s="707"/>
      <c r="B327" s="574"/>
      <c r="C327" s="24" t="s">
        <v>67</v>
      </c>
      <c r="D327" s="573"/>
      <c r="E327" s="403">
        <v>138.4</v>
      </c>
      <c r="F327" s="272" t="s">
        <v>749</v>
      </c>
      <c r="G327" s="272">
        <v>160</v>
      </c>
      <c r="H327" s="128">
        <v>170</v>
      </c>
      <c r="I327" s="418">
        <v>170</v>
      </c>
      <c r="J327" s="143">
        <v>179</v>
      </c>
      <c r="K327" s="143">
        <v>206</v>
      </c>
      <c r="L327" s="143"/>
      <c r="M327" s="27">
        <f t="shared" si="38"/>
        <v>0.22832369942196529</v>
      </c>
      <c r="N327" s="27">
        <f t="shared" si="39"/>
        <v>0.2933526011560692</v>
      </c>
      <c r="O327" s="27">
        <f t="shared" si="40"/>
        <v>0.4884393063583814</v>
      </c>
      <c r="P327" s="27"/>
      <c r="Q327" s="27">
        <f t="shared" si="41"/>
        <v>0.15606936416184958</v>
      </c>
      <c r="R327" s="616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ht="18" customHeight="1">
      <c r="A328" s="707"/>
      <c r="B328" s="679" t="s">
        <v>201</v>
      </c>
      <c r="C328" s="24" t="s">
        <v>71</v>
      </c>
      <c r="D328" s="573"/>
      <c r="E328" s="403">
        <v>198.3</v>
      </c>
      <c r="F328" s="272" t="s">
        <v>749</v>
      </c>
      <c r="G328" s="272">
        <v>239</v>
      </c>
      <c r="H328" s="128"/>
      <c r="I328" s="418">
        <v>251</v>
      </c>
      <c r="J328" s="143">
        <v>262</v>
      </c>
      <c r="K328" s="143">
        <v>305</v>
      </c>
      <c r="L328" s="143"/>
      <c r="M328" s="27">
        <f t="shared" si="38"/>
        <v>0.26575895108421577</v>
      </c>
      <c r="N328" s="27">
        <f t="shared" si="39"/>
        <v>0.3212304589006556</v>
      </c>
      <c r="O328" s="27">
        <f t="shared" si="40"/>
        <v>0.53807362581946538</v>
      </c>
      <c r="P328" s="27"/>
      <c r="Q328" s="27">
        <f t="shared" si="41"/>
        <v>0.20524457892082704</v>
      </c>
      <c r="R328" s="616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1:39" ht="18" customHeight="1">
      <c r="A329" s="707"/>
      <c r="B329" s="574"/>
      <c r="C329" s="24" t="s">
        <v>67</v>
      </c>
      <c r="D329" s="573"/>
      <c r="E329" s="403">
        <v>220.3</v>
      </c>
      <c r="F329" s="272" t="s">
        <v>749</v>
      </c>
      <c r="G329" s="272">
        <v>259</v>
      </c>
      <c r="H329" s="128"/>
      <c r="I329" s="418">
        <v>271</v>
      </c>
      <c r="J329" s="143">
        <v>283</v>
      </c>
      <c r="K329" s="143">
        <v>330</v>
      </c>
      <c r="L329" s="143"/>
      <c r="M329" s="27">
        <f t="shared" si="38"/>
        <v>0.23014071720381302</v>
      </c>
      <c r="N329" s="27">
        <f t="shared" si="39"/>
        <v>0.28461189287335453</v>
      </c>
      <c r="O329" s="27">
        <f t="shared" si="40"/>
        <v>0.49795733091239214</v>
      </c>
      <c r="P329" s="27"/>
      <c r="Q329" s="27">
        <f t="shared" si="41"/>
        <v>0.17566954153427128</v>
      </c>
      <c r="R329" s="616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1:39" ht="18" customHeight="1">
      <c r="A330" s="707"/>
      <c r="B330" s="739" t="s">
        <v>202</v>
      </c>
      <c r="C330" s="24" t="s">
        <v>71</v>
      </c>
      <c r="D330" s="573"/>
      <c r="E330" s="403">
        <v>208.5</v>
      </c>
      <c r="F330" s="272">
        <v>361</v>
      </c>
      <c r="G330" s="272">
        <v>253</v>
      </c>
      <c r="H330" s="128">
        <v>200</v>
      </c>
      <c r="I330" s="418">
        <v>277</v>
      </c>
      <c r="J330" s="143">
        <v>288</v>
      </c>
      <c r="K330" s="143">
        <v>361</v>
      </c>
      <c r="L330" s="143">
        <v>322</v>
      </c>
      <c r="M330" s="27">
        <f t="shared" si="38"/>
        <v>0.32853717026378892</v>
      </c>
      <c r="N330" s="27">
        <f t="shared" si="39"/>
        <v>0.38129496402877705</v>
      </c>
      <c r="O330" s="27">
        <f t="shared" si="40"/>
        <v>0.73141486810551548</v>
      </c>
      <c r="P330" s="27">
        <f>L330/E330-1</f>
        <v>0.54436450839328532</v>
      </c>
      <c r="Q330" s="27">
        <f t="shared" si="41"/>
        <v>0.21342925659472423</v>
      </c>
      <c r="R330" s="616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1:39" ht="18" customHeight="1">
      <c r="A331" s="707"/>
      <c r="B331" s="574"/>
      <c r="C331" s="24" t="s">
        <v>67</v>
      </c>
      <c r="D331" s="573"/>
      <c r="E331" s="403">
        <v>248.2</v>
      </c>
      <c r="F331" s="272">
        <v>495</v>
      </c>
      <c r="G331" s="272">
        <v>295</v>
      </c>
      <c r="H331" s="128">
        <v>273</v>
      </c>
      <c r="I331" s="418">
        <v>322</v>
      </c>
      <c r="J331" s="143">
        <v>336</v>
      </c>
      <c r="K331" s="143">
        <v>495</v>
      </c>
      <c r="L331" s="143">
        <v>377</v>
      </c>
      <c r="M331" s="27">
        <f t="shared" si="38"/>
        <v>0.29734085414987921</v>
      </c>
      <c r="N331" s="27">
        <f t="shared" si="39"/>
        <v>0.35374697824335222</v>
      </c>
      <c r="O331" s="27">
        <f t="shared" si="40"/>
        <v>0.9943593875906529</v>
      </c>
      <c r="P331" s="27">
        <f>L331/E331-1</f>
        <v>0.51893634165995173</v>
      </c>
      <c r="Q331" s="27">
        <f t="shared" si="41"/>
        <v>0.18855761482675271</v>
      </c>
      <c r="R331" s="616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1:39" ht="18" customHeight="1">
      <c r="A332" s="707"/>
      <c r="B332" s="679" t="s">
        <v>203</v>
      </c>
      <c r="C332" s="24" t="s">
        <v>71</v>
      </c>
      <c r="D332" s="573"/>
      <c r="E332" s="403">
        <v>235.2</v>
      </c>
      <c r="F332" s="272" t="s">
        <v>749</v>
      </c>
      <c r="G332" s="272">
        <v>283</v>
      </c>
      <c r="H332" s="128"/>
      <c r="I332" s="418">
        <v>296</v>
      </c>
      <c r="J332" s="143">
        <v>309</v>
      </c>
      <c r="K332" s="143">
        <v>361</v>
      </c>
      <c r="L332" s="143"/>
      <c r="M332" s="27">
        <f t="shared" si="38"/>
        <v>0.25850340136054428</v>
      </c>
      <c r="N332" s="27">
        <f t="shared" si="39"/>
        <v>0.31377551020408179</v>
      </c>
      <c r="O332" s="27">
        <f t="shared" si="40"/>
        <v>0.53486394557823136</v>
      </c>
      <c r="P332" s="27"/>
      <c r="Q332" s="27">
        <f t="shared" si="41"/>
        <v>0.20323129251700678</v>
      </c>
      <c r="R332" s="616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1:39" ht="18" customHeight="1">
      <c r="A333" s="707"/>
      <c r="B333" s="574"/>
      <c r="C333" s="24" t="s">
        <v>67</v>
      </c>
      <c r="D333" s="573"/>
      <c r="E333" s="403">
        <v>263</v>
      </c>
      <c r="F333" s="272" t="s">
        <v>749</v>
      </c>
      <c r="G333" s="272">
        <v>314</v>
      </c>
      <c r="H333" s="128"/>
      <c r="I333" s="418">
        <v>329</v>
      </c>
      <c r="J333" s="143">
        <v>343</v>
      </c>
      <c r="K333" s="143">
        <v>400</v>
      </c>
      <c r="L333" s="143"/>
      <c r="M333" s="27">
        <f t="shared" si="38"/>
        <v>0.25095057034220525</v>
      </c>
      <c r="N333" s="27">
        <f t="shared" si="39"/>
        <v>0.30418250950570336</v>
      </c>
      <c r="O333" s="27">
        <f t="shared" si="40"/>
        <v>0.52091254752851701</v>
      </c>
      <c r="P333" s="27"/>
      <c r="Q333" s="27">
        <f t="shared" si="41"/>
        <v>0.19391634980988592</v>
      </c>
      <c r="R333" s="616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1:39" ht="18" customHeight="1">
      <c r="A334" s="707"/>
      <c r="B334" s="679" t="s">
        <v>204</v>
      </c>
      <c r="C334" s="24" t="s">
        <v>71</v>
      </c>
      <c r="D334" s="573"/>
      <c r="E334" s="403">
        <v>231</v>
      </c>
      <c r="F334" s="272" t="s">
        <v>749</v>
      </c>
      <c r="G334" s="272">
        <v>268</v>
      </c>
      <c r="H334" s="128"/>
      <c r="I334" s="418">
        <v>281</v>
      </c>
      <c r="J334" s="143">
        <v>293</v>
      </c>
      <c r="K334" s="143">
        <v>342</v>
      </c>
      <c r="L334" s="143"/>
      <c r="M334" s="27">
        <f t="shared" si="38"/>
        <v>0.21645021645021645</v>
      </c>
      <c r="N334" s="27">
        <f t="shared" si="39"/>
        <v>0.26839826839826841</v>
      </c>
      <c r="O334" s="27">
        <f t="shared" si="40"/>
        <v>0.48051948051948057</v>
      </c>
      <c r="P334" s="27"/>
      <c r="Q334" s="27">
        <f t="shared" si="41"/>
        <v>0.16017316017316019</v>
      </c>
      <c r="R334" s="616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1:39" ht="18" customHeight="1">
      <c r="A335" s="708"/>
      <c r="B335" s="574"/>
      <c r="C335" s="24" t="s">
        <v>67</v>
      </c>
      <c r="D335" s="574"/>
      <c r="E335" s="403">
        <v>241</v>
      </c>
      <c r="F335" s="272" t="s">
        <v>749</v>
      </c>
      <c r="G335" s="272">
        <v>291</v>
      </c>
      <c r="H335" s="128"/>
      <c r="I335" s="418">
        <v>304</v>
      </c>
      <c r="J335" s="143">
        <v>317</v>
      </c>
      <c r="K335" s="143">
        <v>371</v>
      </c>
      <c r="L335" s="143"/>
      <c r="M335" s="27">
        <f t="shared" si="38"/>
        <v>0.2614107883817427</v>
      </c>
      <c r="N335" s="27">
        <f t="shared" si="39"/>
        <v>0.31535269709543567</v>
      </c>
      <c r="O335" s="27">
        <f t="shared" si="40"/>
        <v>0.53941908713692954</v>
      </c>
      <c r="P335" s="27"/>
      <c r="Q335" s="27">
        <f t="shared" si="41"/>
        <v>0.20746887966804972</v>
      </c>
      <c r="R335" s="95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ht="28.5" customHeight="1">
      <c r="A336" s="603" t="s">
        <v>214</v>
      </c>
      <c r="B336" s="604"/>
      <c r="C336" s="604"/>
      <c r="D336" s="605"/>
      <c r="E336" s="434"/>
      <c r="F336" s="434"/>
      <c r="G336" s="434"/>
      <c r="H336" s="434"/>
      <c r="I336" s="434"/>
      <c r="J336" s="434"/>
      <c r="K336" s="435"/>
      <c r="L336" s="134"/>
      <c r="M336" s="19"/>
      <c r="N336" s="19"/>
      <c r="O336" s="19"/>
      <c r="P336" s="19"/>
      <c r="Q336" s="19"/>
      <c r="R336" s="19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1:39" ht="18" customHeight="1">
      <c r="A337" s="647" t="s">
        <v>215</v>
      </c>
      <c r="B337" s="604"/>
      <c r="C337" s="604"/>
      <c r="D337" s="605"/>
      <c r="E337" s="404"/>
      <c r="F337" s="273"/>
      <c r="G337" s="273"/>
      <c r="H337" s="432"/>
      <c r="I337" s="433"/>
      <c r="J337" s="145"/>
      <c r="K337" s="145"/>
      <c r="L337" s="145"/>
      <c r="M337" s="29"/>
      <c r="N337" s="29"/>
      <c r="O337" s="29"/>
      <c r="P337" s="29"/>
      <c r="Q337" s="29"/>
      <c r="R337" s="694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ht="18" customHeight="1">
      <c r="A338" s="676" t="s">
        <v>216</v>
      </c>
      <c r="B338" s="24" t="s">
        <v>217</v>
      </c>
      <c r="C338" s="299"/>
      <c r="D338" s="602" t="s">
        <v>218</v>
      </c>
      <c r="E338" s="403">
        <v>178.2</v>
      </c>
      <c r="F338" s="272" t="s">
        <v>749</v>
      </c>
      <c r="G338" s="272">
        <v>203</v>
      </c>
      <c r="H338" s="128">
        <v>25</v>
      </c>
      <c r="I338" s="418">
        <v>212</v>
      </c>
      <c r="J338" s="143">
        <v>222</v>
      </c>
      <c r="K338" s="143">
        <v>259</v>
      </c>
      <c r="L338" s="143"/>
      <c r="M338" s="27">
        <f>I338/E338-1</f>
        <v>0.18967452300785648</v>
      </c>
      <c r="N338" s="27">
        <f>J338/E338-1</f>
        <v>0.24579124579124589</v>
      </c>
      <c r="O338" s="27">
        <f>K338/E338-1</f>
        <v>0.45342312008978691</v>
      </c>
      <c r="P338" s="27"/>
      <c r="Q338" s="27">
        <f>G338/E338-1</f>
        <v>0.13916947250280587</v>
      </c>
      <c r="R338" s="573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ht="18" customHeight="1">
      <c r="A339" s="573"/>
      <c r="B339" s="24" t="s">
        <v>219</v>
      </c>
      <c r="C339" s="37"/>
      <c r="D339" s="573"/>
      <c r="E339" s="403">
        <v>188.7</v>
      </c>
      <c r="F339" s="272">
        <v>531</v>
      </c>
      <c r="G339" s="272">
        <v>214</v>
      </c>
      <c r="H339" s="128">
        <v>30</v>
      </c>
      <c r="I339" s="418">
        <v>224</v>
      </c>
      <c r="J339" s="143">
        <v>234</v>
      </c>
      <c r="K339" s="143">
        <v>531</v>
      </c>
      <c r="L339" s="143">
        <v>273</v>
      </c>
      <c r="M339" s="27">
        <f>I339/E339-1</f>
        <v>0.18706942236354007</v>
      </c>
      <c r="N339" s="27">
        <f>J339/E339-1</f>
        <v>0.24006359300476965</v>
      </c>
      <c r="O339" s="27">
        <f>K339/E339-1</f>
        <v>1.813990461049285</v>
      </c>
      <c r="P339" s="27">
        <f>L339/E339-1</f>
        <v>0.44674085850556455</v>
      </c>
      <c r="Q339" s="27">
        <f>G339/E339-1</f>
        <v>0.13407525172231072</v>
      </c>
      <c r="R339" s="573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ht="18" customHeight="1">
      <c r="A340" s="574"/>
      <c r="B340" s="24" t="s">
        <v>220</v>
      </c>
      <c r="C340" s="37"/>
      <c r="D340" s="574"/>
      <c r="E340" s="403">
        <v>245.9</v>
      </c>
      <c r="F340" s="272">
        <v>531</v>
      </c>
      <c r="G340" s="272">
        <v>286</v>
      </c>
      <c r="H340" s="128">
        <v>40</v>
      </c>
      <c r="I340" s="418">
        <v>299</v>
      </c>
      <c r="J340" s="143">
        <v>312</v>
      </c>
      <c r="K340" s="143">
        <v>531</v>
      </c>
      <c r="L340" s="143">
        <v>364</v>
      </c>
      <c r="M340" s="27">
        <f>I340/E340-1</f>
        <v>0.21594143960959733</v>
      </c>
      <c r="N340" s="27">
        <f>J340/E340-1</f>
        <v>0.26880845872305814</v>
      </c>
      <c r="O340" s="27">
        <f>K340/E340-1</f>
        <v>1.1594143960959737</v>
      </c>
      <c r="P340" s="27">
        <f>L340/E340-1</f>
        <v>0.48027653517690116</v>
      </c>
      <c r="Q340" s="27">
        <f>G340/E340-1</f>
        <v>0.16307442049613652</v>
      </c>
      <c r="R340" s="573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ht="18" customHeight="1">
      <c r="A341" s="29" t="s">
        <v>221</v>
      </c>
      <c r="B341" s="29"/>
      <c r="C341" s="29"/>
      <c r="D341" s="29"/>
      <c r="E341" s="404"/>
      <c r="F341" s="273"/>
      <c r="G341" s="273"/>
      <c r="H341" s="432"/>
      <c r="I341" s="433"/>
      <c r="J341" s="145"/>
      <c r="K341" s="145"/>
      <c r="L341" s="145"/>
      <c r="M341" s="349"/>
      <c r="N341" s="349"/>
      <c r="O341" s="349"/>
      <c r="P341" s="349"/>
      <c r="Q341" s="27"/>
      <c r="R341" s="573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ht="18" customHeight="1">
      <c r="A342" s="676" t="s">
        <v>222</v>
      </c>
      <c r="B342" s="24" t="s">
        <v>217</v>
      </c>
      <c r="C342" s="299"/>
      <c r="D342" s="602" t="s">
        <v>218</v>
      </c>
      <c r="E342" s="403">
        <v>206.8</v>
      </c>
      <c r="F342" s="272" t="s">
        <v>749</v>
      </c>
      <c r="G342" s="272">
        <v>209</v>
      </c>
      <c r="H342" s="128">
        <v>102</v>
      </c>
      <c r="I342" s="418">
        <v>218</v>
      </c>
      <c r="J342" s="143">
        <v>228</v>
      </c>
      <c r="K342" s="143">
        <v>266</v>
      </c>
      <c r="L342" s="143"/>
      <c r="M342" s="27">
        <f>I342/E342-1</f>
        <v>5.4158607350096588E-2</v>
      </c>
      <c r="N342" s="27">
        <f>J342/E342-1</f>
        <v>0.10251450676982587</v>
      </c>
      <c r="O342" s="27">
        <f>K342/E342-1</f>
        <v>0.28626692456479685</v>
      </c>
      <c r="P342" s="27"/>
      <c r="Q342" s="27">
        <f>G342/E342-1</f>
        <v>1.0638297872340274E-2</v>
      </c>
      <c r="R342" s="573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ht="18" customHeight="1">
      <c r="A343" s="573"/>
      <c r="B343" s="24" t="s">
        <v>219</v>
      </c>
      <c r="C343" s="37"/>
      <c r="D343" s="573"/>
      <c r="E343" s="403">
        <v>216.4</v>
      </c>
      <c r="F343" s="272">
        <v>531</v>
      </c>
      <c r="G343" s="272">
        <v>222</v>
      </c>
      <c r="H343" s="128">
        <v>106</v>
      </c>
      <c r="I343" s="418">
        <v>232</v>
      </c>
      <c r="J343" s="143">
        <v>242</v>
      </c>
      <c r="K343" s="143">
        <v>531</v>
      </c>
      <c r="L343" s="143">
        <v>302</v>
      </c>
      <c r="M343" s="27">
        <f>I343/E343-1</f>
        <v>7.2088724584103536E-2</v>
      </c>
      <c r="N343" s="27">
        <f>J343/E343-1</f>
        <v>0.1182994454713493</v>
      </c>
      <c r="O343" s="27">
        <f>K343/E343-1</f>
        <v>1.4537892791127542</v>
      </c>
      <c r="P343" s="27">
        <f>L343/E343-1</f>
        <v>0.3955637707948243</v>
      </c>
      <c r="Q343" s="27">
        <f>G343/E343-1</f>
        <v>2.5878003696857554E-2</v>
      </c>
      <c r="R343" s="573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ht="18" customHeight="1">
      <c r="A344" s="574"/>
      <c r="B344" s="24" t="s">
        <v>220</v>
      </c>
      <c r="C344" s="37"/>
      <c r="D344" s="574"/>
      <c r="E344" s="403">
        <v>268.60000000000002</v>
      </c>
      <c r="F344" s="272">
        <v>531</v>
      </c>
      <c r="G344" s="272">
        <v>292</v>
      </c>
      <c r="H344" s="128">
        <v>116</v>
      </c>
      <c r="I344" s="418">
        <v>305</v>
      </c>
      <c r="J344" s="143">
        <v>319</v>
      </c>
      <c r="K344" s="143">
        <v>531</v>
      </c>
      <c r="L344" s="143">
        <v>375</v>
      </c>
      <c r="M344" s="27">
        <f>I344/E344-1</f>
        <v>0.1355174981384959</v>
      </c>
      <c r="N344" s="27">
        <f>J344/E344-1</f>
        <v>0.18763961280714803</v>
      </c>
      <c r="O344" s="27">
        <f>K344/E344-1</f>
        <v>0.9769173492181682</v>
      </c>
      <c r="P344" s="27">
        <f>L344/E344-1</f>
        <v>0.39612807148175722</v>
      </c>
      <c r="Q344" s="27">
        <f>G344/E344-1</f>
        <v>8.7118391660461647E-2</v>
      </c>
      <c r="R344" s="574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ht="28.5" customHeight="1">
      <c r="A345" s="603" t="s">
        <v>223</v>
      </c>
      <c r="B345" s="604"/>
      <c r="C345" s="604"/>
      <c r="D345" s="605"/>
      <c r="E345" s="434"/>
      <c r="F345" s="434"/>
      <c r="G345" s="434"/>
      <c r="H345" s="434"/>
      <c r="I345" s="434"/>
      <c r="J345" s="434"/>
      <c r="K345" s="435"/>
      <c r="L345" s="134"/>
      <c r="M345" s="134"/>
      <c r="N345" s="19"/>
      <c r="O345" s="19"/>
      <c r="P345" s="19"/>
      <c r="Q345" s="19"/>
      <c r="R345" s="19"/>
      <c r="S345" s="5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ht="18" customHeight="1">
      <c r="A346" s="740" t="s">
        <v>100</v>
      </c>
      <c r="B346" s="604"/>
      <c r="C346" s="604"/>
      <c r="D346" s="605"/>
      <c r="E346" s="401"/>
      <c r="F346" s="273"/>
      <c r="G346" s="273"/>
      <c r="H346" s="432"/>
      <c r="I346" s="433"/>
      <c r="J346" s="145"/>
      <c r="K346" s="145"/>
      <c r="L346" s="145"/>
      <c r="M346" s="29"/>
      <c r="N346" s="29"/>
      <c r="O346" s="29"/>
      <c r="P346" s="29"/>
      <c r="Q346" s="29"/>
      <c r="R346" s="694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</row>
    <row r="347" spans="1:39" ht="18" customHeight="1">
      <c r="A347" s="677" t="s">
        <v>223</v>
      </c>
      <c r="B347" s="679" t="s">
        <v>224</v>
      </c>
      <c r="C347" s="24" t="s">
        <v>66</v>
      </c>
      <c r="D347" s="696" t="s">
        <v>225</v>
      </c>
      <c r="E347" s="403">
        <v>16.100000000000001</v>
      </c>
      <c r="F347" s="272" t="s">
        <v>749</v>
      </c>
      <c r="G347" s="272">
        <v>17</v>
      </c>
      <c r="H347" s="266">
        <v>8.5</v>
      </c>
      <c r="I347" s="418">
        <v>19</v>
      </c>
      <c r="J347" s="143">
        <v>20</v>
      </c>
      <c r="K347" s="143">
        <v>23</v>
      </c>
      <c r="L347" s="143"/>
      <c r="M347" s="27">
        <f t="shared" ref="M347:M356" si="42">I347/E347-1</f>
        <v>0.18012422360248426</v>
      </c>
      <c r="N347" s="27">
        <f t="shared" ref="N347:N356" si="43">J347/E347-1</f>
        <v>0.2422360248447204</v>
      </c>
      <c r="O347" s="27">
        <f t="shared" ref="O347:O356" si="44">K347/E347-1</f>
        <v>0.42857142857142838</v>
      </c>
      <c r="P347" s="27"/>
      <c r="Q347" s="27">
        <f t="shared" ref="Q347:Q356" si="45">G347/E347-1</f>
        <v>5.5900621118012417E-2</v>
      </c>
      <c r="R347" s="573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ht="18" customHeight="1">
      <c r="A348" s="573"/>
      <c r="B348" s="574"/>
      <c r="C348" s="24" t="s">
        <v>67</v>
      </c>
      <c r="D348" s="573"/>
      <c r="E348" s="403">
        <v>17.7</v>
      </c>
      <c r="F348" s="272" t="s">
        <v>749</v>
      </c>
      <c r="G348" s="272">
        <v>20</v>
      </c>
      <c r="H348" s="128">
        <v>14</v>
      </c>
      <c r="I348" s="418">
        <v>22</v>
      </c>
      <c r="J348" s="143">
        <v>23</v>
      </c>
      <c r="K348" s="143">
        <v>26</v>
      </c>
      <c r="L348" s="143"/>
      <c r="M348" s="27">
        <f t="shared" si="42"/>
        <v>0.24293785310734473</v>
      </c>
      <c r="N348" s="27">
        <f t="shared" si="43"/>
        <v>0.29943502824858759</v>
      </c>
      <c r="O348" s="27">
        <f t="shared" si="44"/>
        <v>0.46892655367231639</v>
      </c>
      <c r="P348" s="27"/>
      <c r="Q348" s="27">
        <f t="shared" si="45"/>
        <v>0.12994350282485878</v>
      </c>
      <c r="R348" s="573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 ht="18" customHeight="1">
      <c r="A349" s="573"/>
      <c r="B349" s="679" t="s">
        <v>226</v>
      </c>
      <c r="C349" s="24" t="s">
        <v>66</v>
      </c>
      <c r="D349" s="573"/>
      <c r="E349" s="403">
        <v>27.5</v>
      </c>
      <c r="F349" s="272" t="s">
        <v>749</v>
      </c>
      <c r="G349" s="272">
        <v>31</v>
      </c>
      <c r="H349" s="128"/>
      <c r="I349" s="418">
        <v>35</v>
      </c>
      <c r="J349" s="143">
        <v>37</v>
      </c>
      <c r="K349" s="143">
        <v>41</v>
      </c>
      <c r="L349" s="143"/>
      <c r="M349" s="27">
        <f t="shared" si="42"/>
        <v>0.27272727272727271</v>
      </c>
      <c r="N349" s="27">
        <f t="shared" si="43"/>
        <v>0.34545454545454546</v>
      </c>
      <c r="O349" s="27">
        <f t="shared" si="44"/>
        <v>0.49090909090909096</v>
      </c>
      <c r="P349" s="27"/>
      <c r="Q349" s="27">
        <f t="shared" si="45"/>
        <v>0.1272727272727272</v>
      </c>
      <c r="R349" s="573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ht="18" customHeight="1">
      <c r="A350" s="573"/>
      <c r="B350" s="574"/>
      <c r="C350" s="24" t="s">
        <v>67</v>
      </c>
      <c r="D350" s="573"/>
      <c r="E350" s="403">
        <v>28.3</v>
      </c>
      <c r="F350" s="272" t="s">
        <v>749</v>
      </c>
      <c r="G350" s="272">
        <v>33</v>
      </c>
      <c r="H350" s="128"/>
      <c r="I350" s="418">
        <v>36</v>
      </c>
      <c r="J350" s="143">
        <v>38</v>
      </c>
      <c r="K350" s="143">
        <v>42</v>
      </c>
      <c r="L350" s="143"/>
      <c r="M350" s="27">
        <f t="shared" si="42"/>
        <v>0.27208480565371018</v>
      </c>
      <c r="N350" s="27">
        <f t="shared" si="43"/>
        <v>0.34275618374558303</v>
      </c>
      <c r="O350" s="27">
        <f t="shared" si="44"/>
        <v>0.48409893992932851</v>
      </c>
      <c r="P350" s="27"/>
      <c r="Q350" s="27">
        <f t="shared" si="45"/>
        <v>0.16607773851590113</v>
      </c>
      <c r="R350" s="573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1:39" ht="18" customHeight="1">
      <c r="A351" s="573"/>
      <c r="B351" s="679" t="s">
        <v>227</v>
      </c>
      <c r="C351" s="24" t="s">
        <v>66</v>
      </c>
      <c r="D351" s="573"/>
      <c r="E351" s="403">
        <v>35.6</v>
      </c>
      <c r="F351" s="272" t="s">
        <v>749</v>
      </c>
      <c r="G351" s="272">
        <v>42</v>
      </c>
      <c r="H351" s="128"/>
      <c r="I351" s="418">
        <v>47</v>
      </c>
      <c r="J351" s="143">
        <v>49</v>
      </c>
      <c r="K351" s="143">
        <v>54</v>
      </c>
      <c r="L351" s="143"/>
      <c r="M351" s="27">
        <f t="shared" si="42"/>
        <v>0.3202247191011236</v>
      </c>
      <c r="N351" s="27">
        <f t="shared" si="43"/>
        <v>0.37640449438202239</v>
      </c>
      <c r="O351" s="27">
        <f t="shared" si="44"/>
        <v>0.51685393258426959</v>
      </c>
      <c r="P351" s="27"/>
      <c r="Q351" s="27">
        <f t="shared" si="45"/>
        <v>0.1797752808988764</v>
      </c>
      <c r="R351" s="573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ht="18" customHeight="1">
      <c r="A352" s="573"/>
      <c r="B352" s="574"/>
      <c r="C352" s="24" t="s">
        <v>67</v>
      </c>
      <c r="D352" s="573"/>
      <c r="E352" s="403">
        <v>37.5</v>
      </c>
      <c r="F352" s="272" t="s">
        <v>749</v>
      </c>
      <c r="G352" s="272">
        <v>45</v>
      </c>
      <c r="H352" s="128"/>
      <c r="I352" s="418">
        <v>50</v>
      </c>
      <c r="J352" s="143">
        <v>52</v>
      </c>
      <c r="K352" s="143">
        <v>57</v>
      </c>
      <c r="L352" s="143"/>
      <c r="M352" s="27">
        <f t="shared" si="42"/>
        <v>0.33333333333333326</v>
      </c>
      <c r="N352" s="27">
        <f t="shared" si="43"/>
        <v>0.38666666666666671</v>
      </c>
      <c r="O352" s="27">
        <f t="shared" si="44"/>
        <v>0.52</v>
      </c>
      <c r="P352" s="27"/>
      <c r="Q352" s="27">
        <f t="shared" si="45"/>
        <v>0.19999999999999996</v>
      </c>
      <c r="R352" s="573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ht="18" customHeight="1">
      <c r="A353" s="573"/>
      <c r="B353" s="679" t="s">
        <v>228</v>
      </c>
      <c r="C353" s="24" t="s">
        <v>66</v>
      </c>
      <c r="D353" s="573"/>
      <c r="E353" s="403">
        <v>25.3</v>
      </c>
      <c r="F353" s="272" t="s">
        <v>749</v>
      </c>
      <c r="G353" s="272">
        <v>29</v>
      </c>
      <c r="H353" s="128"/>
      <c r="I353" s="418">
        <v>47</v>
      </c>
      <c r="J353" s="143">
        <v>49</v>
      </c>
      <c r="K353" s="143">
        <v>49</v>
      </c>
      <c r="L353" s="143"/>
      <c r="M353" s="27">
        <f t="shared" si="42"/>
        <v>0.85770750988142286</v>
      </c>
      <c r="N353" s="27">
        <f t="shared" si="43"/>
        <v>0.93675889328063233</v>
      </c>
      <c r="O353" s="27">
        <f t="shared" si="44"/>
        <v>0.93675889328063233</v>
      </c>
      <c r="P353" s="27"/>
      <c r="Q353" s="27">
        <f t="shared" si="45"/>
        <v>0.14624505928853759</v>
      </c>
      <c r="R353" s="573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ht="18" customHeight="1">
      <c r="A354" s="573"/>
      <c r="B354" s="574"/>
      <c r="C354" s="24" t="s">
        <v>67</v>
      </c>
      <c r="D354" s="573"/>
      <c r="E354" s="403">
        <v>30.8</v>
      </c>
      <c r="F354" s="272" t="s">
        <v>749</v>
      </c>
      <c r="G354" s="272">
        <v>36</v>
      </c>
      <c r="H354" s="128"/>
      <c r="I354" s="418">
        <v>50</v>
      </c>
      <c r="J354" s="143">
        <v>52</v>
      </c>
      <c r="K354" s="143">
        <v>54</v>
      </c>
      <c r="L354" s="143"/>
      <c r="M354" s="27">
        <f t="shared" si="42"/>
        <v>0.62337662337662336</v>
      </c>
      <c r="N354" s="27">
        <f t="shared" si="43"/>
        <v>0.68831168831168821</v>
      </c>
      <c r="O354" s="27">
        <f t="shared" si="44"/>
        <v>0.75324675324675328</v>
      </c>
      <c r="P354" s="27"/>
      <c r="Q354" s="27">
        <f t="shared" si="45"/>
        <v>0.16883116883116878</v>
      </c>
      <c r="R354" s="573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ht="18" customHeight="1">
      <c r="A355" s="573"/>
      <c r="B355" s="679" t="s">
        <v>229</v>
      </c>
      <c r="C355" s="24" t="s">
        <v>66</v>
      </c>
      <c r="D355" s="573"/>
      <c r="E355" s="403">
        <v>38</v>
      </c>
      <c r="F355" s="272">
        <v>244</v>
      </c>
      <c r="G355" s="272">
        <v>45</v>
      </c>
      <c r="H355" s="128">
        <v>25</v>
      </c>
      <c r="I355" s="418">
        <v>49</v>
      </c>
      <c r="J355" s="143">
        <v>51</v>
      </c>
      <c r="K355" s="418">
        <v>59</v>
      </c>
      <c r="L355" s="143">
        <v>57</v>
      </c>
      <c r="M355" s="27">
        <f t="shared" si="42"/>
        <v>0.28947368421052633</v>
      </c>
      <c r="N355" s="27">
        <f t="shared" si="43"/>
        <v>0.34210526315789469</v>
      </c>
      <c r="O355" s="27">
        <f t="shared" si="44"/>
        <v>0.55263157894736836</v>
      </c>
      <c r="P355" s="27">
        <f>L355/E355-1</f>
        <v>0.5</v>
      </c>
      <c r="Q355" s="27">
        <f t="shared" si="45"/>
        <v>0.18421052631578938</v>
      </c>
      <c r="R355" s="573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ht="18" customHeight="1">
      <c r="A356" s="574"/>
      <c r="B356" s="574"/>
      <c r="C356" s="24" t="s">
        <v>67</v>
      </c>
      <c r="D356" s="574"/>
      <c r="E356" s="403">
        <v>38.6</v>
      </c>
      <c r="F356" s="272">
        <v>244</v>
      </c>
      <c r="G356" s="272">
        <v>46</v>
      </c>
      <c r="H356" s="128">
        <v>30</v>
      </c>
      <c r="I356" s="418">
        <v>52</v>
      </c>
      <c r="J356" s="143">
        <v>54</v>
      </c>
      <c r="K356" s="418">
        <v>60</v>
      </c>
      <c r="L356" s="143">
        <v>59</v>
      </c>
      <c r="M356" s="27">
        <f t="shared" si="42"/>
        <v>0.34715025906735741</v>
      </c>
      <c r="N356" s="27">
        <f t="shared" si="43"/>
        <v>0.39896373056994805</v>
      </c>
      <c r="O356" s="27">
        <f t="shared" si="44"/>
        <v>0.55440414507772018</v>
      </c>
      <c r="P356" s="27">
        <f>L356/E356-1</f>
        <v>0.52849740932642475</v>
      </c>
      <c r="Q356" s="27">
        <f t="shared" si="45"/>
        <v>0.19170984455958551</v>
      </c>
      <c r="R356" s="573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ht="18" customHeight="1">
      <c r="A357" s="647" t="s">
        <v>104</v>
      </c>
      <c r="B357" s="604"/>
      <c r="C357" s="604"/>
      <c r="D357" s="605"/>
      <c r="E357" s="401"/>
      <c r="F357" s="273"/>
      <c r="G357" s="273"/>
      <c r="H357" s="432"/>
      <c r="I357" s="433"/>
      <c r="J357" s="145"/>
      <c r="K357" s="145"/>
      <c r="L357" s="145"/>
      <c r="M357" s="349"/>
      <c r="N357" s="349"/>
      <c r="O357" s="349"/>
      <c r="P357" s="349"/>
      <c r="Q357" s="27"/>
      <c r="R357" s="573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ht="18" customHeight="1">
      <c r="A358" s="677" t="s">
        <v>223</v>
      </c>
      <c r="B358" s="679" t="s">
        <v>230</v>
      </c>
      <c r="C358" s="24" t="s">
        <v>71</v>
      </c>
      <c r="D358" s="602"/>
      <c r="E358" s="403">
        <v>67.2</v>
      </c>
      <c r="F358" s="272" t="s">
        <v>749</v>
      </c>
      <c r="G358" s="272">
        <v>80</v>
      </c>
      <c r="H358" s="128"/>
      <c r="I358" s="418">
        <v>95</v>
      </c>
      <c r="J358" s="143">
        <v>99</v>
      </c>
      <c r="K358" s="143">
        <v>105</v>
      </c>
      <c r="L358" s="143"/>
      <c r="M358" s="27">
        <f t="shared" ref="M358:M364" si="46">I358/E358-1</f>
        <v>0.41369047619047605</v>
      </c>
      <c r="N358" s="27">
        <f t="shared" ref="N358:N364" si="47">J358/E358-1</f>
        <v>0.47321428571428559</v>
      </c>
      <c r="O358" s="27">
        <f t="shared" ref="O358:O364" si="48">K358/E358-1</f>
        <v>0.5625</v>
      </c>
      <c r="P358" s="27"/>
      <c r="Q358" s="27">
        <f t="shared" ref="Q358:Q364" si="49">G358/E358-1</f>
        <v>0.19047619047619047</v>
      </c>
      <c r="R358" s="573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 ht="18" customHeight="1">
      <c r="A359" s="573"/>
      <c r="B359" s="574"/>
      <c r="C359" s="24" t="s">
        <v>67</v>
      </c>
      <c r="D359" s="573"/>
      <c r="E359" s="403">
        <v>69.5</v>
      </c>
      <c r="F359" s="272" t="s">
        <v>749</v>
      </c>
      <c r="G359" s="272">
        <v>81</v>
      </c>
      <c r="H359" s="128"/>
      <c r="I359" s="418">
        <v>98</v>
      </c>
      <c r="J359" s="143">
        <v>102</v>
      </c>
      <c r="K359" s="143">
        <v>107</v>
      </c>
      <c r="L359" s="143"/>
      <c r="M359" s="27">
        <f t="shared" si="46"/>
        <v>0.41007194244604306</v>
      </c>
      <c r="N359" s="27">
        <f t="shared" si="47"/>
        <v>0.46762589928057552</v>
      </c>
      <c r="O359" s="27">
        <f t="shared" si="48"/>
        <v>0.53956834532374098</v>
      </c>
      <c r="P359" s="27"/>
      <c r="Q359" s="27">
        <f t="shared" si="49"/>
        <v>0.16546762589928066</v>
      </c>
      <c r="R359" s="573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1:39" ht="18" customHeight="1">
      <c r="A360" s="573"/>
      <c r="B360" s="679" t="s">
        <v>231</v>
      </c>
      <c r="C360" s="24" t="s">
        <v>71</v>
      </c>
      <c r="D360" s="573"/>
      <c r="E360" s="403">
        <v>78</v>
      </c>
      <c r="F360" s="272" t="s">
        <v>749</v>
      </c>
      <c r="G360" s="272">
        <v>91</v>
      </c>
      <c r="H360" s="128"/>
      <c r="I360" s="418">
        <v>108</v>
      </c>
      <c r="J360" s="143">
        <v>112</v>
      </c>
      <c r="K360" s="143">
        <v>120</v>
      </c>
      <c r="L360" s="143"/>
      <c r="M360" s="27">
        <f t="shared" si="46"/>
        <v>0.38461538461538458</v>
      </c>
      <c r="N360" s="27">
        <f t="shared" si="47"/>
        <v>0.4358974358974359</v>
      </c>
      <c r="O360" s="27">
        <f t="shared" si="48"/>
        <v>0.53846153846153855</v>
      </c>
      <c r="P360" s="27"/>
      <c r="Q360" s="27">
        <f t="shared" si="49"/>
        <v>0.16666666666666674</v>
      </c>
      <c r="R360" s="573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ht="18" customHeight="1">
      <c r="A361" s="573"/>
      <c r="B361" s="574"/>
      <c r="C361" s="24" t="s">
        <v>67</v>
      </c>
      <c r="D361" s="573"/>
      <c r="E361" s="403">
        <v>80.400000000000006</v>
      </c>
      <c r="F361" s="272" t="s">
        <v>749</v>
      </c>
      <c r="G361" s="272">
        <v>93</v>
      </c>
      <c r="H361" s="128"/>
      <c r="I361" s="418">
        <v>111</v>
      </c>
      <c r="J361" s="143">
        <v>115</v>
      </c>
      <c r="K361" s="143">
        <v>125</v>
      </c>
      <c r="L361" s="143"/>
      <c r="M361" s="27">
        <f t="shared" si="46"/>
        <v>0.38059701492537301</v>
      </c>
      <c r="N361" s="27">
        <f t="shared" si="47"/>
        <v>0.43034825870646753</v>
      </c>
      <c r="O361" s="27">
        <f t="shared" si="48"/>
        <v>0.55472636815920384</v>
      </c>
      <c r="P361" s="27"/>
      <c r="Q361" s="27">
        <f t="shared" si="49"/>
        <v>0.15671641791044766</v>
      </c>
      <c r="R361" s="573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ht="18" customHeight="1">
      <c r="A362" s="573"/>
      <c r="B362" s="679" t="s">
        <v>228</v>
      </c>
      <c r="C362" s="24" t="s">
        <v>71</v>
      </c>
      <c r="D362" s="573"/>
      <c r="E362" s="403">
        <v>65</v>
      </c>
      <c r="F362" s="272" t="s">
        <v>749</v>
      </c>
      <c r="G362" s="272">
        <v>77</v>
      </c>
      <c r="H362" s="128"/>
      <c r="I362" s="418">
        <v>92</v>
      </c>
      <c r="J362" s="143">
        <v>95</v>
      </c>
      <c r="K362" s="143">
        <v>110</v>
      </c>
      <c r="L362" s="143"/>
      <c r="M362" s="27">
        <f t="shared" si="46"/>
        <v>0.41538461538461546</v>
      </c>
      <c r="N362" s="27">
        <f t="shared" si="47"/>
        <v>0.46153846153846145</v>
      </c>
      <c r="O362" s="27">
        <f t="shared" si="48"/>
        <v>0.69230769230769229</v>
      </c>
      <c r="P362" s="27"/>
      <c r="Q362" s="27">
        <f t="shared" si="49"/>
        <v>0.18461538461538463</v>
      </c>
      <c r="R362" s="573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1:39" ht="18" customHeight="1">
      <c r="A363" s="573"/>
      <c r="B363" s="574"/>
      <c r="C363" s="24" t="s">
        <v>67</v>
      </c>
      <c r="D363" s="573"/>
      <c r="E363" s="403">
        <v>72</v>
      </c>
      <c r="F363" s="272" t="s">
        <v>749</v>
      </c>
      <c r="G363" s="272">
        <v>84</v>
      </c>
      <c r="H363" s="128"/>
      <c r="I363" s="418">
        <v>100</v>
      </c>
      <c r="J363" s="143">
        <v>104</v>
      </c>
      <c r="K363" s="143">
        <v>115</v>
      </c>
      <c r="L363" s="143"/>
      <c r="M363" s="27">
        <f t="shared" si="46"/>
        <v>0.38888888888888884</v>
      </c>
      <c r="N363" s="27">
        <f t="shared" si="47"/>
        <v>0.44444444444444442</v>
      </c>
      <c r="O363" s="27">
        <f t="shared" si="48"/>
        <v>0.59722222222222232</v>
      </c>
      <c r="P363" s="27"/>
      <c r="Q363" s="27">
        <f t="shared" si="49"/>
        <v>0.16666666666666674</v>
      </c>
      <c r="R363" s="573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1:39" ht="18" customHeight="1">
      <c r="A364" s="574"/>
      <c r="B364" s="22" t="s">
        <v>229</v>
      </c>
      <c r="C364" s="24" t="s">
        <v>67</v>
      </c>
      <c r="D364" s="574"/>
      <c r="E364" s="403">
        <v>91.3</v>
      </c>
      <c r="F364" s="272">
        <v>244</v>
      </c>
      <c r="G364" s="272">
        <v>103</v>
      </c>
      <c r="H364" s="128"/>
      <c r="I364" s="418">
        <v>127</v>
      </c>
      <c r="J364" s="143">
        <v>133</v>
      </c>
      <c r="K364" s="143">
        <v>244</v>
      </c>
      <c r="L364" s="143">
        <v>137</v>
      </c>
      <c r="M364" s="27">
        <f t="shared" si="46"/>
        <v>0.39101861993428266</v>
      </c>
      <c r="N364" s="27">
        <f t="shared" si="47"/>
        <v>0.45673603504928817</v>
      </c>
      <c r="O364" s="27">
        <f t="shared" si="48"/>
        <v>1.6725082146768893</v>
      </c>
      <c r="P364" s="27">
        <f>L364/E364-1</f>
        <v>0.50054764512595851</v>
      </c>
      <c r="Q364" s="27">
        <f t="shared" si="49"/>
        <v>0.12814895947426064</v>
      </c>
      <c r="R364" s="574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1:39" ht="28.5" customHeight="1">
      <c r="A365" s="603" t="s">
        <v>232</v>
      </c>
      <c r="B365" s="604"/>
      <c r="C365" s="605"/>
      <c r="D365" s="19"/>
      <c r="E365" s="19"/>
      <c r="F365" s="19"/>
      <c r="G365" s="19"/>
      <c r="H365" s="19"/>
      <c r="I365" s="19"/>
      <c r="J365" s="19"/>
      <c r="K365" s="134"/>
      <c r="L365" s="134"/>
      <c r="M365" s="19"/>
      <c r="N365" s="19"/>
      <c r="O365" s="19"/>
      <c r="P365" s="19"/>
      <c r="Q365" s="19"/>
      <c r="R365" s="19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1:39" ht="18" customHeight="1">
      <c r="A366" s="676" t="s">
        <v>233</v>
      </c>
      <c r="B366" s="24" t="s">
        <v>38</v>
      </c>
      <c r="C366" s="696" t="s">
        <v>67</v>
      </c>
      <c r="D366" s="602" t="s">
        <v>234</v>
      </c>
      <c r="E366" s="397">
        <v>546.20000000000005</v>
      </c>
      <c r="F366" s="272" t="s">
        <v>749</v>
      </c>
      <c r="G366" s="272">
        <v>546</v>
      </c>
      <c r="H366" s="267"/>
      <c r="I366" s="683">
        <v>590</v>
      </c>
      <c r="J366" s="683">
        <v>710</v>
      </c>
      <c r="K366" s="683">
        <v>730</v>
      </c>
      <c r="L366" s="144"/>
      <c r="M366" s="27">
        <f>I366/E366-1</f>
        <v>8.0190406444525797E-2</v>
      </c>
      <c r="N366" s="27">
        <f>J366/E366-1</f>
        <v>0.29989015012815812</v>
      </c>
      <c r="O366" s="27">
        <f>K366/E366-1</f>
        <v>0.33650677407543017</v>
      </c>
      <c r="P366" s="27"/>
      <c r="Q366" s="27">
        <f t="shared" ref="Q366:Q379" si="50">G366/E366-1</f>
        <v>-3.6616623947283156E-4</v>
      </c>
      <c r="R366" s="695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</row>
    <row r="367" spans="1:39" ht="18" customHeight="1">
      <c r="A367" s="573"/>
      <c r="B367" s="24" t="s">
        <v>39</v>
      </c>
      <c r="C367" s="573"/>
      <c r="D367" s="573"/>
      <c r="E367" s="397">
        <v>552.5</v>
      </c>
      <c r="F367" s="272" t="s">
        <v>749</v>
      </c>
      <c r="G367" s="272">
        <v>574</v>
      </c>
      <c r="H367" s="267">
        <v>500</v>
      </c>
      <c r="I367" s="688"/>
      <c r="J367" s="688"/>
      <c r="K367" s="688"/>
      <c r="L367" s="332"/>
      <c r="M367" s="27">
        <f>I366/E367-1</f>
        <v>6.7873303167420795E-2</v>
      </c>
      <c r="N367" s="27">
        <f>J366/E367-1</f>
        <v>0.28506787330316752</v>
      </c>
      <c r="O367" s="27">
        <f>K366/E367-1</f>
        <v>0.32126696832579182</v>
      </c>
      <c r="P367" s="27"/>
      <c r="Q367" s="27">
        <f t="shared" si="50"/>
        <v>3.8914027149321351E-2</v>
      </c>
      <c r="R367" s="573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</row>
    <row r="368" spans="1:39" ht="18" customHeight="1">
      <c r="A368" s="573"/>
      <c r="B368" s="24" t="s">
        <v>235</v>
      </c>
      <c r="C368" s="573"/>
      <c r="D368" s="573"/>
      <c r="E368" s="397">
        <v>588.55750630147077</v>
      </c>
      <c r="F368" s="272" t="s">
        <v>749</v>
      </c>
      <c r="G368" s="272">
        <v>647</v>
      </c>
      <c r="H368" s="267"/>
      <c r="I368" s="688"/>
      <c r="J368" s="688"/>
      <c r="K368" s="688"/>
      <c r="L368" s="332"/>
      <c r="M368" s="27">
        <f>I366/E368-1</f>
        <v>2.4508967825318528E-3</v>
      </c>
      <c r="N368" s="27">
        <f>J366/E368-1</f>
        <v>0.20633921477219941</v>
      </c>
      <c r="O368" s="27">
        <f>K366/E368-1</f>
        <v>0.24032060110381059</v>
      </c>
      <c r="P368" s="27"/>
      <c r="Q368" s="27">
        <f t="shared" si="50"/>
        <v>9.9297847827623853E-2</v>
      </c>
      <c r="R368" s="573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</row>
    <row r="369" spans="1:39" ht="18" customHeight="1">
      <c r="A369" s="574"/>
      <c r="B369" s="24" t="s">
        <v>236</v>
      </c>
      <c r="C369" s="574"/>
      <c r="D369" s="574"/>
      <c r="E369" s="397">
        <v>600.32865642750016</v>
      </c>
      <c r="F369" s="272" t="s">
        <v>749</v>
      </c>
      <c r="G369" s="272">
        <v>660</v>
      </c>
      <c r="H369" s="267"/>
      <c r="I369" s="684"/>
      <c r="J369" s="684"/>
      <c r="K369" s="684"/>
      <c r="L369" s="141"/>
      <c r="M369" s="27">
        <f>I366/E369-1</f>
        <v>-1.720500315438056E-2</v>
      </c>
      <c r="N369" s="27">
        <f>J366/E369-1</f>
        <v>0.18268550467862688</v>
      </c>
      <c r="O369" s="27">
        <f>K366/E369-1</f>
        <v>0.21600058931746147</v>
      </c>
      <c r="P369" s="27"/>
      <c r="Q369" s="27">
        <f t="shared" si="50"/>
        <v>9.9397793081540398E-2</v>
      </c>
      <c r="R369" s="573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</row>
    <row r="370" spans="1:39" ht="18" customHeight="1">
      <c r="A370" s="697" t="s">
        <v>237</v>
      </c>
      <c r="B370" s="24" t="s">
        <v>38</v>
      </c>
      <c r="C370" s="696" t="s">
        <v>93</v>
      </c>
      <c r="D370" s="602"/>
      <c r="E370" s="397">
        <v>654</v>
      </c>
      <c r="F370" s="272" t="s">
        <v>749</v>
      </c>
      <c r="G370" s="272">
        <v>719</v>
      </c>
      <c r="H370" s="285">
        <v>766.6</v>
      </c>
      <c r="I370" s="683">
        <v>760</v>
      </c>
      <c r="J370" s="683">
        <v>780</v>
      </c>
      <c r="K370" s="683">
        <v>916</v>
      </c>
      <c r="L370" s="144"/>
      <c r="M370" s="27">
        <f>I370/E370-1</f>
        <v>0.1620795107033639</v>
      </c>
      <c r="N370" s="27">
        <f>J370/E370-1</f>
        <v>0.19266055045871555</v>
      </c>
      <c r="O370" s="27">
        <f>K370/E370-1</f>
        <v>0.40061162079510693</v>
      </c>
      <c r="P370" s="27"/>
      <c r="Q370" s="27">
        <f t="shared" si="50"/>
        <v>9.9388379204893074E-2</v>
      </c>
      <c r="R370" s="573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</row>
    <row r="371" spans="1:39" ht="18" customHeight="1">
      <c r="A371" s="574"/>
      <c r="B371" s="24" t="s">
        <v>39</v>
      </c>
      <c r="C371" s="574"/>
      <c r="D371" s="573"/>
      <c r="E371" s="397">
        <v>655.75236130147073</v>
      </c>
      <c r="F371" s="272" t="s">
        <v>749</v>
      </c>
      <c r="G371" s="272">
        <v>721</v>
      </c>
      <c r="H371" s="285">
        <v>766.6</v>
      </c>
      <c r="I371" s="684"/>
      <c r="J371" s="684"/>
      <c r="K371" s="684"/>
      <c r="L371" s="141"/>
      <c r="M371" s="27">
        <f>I370/E371-1</f>
        <v>0.15897409578766775</v>
      </c>
      <c r="N371" s="27">
        <f>J370/E371-1</f>
        <v>0.18947341409786955</v>
      </c>
      <c r="O371" s="27">
        <f>K370/E371-1</f>
        <v>0.39686877860724157</v>
      </c>
      <c r="P371" s="27"/>
      <c r="Q371" s="27">
        <f t="shared" si="50"/>
        <v>9.9500425082774235E-2</v>
      </c>
      <c r="R371" s="573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</row>
    <row r="372" spans="1:39" ht="18" customHeight="1">
      <c r="A372" s="676" t="s">
        <v>238</v>
      </c>
      <c r="B372" s="24" t="s">
        <v>38</v>
      </c>
      <c r="C372" s="696" t="s">
        <v>239</v>
      </c>
      <c r="D372" s="573"/>
      <c r="E372" s="397">
        <v>588.29999999999995</v>
      </c>
      <c r="F372" s="272" t="s">
        <v>749</v>
      </c>
      <c r="G372" s="272">
        <v>583</v>
      </c>
      <c r="H372" s="267"/>
      <c r="I372" s="683">
        <v>720</v>
      </c>
      <c r="J372" s="683">
        <v>750</v>
      </c>
      <c r="K372" s="683">
        <v>780</v>
      </c>
      <c r="L372" s="144"/>
      <c r="M372" s="27">
        <f>I372/E372-1</f>
        <v>0.22386537480877111</v>
      </c>
      <c r="N372" s="27">
        <f>J372/E372-1</f>
        <v>0.27485976542580337</v>
      </c>
      <c r="O372" s="27">
        <f>K372/E372-1</f>
        <v>0.32585415604283541</v>
      </c>
      <c r="P372" s="27"/>
      <c r="Q372" s="27">
        <f t="shared" si="50"/>
        <v>-9.009009009008917E-3</v>
      </c>
      <c r="R372" s="573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</row>
    <row r="373" spans="1:39" ht="18" customHeight="1">
      <c r="A373" s="573"/>
      <c r="B373" s="24" t="s">
        <v>39</v>
      </c>
      <c r="C373" s="573"/>
      <c r="D373" s="573"/>
      <c r="E373" s="397">
        <v>588.29999999999995</v>
      </c>
      <c r="F373" s="272" t="s">
        <v>749</v>
      </c>
      <c r="G373" s="272">
        <v>583</v>
      </c>
      <c r="H373" s="267"/>
      <c r="I373" s="688"/>
      <c r="J373" s="688"/>
      <c r="K373" s="688"/>
      <c r="L373" s="332"/>
      <c r="M373" s="27">
        <f>I372/E373-1</f>
        <v>0.22386537480877111</v>
      </c>
      <c r="N373" s="27">
        <f>J372/E373-1</f>
        <v>0.27485976542580337</v>
      </c>
      <c r="O373" s="27">
        <f>K372/E373-1</f>
        <v>0.32585415604283541</v>
      </c>
      <c r="P373" s="27"/>
      <c r="Q373" s="27">
        <f t="shared" si="50"/>
        <v>-9.009009009008917E-3</v>
      </c>
      <c r="R373" s="573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</row>
    <row r="374" spans="1:39" ht="18" customHeight="1">
      <c r="A374" s="574"/>
      <c r="B374" s="24" t="s">
        <v>235</v>
      </c>
      <c r="C374" s="574"/>
      <c r="D374" s="573"/>
      <c r="E374" s="397">
        <v>670.9</v>
      </c>
      <c r="F374" s="272" t="s">
        <v>749</v>
      </c>
      <c r="G374" s="272">
        <v>705</v>
      </c>
      <c r="H374" s="267"/>
      <c r="I374" s="684"/>
      <c r="J374" s="684"/>
      <c r="K374" s="684"/>
      <c r="L374" s="141"/>
      <c r="M374" s="27">
        <f>I372/E374-1</f>
        <v>7.3185273513191262E-2</v>
      </c>
      <c r="N374" s="27">
        <f>J372/E374-1</f>
        <v>0.11790132657624097</v>
      </c>
      <c r="O374" s="27">
        <f>K372/E374-1</f>
        <v>0.16261737963929046</v>
      </c>
      <c r="P374" s="27"/>
      <c r="Q374" s="27">
        <f t="shared" si="50"/>
        <v>5.0827246981666407E-2</v>
      </c>
      <c r="R374" s="573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</row>
    <row r="375" spans="1:39" ht="36" customHeight="1">
      <c r="A375" s="53" t="s">
        <v>240</v>
      </c>
      <c r="B375" s="24" t="s">
        <v>235</v>
      </c>
      <c r="C375" s="24" t="s">
        <v>241</v>
      </c>
      <c r="D375" s="573"/>
      <c r="E375" s="397">
        <v>756.6</v>
      </c>
      <c r="F375" s="272" t="s">
        <v>749</v>
      </c>
      <c r="G375" s="272">
        <v>889</v>
      </c>
      <c r="H375" s="128"/>
      <c r="I375" s="400">
        <v>1000</v>
      </c>
      <c r="J375" s="128">
        <v>1050</v>
      </c>
      <c r="K375" s="128">
        <v>1133</v>
      </c>
      <c r="L375" s="143"/>
      <c r="M375" s="27">
        <f>I375/E375-1</f>
        <v>0.32170235263018765</v>
      </c>
      <c r="N375" s="27">
        <f>J375/E375-1</f>
        <v>0.38778747026169702</v>
      </c>
      <c r="O375" s="27">
        <f>K375/E375-1</f>
        <v>0.49748876553000265</v>
      </c>
      <c r="P375" s="27"/>
      <c r="Q375" s="27">
        <f t="shared" si="50"/>
        <v>0.17499339148823689</v>
      </c>
      <c r="R375" s="573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</row>
    <row r="376" spans="1:39" ht="18" customHeight="1">
      <c r="A376" s="678" t="s">
        <v>242</v>
      </c>
      <c r="B376" s="24" t="s">
        <v>37</v>
      </c>
      <c r="C376" s="696" t="s">
        <v>241</v>
      </c>
      <c r="D376" s="573"/>
      <c r="E376" s="397">
        <v>1085.7</v>
      </c>
      <c r="F376" s="272" t="s">
        <v>749</v>
      </c>
      <c r="G376" s="272">
        <v>964</v>
      </c>
      <c r="H376" s="267"/>
      <c r="I376" s="683">
        <v>1100</v>
      </c>
      <c r="J376" s="683">
        <v>1150</v>
      </c>
      <c r="K376" s="683">
        <v>1228</v>
      </c>
      <c r="L376" s="144"/>
      <c r="M376" s="27">
        <f>I376/E376-1</f>
        <v>1.3171225937183451E-2</v>
      </c>
      <c r="N376" s="27">
        <f>J376/E376-1</f>
        <v>5.9224463479782496E-2</v>
      </c>
      <c r="O376" s="27">
        <f>K376/E376-1</f>
        <v>0.1310675140462374</v>
      </c>
      <c r="P376" s="27"/>
      <c r="Q376" s="27">
        <f t="shared" si="50"/>
        <v>-0.11209358017868665</v>
      </c>
      <c r="R376" s="573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</row>
    <row r="377" spans="1:39" ht="18" customHeight="1">
      <c r="A377" s="594"/>
      <c r="B377" s="24" t="s">
        <v>38</v>
      </c>
      <c r="C377" s="573"/>
      <c r="D377" s="573"/>
      <c r="E377" s="397">
        <v>1092.4000000000001</v>
      </c>
      <c r="F377" s="272" t="s">
        <v>749</v>
      </c>
      <c r="G377" s="272">
        <v>969</v>
      </c>
      <c r="H377" s="285">
        <v>1037.5</v>
      </c>
      <c r="I377" s="688"/>
      <c r="J377" s="688"/>
      <c r="K377" s="688"/>
      <c r="L377" s="332"/>
      <c r="M377" s="27">
        <f>I376/E377-1</f>
        <v>6.9571585499816901E-3</v>
      </c>
      <c r="N377" s="27">
        <f>J376/E377-1</f>
        <v>5.2727938484071757E-2</v>
      </c>
      <c r="O377" s="27">
        <f>K376/E377-1</f>
        <v>0.12413035518125226</v>
      </c>
      <c r="P377" s="27"/>
      <c r="Q377" s="27">
        <f t="shared" si="50"/>
        <v>-0.1129622848773344</v>
      </c>
      <c r="R377" s="573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</row>
    <row r="378" spans="1:39" ht="18" customHeight="1">
      <c r="A378" s="595"/>
      <c r="B378" s="24" t="s">
        <v>235</v>
      </c>
      <c r="C378" s="574"/>
      <c r="D378" s="574"/>
      <c r="E378" s="397">
        <v>185.7</v>
      </c>
      <c r="F378" s="272" t="s">
        <v>749</v>
      </c>
      <c r="G378" s="272">
        <v>983</v>
      </c>
      <c r="H378" s="267"/>
      <c r="I378" s="684"/>
      <c r="J378" s="684"/>
      <c r="K378" s="684"/>
      <c r="L378" s="141"/>
      <c r="M378" s="27">
        <f>I376/E378-1</f>
        <v>4.9235325794291871</v>
      </c>
      <c r="N378" s="27">
        <f>J376/E378-1</f>
        <v>5.1927840603123325</v>
      </c>
      <c r="O378" s="27">
        <f>K376/E378-1</f>
        <v>5.6128163704900382</v>
      </c>
      <c r="P378" s="27"/>
      <c r="Q378" s="27">
        <f t="shared" si="50"/>
        <v>4.2934841141626281</v>
      </c>
      <c r="R378" s="573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</row>
    <row r="379" spans="1:39" ht="44.25" customHeight="1">
      <c r="A379" s="53" t="s">
        <v>243</v>
      </c>
      <c r="B379" s="24" t="s">
        <v>235</v>
      </c>
      <c r="C379" s="24" t="s">
        <v>244</v>
      </c>
      <c r="D379" s="36"/>
      <c r="E379" s="397">
        <v>812</v>
      </c>
      <c r="F379" s="272" t="s">
        <v>749</v>
      </c>
      <c r="G379" s="272">
        <v>893</v>
      </c>
      <c r="H379" s="128"/>
      <c r="I379" s="400">
        <v>1056</v>
      </c>
      <c r="J379" s="128">
        <v>1096</v>
      </c>
      <c r="K379" s="128">
        <v>1137</v>
      </c>
      <c r="L379" s="143"/>
      <c r="M379" s="27">
        <f>I379/E379-1</f>
        <v>0.30049261083743839</v>
      </c>
      <c r="N379" s="27">
        <f>J379/E379-1</f>
        <v>0.34975369458128069</v>
      </c>
      <c r="O379" s="27">
        <f>K379/E379-1</f>
        <v>0.40024630541871931</v>
      </c>
      <c r="P379" s="27"/>
      <c r="Q379" s="27">
        <f t="shared" si="50"/>
        <v>9.9753694581280694E-2</v>
      </c>
      <c r="R379" s="574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</row>
    <row r="380" spans="1:39" ht="28.5" customHeight="1">
      <c r="A380" s="603" t="s">
        <v>245</v>
      </c>
      <c r="B380" s="604"/>
      <c r="C380" s="605"/>
      <c r="D380" s="19"/>
      <c r="E380" s="19"/>
      <c r="F380" s="19"/>
      <c r="G380" s="19"/>
      <c r="H380" s="19"/>
      <c r="I380" s="19"/>
      <c r="J380" s="19"/>
      <c r="K380" s="134"/>
      <c r="L380" s="134"/>
      <c r="M380" s="19"/>
      <c r="N380" s="19"/>
      <c r="O380" s="19"/>
      <c r="P380" s="19"/>
      <c r="Q380" s="19"/>
      <c r="R380" s="19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1:39" ht="18" customHeight="1">
      <c r="A381" s="647" t="s">
        <v>100</v>
      </c>
      <c r="B381" s="604"/>
      <c r="C381" s="604"/>
      <c r="D381" s="605"/>
      <c r="E381" s="401"/>
      <c r="F381" s="273"/>
      <c r="G381" s="273"/>
      <c r="H381" s="29"/>
      <c r="I381" s="419"/>
      <c r="J381" s="287"/>
      <c r="K381" s="145"/>
      <c r="L381" s="145"/>
      <c r="M381" s="29"/>
      <c r="N381" s="29"/>
      <c r="O381" s="29"/>
      <c r="P381" s="29"/>
      <c r="Q381" s="29"/>
      <c r="R381" s="694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1:39" ht="18" customHeight="1">
      <c r="A382" s="697" t="s">
        <v>246</v>
      </c>
      <c r="B382" s="24" t="s">
        <v>247</v>
      </c>
      <c r="C382" s="696" t="s">
        <v>71</v>
      </c>
      <c r="D382" s="602" t="s">
        <v>248</v>
      </c>
      <c r="E382" s="403">
        <v>409.8</v>
      </c>
      <c r="F382" s="279">
        <v>1063</v>
      </c>
      <c r="G382" s="280">
        <v>411</v>
      </c>
      <c r="H382" s="436">
        <v>380</v>
      </c>
      <c r="I382" s="418">
        <v>430</v>
      </c>
      <c r="J382" s="143">
        <v>448</v>
      </c>
      <c r="K382" s="143">
        <v>1063</v>
      </c>
      <c r="L382" s="143">
        <v>524</v>
      </c>
      <c r="M382" s="27">
        <f t="shared" ref="M382:M397" si="51">I382/$E382-1</f>
        <v>4.9292337725719726E-2</v>
      </c>
      <c r="N382" s="27">
        <f t="shared" ref="N382:N397" si="52">J382/$E382-1</f>
        <v>9.3216203025866307E-2</v>
      </c>
      <c r="O382" s="27">
        <f t="shared" ref="O382:O397" si="53">K382/$E382-1</f>
        <v>1.5939482674475354</v>
      </c>
      <c r="P382" s="27">
        <f>L382/E382-1</f>
        <v>0.27867252318203994</v>
      </c>
      <c r="Q382" s="27">
        <f t="shared" ref="Q382:Q397" si="54">G382/E382-1</f>
        <v>2.9282576866764831E-3</v>
      </c>
      <c r="R382" s="573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1:39" ht="18" customHeight="1">
      <c r="A383" s="573"/>
      <c r="B383" s="24" t="s">
        <v>39</v>
      </c>
      <c r="C383" s="573"/>
      <c r="D383" s="573"/>
      <c r="E383" s="403">
        <v>416.3</v>
      </c>
      <c r="F383" s="279">
        <v>1063</v>
      </c>
      <c r="G383" s="280">
        <v>423</v>
      </c>
      <c r="H383" s="436"/>
      <c r="I383" s="418">
        <v>442</v>
      </c>
      <c r="J383" s="143">
        <v>462</v>
      </c>
      <c r="K383" s="143">
        <v>1063</v>
      </c>
      <c r="L383" s="143">
        <v>539</v>
      </c>
      <c r="M383" s="27">
        <f t="shared" si="51"/>
        <v>6.1734326207062207E-2</v>
      </c>
      <c r="N383" s="27">
        <f t="shared" si="52"/>
        <v>0.10977660341100171</v>
      </c>
      <c r="O383" s="27">
        <f t="shared" si="53"/>
        <v>1.5534470333893826</v>
      </c>
      <c r="P383" s="27">
        <f t="shared" ref="P383:P416" si="55">L383/E383-1</f>
        <v>0.29473937064616851</v>
      </c>
      <c r="Q383" s="27">
        <f t="shared" si="54"/>
        <v>1.6094162863319772E-2</v>
      </c>
      <c r="R383" s="573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ht="18" customHeight="1">
      <c r="A384" s="573"/>
      <c r="B384" s="24" t="s">
        <v>236</v>
      </c>
      <c r="C384" s="574"/>
      <c r="D384" s="573"/>
      <c r="E384" s="403">
        <v>459.3</v>
      </c>
      <c r="F384" s="279">
        <v>1290</v>
      </c>
      <c r="G384" s="280">
        <v>490</v>
      </c>
      <c r="H384" s="436"/>
      <c r="I384" s="418">
        <v>512</v>
      </c>
      <c r="J384" s="143">
        <v>535</v>
      </c>
      <c r="K384" s="143">
        <v>1290</v>
      </c>
      <c r="L384" s="143">
        <v>624</v>
      </c>
      <c r="M384" s="27">
        <f t="shared" si="51"/>
        <v>0.11473982146745043</v>
      </c>
      <c r="N384" s="27">
        <f t="shared" si="52"/>
        <v>0.16481602438493348</v>
      </c>
      <c r="O384" s="27">
        <f t="shared" si="53"/>
        <v>1.8086218158066623</v>
      </c>
      <c r="P384" s="27">
        <f t="shared" si="55"/>
        <v>0.35858915741345521</v>
      </c>
      <c r="Q384" s="27">
        <f t="shared" si="54"/>
        <v>6.6840844763770946E-2</v>
      </c>
      <c r="R384" s="573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1:39" ht="18" customHeight="1">
      <c r="A385" s="573"/>
      <c r="B385" s="24" t="s">
        <v>37</v>
      </c>
      <c r="C385" s="696" t="s">
        <v>67</v>
      </c>
      <c r="D385" s="573"/>
      <c r="E385" s="403">
        <v>445.8</v>
      </c>
      <c r="F385" s="279">
        <v>1290</v>
      </c>
      <c r="G385" s="280">
        <v>523</v>
      </c>
      <c r="H385" s="436"/>
      <c r="I385" s="418">
        <v>546</v>
      </c>
      <c r="J385" s="143">
        <v>570</v>
      </c>
      <c r="K385" s="143">
        <v>1290</v>
      </c>
      <c r="L385" s="143">
        <v>665</v>
      </c>
      <c r="M385" s="27">
        <f t="shared" si="51"/>
        <v>0.22476446837146691</v>
      </c>
      <c r="N385" s="27">
        <f t="shared" si="52"/>
        <v>0.27860026917900393</v>
      </c>
      <c r="O385" s="27">
        <f t="shared" si="53"/>
        <v>1.8936742934051143</v>
      </c>
      <c r="P385" s="27">
        <f t="shared" si="55"/>
        <v>0.4917003140421714</v>
      </c>
      <c r="Q385" s="27">
        <f t="shared" si="54"/>
        <v>0.17317182593091074</v>
      </c>
      <c r="R385" s="573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1:39" ht="18" customHeight="1">
      <c r="A386" s="573"/>
      <c r="B386" s="24" t="s">
        <v>247</v>
      </c>
      <c r="C386" s="573"/>
      <c r="D386" s="573"/>
      <c r="E386" s="403">
        <v>448.1</v>
      </c>
      <c r="F386" s="279">
        <v>1063</v>
      </c>
      <c r="G386" s="280">
        <v>519</v>
      </c>
      <c r="H386" s="436"/>
      <c r="I386" s="418">
        <v>542</v>
      </c>
      <c r="J386" s="143">
        <v>566</v>
      </c>
      <c r="K386" s="143">
        <v>1063</v>
      </c>
      <c r="L386" s="143">
        <v>661</v>
      </c>
      <c r="M386" s="27">
        <f t="shared" si="51"/>
        <v>0.20955143941084575</v>
      </c>
      <c r="N386" s="27">
        <f t="shared" si="52"/>
        <v>0.26311091274269138</v>
      </c>
      <c r="O386" s="27">
        <f t="shared" si="53"/>
        <v>1.3722383396563265</v>
      </c>
      <c r="P386" s="27">
        <f t="shared" si="55"/>
        <v>0.47511716134791326</v>
      </c>
      <c r="Q386" s="27">
        <f t="shared" si="54"/>
        <v>0.15822361080116032</v>
      </c>
      <c r="R386" s="573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1:39" ht="18" customHeight="1">
      <c r="A387" s="573"/>
      <c r="B387" s="24" t="s">
        <v>39</v>
      </c>
      <c r="C387" s="573"/>
      <c r="D387" s="573"/>
      <c r="E387" s="403">
        <v>449</v>
      </c>
      <c r="F387" s="279">
        <v>1063</v>
      </c>
      <c r="G387" s="280">
        <v>521</v>
      </c>
      <c r="H387" s="436"/>
      <c r="I387" s="418">
        <v>545</v>
      </c>
      <c r="J387" s="143">
        <v>568</v>
      </c>
      <c r="K387" s="143">
        <v>1063</v>
      </c>
      <c r="L387" s="143">
        <v>664</v>
      </c>
      <c r="M387" s="27">
        <f t="shared" si="51"/>
        <v>0.21380846325167036</v>
      </c>
      <c r="N387" s="27">
        <f t="shared" si="52"/>
        <v>0.26503340757238303</v>
      </c>
      <c r="O387" s="27">
        <f t="shared" si="53"/>
        <v>1.3674832962138086</v>
      </c>
      <c r="P387" s="27">
        <f t="shared" si="55"/>
        <v>0.47884187082405338</v>
      </c>
      <c r="Q387" s="27">
        <f t="shared" si="54"/>
        <v>0.16035634743875282</v>
      </c>
      <c r="R387" s="573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1:39" ht="18" customHeight="1">
      <c r="A388" s="573"/>
      <c r="B388" s="24" t="s">
        <v>235</v>
      </c>
      <c r="C388" s="573"/>
      <c r="D388" s="573"/>
      <c r="E388" s="403">
        <v>473.3</v>
      </c>
      <c r="F388" s="279">
        <v>1063</v>
      </c>
      <c r="G388" s="280">
        <v>569</v>
      </c>
      <c r="H388" s="436"/>
      <c r="I388" s="418">
        <v>595</v>
      </c>
      <c r="J388" s="143">
        <v>620</v>
      </c>
      <c r="K388" s="143">
        <v>1063</v>
      </c>
      <c r="L388" s="143">
        <v>724</v>
      </c>
      <c r="M388" s="27">
        <f t="shared" si="51"/>
        <v>0.25713078385801813</v>
      </c>
      <c r="N388" s="27">
        <f t="shared" si="52"/>
        <v>0.30995140502852303</v>
      </c>
      <c r="O388" s="27">
        <f t="shared" si="53"/>
        <v>1.2459328121698712</v>
      </c>
      <c r="P388" s="27">
        <f t="shared" si="55"/>
        <v>0.52968518909782381</v>
      </c>
      <c r="Q388" s="27">
        <f t="shared" si="54"/>
        <v>0.20219733784069294</v>
      </c>
      <c r="R388" s="573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1:39" ht="18" customHeight="1">
      <c r="A389" s="574"/>
      <c r="B389" s="24" t="s">
        <v>236</v>
      </c>
      <c r="C389" s="574"/>
      <c r="D389" s="574"/>
      <c r="E389" s="403">
        <v>516.79985028749991</v>
      </c>
      <c r="F389" s="279">
        <v>1290</v>
      </c>
      <c r="G389" s="280">
        <v>568</v>
      </c>
      <c r="H389" s="436">
        <v>550</v>
      </c>
      <c r="I389" s="418">
        <v>594</v>
      </c>
      <c r="J389" s="143">
        <v>620</v>
      </c>
      <c r="K389" s="143">
        <v>1290</v>
      </c>
      <c r="L389" s="143">
        <v>724</v>
      </c>
      <c r="M389" s="27">
        <f t="shared" si="51"/>
        <v>0.14938113791935703</v>
      </c>
      <c r="N389" s="27">
        <f t="shared" si="52"/>
        <v>0.19969075001683723</v>
      </c>
      <c r="O389" s="27">
        <f t="shared" si="53"/>
        <v>1.4961307540672903</v>
      </c>
      <c r="P389" s="27">
        <f t="shared" si="55"/>
        <v>0.40092919840675845</v>
      </c>
      <c r="Q389" s="27">
        <f t="shared" si="54"/>
        <v>9.9071525821876838E-2</v>
      </c>
      <c r="R389" s="573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1:39" ht="18" customHeight="1">
      <c r="A390" s="676" t="s">
        <v>249</v>
      </c>
      <c r="B390" s="24" t="s">
        <v>37</v>
      </c>
      <c r="C390" s="696" t="s">
        <v>71</v>
      </c>
      <c r="D390" s="602" t="s">
        <v>250</v>
      </c>
      <c r="E390" s="403">
        <v>289.60000000000002</v>
      </c>
      <c r="F390" s="279">
        <v>1131</v>
      </c>
      <c r="G390" s="280">
        <v>283</v>
      </c>
      <c r="H390" s="436"/>
      <c r="I390" s="418">
        <v>296</v>
      </c>
      <c r="J390" s="143">
        <v>309</v>
      </c>
      <c r="K390" s="143">
        <v>1131</v>
      </c>
      <c r="L390" s="143">
        <v>361</v>
      </c>
      <c r="M390" s="27">
        <f t="shared" si="51"/>
        <v>2.2099447513812098E-2</v>
      </c>
      <c r="N390" s="27">
        <f t="shared" si="52"/>
        <v>6.6988950276243076E-2</v>
      </c>
      <c r="O390" s="27">
        <f t="shared" si="53"/>
        <v>2.9053867403314912</v>
      </c>
      <c r="P390" s="27">
        <f t="shared" si="55"/>
        <v>0.24654696132596676</v>
      </c>
      <c r="Q390" s="27">
        <f t="shared" si="54"/>
        <v>-2.2790055248618879E-2</v>
      </c>
      <c r="R390" s="573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ht="18" customHeight="1">
      <c r="A391" s="573"/>
      <c r="B391" s="24" t="s">
        <v>38</v>
      </c>
      <c r="C391" s="573"/>
      <c r="D391" s="573"/>
      <c r="E391" s="403">
        <v>290.7</v>
      </c>
      <c r="F391" s="279">
        <v>1131</v>
      </c>
      <c r="G391" s="280">
        <v>284</v>
      </c>
      <c r="H391" s="436"/>
      <c r="I391" s="418">
        <v>297</v>
      </c>
      <c r="J391" s="143">
        <v>310</v>
      </c>
      <c r="K391" s="143">
        <v>1131</v>
      </c>
      <c r="L391" s="143">
        <v>363</v>
      </c>
      <c r="M391" s="27">
        <f t="shared" si="51"/>
        <v>2.1671826625387025E-2</v>
      </c>
      <c r="N391" s="27">
        <f t="shared" si="52"/>
        <v>6.6391468868249204E-2</v>
      </c>
      <c r="O391" s="27">
        <f t="shared" si="53"/>
        <v>2.8906088751289993</v>
      </c>
      <c r="P391" s="27">
        <f t="shared" si="55"/>
        <v>0.24871001031991757</v>
      </c>
      <c r="Q391" s="27">
        <f t="shared" si="54"/>
        <v>-2.3047815617475043E-2</v>
      </c>
      <c r="R391" s="573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1:39" ht="18" customHeight="1">
      <c r="A392" s="573"/>
      <c r="B392" s="24" t="s">
        <v>39</v>
      </c>
      <c r="C392" s="573"/>
      <c r="D392" s="574"/>
      <c r="E392" s="403">
        <v>291.8</v>
      </c>
      <c r="F392" s="279">
        <v>1131</v>
      </c>
      <c r="G392" s="280">
        <v>287</v>
      </c>
      <c r="H392" s="436"/>
      <c r="I392" s="418">
        <v>300</v>
      </c>
      <c r="J392" s="143">
        <v>312</v>
      </c>
      <c r="K392" s="143">
        <v>1131</v>
      </c>
      <c r="L392" s="143">
        <v>365</v>
      </c>
      <c r="M392" s="27">
        <f t="shared" si="51"/>
        <v>2.8101439342015144E-2</v>
      </c>
      <c r="N392" s="27">
        <f t="shared" si="52"/>
        <v>6.9225496915695572E-2</v>
      </c>
      <c r="O392" s="27">
        <f t="shared" si="53"/>
        <v>2.8759424263193969</v>
      </c>
      <c r="P392" s="27">
        <f t="shared" si="55"/>
        <v>0.25085675119945172</v>
      </c>
      <c r="Q392" s="27">
        <f t="shared" si="54"/>
        <v>-1.6449623029472282E-2</v>
      </c>
      <c r="R392" s="573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1:39" ht="18" customHeight="1">
      <c r="A393" s="573"/>
      <c r="B393" s="24" t="s">
        <v>235</v>
      </c>
      <c r="C393" s="574"/>
      <c r="D393" s="36" t="s">
        <v>248</v>
      </c>
      <c r="E393" s="403">
        <v>323.5</v>
      </c>
      <c r="F393" s="279">
        <v>1131</v>
      </c>
      <c r="G393" s="280">
        <v>337</v>
      </c>
      <c r="H393" s="436"/>
      <c r="I393" s="418">
        <v>353</v>
      </c>
      <c r="J393" s="143">
        <v>368</v>
      </c>
      <c r="K393" s="143">
        <v>1131</v>
      </c>
      <c r="L393" s="143">
        <v>430</v>
      </c>
      <c r="M393" s="27">
        <f t="shared" si="51"/>
        <v>9.119010819165374E-2</v>
      </c>
      <c r="N393" s="27">
        <f t="shared" si="52"/>
        <v>0.13755795981452867</v>
      </c>
      <c r="O393" s="27">
        <f t="shared" si="53"/>
        <v>2.4961360123647602</v>
      </c>
      <c r="P393" s="27">
        <f t="shared" si="55"/>
        <v>0.32921174652241114</v>
      </c>
      <c r="Q393" s="27">
        <f t="shared" si="54"/>
        <v>4.1731066460587218E-2</v>
      </c>
      <c r="R393" s="573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1:39" ht="18" customHeight="1">
      <c r="A394" s="573"/>
      <c r="B394" s="24" t="s">
        <v>37</v>
      </c>
      <c r="C394" s="696" t="s">
        <v>67</v>
      </c>
      <c r="D394" s="602" t="s">
        <v>250</v>
      </c>
      <c r="E394" s="403">
        <v>336</v>
      </c>
      <c r="F394" s="279">
        <v>1131</v>
      </c>
      <c r="G394" s="280">
        <v>357</v>
      </c>
      <c r="H394" s="436"/>
      <c r="I394" s="418">
        <v>373</v>
      </c>
      <c r="J394" s="143">
        <v>390</v>
      </c>
      <c r="K394" s="143">
        <v>1131</v>
      </c>
      <c r="L394" s="143">
        <v>455</v>
      </c>
      <c r="M394" s="27">
        <f t="shared" si="51"/>
        <v>0.11011904761904767</v>
      </c>
      <c r="N394" s="27">
        <f t="shared" si="52"/>
        <v>0.16071428571428581</v>
      </c>
      <c r="O394" s="27">
        <f t="shared" si="53"/>
        <v>2.3660714285714284</v>
      </c>
      <c r="P394" s="27">
        <f t="shared" si="55"/>
        <v>0.35416666666666674</v>
      </c>
      <c r="Q394" s="27">
        <f t="shared" si="54"/>
        <v>6.25E-2</v>
      </c>
      <c r="R394" s="573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1:39" ht="18" customHeight="1">
      <c r="A395" s="573"/>
      <c r="B395" s="24" t="s">
        <v>38</v>
      </c>
      <c r="C395" s="573"/>
      <c r="D395" s="574"/>
      <c r="E395" s="403">
        <v>333.9</v>
      </c>
      <c r="F395" s="279">
        <v>1131</v>
      </c>
      <c r="G395" s="280">
        <v>354</v>
      </c>
      <c r="H395" s="268"/>
      <c r="I395" s="418">
        <v>370</v>
      </c>
      <c r="J395" s="143">
        <v>386</v>
      </c>
      <c r="K395" s="143">
        <v>1131</v>
      </c>
      <c r="L395" s="143">
        <v>451</v>
      </c>
      <c r="M395" s="27">
        <f t="shared" si="51"/>
        <v>0.10811620245582509</v>
      </c>
      <c r="N395" s="27">
        <f t="shared" si="52"/>
        <v>0.15603474094040148</v>
      </c>
      <c r="O395" s="27">
        <f t="shared" si="53"/>
        <v>2.3872416891284818</v>
      </c>
      <c r="P395" s="27">
        <f t="shared" si="55"/>
        <v>0.35070380353399222</v>
      </c>
      <c r="Q395" s="27">
        <f t="shared" si="54"/>
        <v>6.0197663971248927E-2</v>
      </c>
      <c r="R395" s="573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1:39" ht="18" customHeight="1">
      <c r="A396" s="573"/>
      <c r="B396" s="24" t="s">
        <v>39</v>
      </c>
      <c r="C396" s="573"/>
      <c r="D396" s="602" t="s">
        <v>248</v>
      </c>
      <c r="E396" s="403">
        <v>338.6</v>
      </c>
      <c r="F396" s="279">
        <v>1131</v>
      </c>
      <c r="G396" s="280">
        <v>361</v>
      </c>
      <c r="H396" s="268"/>
      <c r="I396" s="418">
        <v>378</v>
      </c>
      <c r="J396" s="143">
        <v>394</v>
      </c>
      <c r="K396" s="143">
        <v>1131</v>
      </c>
      <c r="L396" s="143">
        <v>461</v>
      </c>
      <c r="M396" s="27">
        <f t="shared" si="51"/>
        <v>0.11636148848198458</v>
      </c>
      <c r="N396" s="27">
        <f t="shared" si="52"/>
        <v>0.16361488481984643</v>
      </c>
      <c r="O396" s="27">
        <f t="shared" si="53"/>
        <v>2.3402244536326045</v>
      </c>
      <c r="P396" s="27">
        <f t="shared" si="55"/>
        <v>0.36148848198464245</v>
      </c>
      <c r="Q396" s="27">
        <f t="shared" si="54"/>
        <v>6.6154754873006372E-2</v>
      </c>
      <c r="R396" s="573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1:39" ht="18" customHeight="1">
      <c r="A397" s="574"/>
      <c r="B397" s="24" t="s">
        <v>235</v>
      </c>
      <c r="C397" s="574"/>
      <c r="D397" s="574"/>
      <c r="E397" s="403">
        <v>345.9</v>
      </c>
      <c r="F397" s="279">
        <v>1131</v>
      </c>
      <c r="G397" s="280">
        <v>374</v>
      </c>
      <c r="H397" s="268"/>
      <c r="I397" s="418">
        <v>391</v>
      </c>
      <c r="J397" s="143">
        <v>408</v>
      </c>
      <c r="K397" s="143">
        <v>1131</v>
      </c>
      <c r="L397" s="143">
        <v>476</v>
      </c>
      <c r="M397" s="348">
        <f t="shared" si="51"/>
        <v>0.13038450419196312</v>
      </c>
      <c r="N397" s="348">
        <f t="shared" si="52"/>
        <v>0.1795316565481353</v>
      </c>
      <c r="O397" s="348">
        <f t="shared" si="53"/>
        <v>2.2697311361665222</v>
      </c>
      <c r="P397" s="27">
        <f t="shared" si="55"/>
        <v>0.37612026597282466</v>
      </c>
      <c r="Q397" s="27">
        <f t="shared" si="54"/>
        <v>8.1237351835790728E-2</v>
      </c>
      <c r="R397" s="573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1:39" ht="18" customHeight="1">
      <c r="A398" s="647" t="s">
        <v>251</v>
      </c>
      <c r="B398" s="604"/>
      <c r="C398" s="604"/>
      <c r="D398" s="605"/>
      <c r="E398" s="404"/>
      <c r="F398" s="273"/>
      <c r="G398" s="273"/>
      <c r="H398" s="29"/>
      <c r="I398" s="419"/>
      <c r="J398" s="287"/>
      <c r="K398" s="145"/>
      <c r="L398" s="145"/>
      <c r="M398" s="349"/>
      <c r="N398" s="349"/>
      <c r="O398" s="349"/>
      <c r="P398" s="27"/>
      <c r="Q398" s="27"/>
      <c r="R398" s="573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1:39" ht="18" customHeight="1">
      <c r="A399" s="676" t="s">
        <v>252</v>
      </c>
      <c r="B399" s="24" t="s">
        <v>37</v>
      </c>
      <c r="C399" s="696" t="s">
        <v>71</v>
      </c>
      <c r="D399" s="602" t="s">
        <v>253</v>
      </c>
      <c r="E399" s="403">
        <v>455.7</v>
      </c>
      <c r="F399" s="437">
        <v>1290</v>
      </c>
      <c r="G399" s="437">
        <v>458</v>
      </c>
      <c r="H399" s="438">
        <v>420</v>
      </c>
      <c r="I399" s="427">
        <v>479</v>
      </c>
      <c r="J399" s="428">
        <v>500</v>
      </c>
      <c r="K399" s="428">
        <v>1290</v>
      </c>
      <c r="L399" s="428">
        <v>584</v>
      </c>
      <c r="M399" s="27">
        <f t="shared" ref="M399:M416" si="56">I399/$E399-1</f>
        <v>5.113012947114326E-2</v>
      </c>
      <c r="N399" s="27">
        <f t="shared" ref="N399:N416" si="57">J399/$E399-1</f>
        <v>9.7213078779899043E-2</v>
      </c>
      <c r="O399" s="27">
        <f t="shared" ref="O399:O416" si="58">K399/$E399-1</f>
        <v>1.8308097432521397</v>
      </c>
      <c r="P399" s="27">
        <f t="shared" si="55"/>
        <v>0.28154487601492217</v>
      </c>
      <c r="Q399" s="27">
        <f t="shared" ref="Q399:Q416" si="59">G399/E399-1</f>
        <v>5.0471801623874768E-3</v>
      </c>
      <c r="R399" s="573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1:39" ht="18" customHeight="1">
      <c r="A400" s="573"/>
      <c r="B400" s="24" t="s">
        <v>38</v>
      </c>
      <c r="C400" s="573"/>
      <c r="D400" s="573"/>
      <c r="E400" s="403">
        <v>456.6</v>
      </c>
      <c r="F400" s="437">
        <v>1063</v>
      </c>
      <c r="G400" s="437">
        <v>460</v>
      </c>
      <c r="H400" s="438">
        <v>380</v>
      </c>
      <c r="I400" s="427">
        <v>481</v>
      </c>
      <c r="J400" s="428">
        <v>502</v>
      </c>
      <c r="K400" s="428">
        <v>1063</v>
      </c>
      <c r="L400" s="428">
        <v>587</v>
      </c>
      <c r="M400" s="27">
        <f t="shared" si="56"/>
        <v>5.3438458169075664E-2</v>
      </c>
      <c r="N400" s="27">
        <f t="shared" si="57"/>
        <v>9.9430573806394973E-2</v>
      </c>
      <c r="O400" s="27">
        <f t="shared" si="58"/>
        <v>1.328077091546211</v>
      </c>
      <c r="P400" s="27">
        <f t="shared" si="55"/>
        <v>0.28558913710030653</v>
      </c>
      <c r="Q400" s="27">
        <f t="shared" si="59"/>
        <v>7.4463425317563559E-3</v>
      </c>
      <c r="R400" s="573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ht="18" customHeight="1">
      <c r="A401" s="573"/>
      <c r="B401" s="24" t="s">
        <v>39</v>
      </c>
      <c r="C401" s="573"/>
      <c r="D401" s="573"/>
      <c r="E401" s="403">
        <v>463.1</v>
      </c>
      <c r="F401" s="437">
        <v>1063</v>
      </c>
      <c r="G401" s="437">
        <v>471</v>
      </c>
      <c r="H401" s="438"/>
      <c r="I401" s="427">
        <v>493</v>
      </c>
      <c r="J401" s="428">
        <v>514</v>
      </c>
      <c r="K401" s="428">
        <v>1063</v>
      </c>
      <c r="L401" s="428">
        <v>601</v>
      </c>
      <c r="M401" s="27">
        <f t="shared" si="56"/>
        <v>6.456488879291733E-2</v>
      </c>
      <c r="N401" s="27">
        <f t="shared" si="57"/>
        <v>0.10991146620600301</v>
      </c>
      <c r="O401" s="27">
        <f t="shared" si="58"/>
        <v>1.2954005614338153</v>
      </c>
      <c r="P401" s="27">
        <f t="shared" si="55"/>
        <v>0.29777585834592957</v>
      </c>
      <c r="Q401" s="27">
        <f t="shared" si="59"/>
        <v>1.7058950550636887E-2</v>
      </c>
      <c r="R401" s="573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1:39" ht="18" customHeight="1">
      <c r="A402" s="573"/>
      <c r="B402" s="24" t="s">
        <v>235</v>
      </c>
      <c r="C402" s="573"/>
      <c r="D402" s="573"/>
      <c r="E402" s="403">
        <v>492.1</v>
      </c>
      <c r="F402" s="437">
        <v>1063</v>
      </c>
      <c r="G402" s="437">
        <v>517</v>
      </c>
      <c r="H402" s="438"/>
      <c r="I402" s="427">
        <v>540</v>
      </c>
      <c r="J402" s="428">
        <v>564</v>
      </c>
      <c r="K402" s="428">
        <v>1063</v>
      </c>
      <c r="L402" s="428">
        <v>658</v>
      </c>
      <c r="M402" s="27">
        <f t="shared" si="56"/>
        <v>9.733793944320257E-2</v>
      </c>
      <c r="N402" s="27">
        <f t="shared" si="57"/>
        <v>0.14610851452956708</v>
      </c>
      <c r="O402" s="27">
        <f t="shared" si="58"/>
        <v>1.1601300548668969</v>
      </c>
      <c r="P402" s="27">
        <f t="shared" si="55"/>
        <v>0.33712660028449504</v>
      </c>
      <c r="Q402" s="27">
        <f t="shared" si="59"/>
        <v>5.0599471652103212E-2</v>
      </c>
      <c r="R402" s="573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ht="18" customHeight="1">
      <c r="A403" s="573"/>
      <c r="B403" s="24" t="s">
        <v>236</v>
      </c>
      <c r="C403" s="574"/>
      <c r="D403" s="573"/>
      <c r="E403" s="403">
        <v>506.1</v>
      </c>
      <c r="F403" s="437">
        <v>1290</v>
      </c>
      <c r="G403" s="437">
        <v>539</v>
      </c>
      <c r="H403" s="438"/>
      <c r="I403" s="427">
        <v>563</v>
      </c>
      <c r="J403" s="428">
        <v>588</v>
      </c>
      <c r="K403" s="428">
        <v>1290</v>
      </c>
      <c r="L403" s="428">
        <v>686</v>
      </c>
      <c r="M403" s="27">
        <f t="shared" si="56"/>
        <v>0.11242837383916227</v>
      </c>
      <c r="N403" s="27">
        <f t="shared" si="57"/>
        <v>0.16182572614107871</v>
      </c>
      <c r="O403" s="27">
        <f t="shared" si="58"/>
        <v>1.5489033787788973</v>
      </c>
      <c r="P403" s="27">
        <f t="shared" si="55"/>
        <v>0.35546334716459183</v>
      </c>
      <c r="Q403" s="27">
        <f t="shared" si="59"/>
        <v>6.5006915629322259E-2</v>
      </c>
      <c r="R403" s="573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spans="1:39" ht="18" customHeight="1">
      <c r="A404" s="573"/>
      <c r="B404" s="24" t="s">
        <v>37</v>
      </c>
      <c r="C404" s="696" t="s">
        <v>67</v>
      </c>
      <c r="D404" s="573"/>
      <c r="E404" s="403">
        <v>492.6</v>
      </c>
      <c r="F404" s="437">
        <v>1290</v>
      </c>
      <c r="G404" s="437">
        <v>559</v>
      </c>
      <c r="H404" s="438"/>
      <c r="I404" s="427">
        <v>585</v>
      </c>
      <c r="J404" s="428">
        <v>610</v>
      </c>
      <c r="K404" s="428">
        <v>1290</v>
      </c>
      <c r="L404" s="428">
        <v>713</v>
      </c>
      <c r="M404" s="27">
        <f t="shared" si="56"/>
        <v>0.18757612667478685</v>
      </c>
      <c r="N404" s="27">
        <f t="shared" si="57"/>
        <v>0.23832724319935039</v>
      </c>
      <c r="O404" s="27">
        <f t="shared" si="58"/>
        <v>1.6187576126674785</v>
      </c>
      <c r="P404" s="27">
        <f t="shared" si="55"/>
        <v>0.44742184328055212</v>
      </c>
      <c r="Q404" s="27">
        <f t="shared" si="59"/>
        <v>0.13479496548924064</v>
      </c>
      <c r="R404" s="573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ht="18" customHeight="1">
      <c r="A405" s="573"/>
      <c r="B405" s="24" t="s">
        <v>38</v>
      </c>
      <c r="C405" s="573"/>
      <c r="D405" s="573"/>
      <c r="E405" s="403">
        <v>494.9</v>
      </c>
      <c r="F405" s="437">
        <v>1063</v>
      </c>
      <c r="G405" s="437">
        <v>564</v>
      </c>
      <c r="H405" s="438"/>
      <c r="I405" s="427">
        <v>589</v>
      </c>
      <c r="J405" s="428">
        <v>615</v>
      </c>
      <c r="K405" s="428">
        <v>1063</v>
      </c>
      <c r="L405" s="428">
        <v>718</v>
      </c>
      <c r="M405" s="27">
        <f t="shared" si="56"/>
        <v>0.19013942210547596</v>
      </c>
      <c r="N405" s="27">
        <f t="shared" si="57"/>
        <v>0.24267528793695692</v>
      </c>
      <c r="O405" s="27">
        <f t="shared" si="58"/>
        <v>1.1479086684178621</v>
      </c>
      <c r="P405" s="27">
        <f t="shared" si="55"/>
        <v>0.45079814103859372</v>
      </c>
      <c r="Q405" s="27">
        <f t="shared" si="59"/>
        <v>0.13962416649828246</v>
      </c>
      <c r="R405" s="573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ht="18" customHeight="1">
      <c r="A406" s="573"/>
      <c r="B406" s="24" t="s">
        <v>39</v>
      </c>
      <c r="C406" s="573"/>
      <c r="D406" s="573"/>
      <c r="E406" s="403">
        <v>495.8</v>
      </c>
      <c r="F406" s="437">
        <v>1063</v>
      </c>
      <c r="G406" s="437">
        <v>565</v>
      </c>
      <c r="H406" s="438"/>
      <c r="I406" s="427">
        <v>591</v>
      </c>
      <c r="J406" s="428">
        <v>616</v>
      </c>
      <c r="K406" s="428">
        <v>1063</v>
      </c>
      <c r="L406" s="428">
        <v>720</v>
      </c>
      <c r="M406" s="27">
        <f t="shared" si="56"/>
        <v>0.19201290843081886</v>
      </c>
      <c r="N406" s="27">
        <f t="shared" si="57"/>
        <v>0.24243646631706328</v>
      </c>
      <c r="O406" s="27">
        <f t="shared" si="58"/>
        <v>1.144009681323114</v>
      </c>
      <c r="P406" s="27">
        <f t="shared" si="55"/>
        <v>0.45219846712384015</v>
      </c>
      <c r="Q406" s="27">
        <f t="shared" si="59"/>
        <v>0.13957240822912453</v>
      </c>
      <c r="R406" s="573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spans="1:39" ht="18" customHeight="1">
      <c r="A407" s="573"/>
      <c r="B407" s="24" t="s">
        <v>235</v>
      </c>
      <c r="C407" s="573"/>
      <c r="D407" s="573"/>
      <c r="E407" s="403">
        <v>510.7</v>
      </c>
      <c r="F407" s="437">
        <v>1063</v>
      </c>
      <c r="G407" s="437">
        <v>595</v>
      </c>
      <c r="H407" s="438"/>
      <c r="I407" s="427">
        <v>622</v>
      </c>
      <c r="J407" s="428">
        <v>649</v>
      </c>
      <c r="K407" s="428">
        <v>1063</v>
      </c>
      <c r="L407" s="428">
        <v>757</v>
      </c>
      <c r="M407" s="27">
        <f t="shared" si="56"/>
        <v>0.21793616604660282</v>
      </c>
      <c r="N407" s="27">
        <f t="shared" si="57"/>
        <v>0.27080477775602119</v>
      </c>
      <c r="O407" s="27">
        <f t="shared" si="58"/>
        <v>1.0814568239671041</v>
      </c>
      <c r="P407" s="27">
        <f t="shared" si="55"/>
        <v>0.48227922459369488</v>
      </c>
      <c r="Q407" s="27">
        <f t="shared" si="59"/>
        <v>0.16506755433718423</v>
      </c>
      <c r="R407" s="573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ht="18" customHeight="1">
      <c r="A408" s="574"/>
      <c r="B408" s="24" t="s">
        <v>236</v>
      </c>
      <c r="C408" s="574"/>
      <c r="D408" s="574"/>
      <c r="E408" s="403">
        <v>520.1</v>
      </c>
      <c r="F408" s="437">
        <v>1290</v>
      </c>
      <c r="G408" s="437">
        <v>612</v>
      </c>
      <c r="H408" s="438"/>
      <c r="I408" s="427">
        <v>640</v>
      </c>
      <c r="J408" s="428">
        <v>668</v>
      </c>
      <c r="K408" s="428">
        <v>1290</v>
      </c>
      <c r="L408" s="428">
        <v>780</v>
      </c>
      <c r="M408" s="27">
        <f t="shared" si="56"/>
        <v>0.23053258988656022</v>
      </c>
      <c r="N408" s="27">
        <f t="shared" si="57"/>
        <v>0.28436839069409725</v>
      </c>
      <c r="O408" s="27">
        <f t="shared" si="58"/>
        <v>1.480292251490098</v>
      </c>
      <c r="P408" s="27">
        <f t="shared" si="55"/>
        <v>0.49971159392424536</v>
      </c>
      <c r="Q408" s="27">
        <f t="shared" si="59"/>
        <v>0.1766967890790232</v>
      </c>
      <c r="R408" s="573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1:39" ht="18" customHeight="1">
      <c r="A409" s="676" t="s">
        <v>254</v>
      </c>
      <c r="B409" s="24" t="s">
        <v>37</v>
      </c>
      <c r="C409" s="696" t="s">
        <v>71</v>
      </c>
      <c r="D409" s="602" t="s">
        <v>69</v>
      </c>
      <c r="E409" s="403">
        <v>334.4</v>
      </c>
      <c r="F409" s="439">
        <v>1131</v>
      </c>
      <c r="G409" s="439">
        <v>331</v>
      </c>
      <c r="H409" s="428"/>
      <c r="I409" s="427">
        <v>346</v>
      </c>
      <c r="J409" s="428">
        <v>361</v>
      </c>
      <c r="K409" s="428">
        <v>1131</v>
      </c>
      <c r="L409" s="428">
        <v>421</v>
      </c>
      <c r="M409" s="27">
        <f t="shared" si="56"/>
        <v>3.4688995215311103E-2</v>
      </c>
      <c r="N409" s="27">
        <f t="shared" si="57"/>
        <v>7.9545454545454586E-2</v>
      </c>
      <c r="O409" s="27">
        <f t="shared" si="58"/>
        <v>2.3821770334928232</v>
      </c>
      <c r="P409" s="27">
        <f t="shared" si="55"/>
        <v>0.25897129186602874</v>
      </c>
      <c r="Q409" s="27">
        <f t="shared" si="59"/>
        <v>-1.0167464114832492E-2</v>
      </c>
      <c r="R409" s="573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1:39" ht="18" customHeight="1">
      <c r="A410" s="573"/>
      <c r="B410" s="24" t="s">
        <v>38</v>
      </c>
      <c r="C410" s="573"/>
      <c r="D410" s="573"/>
      <c r="E410" s="403">
        <v>335.6</v>
      </c>
      <c r="F410" s="272">
        <v>1131</v>
      </c>
      <c r="G410" s="276">
        <v>332</v>
      </c>
      <c r="H410" s="267"/>
      <c r="I410" s="418">
        <v>347</v>
      </c>
      <c r="J410" s="143">
        <v>362</v>
      </c>
      <c r="K410" s="143">
        <v>1131</v>
      </c>
      <c r="L410" s="143">
        <v>423</v>
      </c>
      <c r="M410" s="27">
        <f t="shared" si="56"/>
        <v>3.3969010727056048E-2</v>
      </c>
      <c r="N410" s="27">
        <f t="shared" si="57"/>
        <v>7.8665077473182299E-2</v>
      </c>
      <c r="O410" s="27">
        <f t="shared" si="58"/>
        <v>2.3700834326579261</v>
      </c>
      <c r="P410" s="27">
        <f t="shared" si="55"/>
        <v>0.26042908224076267</v>
      </c>
      <c r="Q410" s="27">
        <f t="shared" si="59"/>
        <v>-1.0727056019070424E-2</v>
      </c>
      <c r="R410" s="573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1:39" ht="18" customHeight="1">
      <c r="A411" s="573"/>
      <c r="B411" s="24" t="s">
        <v>39</v>
      </c>
      <c r="C411" s="573"/>
      <c r="D411" s="573"/>
      <c r="E411" s="403">
        <v>336.7</v>
      </c>
      <c r="F411" s="272">
        <v>1131</v>
      </c>
      <c r="G411" s="276">
        <v>334</v>
      </c>
      <c r="H411" s="267"/>
      <c r="I411" s="418">
        <v>349</v>
      </c>
      <c r="J411" s="143">
        <v>364</v>
      </c>
      <c r="K411" s="143">
        <v>1131</v>
      </c>
      <c r="L411" s="143">
        <v>426</v>
      </c>
      <c r="M411" s="27">
        <f t="shared" si="56"/>
        <v>3.6531036531036509E-2</v>
      </c>
      <c r="N411" s="27">
        <f t="shared" si="57"/>
        <v>8.1081081081081141E-2</v>
      </c>
      <c r="O411" s="27">
        <f t="shared" si="58"/>
        <v>2.359073359073359</v>
      </c>
      <c r="P411" s="27">
        <f t="shared" si="55"/>
        <v>0.26522126522126532</v>
      </c>
      <c r="Q411" s="27">
        <f t="shared" si="59"/>
        <v>-8.0190080190080115E-3</v>
      </c>
      <c r="R411" s="573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1:39" ht="18" customHeight="1">
      <c r="A412" s="573"/>
      <c r="B412" s="24" t="s">
        <v>236</v>
      </c>
      <c r="C412" s="574"/>
      <c r="D412" s="573"/>
      <c r="E412" s="403">
        <v>368.4</v>
      </c>
      <c r="F412" s="272">
        <v>1131</v>
      </c>
      <c r="G412" s="276">
        <v>387</v>
      </c>
      <c r="H412" s="267"/>
      <c r="I412" s="418">
        <v>404</v>
      </c>
      <c r="J412" s="143">
        <v>422</v>
      </c>
      <c r="K412" s="143">
        <v>1131</v>
      </c>
      <c r="L412" s="143">
        <v>493</v>
      </c>
      <c r="M412" s="27">
        <f t="shared" si="56"/>
        <v>9.6634093376764429E-2</v>
      </c>
      <c r="N412" s="27">
        <f t="shared" si="57"/>
        <v>0.14549402823018465</v>
      </c>
      <c r="O412" s="27">
        <f t="shared" si="58"/>
        <v>2.0700325732899025</v>
      </c>
      <c r="P412" s="27">
        <f t="shared" si="55"/>
        <v>0.3382193268186755</v>
      </c>
      <c r="Q412" s="27">
        <f t="shared" si="59"/>
        <v>5.0488599348534224E-2</v>
      </c>
      <c r="R412" s="573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1:39" ht="18" customHeight="1">
      <c r="A413" s="573"/>
      <c r="B413" s="36" t="s">
        <v>37</v>
      </c>
      <c r="C413" s="696" t="s">
        <v>67</v>
      </c>
      <c r="D413" s="573"/>
      <c r="E413" s="403">
        <v>380.9</v>
      </c>
      <c r="F413" s="272">
        <v>1131</v>
      </c>
      <c r="G413" s="276">
        <v>404</v>
      </c>
      <c r="H413" s="267"/>
      <c r="I413" s="418">
        <v>423</v>
      </c>
      <c r="J413" s="143">
        <v>441</v>
      </c>
      <c r="K413" s="143">
        <v>1131</v>
      </c>
      <c r="L413" s="143">
        <v>515</v>
      </c>
      <c r="M413" s="27">
        <f t="shared" si="56"/>
        <v>0.11052769755841441</v>
      </c>
      <c r="N413" s="27">
        <f t="shared" si="57"/>
        <v>0.1577841953268575</v>
      </c>
      <c r="O413" s="27">
        <f t="shared" si="58"/>
        <v>1.9692832764505122</v>
      </c>
      <c r="P413" s="27">
        <f t="shared" si="55"/>
        <v>0.35206090837490156</v>
      </c>
      <c r="Q413" s="27">
        <f t="shared" si="59"/>
        <v>6.0645838802835472E-2</v>
      </c>
      <c r="R413" s="573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spans="1:39" ht="18" customHeight="1">
      <c r="A414" s="573"/>
      <c r="B414" s="36" t="s">
        <v>38</v>
      </c>
      <c r="C414" s="573"/>
      <c r="D414" s="573"/>
      <c r="E414" s="403">
        <v>378.7</v>
      </c>
      <c r="F414" s="272">
        <v>1131</v>
      </c>
      <c r="G414" s="276">
        <v>401</v>
      </c>
      <c r="H414" s="267"/>
      <c r="I414" s="418">
        <v>419</v>
      </c>
      <c r="J414" s="143">
        <v>438</v>
      </c>
      <c r="K414" s="143">
        <v>1131</v>
      </c>
      <c r="L414" s="143">
        <v>511</v>
      </c>
      <c r="M414" s="27">
        <f t="shared" si="56"/>
        <v>0.1064166886717719</v>
      </c>
      <c r="N414" s="27">
        <f t="shared" si="57"/>
        <v>0.15658832849221027</v>
      </c>
      <c r="O414" s="27">
        <f t="shared" si="58"/>
        <v>1.9865328756271454</v>
      </c>
      <c r="P414" s="27">
        <f t="shared" si="55"/>
        <v>0.34935304990757854</v>
      </c>
      <c r="Q414" s="27">
        <f t="shared" si="59"/>
        <v>5.8885661473461859E-2</v>
      </c>
      <c r="R414" s="573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1:39" ht="18" customHeight="1">
      <c r="A415" s="573"/>
      <c r="B415" s="36" t="s">
        <v>39</v>
      </c>
      <c r="C415" s="573"/>
      <c r="D415" s="573"/>
      <c r="E415" s="403">
        <v>383.4</v>
      </c>
      <c r="F415" s="272">
        <v>1131</v>
      </c>
      <c r="G415" s="276">
        <v>409</v>
      </c>
      <c r="H415" s="267"/>
      <c r="I415" s="418">
        <v>427</v>
      </c>
      <c r="J415" s="143">
        <v>446</v>
      </c>
      <c r="K415" s="143">
        <v>1131</v>
      </c>
      <c r="L415" s="143">
        <v>521</v>
      </c>
      <c r="M415" s="27">
        <f t="shared" si="56"/>
        <v>0.11371935315597304</v>
      </c>
      <c r="N415" s="27">
        <f t="shared" si="57"/>
        <v>0.16327595200834644</v>
      </c>
      <c r="O415" s="27">
        <f t="shared" si="58"/>
        <v>1.9499217527386543</v>
      </c>
      <c r="P415" s="27">
        <f t="shared" si="55"/>
        <v>0.35889410537297861</v>
      </c>
      <c r="Q415" s="27">
        <f t="shared" si="59"/>
        <v>6.6770996348461287E-2</v>
      </c>
      <c r="R415" s="573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1:39" ht="18" customHeight="1">
      <c r="A416" s="574"/>
      <c r="B416" s="36" t="s">
        <v>236</v>
      </c>
      <c r="C416" s="574"/>
      <c r="D416" s="574"/>
      <c r="E416" s="403">
        <v>406.2</v>
      </c>
      <c r="F416" s="272">
        <v>1131</v>
      </c>
      <c r="G416" s="276">
        <v>445</v>
      </c>
      <c r="H416" s="267"/>
      <c r="I416" s="418">
        <v>465</v>
      </c>
      <c r="J416" s="143">
        <v>486</v>
      </c>
      <c r="K416" s="143">
        <v>1131</v>
      </c>
      <c r="L416" s="143">
        <v>567</v>
      </c>
      <c r="M416" s="27">
        <f t="shared" si="56"/>
        <v>0.14475627769571653</v>
      </c>
      <c r="N416" s="27">
        <f t="shared" si="57"/>
        <v>0.19645494830132937</v>
      </c>
      <c r="O416" s="27">
        <f t="shared" si="58"/>
        <v>1.7843426883308715</v>
      </c>
      <c r="P416" s="27">
        <f t="shared" si="55"/>
        <v>0.39586410635155089</v>
      </c>
      <c r="Q416" s="27">
        <f t="shared" si="59"/>
        <v>9.5519448547513486E-2</v>
      </c>
      <c r="R416" s="574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 ht="28.5" customHeight="1">
      <c r="A417" s="603" t="s">
        <v>255</v>
      </c>
      <c r="B417" s="604"/>
      <c r="C417" s="604"/>
      <c r="D417" s="605"/>
      <c r="E417" s="19"/>
      <c r="F417" s="19"/>
      <c r="G417" s="19"/>
      <c r="H417" s="19"/>
      <c r="I417" s="19"/>
      <c r="J417" s="19"/>
      <c r="K417" s="134"/>
      <c r="L417" s="134"/>
      <c r="M417" s="19"/>
      <c r="N417" s="19"/>
      <c r="O417" s="19"/>
      <c r="P417" s="19"/>
      <c r="Q417" s="19"/>
      <c r="R417" s="19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spans="1:39" ht="18" customHeight="1">
      <c r="A418" s="29" t="s">
        <v>100</v>
      </c>
      <c r="B418" s="29"/>
      <c r="C418" s="29"/>
      <c r="D418" s="29"/>
      <c r="E418" s="405"/>
      <c r="F418" s="273"/>
      <c r="G418" s="273"/>
      <c r="H418" s="29"/>
      <c r="I418" s="419"/>
      <c r="J418" s="287"/>
      <c r="K418" s="145"/>
      <c r="L418" s="145"/>
      <c r="M418" s="29"/>
      <c r="N418" s="29"/>
      <c r="O418" s="29"/>
      <c r="P418" s="29"/>
      <c r="Q418" s="29"/>
      <c r="R418" s="29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1:39" ht="18" customHeight="1">
      <c r="A419" s="676" t="s">
        <v>256</v>
      </c>
      <c r="B419" s="300" t="s">
        <v>37</v>
      </c>
      <c r="C419" s="702" t="s">
        <v>71</v>
      </c>
      <c r="D419" s="703" t="s">
        <v>250</v>
      </c>
      <c r="E419" s="406">
        <v>338.5</v>
      </c>
      <c r="F419" s="352" t="s">
        <v>749</v>
      </c>
      <c r="G419" s="701">
        <v>253</v>
      </c>
      <c r="H419" s="267">
        <v>310</v>
      </c>
      <c r="I419" s="683">
        <v>310</v>
      </c>
      <c r="J419" s="683">
        <v>322</v>
      </c>
      <c r="K419" s="683">
        <v>345</v>
      </c>
      <c r="L419" s="144"/>
      <c r="M419" s="642">
        <f>I419/$E419-1</f>
        <v>-8.4194977843426888E-2</v>
      </c>
      <c r="N419" s="642">
        <f>J419/$E419-1</f>
        <v>-4.8744460856720795E-2</v>
      </c>
      <c r="O419" s="642">
        <f>K419/$E419-1</f>
        <v>1.9202363367799125E-2</v>
      </c>
      <c r="P419" s="345"/>
      <c r="Q419" s="642">
        <f>G419/E419-1</f>
        <v>-0.25258493353028066</v>
      </c>
      <c r="R419" s="685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1:39" ht="18" customHeight="1">
      <c r="A420" s="573"/>
      <c r="B420" s="300" t="s">
        <v>38</v>
      </c>
      <c r="C420" s="573"/>
      <c r="D420" s="622"/>
      <c r="E420" s="368">
        <v>318.89999999999998</v>
      </c>
      <c r="F420" s="353" t="s">
        <v>749</v>
      </c>
      <c r="G420" s="570"/>
      <c r="H420" s="267">
        <v>320</v>
      </c>
      <c r="I420" s="688"/>
      <c r="J420" s="688"/>
      <c r="K420" s="688"/>
      <c r="L420" s="332"/>
      <c r="M420" s="640"/>
      <c r="N420" s="640"/>
      <c r="O420" s="640"/>
      <c r="P420" s="334"/>
      <c r="Q420" s="640"/>
      <c r="R420" s="760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1:39" ht="18" customHeight="1">
      <c r="A421" s="573"/>
      <c r="B421" s="300" t="s">
        <v>39</v>
      </c>
      <c r="C421" s="573"/>
      <c r="D421" s="622"/>
      <c r="E421" s="368">
        <v>328.3</v>
      </c>
      <c r="F421" s="353" t="s">
        <v>749</v>
      </c>
      <c r="G421" s="570"/>
      <c r="H421" s="267">
        <v>308.75</v>
      </c>
      <c r="I421" s="688"/>
      <c r="J421" s="688"/>
      <c r="K421" s="688"/>
      <c r="L421" s="332"/>
      <c r="M421" s="640"/>
      <c r="N421" s="640"/>
      <c r="O421" s="640"/>
      <c r="P421" s="334"/>
      <c r="Q421" s="640"/>
      <c r="R421" s="760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1:39" ht="18" customHeight="1">
      <c r="A422" s="573"/>
      <c r="B422" s="300" t="s">
        <v>235</v>
      </c>
      <c r="C422" s="573"/>
      <c r="D422" s="622"/>
      <c r="E422" s="368">
        <v>344.1</v>
      </c>
      <c r="F422" s="353" t="s">
        <v>749</v>
      </c>
      <c r="G422" s="570"/>
      <c r="H422" s="267">
        <v>327.5</v>
      </c>
      <c r="I422" s="688"/>
      <c r="J422" s="688"/>
      <c r="K422" s="688"/>
      <c r="L422" s="332"/>
      <c r="M422" s="640"/>
      <c r="N422" s="640"/>
      <c r="O422" s="640"/>
      <c r="P422" s="334"/>
      <c r="Q422" s="640"/>
      <c r="R422" s="760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1:39" ht="18" customHeight="1">
      <c r="A423" s="573"/>
      <c r="B423" s="300" t="s">
        <v>236</v>
      </c>
      <c r="C423" s="574"/>
      <c r="D423" s="622"/>
      <c r="E423" s="368">
        <v>359.1</v>
      </c>
      <c r="F423" s="354" t="s">
        <v>749</v>
      </c>
      <c r="G423" s="571"/>
      <c r="H423" s="267">
        <v>328</v>
      </c>
      <c r="I423" s="684"/>
      <c r="J423" s="684"/>
      <c r="K423" s="684"/>
      <c r="L423" s="141"/>
      <c r="M423" s="641"/>
      <c r="N423" s="641"/>
      <c r="O423" s="641"/>
      <c r="P423" s="344"/>
      <c r="Q423" s="641"/>
      <c r="R423" s="760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1:39" ht="18" customHeight="1">
      <c r="A424" s="573"/>
      <c r="B424" s="300" t="s">
        <v>37</v>
      </c>
      <c r="C424" s="702" t="s">
        <v>67</v>
      </c>
      <c r="D424" s="622"/>
      <c r="E424" s="406">
        <v>367.5</v>
      </c>
      <c r="F424" s="352" t="s">
        <v>749</v>
      </c>
      <c r="G424" s="701">
        <v>394</v>
      </c>
      <c r="H424" s="267">
        <v>335</v>
      </c>
      <c r="I424" s="683">
        <v>449</v>
      </c>
      <c r="J424" s="683">
        <v>467</v>
      </c>
      <c r="K424" s="683">
        <v>503</v>
      </c>
      <c r="L424" s="144"/>
      <c r="M424" s="642">
        <f>I424/$E424-1</f>
        <v>0.22176870748299327</v>
      </c>
      <c r="N424" s="642">
        <f>J424/$E424-1</f>
        <v>0.27074829931972788</v>
      </c>
      <c r="O424" s="642">
        <f>K424/$E424-1</f>
        <v>0.36870748299319733</v>
      </c>
      <c r="P424" s="345"/>
      <c r="Q424" s="642">
        <f>G424/E424-1</f>
        <v>7.2108843537414868E-2</v>
      </c>
      <c r="R424" s="760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1:39" ht="18" customHeight="1">
      <c r="A425" s="573"/>
      <c r="B425" s="300" t="s">
        <v>38</v>
      </c>
      <c r="C425" s="573"/>
      <c r="D425" s="622"/>
      <c r="E425" s="368">
        <v>352.5</v>
      </c>
      <c r="F425" s="353" t="s">
        <v>749</v>
      </c>
      <c r="G425" s="570"/>
      <c r="H425" s="267">
        <v>335</v>
      </c>
      <c r="I425" s="688"/>
      <c r="J425" s="688"/>
      <c r="K425" s="688"/>
      <c r="L425" s="332"/>
      <c r="M425" s="640"/>
      <c r="N425" s="640"/>
      <c r="O425" s="640"/>
      <c r="P425" s="334"/>
      <c r="Q425" s="640"/>
      <c r="R425" s="760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1:39" ht="18" customHeight="1">
      <c r="A426" s="573"/>
      <c r="B426" s="300" t="s">
        <v>39</v>
      </c>
      <c r="C426" s="573"/>
      <c r="D426" s="622"/>
      <c r="E426" s="368">
        <v>354.4</v>
      </c>
      <c r="F426" s="353" t="s">
        <v>749</v>
      </c>
      <c r="G426" s="570"/>
      <c r="H426" s="267">
        <v>335</v>
      </c>
      <c r="I426" s="688"/>
      <c r="J426" s="688"/>
      <c r="K426" s="688"/>
      <c r="L426" s="332"/>
      <c r="M426" s="640"/>
      <c r="N426" s="640"/>
      <c r="O426" s="640"/>
      <c r="P426" s="334"/>
      <c r="Q426" s="640"/>
      <c r="R426" s="760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1:39" ht="18" customHeight="1">
      <c r="A427" s="573"/>
      <c r="B427" s="300" t="s">
        <v>235</v>
      </c>
      <c r="C427" s="573"/>
      <c r="D427" s="622"/>
      <c r="E427" s="368">
        <v>374.9</v>
      </c>
      <c r="F427" s="353" t="s">
        <v>749</v>
      </c>
      <c r="G427" s="570"/>
      <c r="H427" s="267">
        <v>335</v>
      </c>
      <c r="I427" s="688"/>
      <c r="J427" s="688"/>
      <c r="K427" s="688"/>
      <c r="L427" s="332"/>
      <c r="M427" s="640"/>
      <c r="N427" s="640"/>
      <c r="O427" s="640"/>
      <c r="P427" s="334"/>
      <c r="Q427" s="640"/>
      <c r="R427" s="760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1:39" ht="18" customHeight="1">
      <c r="A428" s="573"/>
      <c r="B428" s="300" t="s">
        <v>236</v>
      </c>
      <c r="C428" s="574"/>
      <c r="D428" s="622"/>
      <c r="E428" s="368">
        <v>374.9</v>
      </c>
      <c r="F428" s="354" t="s">
        <v>749</v>
      </c>
      <c r="G428" s="571"/>
      <c r="H428" s="267">
        <v>335</v>
      </c>
      <c r="I428" s="684"/>
      <c r="J428" s="684"/>
      <c r="K428" s="684"/>
      <c r="L428" s="141"/>
      <c r="M428" s="641"/>
      <c r="N428" s="641"/>
      <c r="O428" s="641"/>
      <c r="P428" s="344"/>
      <c r="Q428" s="641"/>
      <c r="R428" s="760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1:39" ht="18" customHeight="1">
      <c r="A429" s="573"/>
      <c r="B429" s="300" t="s">
        <v>37</v>
      </c>
      <c r="C429" s="702" t="s">
        <v>93</v>
      </c>
      <c r="D429" s="573"/>
      <c r="E429" s="407">
        <v>442.6</v>
      </c>
      <c r="F429" s="272" t="s">
        <v>749</v>
      </c>
      <c r="G429" s="272">
        <v>512</v>
      </c>
      <c r="H429" s="267">
        <v>335</v>
      </c>
      <c r="I429" s="418">
        <v>535</v>
      </c>
      <c r="J429" s="143">
        <v>559</v>
      </c>
      <c r="K429" s="143">
        <v>652</v>
      </c>
      <c r="L429" s="143"/>
      <c r="M429" s="348">
        <f t="shared" ref="M429:M438" si="60">I429/$E429-1</f>
        <v>0.20876638047898766</v>
      </c>
      <c r="N429" s="348">
        <f t="shared" ref="N429:N438" si="61">J429/$E429-1</f>
        <v>0.26299141436963391</v>
      </c>
      <c r="O429" s="348">
        <f t="shared" ref="O429:O438" si="62">K429/$E429-1</f>
        <v>0.4731134206958878</v>
      </c>
      <c r="P429" s="348"/>
      <c r="Q429" s="348">
        <f t="shared" ref="Q429:Q438" si="63">G429/E429-1</f>
        <v>0.15680072300045178</v>
      </c>
      <c r="R429" s="760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1:39" ht="18" customHeight="1">
      <c r="A430" s="573"/>
      <c r="B430" s="300" t="s">
        <v>38</v>
      </c>
      <c r="C430" s="573"/>
      <c r="D430" s="573"/>
      <c r="E430" s="403">
        <v>452.1</v>
      </c>
      <c r="F430" s="272" t="s">
        <v>749</v>
      </c>
      <c r="G430" s="272">
        <v>541</v>
      </c>
      <c r="H430" s="267"/>
      <c r="I430" s="418">
        <v>565</v>
      </c>
      <c r="J430" s="143">
        <v>590</v>
      </c>
      <c r="K430" s="143">
        <v>689</v>
      </c>
      <c r="L430" s="143"/>
      <c r="M430" s="348">
        <f t="shared" si="60"/>
        <v>0.24972351249723501</v>
      </c>
      <c r="N430" s="348">
        <f t="shared" si="61"/>
        <v>0.30502101305021001</v>
      </c>
      <c r="O430" s="348">
        <f t="shared" si="62"/>
        <v>0.52399911523999099</v>
      </c>
      <c r="P430" s="348"/>
      <c r="Q430" s="348">
        <f t="shared" si="63"/>
        <v>0.19663791196637903</v>
      </c>
      <c r="R430" s="760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ht="18" customHeight="1">
      <c r="A431" s="573"/>
      <c r="B431" s="300" t="s">
        <v>39</v>
      </c>
      <c r="C431" s="573"/>
      <c r="D431" s="573"/>
      <c r="E431" s="403">
        <v>487.3</v>
      </c>
      <c r="F431" s="272" t="s">
        <v>749</v>
      </c>
      <c r="G431" s="272">
        <v>555</v>
      </c>
      <c r="H431" s="267">
        <v>335</v>
      </c>
      <c r="I431" s="418">
        <v>580</v>
      </c>
      <c r="J431" s="143">
        <v>606</v>
      </c>
      <c r="K431" s="143">
        <v>707</v>
      </c>
      <c r="L431" s="143"/>
      <c r="M431" s="348">
        <f t="shared" si="60"/>
        <v>0.19023189000615637</v>
      </c>
      <c r="N431" s="348">
        <f t="shared" si="61"/>
        <v>0.24358711266160471</v>
      </c>
      <c r="O431" s="348">
        <f t="shared" si="62"/>
        <v>0.4508516314385389</v>
      </c>
      <c r="P431" s="348"/>
      <c r="Q431" s="348">
        <f t="shared" si="63"/>
        <v>0.13892879129899449</v>
      </c>
      <c r="R431" s="760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1:39" ht="18" customHeight="1">
      <c r="A432" s="573"/>
      <c r="B432" s="300" t="s">
        <v>235</v>
      </c>
      <c r="C432" s="573"/>
      <c r="D432" s="573"/>
      <c r="E432" s="403">
        <v>495</v>
      </c>
      <c r="F432" s="272" t="s">
        <v>749</v>
      </c>
      <c r="G432" s="272">
        <v>564</v>
      </c>
      <c r="H432" s="267">
        <v>335</v>
      </c>
      <c r="I432" s="418">
        <v>589</v>
      </c>
      <c r="J432" s="143">
        <v>615</v>
      </c>
      <c r="K432" s="143">
        <v>718</v>
      </c>
      <c r="L432" s="143"/>
      <c r="M432" s="348">
        <f t="shared" si="60"/>
        <v>0.18989898989898979</v>
      </c>
      <c r="N432" s="348">
        <f t="shared" si="61"/>
        <v>0.24242424242424243</v>
      </c>
      <c r="O432" s="348">
        <f t="shared" si="62"/>
        <v>0.45050505050505052</v>
      </c>
      <c r="P432" s="348"/>
      <c r="Q432" s="348">
        <f t="shared" si="63"/>
        <v>0.1393939393939394</v>
      </c>
      <c r="R432" s="760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1:39" ht="18" customHeight="1">
      <c r="A433" s="574"/>
      <c r="B433" s="300" t="s">
        <v>236</v>
      </c>
      <c r="C433" s="574"/>
      <c r="D433" s="574"/>
      <c r="E433" s="403">
        <v>496.7</v>
      </c>
      <c r="F433" s="272" t="s">
        <v>749</v>
      </c>
      <c r="G433" s="272">
        <v>569</v>
      </c>
      <c r="H433" s="267">
        <v>335</v>
      </c>
      <c r="I433" s="418">
        <v>595</v>
      </c>
      <c r="J433" s="143">
        <v>621</v>
      </c>
      <c r="K433" s="143">
        <v>725</v>
      </c>
      <c r="L433" s="143"/>
      <c r="M433" s="348">
        <f t="shared" si="60"/>
        <v>0.19790618079323541</v>
      </c>
      <c r="N433" s="348">
        <f t="shared" si="61"/>
        <v>0.25025166096235152</v>
      </c>
      <c r="O433" s="348">
        <f t="shared" si="62"/>
        <v>0.45963358163881618</v>
      </c>
      <c r="P433" s="348"/>
      <c r="Q433" s="348">
        <f t="shared" si="63"/>
        <v>0.1455607006241193</v>
      </c>
      <c r="R433" s="760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ht="18" customHeight="1">
      <c r="A434" s="676" t="s">
        <v>262</v>
      </c>
      <c r="B434" s="300" t="s">
        <v>38</v>
      </c>
      <c r="C434" s="702" t="s">
        <v>71</v>
      </c>
      <c r="D434" s="602" t="s">
        <v>69</v>
      </c>
      <c r="E434" s="403">
        <v>303.39999999999998</v>
      </c>
      <c r="F434" s="272" t="s">
        <v>749</v>
      </c>
      <c r="G434" s="272">
        <v>311</v>
      </c>
      <c r="H434" s="267"/>
      <c r="I434" s="418">
        <v>325</v>
      </c>
      <c r="J434" s="143">
        <v>339</v>
      </c>
      <c r="K434" s="143">
        <v>396</v>
      </c>
      <c r="L434" s="143"/>
      <c r="M434" s="348">
        <f t="shared" si="60"/>
        <v>7.1193144363876248E-2</v>
      </c>
      <c r="N434" s="348">
        <f t="shared" si="61"/>
        <v>0.11733684904416619</v>
      </c>
      <c r="O434" s="348">
        <f t="shared" si="62"/>
        <v>0.30520764667106137</v>
      </c>
      <c r="P434" s="348"/>
      <c r="Q434" s="348">
        <f t="shared" si="63"/>
        <v>2.5049439683586083E-2</v>
      </c>
      <c r="R434" s="760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1:39" ht="18" customHeight="1">
      <c r="A435" s="573"/>
      <c r="B435" s="300" t="s">
        <v>39</v>
      </c>
      <c r="C435" s="574"/>
      <c r="D435" s="573"/>
      <c r="E435" s="403">
        <v>307.39999999999998</v>
      </c>
      <c r="F435" s="272" t="s">
        <v>749</v>
      </c>
      <c r="G435" s="272">
        <v>317</v>
      </c>
      <c r="H435" s="267"/>
      <c r="I435" s="418">
        <v>332</v>
      </c>
      <c r="J435" s="143">
        <v>346</v>
      </c>
      <c r="K435" s="143">
        <v>405</v>
      </c>
      <c r="L435" s="143"/>
      <c r="M435" s="348">
        <f t="shared" si="60"/>
        <v>8.002602472348741E-2</v>
      </c>
      <c r="N435" s="348">
        <f t="shared" si="61"/>
        <v>0.1255692908262851</v>
      </c>
      <c r="O435" s="348">
        <f t="shared" si="62"/>
        <v>0.31750162654521796</v>
      </c>
      <c r="P435" s="348"/>
      <c r="Q435" s="348">
        <f t="shared" si="63"/>
        <v>3.1229668184775683E-2</v>
      </c>
      <c r="R435" s="760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ht="18" customHeight="1">
      <c r="A436" s="573"/>
      <c r="B436" s="300" t="s">
        <v>37</v>
      </c>
      <c r="C436" s="702" t="s">
        <v>67</v>
      </c>
      <c r="D436" s="573"/>
      <c r="E436" s="403">
        <v>317</v>
      </c>
      <c r="F436" s="272" t="s">
        <v>749</v>
      </c>
      <c r="G436" s="272">
        <v>333</v>
      </c>
      <c r="H436" s="267"/>
      <c r="I436" s="418">
        <v>348</v>
      </c>
      <c r="J436" s="143">
        <v>363</v>
      </c>
      <c r="K436" s="143">
        <v>424</v>
      </c>
      <c r="L436" s="143"/>
      <c r="M436" s="348">
        <f t="shared" si="60"/>
        <v>9.7791798107255579E-2</v>
      </c>
      <c r="N436" s="348">
        <f t="shared" si="61"/>
        <v>0.14511041009463721</v>
      </c>
      <c r="O436" s="348">
        <f t="shared" si="62"/>
        <v>0.33753943217665605</v>
      </c>
      <c r="P436" s="348"/>
      <c r="Q436" s="348">
        <f t="shared" si="63"/>
        <v>5.0473186119873725E-2</v>
      </c>
      <c r="R436" s="760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1:39" ht="18" customHeight="1">
      <c r="A437" s="573"/>
      <c r="B437" s="300" t="s">
        <v>38</v>
      </c>
      <c r="C437" s="717"/>
      <c r="D437" s="573"/>
      <c r="E437" s="403">
        <v>301.8</v>
      </c>
      <c r="F437" s="272" t="s">
        <v>749</v>
      </c>
      <c r="G437" s="272">
        <v>309</v>
      </c>
      <c r="H437" s="267"/>
      <c r="I437" s="418">
        <v>323</v>
      </c>
      <c r="J437" s="143">
        <v>337</v>
      </c>
      <c r="K437" s="143">
        <v>393</v>
      </c>
      <c r="L437" s="143"/>
      <c r="M437" s="348">
        <f t="shared" si="60"/>
        <v>7.0245195493704449E-2</v>
      </c>
      <c r="N437" s="348">
        <f t="shared" si="61"/>
        <v>0.11663353214049033</v>
      </c>
      <c r="O437" s="348">
        <f t="shared" si="62"/>
        <v>0.30218687872763406</v>
      </c>
      <c r="P437" s="348"/>
      <c r="Q437" s="348">
        <f t="shared" si="63"/>
        <v>2.385685884691835E-2</v>
      </c>
      <c r="R437" s="760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1:39" ht="18" customHeight="1">
      <c r="A438" s="574"/>
      <c r="B438" s="300" t="s">
        <v>39</v>
      </c>
      <c r="C438" s="718"/>
      <c r="D438" s="574"/>
      <c r="E438" s="403">
        <v>307.39999999999998</v>
      </c>
      <c r="F438" s="272" t="s">
        <v>749</v>
      </c>
      <c r="G438" s="272">
        <v>317</v>
      </c>
      <c r="H438" s="267"/>
      <c r="I438" s="418">
        <v>332</v>
      </c>
      <c r="J438" s="143">
        <v>346</v>
      </c>
      <c r="K438" s="143">
        <v>405</v>
      </c>
      <c r="L438" s="143"/>
      <c r="M438" s="348">
        <f t="shared" si="60"/>
        <v>8.002602472348741E-2</v>
      </c>
      <c r="N438" s="348">
        <f t="shared" si="61"/>
        <v>0.1255692908262851</v>
      </c>
      <c r="O438" s="348">
        <f t="shared" si="62"/>
        <v>0.31750162654521796</v>
      </c>
      <c r="P438" s="348"/>
      <c r="Q438" s="348">
        <f t="shared" si="63"/>
        <v>3.1229668184775683E-2</v>
      </c>
      <c r="R438" s="76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ht="18" customHeight="1">
      <c r="A439" s="647" t="s">
        <v>211</v>
      </c>
      <c r="B439" s="604"/>
      <c r="C439" s="604"/>
      <c r="D439" s="605"/>
      <c r="E439" s="405"/>
      <c r="F439" s="273"/>
      <c r="G439" s="273"/>
      <c r="H439" s="29"/>
      <c r="I439" s="419"/>
      <c r="J439" s="287"/>
      <c r="K439" s="145"/>
      <c r="L439" s="145"/>
      <c r="M439" s="349"/>
      <c r="N439" s="349"/>
      <c r="O439" s="349"/>
      <c r="P439" s="349"/>
      <c r="Q439" s="348"/>
      <c r="R439" s="685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1:39" ht="18" customHeight="1">
      <c r="A440" s="697" t="s">
        <v>263</v>
      </c>
      <c r="B440" s="300" t="s">
        <v>37</v>
      </c>
      <c r="C440" s="702" t="s">
        <v>71</v>
      </c>
      <c r="D440" s="703" t="s">
        <v>69</v>
      </c>
      <c r="E440" s="406">
        <v>368.2</v>
      </c>
      <c r="F440" s="352" t="s">
        <v>749</v>
      </c>
      <c r="G440" s="701">
        <v>297</v>
      </c>
      <c r="H440" s="267">
        <v>398</v>
      </c>
      <c r="I440" s="683">
        <v>364</v>
      </c>
      <c r="J440" s="683">
        <v>378</v>
      </c>
      <c r="K440" s="683">
        <v>405</v>
      </c>
      <c r="L440" s="144"/>
      <c r="M440" s="642">
        <f>I440/$E440-1</f>
        <v>-1.1406844106463865E-2</v>
      </c>
      <c r="N440" s="642">
        <f>J440/$E440-1</f>
        <v>2.6615969581749166E-2</v>
      </c>
      <c r="O440" s="642">
        <f>K440/$E440-1</f>
        <v>9.9945681694731059E-2</v>
      </c>
      <c r="P440" s="345"/>
      <c r="Q440" s="642">
        <f>G440/E440-1</f>
        <v>-0.19337316675719718</v>
      </c>
      <c r="R440" s="573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spans="1:39" ht="18" customHeight="1">
      <c r="A441" s="573"/>
      <c r="B441" s="300" t="s">
        <v>38</v>
      </c>
      <c r="C441" s="573"/>
      <c r="D441" s="622"/>
      <c r="E441" s="368">
        <v>348.6</v>
      </c>
      <c r="F441" s="353" t="s">
        <v>749</v>
      </c>
      <c r="G441" s="570"/>
      <c r="H441" s="267">
        <v>406</v>
      </c>
      <c r="I441" s="688"/>
      <c r="J441" s="688"/>
      <c r="K441" s="688"/>
      <c r="L441" s="332"/>
      <c r="M441" s="640"/>
      <c r="N441" s="640"/>
      <c r="O441" s="640"/>
      <c r="P441" s="334"/>
      <c r="Q441" s="640"/>
      <c r="R441" s="573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1:39" ht="18" customHeight="1">
      <c r="A442" s="573"/>
      <c r="B442" s="300" t="s">
        <v>39</v>
      </c>
      <c r="C442" s="573"/>
      <c r="D442" s="622"/>
      <c r="E442" s="368">
        <v>357.9</v>
      </c>
      <c r="F442" s="353" t="s">
        <v>749</v>
      </c>
      <c r="G442" s="570"/>
      <c r="H442" s="267">
        <v>396</v>
      </c>
      <c r="I442" s="688"/>
      <c r="J442" s="688"/>
      <c r="K442" s="688"/>
      <c r="L442" s="332"/>
      <c r="M442" s="640"/>
      <c r="N442" s="640"/>
      <c r="O442" s="640"/>
      <c r="P442" s="334"/>
      <c r="Q442" s="640"/>
      <c r="R442" s="573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1:39" ht="18" customHeight="1">
      <c r="A443" s="573"/>
      <c r="B443" s="300" t="s">
        <v>235</v>
      </c>
      <c r="C443" s="573"/>
      <c r="D443" s="622"/>
      <c r="E443" s="368">
        <v>373.8</v>
      </c>
      <c r="F443" s="353" t="s">
        <v>749</v>
      </c>
      <c r="G443" s="570"/>
      <c r="H443" s="267">
        <v>393</v>
      </c>
      <c r="I443" s="688"/>
      <c r="J443" s="688"/>
      <c r="K443" s="688"/>
      <c r="L443" s="332"/>
      <c r="M443" s="640"/>
      <c r="N443" s="640"/>
      <c r="O443" s="640"/>
      <c r="P443" s="334"/>
      <c r="Q443" s="640"/>
      <c r="R443" s="573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1:39" ht="18" customHeight="1">
      <c r="A444" s="573"/>
      <c r="B444" s="300" t="s">
        <v>236</v>
      </c>
      <c r="C444" s="574"/>
      <c r="D444" s="622"/>
      <c r="E444" s="368">
        <v>388.7</v>
      </c>
      <c r="F444" s="354" t="s">
        <v>749</v>
      </c>
      <c r="G444" s="571"/>
      <c r="H444" s="267">
        <v>403</v>
      </c>
      <c r="I444" s="684"/>
      <c r="J444" s="684"/>
      <c r="K444" s="684"/>
      <c r="L444" s="141"/>
      <c r="M444" s="641"/>
      <c r="N444" s="641"/>
      <c r="O444" s="641"/>
      <c r="P444" s="344"/>
      <c r="Q444" s="641"/>
      <c r="R444" s="573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1:39" ht="18" customHeight="1">
      <c r="A445" s="573"/>
      <c r="B445" s="300" t="s">
        <v>37</v>
      </c>
      <c r="C445" s="702" t="s">
        <v>67</v>
      </c>
      <c r="D445" s="573"/>
      <c r="E445" s="698">
        <v>384</v>
      </c>
      <c r="F445" s="326" t="s">
        <v>749</v>
      </c>
      <c r="G445" s="701">
        <v>403</v>
      </c>
      <c r="H445" s="267">
        <v>457</v>
      </c>
      <c r="I445" s="683">
        <v>518</v>
      </c>
      <c r="J445" s="683">
        <v>578</v>
      </c>
      <c r="K445" s="683">
        <v>576</v>
      </c>
      <c r="L445" s="144"/>
      <c r="M445" s="642">
        <f>I445/$E445-1</f>
        <v>0.34895833333333326</v>
      </c>
      <c r="N445" s="642">
        <f>J445/$E445-1</f>
        <v>0.50520833333333326</v>
      </c>
      <c r="O445" s="642">
        <f>K445/$E445-1</f>
        <v>0.5</v>
      </c>
      <c r="P445" s="345"/>
      <c r="Q445" s="642">
        <f>G445/E445-1</f>
        <v>4.9479166666666741E-2</v>
      </c>
      <c r="R445" s="573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1:39" ht="18" customHeight="1">
      <c r="A446" s="573"/>
      <c r="B446" s="300" t="s">
        <v>38</v>
      </c>
      <c r="C446" s="573"/>
      <c r="D446" s="573"/>
      <c r="E446" s="699"/>
      <c r="F446" s="327" t="s">
        <v>749</v>
      </c>
      <c r="G446" s="570"/>
      <c r="H446" s="267">
        <v>457</v>
      </c>
      <c r="I446" s="688"/>
      <c r="J446" s="688"/>
      <c r="K446" s="688"/>
      <c r="L446" s="332"/>
      <c r="M446" s="640"/>
      <c r="N446" s="640"/>
      <c r="O446" s="640"/>
      <c r="P446" s="334"/>
      <c r="Q446" s="640"/>
      <c r="R446" s="573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spans="1:39" ht="18" customHeight="1">
      <c r="A447" s="573"/>
      <c r="B447" s="300" t="s">
        <v>39</v>
      </c>
      <c r="C447" s="573"/>
      <c r="D447" s="573"/>
      <c r="E447" s="699"/>
      <c r="F447" s="327" t="s">
        <v>749</v>
      </c>
      <c r="G447" s="570"/>
      <c r="H447" s="267">
        <v>457</v>
      </c>
      <c r="I447" s="688"/>
      <c r="J447" s="688"/>
      <c r="K447" s="688"/>
      <c r="L447" s="332"/>
      <c r="M447" s="640"/>
      <c r="N447" s="640"/>
      <c r="O447" s="640"/>
      <c r="P447" s="334"/>
      <c r="Q447" s="640"/>
      <c r="R447" s="573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ht="18" customHeight="1">
      <c r="A448" s="573"/>
      <c r="B448" s="300" t="s">
        <v>235</v>
      </c>
      <c r="C448" s="573"/>
      <c r="D448" s="573"/>
      <c r="E448" s="699"/>
      <c r="F448" s="327" t="s">
        <v>749</v>
      </c>
      <c r="G448" s="570"/>
      <c r="H448" s="267">
        <v>457</v>
      </c>
      <c r="I448" s="688"/>
      <c r="J448" s="688"/>
      <c r="K448" s="688"/>
      <c r="L448" s="332"/>
      <c r="M448" s="640"/>
      <c r="N448" s="640"/>
      <c r="O448" s="640"/>
      <c r="P448" s="334"/>
      <c r="Q448" s="640"/>
      <c r="R448" s="573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1:39" ht="18" customHeight="1">
      <c r="A449" s="573"/>
      <c r="B449" s="300" t="s">
        <v>236</v>
      </c>
      <c r="C449" s="574"/>
      <c r="D449" s="573"/>
      <c r="E449" s="700"/>
      <c r="F449" s="328" t="s">
        <v>749</v>
      </c>
      <c r="G449" s="571"/>
      <c r="H449" s="267">
        <v>457</v>
      </c>
      <c r="I449" s="684"/>
      <c r="J449" s="684"/>
      <c r="K449" s="684"/>
      <c r="L449" s="141"/>
      <c r="M449" s="641"/>
      <c r="N449" s="641"/>
      <c r="O449" s="641"/>
      <c r="P449" s="344"/>
      <c r="Q449" s="641"/>
      <c r="R449" s="573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1:39" ht="18" customHeight="1">
      <c r="A450" s="573"/>
      <c r="B450" s="300" t="s">
        <v>37</v>
      </c>
      <c r="C450" s="702" t="s">
        <v>93</v>
      </c>
      <c r="D450" s="573"/>
      <c r="E450" s="403">
        <v>482.2</v>
      </c>
      <c r="F450" s="272" t="s">
        <v>749</v>
      </c>
      <c r="G450" s="272">
        <v>506</v>
      </c>
      <c r="H450" s="267">
        <v>457</v>
      </c>
      <c r="I450" s="418">
        <v>540</v>
      </c>
      <c r="J450" s="143">
        <v>555</v>
      </c>
      <c r="K450" s="143">
        <v>675</v>
      </c>
      <c r="L450" s="143"/>
      <c r="M450" s="27">
        <f t="shared" ref="M450:M460" si="64">I450/$E450-1</f>
        <v>0.11986727498963079</v>
      </c>
      <c r="N450" s="27">
        <f t="shared" ref="N450:N460" si="65">J450/$E450-1</f>
        <v>0.15097469929489837</v>
      </c>
      <c r="O450" s="27">
        <f t="shared" ref="O450:O460" si="66">K450/$E450-1</f>
        <v>0.3998340937370386</v>
      </c>
      <c r="P450" s="27"/>
      <c r="Q450" s="27">
        <f t="shared" ref="Q450:Q460" si="67">G450/E450-1</f>
        <v>4.935711323102443E-2</v>
      </c>
      <c r="R450" s="573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spans="1:39" ht="18" customHeight="1">
      <c r="A451" s="573"/>
      <c r="B451" s="300" t="s">
        <v>38</v>
      </c>
      <c r="C451" s="573"/>
      <c r="D451" s="573"/>
      <c r="E451" s="403">
        <v>465.2</v>
      </c>
      <c r="F451" s="272" t="s">
        <v>749</v>
      </c>
      <c r="G451" s="272">
        <v>533</v>
      </c>
      <c r="H451" s="267">
        <v>457</v>
      </c>
      <c r="I451" s="418">
        <v>560</v>
      </c>
      <c r="J451" s="143">
        <v>575</v>
      </c>
      <c r="K451" s="143">
        <v>711</v>
      </c>
      <c r="L451" s="143"/>
      <c r="M451" s="27">
        <f t="shared" si="64"/>
        <v>0.20378331900257951</v>
      </c>
      <c r="N451" s="27">
        <f t="shared" si="65"/>
        <v>0.23602751504729147</v>
      </c>
      <c r="O451" s="27">
        <f t="shared" si="66"/>
        <v>0.52837489251934655</v>
      </c>
      <c r="P451" s="27"/>
      <c r="Q451" s="27">
        <f t="shared" si="67"/>
        <v>0.14574376612209794</v>
      </c>
      <c r="R451" s="573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ht="18" customHeight="1">
      <c r="A452" s="573"/>
      <c r="B452" s="300" t="s">
        <v>39</v>
      </c>
      <c r="C452" s="573"/>
      <c r="D452" s="573"/>
      <c r="E452" s="403">
        <v>478.3</v>
      </c>
      <c r="F452" s="272" t="s">
        <v>749</v>
      </c>
      <c r="G452" s="272">
        <v>547</v>
      </c>
      <c r="H452" s="267">
        <v>457</v>
      </c>
      <c r="I452" s="418">
        <v>580</v>
      </c>
      <c r="J452" s="143">
        <v>595</v>
      </c>
      <c r="K452" s="143">
        <v>729</v>
      </c>
      <c r="L452" s="143"/>
      <c r="M452" s="27">
        <f t="shared" si="64"/>
        <v>0.21262805770436954</v>
      </c>
      <c r="N452" s="27">
        <f t="shared" si="65"/>
        <v>0.24398912816224128</v>
      </c>
      <c r="O452" s="27">
        <f t="shared" si="66"/>
        <v>0.52414802425256113</v>
      </c>
      <c r="P452" s="27"/>
      <c r="Q452" s="27">
        <f t="shared" si="67"/>
        <v>0.143633702697052</v>
      </c>
      <c r="R452" s="573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spans="1:39" ht="18" customHeight="1">
      <c r="A453" s="573"/>
      <c r="B453" s="300" t="s">
        <v>235</v>
      </c>
      <c r="C453" s="573"/>
      <c r="D453" s="573"/>
      <c r="E453" s="403">
        <v>493.5</v>
      </c>
      <c r="F453" s="272" t="s">
        <v>749</v>
      </c>
      <c r="G453" s="272">
        <v>555</v>
      </c>
      <c r="H453" s="267">
        <v>457</v>
      </c>
      <c r="I453" s="418">
        <v>600</v>
      </c>
      <c r="J453" s="143">
        <v>615</v>
      </c>
      <c r="K453" s="143">
        <v>741</v>
      </c>
      <c r="L453" s="143"/>
      <c r="M453" s="27">
        <f t="shared" si="64"/>
        <v>0.21580547112462001</v>
      </c>
      <c r="N453" s="27">
        <f t="shared" si="65"/>
        <v>0.24620060790273546</v>
      </c>
      <c r="O453" s="27">
        <f t="shared" si="66"/>
        <v>0.50151975683890582</v>
      </c>
      <c r="P453" s="27"/>
      <c r="Q453" s="27">
        <f t="shared" si="67"/>
        <v>0.12462006079027366</v>
      </c>
      <c r="R453" s="573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spans="1:39" ht="18" customHeight="1">
      <c r="A454" s="573"/>
      <c r="B454" s="300" t="s">
        <v>236</v>
      </c>
      <c r="C454" s="574"/>
      <c r="D454" s="573"/>
      <c r="E454" s="403">
        <v>501.8</v>
      </c>
      <c r="F454" s="272" t="s">
        <v>749</v>
      </c>
      <c r="G454" s="272">
        <v>560</v>
      </c>
      <c r="H454" s="267">
        <v>457</v>
      </c>
      <c r="I454" s="418">
        <v>620</v>
      </c>
      <c r="J454" s="143">
        <v>635</v>
      </c>
      <c r="K454" s="143">
        <v>748</v>
      </c>
      <c r="L454" s="143"/>
      <c r="M454" s="27">
        <f t="shared" si="64"/>
        <v>0.23555201275408533</v>
      </c>
      <c r="N454" s="27">
        <f t="shared" si="65"/>
        <v>0.26544440015942605</v>
      </c>
      <c r="O454" s="27">
        <f t="shared" si="66"/>
        <v>0.49063371861299321</v>
      </c>
      <c r="P454" s="27"/>
      <c r="Q454" s="27">
        <f t="shared" si="67"/>
        <v>0.1159824631327222</v>
      </c>
      <c r="R454" s="573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ht="18" customHeight="1">
      <c r="A455" s="573"/>
      <c r="B455" s="300" t="s">
        <v>37</v>
      </c>
      <c r="C455" s="702" t="s">
        <v>94</v>
      </c>
      <c r="D455" s="573"/>
      <c r="E455" s="403">
        <v>910</v>
      </c>
      <c r="F455" s="272" t="s">
        <v>749</v>
      </c>
      <c r="G455" s="272">
        <v>1047</v>
      </c>
      <c r="H455" s="267"/>
      <c r="I455" s="418">
        <v>1170</v>
      </c>
      <c r="J455" s="143">
        <v>1190</v>
      </c>
      <c r="K455" s="143">
        <v>1397</v>
      </c>
      <c r="L455" s="143"/>
      <c r="M455" s="27">
        <f t="shared" si="64"/>
        <v>0.28571428571428581</v>
      </c>
      <c r="N455" s="27">
        <f t="shared" si="65"/>
        <v>0.30769230769230771</v>
      </c>
      <c r="O455" s="27">
        <f t="shared" si="66"/>
        <v>0.53516483516483526</v>
      </c>
      <c r="P455" s="27"/>
      <c r="Q455" s="27">
        <f t="shared" si="67"/>
        <v>0.15054945054945046</v>
      </c>
      <c r="R455" s="573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1:39" ht="18" customHeight="1">
      <c r="A456" s="573"/>
      <c r="B456" s="300" t="s">
        <v>38</v>
      </c>
      <c r="C456" s="573"/>
      <c r="D456" s="573"/>
      <c r="E456" s="403">
        <v>921.3</v>
      </c>
      <c r="F456" s="272" t="s">
        <v>749</v>
      </c>
      <c r="G456" s="272">
        <v>1041</v>
      </c>
      <c r="H456" s="267"/>
      <c r="I456" s="418">
        <v>1200</v>
      </c>
      <c r="J456" s="143">
        <v>1220</v>
      </c>
      <c r="K456" s="143">
        <v>1389</v>
      </c>
      <c r="L456" s="143"/>
      <c r="M456" s="27">
        <f t="shared" si="64"/>
        <v>0.30250732660371216</v>
      </c>
      <c r="N456" s="27">
        <f t="shared" si="65"/>
        <v>0.32421578204710744</v>
      </c>
      <c r="O456" s="27">
        <f t="shared" si="66"/>
        <v>0.50765223054379693</v>
      </c>
      <c r="P456" s="27"/>
      <c r="Q456" s="27">
        <f t="shared" si="67"/>
        <v>0.1299251058287203</v>
      </c>
      <c r="R456" s="573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ht="18" customHeight="1">
      <c r="A457" s="573"/>
      <c r="B457" s="300" t="s">
        <v>39</v>
      </c>
      <c r="C457" s="573"/>
      <c r="D457" s="573"/>
      <c r="E457" s="403">
        <v>945.1</v>
      </c>
      <c r="F457" s="272" t="s">
        <v>749</v>
      </c>
      <c r="G457" s="272">
        <v>1032</v>
      </c>
      <c r="H457" s="267"/>
      <c r="I457" s="418">
        <v>1230</v>
      </c>
      <c r="J457" s="143">
        <v>1250</v>
      </c>
      <c r="K457" s="143">
        <v>1376</v>
      </c>
      <c r="L457" s="143"/>
      <c r="M457" s="27">
        <f t="shared" si="64"/>
        <v>0.30144958205480887</v>
      </c>
      <c r="N457" s="27">
        <f t="shared" si="65"/>
        <v>0.32261136387683842</v>
      </c>
      <c r="O457" s="27">
        <f t="shared" si="66"/>
        <v>0.45593058935562381</v>
      </c>
      <c r="P457" s="27"/>
      <c r="Q457" s="27">
        <f t="shared" si="67"/>
        <v>9.1947942016717743E-2</v>
      </c>
      <c r="R457" s="573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1:39" ht="18" customHeight="1">
      <c r="A458" s="573"/>
      <c r="B458" s="300" t="s">
        <v>235</v>
      </c>
      <c r="C458" s="573"/>
      <c r="D458" s="573"/>
      <c r="E458" s="403">
        <v>947.2</v>
      </c>
      <c r="F458" s="272" t="s">
        <v>749</v>
      </c>
      <c r="G458" s="272">
        <v>1000</v>
      </c>
      <c r="H458" s="267"/>
      <c r="I458" s="418">
        <v>1260</v>
      </c>
      <c r="J458" s="143">
        <v>1280</v>
      </c>
      <c r="K458" s="143">
        <v>1334</v>
      </c>
      <c r="L458" s="143"/>
      <c r="M458" s="27">
        <f t="shared" si="64"/>
        <v>0.3302364864864864</v>
      </c>
      <c r="N458" s="27">
        <f t="shared" si="65"/>
        <v>0.35135135135135132</v>
      </c>
      <c r="O458" s="27">
        <f t="shared" si="66"/>
        <v>0.4083614864864864</v>
      </c>
      <c r="P458" s="27"/>
      <c r="Q458" s="27">
        <f t="shared" si="67"/>
        <v>5.5743243243243201E-2</v>
      </c>
      <c r="R458" s="573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1:39" ht="18" customHeight="1">
      <c r="A459" s="574"/>
      <c r="B459" s="300" t="s">
        <v>236</v>
      </c>
      <c r="C459" s="574"/>
      <c r="D459" s="574"/>
      <c r="E459" s="403">
        <v>950.3</v>
      </c>
      <c r="F459" s="272" t="s">
        <v>749</v>
      </c>
      <c r="G459" s="272">
        <v>1000</v>
      </c>
      <c r="H459" s="267"/>
      <c r="I459" s="418">
        <v>1290</v>
      </c>
      <c r="J459" s="143">
        <v>1310</v>
      </c>
      <c r="K459" s="143">
        <v>1330</v>
      </c>
      <c r="L459" s="143"/>
      <c r="M459" s="27">
        <f t="shared" si="64"/>
        <v>0.35746606334841635</v>
      </c>
      <c r="N459" s="27">
        <f t="shared" si="65"/>
        <v>0.37851204882668643</v>
      </c>
      <c r="O459" s="27">
        <f t="shared" si="66"/>
        <v>0.39955803430495629</v>
      </c>
      <c r="P459" s="27"/>
      <c r="Q459" s="27">
        <f t="shared" si="67"/>
        <v>5.2299273913501088E-2</v>
      </c>
      <c r="R459" s="573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ht="18" customHeight="1">
      <c r="A460" s="676" t="s">
        <v>264</v>
      </c>
      <c r="B460" s="300" t="s">
        <v>37</v>
      </c>
      <c r="C460" s="702" t="s">
        <v>67</v>
      </c>
      <c r="D460" s="602" t="s">
        <v>69</v>
      </c>
      <c r="E460" s="403">
        <v>346.7</v>
      </c>
      <c r="F460" s="326" t="s">
        <v>749</v>
      </c>
      <c r="G460" s="701">
        <v>346</v>
      </c>
      <c r="H460" s="682"/>
      <c r="I460" s="683">
        <v>394</v>
      </c>
      <c r="J460" s="683">
        <v>410</v>
      </c>
      <c r="K460" s="683">
        <v>441</v>
      </c>
      <c r="L460" s="144"/>
      <c r="M460" s="642">
        <f t="shared" si="64"/>
        <v>0.13642918950100946</v>
      </c>
      <c r="N460" s="642">
        <f t="shared" si="65"/>
        <v>0.18257859821171052</v>
      </c>
      <c r="O460" s="642">
        <f t="shared" si="66"/>
        <v>0.2719930775886934</v>
      </c>
      <c r="P460" s="345"/>
      <c r="Q460" s="642">
        <f t="shared" si="67"/>
        <v>-2.0190366310931518E-3</v>
      </c>
      <c r="R460" s="573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ht="18" customHeight="1">
      <c r="A461" s="573"/>
      <c r="B461" s="300" t="s">
        <v>38</v>
      </c>
      <c r="C461" s="573"/>
      <c r="D461" s="573"/>
      <c r="E461" s="403">
        <v>331.4</v>
      </c>
      <c r="F461" s="327" t="s">
        <v>749</v>
      </c>
      <c r="G461" s="570"/>
      <c r="H461" s="573"/>
      <c r="I461" s="688"/>
      <c r="J461" s="688"/>
      <c r="K461" s="688"/>
      <c r="L461" s="332"/>
      <c r="M461" s="640"/>
      <c r="N461" s="640"/>
      <c r="O461" s="640"/>
      <c r="P461" s="334"/>
      <c r="Q461" s="640"/>
      <c r="R461" s="573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1:39" ht="18" customHeight="1">
      <c r="A462" s="573"/>
      <c r="B462" s="300" t="s">
        <v>39</v>
      </c>
      <c r="C462" s="574"/>
      <c r="D462" s="573"/>
      <c r="E462" s="403">
        <v>337</v>
      </c>
      <c r="F462" s="327" t="s">
        <v>749</v>
      </c>
      <c r="G462" s="570"/>
      <c r="H462" s="573"/>
      <c r="I462" s="684"/>
      <c r="J462" s="684"/>
      <c r="K462" s="684"/>
      <c r="L462" s="141"/>
      <c r="M462" s="641"/>
      <c r="N462" s="641"/>
      <c r="O462" s="641"/>
      <c r="P462" s="344"/>
      <c r="Q462" s="641"/>
      <c r="R462" s="573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1:39" ht="18" customHeight="1">
      <c r="A463" s="573"/>
      <c r="B463" s="300" t="s">
        <v>38</v>
      </c>
      <c r="C463" s="702" t="s">
        <v>71</v>
      </c>
      <c r="D463" s="573"/>
      <c r="E463" s="403">
        <v>333</v>
      </c>
      <c r="F463" s="327" t="s">
        <v>749</v>
      </c>
      <c r="G463" s="570"/>
      <c r="H463" s="573"/>
      <c r="I463" s="683">
        <v>394</v>
      </c>
      <c r="J463" s="683">
        <v>410</v>
      </c>
      <c r="K463" s="683">
        <v>441</v>
      </c>
      <c r="L463" s="144"/>
      <c r="M463" s="642">
        <f>I463/E460-1</f>
        <v>0.13642918950100946</v>
      </c>
      <c r="N463" s="642">
        <f>J463/G460-1</f>
        <v>0.18497109826589586</v>
      </c>
      <c r="O463" s="642">
        <f>K463/E460-1</f>
        <v>0.2719930775886934</v>
      </c>
      <c r="P463" s="345"/>
      <c r="Q463" s="642">
        <f>G460/E460-1</f>
        <v>-2.0190366310931518E-3</v>
      </c>
      <c r="R463" s="573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1:39" ht="18" customHeight="1">
      <c r="A464" s="574"/>
      <c r="B464" s="300" t="s">
        <v>39</v>
      </c>
      <c r="C464" s="574"/>
      <c r="D464" s="574"/>
      <c r="E464" s="403">
        <v>337</v>
      </c>
      <c r="F464" s="328" t="s">
        <v>749</v>
      </c>
      <c r="G464" s="571"/>
      <c r="H464" s="574"/>
      <c r="I464" s="684"/>
      <c r="J464" s="684"/>
      <c r="K464" s="684"/>
      <c r="L464" s="141"/>
      <c r="M464" s="641"/>
      <c r="N464" s="641"/>
      <c r="O464" s="641"/>
      <c r="P464" s="344"/>
      <c r="Q464" s="641"/>
      <c r="R464" s="574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1:39" ht="28.5" customHeight="1">
      <c r="A465" s="603" t="s">
        <v>265</v>
      </c>
      <c r="B465" s="604"/>
      <c r="C465" s="604"/>
      <c r="D465" s="605"/>
      <c r="E465" s="134"/>
      <c r="F465" s="134"/>
      <c r="G465" s="134"/>
      <c r="H465" s="134"/>
      <c r="I465" s="134"/>
      <c r="J465" s="134"/>
      <c r="K465" s="134"/>
      <c r="L465" s="134"/>
      <c r="M465" s="19"/>
      <c r="N465" s="19"/>
      <c r="O465" s="19"/>
      <c r="P465" s="19"/>
      <c r="Q465" s="19"/>
      <c r="R465" s="19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1:39" ht="44.25" customHeight="1">
      <c r="A466" s="464" t="s">
        <v>266</v>
      </c>
      <c r="B466" s="440" t="s">
        <v>267</v>
      </c>
      <c r="C466" s="440" t="s">
        <v>268</v>
      </c>
      <c r="D466" s="396" t="s">
        <v>269</v>
      </c>
      <c r="E466" s="397">
        <v>3</v>
      </c>
      <c r="F466" s="397" t="s">
        <v>749</v>
      </c>
      <c r="G466" s="465">
        <v>19.5</v>
      </c>
      <c r="H466" s="397">
        <v>16.5</v>
      </c>
      <c r="I466" s="400">
        <v>5</v>
      </c>
      <c r="J466" s="400">
        <v>5</v>
      </c>
      <c r="K466" s="400">
        <v>5</v>
      </c>
      <c r="L466" s="143"/>
      <c r="M466" s="27">
        <f t="shared" ref="M466:M478" si="68">I466/E466-1</f>
        <v>0.66666666666666674</v>
      </c>
      <c r="N466" s="27">
        <f t="shared" ref="N466:N478" si="69">J466/E466-1</f>
        <v>0.66666666666666674</v>
      </c>
      <c r="O466" s="27">
        <f t="shared" ref="O466:O478" si="70">K466/E466-1</f>
        <v>0.66666666666666674</v>
      </c>
      <c r="P466" s="27"/>
      <c r="Q466" s="27">
        <f t="shared" ref="Q466:Q478" si="71">G466/E466-1</f>
        <v>5.5</v>
      </c>
      <c r="R466" s="681"/>
      <c r="S466" s="5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ht="47.25" customHeight="1">
      <c r="A467" s="466" t="s">
        <v>270</v>
      </c>
      <c r="B467" s="440" t="s">
        <v>271</v>
      </c>
      <c r="C467" s="440" t="s">
        <v>272</v>
      </c>
      <c r="D467" s="396" t="s">
        <v>269</v>
      </c>
      <c r="E467" s="397">
        <v>3</v>
      </c>
      <c r="F467" s="397" t="s">
        <v>749</v>
      </c>
      <c r="G467" s="397">
        <v>17</v>
      </c>
      <c r="H467" s="397">
        <v>16.5</v>
      </c>
      <c r="I467" s="400">
        <v>5</v>
      </c>
      <c r="J467" s="400">
        <v>5</v>
      </c>
      <c r="K467" s="400">
        <v>5</v>
      </c>
      <c r="L467" s="143"/>
      <c r="M467" s="27">
        <f t="shared" si="68"/>
        <v>0.66666666666666674</v>
      </c>
      <c r="N467" s="27">
        <f t="shared" si="69"/>
        <v>0.66666666666666674</v>
      </c>
      <c r="O467" s="27">
        <f t="shared" si="70"/>
        <v>0.66666666666666674</v>
      </c>
      <c r="P467" s="27"/>
      <c r="Q467" s="27">
        <f t="shared" si="71"/>
        <v>4.666666666666667</v>
      </c>
      <c r="R467" s="573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ht="42" customHeight="1">
      <c r="A468" s="467" t="s">
        <v>795</v>
      </c>
      <c r="B468" s="440" t="s">
        <v>274</v>
      </c>
      <c r="C468" s="714" t="s">
        <v>275</v>
      </c>
      <c r="D468" s="715"/>
      <c r="E468" s="397">
        <v>8</v>
      </c>
      <c r="F468" s="397" t="s">
        <v>749</v>
      </c>
      <c r="G468" s="397">
        <v>6</v>
      </c>
      <c r="H468" s="397">
        <v>5</v>
      </c>
      <c r="I468" s="400">
        <v>9</v>
      </c>
      <c r="J468" s="400">
        <v>10</v>
      </c>
      <c r="K468" s="400">
        <v>11</v>
      </c>
      <c r="L468" s="143"/>
      <c r="M468" s="27">
        <f t="shared" si="68"/>
        <v>0.125</v>
      </c>
      <c r="N468" s="27">
        <f t="shared" si="69"/>
        <v>0.25</v>
      </c>
      <c r="O468" s="27">
        <f t="shared" si="70"/>
        <v>0.375</v>
      </c>
      <c r="P468" s="27"/>
      <c r="Q468" s="27">
        <f t="shared" si="71"/>
        <v>-0.25</v>
      </c>
      <c r="R468" s="573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ht="52.5" customHeight="1">
      <c r="A469" s="467" t="s">
        <v>796</v>
      </c>
      <c r="B469" s="440" t="s">
        <v>277</v>
      </c>
      <c r="C469" s="714" t="s">
        <v>275</v>
      </c>
      <c r="D469" s="715"/>
      <c r="E469" s="397">
        <v>7</v>
      </c>
      <c r="F469" s="397">
        <v>40</v>
      </c>
      <c r="G469" s="397">
        <v>21</v>
      </c>
      <c r="H469" s="397">
        <v>9</v>
      </c>
      <c r="I469" s="426" t="s">
        <v>58</v>
      </c>
      <c r="J469" s="426" t="s">
        <v>58</v>
      </c>
      <c r="K469" s="426" t="s">
        <v>58</v>
      </c>
      <c r="L469" s="128">
        <v>28</v>
      </c>
      <c r="M469" s="27"/>
      <c r="N469" s="27"/>
      <c r="O469" s="27"/>
      <c r="P469" s="27"/>
      <c r="Q469" s="27">
        <f t="shared" si="71"/>
        <v>2</v>
      </c>
      <c r="R469" s="573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ht="51" customHeight="1">
      <c r="A470" s="393" t="s">
        <v>278</v>
      </c>
      <c r="B470" s="440" t="s">
        <v>274</v>
      </c>
      <c r="C470" s="714" t="s">
        <v>102</v>
      </c>
      <c r="D470" s="715"/>
      <c r="E470" s="397">
        <v>18.7</v>
      </c>
      <c r="F470" s="397" t="s">
        <v>749</v>
      </c>
      <c r="G470" s="397">
        <v>21</v>
      </c>
      <c r="H470" s="397"/>
      <c r="I470" s="400">
        <v>22</v>
      </c>
      <c r="J470" s="400">
        <v>24</v>
      </c>
      <c r="K470" s="400">
        <v>28</v>
      </c>
      <c r="L470" s="143"/>
      <c r="M470" s="27">
        <f t="shared" si="68"/>
        <v>0.17647058823529416</v>
      </c>
      <c r="N470" s="27">
        <f t="shared" si="69"/>
        <v>0.28342245989304815</v>
      </c>
      <c r="O470" s="27">
        <f t="shared" si="70"/>
        <v>0.49732620320855614</v>
      </c>
      <c r="P470" s="27"/>
      <c r="Q470" s="27">
        <f t="shared" si="71"/>
        <v>0.12299465240641716</v>
      </c>
      <c r="R470" s="573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ht="47.25" customHeight="1">
      <c r="A471" s="393" t="s">
        <v>279</v>
      </c>
      <c r="B471" s="394" t="s">
        <v>280</v>
      </c>
      <c r="C471" s="395" t="s">
        <v>281</v>
      </c>
      <c r="D471" s="396" t="s">
        <v>282</v>
      </c>
      <c r="E471" s="397">
        <v>45</v>
      </c>
      <c r="F471" s="397" t="s">
        <v>749</v>
      </c>
      <c r="G471" s="397">
        <v>47</v>
      </c>
      <c r="H471" s="397"/>
      <c r="I471" s="426" t="s">
        <v>58</v>
      </c>
      <c r="J471" s="426" t="s">
        <v>58</v>
      </c>
      <c r="K471" s="426" t="s">
        <v>58</v>
      </c>
      <c r="L471" s="143"/>
      <c r="M471" s="27"/>
      <c r="N471" s="27"/>
      <c r="O471" s="27"/>
      <c r="P471" s="27"/>
      <c r="Q471" s="27">
        <f t="shared" si="71"/>
        <v>4.4444444444444509E-2</v>
      </c>
      <c r="R471" s="573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ht="27.75" customHeight="1">
      <c r="A472" s="716" t="s">
        <v>283</v>
      </c>
      <c r="B472" s="705" t="s">
        <v>284</v>
      </c>
      <c r="C472" s="395" t="s">
        <v>285</v>
      </c>
      <c r="D472" s="396" t="s">
        <v>286</v>
      </c>
      <c r="E472" s="397">
        <v>55.6</v>
      </c>
      <c r="F472" s="397" t="s">
        <v>749</v>
      </c>
      <c r="G472" s="397">
        <v>53</v>
      </c>
      <c r="H472" s="397" t="s">
        <v>287</v>
      </c>
      <c r="I472" s="400">
        <v>64</v>
      </c>
      <c r="J472" s="400">
        <v>67</v>
      </c>
      <c r="K472" s="400">
        <v>72</v>
      </c>
      <c r="L472" s="143"/>
      <c r="M472" s="27">
        <f t="shared" si="68"/>
        <v>0.15107913669064743</v>
      </c>
      <c r="N472" s="27">
        <f t="shared" si="69"/>
        <v>0.20503597122302164</v>
      </c>
      <c r="O472" s="27">
        <f t="shared" si="70"/>
        <v>0.29496402877697836</v>
      </c>
      <c r="P472" s="27"/>
      <c r="Q472" s="27">
        <f t="shared" si="71"/>
        <v>-4.6762589928057596E-2</v>
      </c>
      <c r="R472" s="573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1:39" ht="27.75" customHeight="1">
      <c r="A473" s="594"/>
      <c r="B473" s="594"/>
      <c r="C473" s="395" t="s">
        <v>288</v>
      </c>
      <c r="D473" s="440" t="s">
        <v>289</v>
      </c>
      <c r="E473" s="397">
        <v>102.3</v>
      </c>
      <c r="F473" s="397" t="s">
        <v>749</v>
      </c>
      <c r="G473" s="397">
        <v>118</v>
      </c>
      <c r="H473" s="397"/>
      <c r="I473" s="400">
        <v>129</v>
      </c>
      <c r="J473" s="400">
        <v>134</v>
      </c>
      <c r="K473" s="400">
        <v>157</v>
      </c>
      <c r="L473" s="143"/>
      <c r="M473" s="27">
        <f t="shared" si="68"/>
        <v>0.26099706744868034</v>
      </c>
      <c r="N473" s="27">
        <f t="shared" si="69"/>
        <v>0.30987292277614853</v>
      </c>
      <c r="O473" s="27">
        <f t="shared" si="70"/>
        <v>0.53470185728250241</v>
      </c>
      <c r="P473" s="27"/>
      <c r="Q473" s="27">
        <f t="shared" si="71"/>
        <v>0.15347018572825033</v>
      </c>
      <c r="R473" s="573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1:39" ht="27.75" customHeight="1">
      <c r="A474" s="594"/>
      <c r="B474" s="594"/>
      <c r="C474" s="395" t="s">
        <v>290</v>
      </c>
      <c r="D474" s="396" t="s">
        <v>286</v>
      </c>
      <c r="E474" s="397">
        <v>40</v>
      </c>
      <c r="F474" s="397" t="s">
        <v>749</v>
      </c>
      <c r="G474" s="397">
        <v>290</v>
      </c>
      <c r="H474" s="397">
        <v>53</v>
      </c>
      <c r="I474" s="400">
        <v>55</v>
      </c>
      <c r="J474" s="400">
        <v>55</v>
      </c>
      <c r="K474" s="400">
        <v>55</v>
      </c>
      <c r="L474" s="143"/>
      <c r="M474" s="27">
        <f t="shared" si="68"/>
        <v>0.375</v>
      </c>
      <c r="N474" s="27">
        <f t="shared" si="69"/>
        <v>0.375</v>
      </c>
      <c r="O474" s="27">
        <f t="shared" si="70"/>
        <v>0.375</v>
      </c>
      <c r="P474" s="27"/>
      <c r="Q474" s="27">
        <f t="shared" si="71"/>
        <v>6.25</v>
      </c>
      <c r="R474" s="573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1:39" ht="27.75" customHeight="1">
      <c r="A475" s="594"/>
      <c r="B475" s="594"/>
      <c r="C475" s="395" t="s">
        <v>291</v>
      </c>
      <c r="D475" s="396" t="s">
        <v>289</v>
      </c>
      <c r="E475" s="397">
        <v>45</v>
      </c>
      <c r="F475" s="397" t="s">
        <v>749</v>
      </c>
      <c r="G475" s="397">
        <v>127</v>
      </c>
      <c r="H475" s="397"/>
      <c r="I475" s="400">
        <v>60</v>
      </c>
      <c r="J475" s="400">
        <v>60</v>
      </c>
      <c r="K475" s="400">
        <v>60</v>
      </c>
      <c r="L475" s="143"/>
      <c r="M475" s="27">
        <f t="shared" si="68"/>
        <v>0.33333333333333326</v>
      </c>
      <c r="N475" s="27">
        <f t="shared" si="69"/>
        <v>0.33333333333333326</v>
      </c>
      <c r="O475" s="27">
        <f t="shared" si="70"/>
        <v>0.33333333333333326</v>
      </c>
      <c r="P475" s="27"/>
      <c r="Q475" s="27">
        <f t="shared" si="71"/>
        <v>1.8222222222222224</v>
      </c>
      <c r="R475" s="573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ht="27.75" customHeight="1">
      <c r="A476" s="594"/>
      <c r="B476" s="594"/>
      <c r="C476" s="395" t="s">
        <v>292</v>
      </c>
      <c r="D476" s="396" t="s">
        <v>286</v>
      </c>
      <c r="E476" s="397">
        <v>45</v>
      </c>
      <c r="F476" s="397" t="s">
        <v>749</v>
      </c>
      <c r="G476" s="397">
        <v>148</v>
      </c>
      <c r="H476" s="397">
        <v>65</v>
      </c>
      <c r="I476" s="400">
        <v>65</v>
      </c>
      <c r="J476" s="400">
        <v>65</v>
      </c>
      <c r="K476" s="400">
        <v>65</v>
      </c>
      <c r="L476" s="143"/>
      <c r="M476" s="27">
        <f t="shared" si="68"/>
        <v>0.44444444444444442</v>
      </c>
      <c r="N476" s="27">
        <f t="shared" si="69"/>
        <v>0.44444444444444442</v>
      </c>
      <c r="O476" s="27">
        <f t="shared" si="70"/>
        <v>0.44444444444444442</v>
      </c>
      <c r="P476" s="27"/>
      <c r="Q476" s="27">
        <f t="shared" si="71"/>
        <v>2.2888888888888888</v>
      </c>
      <c r="R476" s="573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ht="27.75" customHeight="1">
      <c r="A477" s="595"/>
      <c r="B477" s="595"/>
      <c r="C477" s="395" t="s">
        <v>293</v>
      </c>
      <c r="D477" s="440" t="s">
        <v>289</v>
      </c>
      <c r="E477" s="397">
        <v>50</v>
      </c>
      <c r="F477" s="397" t="s">
        <v>749</v>
      </c>
      <c r="G477" s="397">
        <v>221</v>
      </c>
      <c r="H477" s="397">
        <v>70</v>
      </c>
      <c r="I477" s="400">
        <v>70</v>
      </c>
      <c r="J477" s="400">
        <v>70</v>
      </c>
      <c r="K477" s="400">
        <v>70</v>
      </c>
      <c r="L477" s="143"/>
      <c r="M477" s="27">
        <f t="shared" si="68"/>
        <v>0.39999999999999991</v>
      </c>
      <c r="N477" s="27">
        <f t="shared" si="69"/>
        <v>0.39999999999999991</v>
      </c>
      <c r="O477" s="27">
        <f t="shared" si="70"/>
        <v>0.39999999999999991</v>
      </c>
      <c r="P477" s="27"/>
      <c r="Q477" s="27">
        <f t="shared" si="71"/>
        <v>3.42</v>
      </c>
      <c r="R477" s="573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1:39" ht="36" customHeight="1">
      <c r="A478" s="393" t="s">
        <v>294</v>
      </c>
      <c r="B478" s="394" t="s">
        <v>295</v>
      </c>
      <c r="C478" s="395" t="s">
        <v>290</v>
      </c>
      <c r="D478" s="396" t="s">
        <v>296</v>
      </c>
      <c r="E478" s="397">
        <v>245</v>
      </c>
      <c r="F478" s="275" t="s">
        <v>749</v>
      </c>
      <c r="G478" s="275">
        <v>257</v>
      </c>
      <c r="H478" s="266"/>
      <c r="I478" s="400">
        <v>270</v>
      </c>
      <c r="J478" s="128">
        <v>282</v>
      </c>
      <c r="K478" s="128">
        <v>343</v>
      </c>
      <c r="L478" s="143"/>
      <c r="M478" s="27">
        <f t="shared" si="68"/>
        <v>0.1020408163265305</v>
      </c>
      <c r="N478" s="27">
        <f t="shared" si="69"/>
        <v>0.15102040816326534</v>
      </c>
      <c r="O478" s="27">
        <f t="shared" si="70"/>
        <v>0.39999999999999991</v>
      </c>
      <c r="P478" s="27"/>
      <c r="Q478" s="27">
        <f t="shared" si="71"/>
        <v>4.8979591836734615E-2</v>
      </c>
      <c r="R478" s="574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1:39" ht="30" customHeight="1">
      <c r="A479" s="603" t="s">
        <v>297</v>
      </c>
      <c r="B479" s="604"/>
      <c r="C479" s="604"/>
      <c r="D479" s="605"/>
      <c r="E479" s="19"/>
      <c r="F479" s="19"/>
      <c r="G479" s="19"/>
      <c r="H479" s="19"/>
      <c r="I479" s="19"/>
      <c r="J479" s="19"/>
      <c r="K479" s="134"/>
      <c r="L479" s="134"/>
      <c r="M479" s="134"/>
      <c r="N479" s="19"/>
      <c r="O479" s="19"/>
      <c r="P479" s="19"/>
      <c r="Q479" s="19"/>
      <c r="R479" s="19"/>
      <c r="S479" s="59"/>
      <c r="T479" s="59"/>
      <c r="U479" s="59"/>
      <c r="V479" s="54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4"/>
      <c r="AM479" s="59"/>
    </row>
    <row r="480" spans="1:39">
      <c r="A480" s="706" t="s">
        <v>298</v>
      </c>
      <c r="B480" s="24" t="s">
        <v>755</v>
      </c>
      <c r="C480" s="696" t="s">
        <v>300</v>
      </c>
      <c r="D480" s="24" t="s">
        <v>301</v>
      </c>
      <c r="E480" s="397">
        <v>8.1999999999999993</v>
      </c>
      <c r="F480" s="272" t="s">
        <v>749</v>
      </c>
      <c r="G480" s="275">
        <v>9.5</v>
      </c>
      <c r="H480" s="266">
        <v>11</v>
      </c>
      <c r="I480" s="418">
        <v>10</v>
      </c>
      <c r="J480" s="143">
        <v>11</v>
      </c>
      <c r="K480" s="143">
        <v>13</v>
      </c>
      <c r="L480" s="143"/>
      <c r="M480" s="27">
        <f t="shared" ref="M480:M486" si="72">I480/E480-1</f>
        <v>0.21951219512195141</v>
      </c>
      <c r="N480" s="27">
        <f t="shared" ref="N480:N486" si="73">J480/E480-1</f>
        <v>0.34146341463414642</v>
      </c>
      <c r="O480" s="27">
        <f t="shared" ref="O480:O486" si="74">K480/E480-1</f>
        <v>0.58536585365853666</v>
      </c>
      <c r="P480" s="27"/>
      <c r="Q480" s="27">
        <f t="shared" ref="Q480:Q486" si="75">G480/E480-1</f>
        <v>0.1585365853658538</v>
      </c>
      <c r="R480" s="686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</row>
    <row r="481" spans="1:39">
      <c r="A481" s="707"/>
      <c r="B481" s="351" t="s">
        <v>756</v>
      </c>
      <c r="C481" s="709"/>
      <c r="D481" s="24" t="s">
        <v>301</v>
      </c>
      <c r="E481" s="397">
        <v>8.9</v>
      </c>
      <c r="F481" s="272" t="s">
        <v>749</v>
      </c>
      <c r="G481" s="275">
        <v>9.5</v>
      </c>
      <c r="H481" s="266">
        <v>11</v>
      </c>
      <c r="I481" s="418">
        <v>10</v>
      </c>
      <c r="J481" s="143">
        <v>11</v>
      </c>
      <c r="K481" s="143">
        <v>13</v>
      </c>
      <c r="L481" s="143"/>
      <c r="M481" s="27">
        <f t="shared" si="72"/>
        <v>0.12359550561797739</v>
      </c>
      <c r="N481" s="27">
        <f t="shared" si="73"/>
        <v>0.23595505617977519</v>
      </c>
      <c r="O481" s="27">
        <f t="shared" si="74"/>
        <v>0.4606741573033708</v>
      </c>
      <c r="P481" s="27"/>
      <c r="Q481" s="27">
        <f t="shared" si="75"/>
        <v>6.7415730337078594E-2</v>
      </c>
      <c r="R481" s="687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</row>
    <row r="482" spans="1:39">
      <c r="A482" s="708"/>
      <c r="B482" s="351" t="s">
        <v>757</v>
      </c>
      <c r="C482" s="710"/>
      <c r="D482" s="24" t="s">
        <v>301</v>
      </c>
      <c r="E482" s="397">
        <v>8.1999999999999993</v>
      </c>
      <c r="F482" s="272" t="s">
        <v>749</v>
      </c>
      <c r="G482" s="275">
        <v>9.5</v>
      </c>
      <c r="H482" s="266">
        <v>11</v>
      </c>
      <c r="I482" s="418">
        <v>10</v>
      </c>
      <c r="J482" s="143">
        <v>11</v>
      </c>
      <c r="K482" s="143">
        <v>13</v>
      </c>
      <c r="L482" s="143"/>
      <c r="M482" s="27">
        <f t="shared" si="72"/>
        <v>0.21951219512195141</v>
      </c>
      <c r="N482" s="27">
        <f t="shared" si="73"/>
        <v>0.34146341463414642</v>
      </c>
      <c r="O482" s="27">
        <f t="shared" si="74"/>
        <v>0.58536585365853666</v>
      </c>
      <c r="P482" s="27"/>
      <c r="Q482" s="27">
        <f t="shared" si="75"/>
        <v>0.1585365853658538</v>
      </c>
      <c r="R482" s="687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</row>
    <row r="483" spans="1:39" ht="18" customHeight="1">
      <c r="A483" s="676" t="s">
        <v>302</v>
      </c>
      <c r="B483" s="696" t="s">
        <v>274</v>
      </c>
      <c r="C483" s="24" t="s">
        <v>71</v>
      </c>
      <c r="D483" s="696" t="s">
        <v>225</v>
      </c>
      <c r="E483" s="397">
        <v>40.299999999999997</v>
      </c>
      <c r="F483" s="272" t="s">
        <v>749</v>
      </c>
      <c r="G483" s="272">
        <v>46</v>
      </c>
      <c r="H483" s="266"/>
      <c r="I483" s="418">
        <v>54</v>
      </c>
      <c r="J483" s="143">
        <v>56</v>
      </c>
      <c r="K483" s="143">
        <v>59</v>
      </c>
      <c r="L483" s="143"/>
      <c r="M483" s="27">
        <f t="shared" si="72"/>
        <v>0.33995037220843671</v>
      </c>
      <c r="N483" s="27">
        <f t="shared" si="73"/>
        <v>0.38957816377171217</v>
      </c>
      <c r="O483" s="27">
        <f t="shared" si="74"/>
        <v>0.46401985111662536</v>
      </c>
      <c r="P483" s="27"/>
      <c r="Q483" s="27">
        <f t="shared" si="75"/>
        <v>0.1414392059553351</v>
      </c>
      <c r="R483" s="573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</row>
    <row r="484" spans="1:39" ht="18" customHeight="1">
      <c r="A484" s="574"/>
      <c r="B484" s="574"/>
      <c r="C484" s="24" t="s">
        <v>67</v>
      </c>
      <c r="D484" s="574"/>
      <c r="E484" s="397">
        <v>44.7</v>
      </c>
      <c r="F484" s="272" t="s">
        <v>749</v>
      </c>
      <c r="G484" s="272">
        <v>48</v>
      </c>
      <c r="H484" s="266">
        <v>15</v>
      </c>
      <c r="I484" s="418">
        <v>57</v>
      </c>
      <c r="J484" s="143">
        <v>59</v>
      </c>
      <c r="K484" s="143">
        <v>62</v>
      </c>
      <c r="L484" s="143"/>
      <c r="M484" s="27">
        <f t="shared" si="72"/>
        <v>0.27516778523489926</v>
      </c>
      <c r="N484" s="27">
        <f t="shared" si="73"/>
        <v>0.31991051454138697</v>
      </c>
      <c r="O484" s="27">
        <f t="shared" si="74"/>
        <v>0.38702460850111842</v>
      </c>
      <c r="P484" s="27"/>
      <c r="Q484" s="27">
        <f t="shared" si="75"/>
        <v>7.3825503355704702E-2</v>
      </c>
      <c r="R484" s="573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</row>
    <row r="485" spans="1:39" ht="18" customHeight="1">
      <c r="A485" s="676" t="s">
        <v>303</v>
      </c>
      <c r="B485" s="696" t="s">
        <v>274</v>
      </c>
      <c r="C485" s="24" t="s">
        <v>71</v>
      </c>
      <c r="D485" s="696" t="s">
        <v>304</v>
      </c>
      <c r="E485" s="397">
        <v>44.2</v>
      </c>
      <c r="F485" s="272" t="s">
        <v>749</v>
      </c>
      <c r="G485" s="272">
        <v>54</v>
      </c>
      <c r="H485" s="266"/>
      <c r="I485" s="418">
        <v>59</v>
      </c>
      <c r="J485" s="143">
        <v>61</v>
      </c>
      <c r="K485" s="143">
        <v>69</v>
      </c>
      <c r="L485" s="143"/>
      <c r="M485" s="27">
        <f t="shared" si="72"/>
        <v>0.33484162895927594</v>
      </c>
      <c r="N485" s="27">
        <f t="shared" si="73"/>
        <v>0.38009049773755654</v>
      </c>
      <c r="O485" s="27">
        <f t="shared" si="74"/>
        <v>0.56108597285067874</v>
      </c>
      <c r="P485" s="27"/>
      <c r="Q485" s="27">
        <f t="shared" si="75"/>
        <v>0.22171945701357454</v>
      </c>
      <c r="R485" s="573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</row>
    <row r="486" spans="1:39" ht="18" customHeight="1">
      <c r="A486" s="574"/>
      <c r="B486" s="574"/>
      <c r="C486" s="24" t="s">
        <v>67</v>
      </c>
      <c r="D486" s="574"/>
      <c r="E486" s="397">
        <v>50.6</v>
      </c>
      <c r="F486" s="272" t="s">
        <v>749</v>
      </c>
      <c r="G486" s="272">
        <v>54</v>
      </c>
      <c r="H486" s="266"/>
      <c r="I486" s="418">
        <v>60</v>
      </c>
      <c r="J486" s="143">
        <v>62</v>
      </c>
      <c r="K486" s="143">
        <v>69</v>
      </c>
      <c r="L486" s="143"/>
      <c r="M486" s="27">
        <f t="shared" si="72"/>
        <v>0.18577075098814233</v>
      </c>
      <c r="N486" s="27">
        <f t="shared" si="73"/>
        <v>0.22529644268774707</v>
      </c>
      <c r="O486" s="27">
        <f t="shared" si="74"/>
        <v>0.36363636363636354</v>
      </c>
      <c r="P486" s="27"/>
      <c r="Q486" s="27">
        <f t="shared" si="75"/>
        <v>6.7193675889328119E-2</v>
      </c>
      <c r="R486" s="574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</row>
    <row r="487" spans="1:39" ht="30" customHeight="1">
      <c r="A487" s="603" t="s">
        <v>305</v>
      </c>
      <c r="B487" s="604"/>
      <c r="C487" s="604"/>
      <c r="D487" s="605"/>
      <c r="E487" s="19"/>
      <c r="F487" s="19"/>
      <c r="G487" s="19"/>
      <c r="H487" s="19"/>
      <c r="I487" s="19"/>
      <c r="J487" s="19"/>
      <c r="K487" s="134"/>
      <c r="L487" s="134"/>
      <c r="M487" s="19"/>
      <c r="N487" s="19"/>
      <c r="O487" s="19"/>
      <c r="P487" s="19"/>
      <c r="Q487" s="19"/>
      <c r="R487" s="19"/>
      <c r="S487" s="59"/>
      <c r="T487" s="59"/>
      <c r="U487" s="59"/>
      <c r="V487" s="54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4"/>
      <c r="AM487" s="59"/>
    </row>
    <row r="488" spans="1:39" ht="26.25">
      <c r="A488" s="711" t="s">
        <v>306</v>
      </c>
      <c r="B488" s="696" t="s">
        <v>274</v>
      </c>
      <c r="C488" s="24" t="s">
        <v>794</v>
      </c>
      <c r="D488" s="696">
        <v>1000</v>
      </c>
      <c r="E488" s="456">
        <v>4.0999999999999996</v>
      </c>
      <c r="F488" s="272"/>
      <c r="G488" s="272"/>
      <c r="H488" s="266"/>
      <c r="I488" s="397">
        <v>5.5</v>
      </c>
      <c r="J488" s="266">
        <v>7.5</v>
      </c>
      <c r="K488" s="266">
        <v>8.5</v>
      </c>
      <c r="L488" s="400"/>
      <c r="M488" s="27">
        <f t="shared" ref="M488" si="76">I488/E488-1</f>
        <v>0.34146341463414642</v>
      </c>
      <c r="N488" s="27">
        <f t="shared" ref="N488" si="77">J488/E488-1</f>
        <v>0.8292682926829269</v>
      </c>
      <c r="O488" s="27">
        <f t="shared" ref="O488" si="78">K488/E488-1</f>
        <v>1.0731707317073171</v>
      </c>
      <c r="P488" s="27"/>
      <c r="Q488" s="19"/>
      <c r="R488" s="643"/>
      <c r="S488" s="59"/>
      <c r="T488" s="59"/>
      <c r="U488" s="59"/>
      <c r="V488" s="54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4"/>
      <c r="AM488" s="59"/>
    </row>
    <row r="489" spans="1:39" ht="18" customHeight="1">
      <c r="A489" s="712"/>
      <c r="B489" s="709"/>
      <c r="C489" s="24" t="s">
        <v>308</v>
      </c>
      <c r="D489" s="709"/>
      <c r="E489" s="397">
        <v>7.4</v>
      </c>
      <c r="F489" s="272" t="s">
        <v>749</v>
      </c>
      <c r="G489" s="272">
        <v>9.5</v>
      </c>
      <c r="H489" s="266">
        <v>5</v>
      </c>
      <c r="I489" s="400">
        <v>10</v>
      </c>
      <c r="J489" s="128">
        <v>12</v>
      </c>
      <c r="K489" s="128">
        <v>13</v>
      </c>
      <c r="L489" s="143"/>
      <c r="M489" s="27">
        <f t="shared" ref="M489:M495" si="79">I489/E489-1</f>
        <v>0.35135135135135132</v>
      </c>
      <c r="N489" s="27">
        <f t="shared" ref="N489:N495" si="80">J489/E489-1</f>
        <v>0.62162162162162149</v>
      </c>
      <c r="O489" s="27">
        <f t="shared" ref="O489:O495" si="81">K489/E489-1</f>
        <v>0.75675675675675658</v>
      </c>
      <c r="P489" s="27"/>
      <c r="Q489" s="27">
        <f t="shared" ref="Q489:Q495" si="82">G489/E489-1</f>
        <v>0.28378378378378377</v>
      </c>
      <c r="R489" s="643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</row>
    <row r="490" spans="1:39" ht="18" customHeight="1">
      <c r="A490" s="713"/>
      <c r="B490" s="710"/>
      <c r="C490" s="24" t="s">
        <v>308</v>
      </c>
      <c r="D490" s="710"/>
      <c r="E490" s="397">
        <v>8.8000000000000007</v>
      </c>
      <c r="F490" s="272" t="s">
        <v>749</v>
      </c>
      <c r="G490" s="272">
        <v>10</v>
      </c>
      <c r="H490" s="266">
        <v>5</v>
      </c>
      <c r="I490" s="400">
        <v>10</v>
      </c>
      <c r="J490" s="128">
        <v>11</v>
      </c>
      <c r="K490" s="128">
        <v>12</v>
      </c>
      <c r="L490" s="143"/>
      <c r="M490" s="27">
        <f t="shared" si="79"/>
        <v>0.13636363636363624</v>
      </c>
      <c r="N490" s="27">
        <f t="shared" si="80"/>
        <v>0.25</v>
      </c>
      <c r="O490" s="27">
        <f t="shared" si="81"/>
        <v>0.36363636363636354</v>
      </c>
      <c r="P490" s="27"/>
      <c r="Q490" s="27">
        <f t="shared" si="82"/>
        <v>0.13636363636363624</v>
      </c>
      <c r="R490" s="643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</row>
    <row r="491" spans="1:39" ht="33" customHeight="1">
      <c r="A491" s="53" t="s">
        <v>309</v>
      </c>
      <c r="B491" s="24" t="s">
        <v>274</v>
      </c>
      <c r="C491" s="24" t="s">
        <v>71</v>
      </c>
      <c r="D491" s="24" t="s">
        <v>310</v>
      </c>
      <c r="E491" s="397">
        <v>19.899999999999999</v>
      </c>
      <c r="F491" s="272" t="s">
        <v>749</v>
      </c>
      <c r="G491" s="272">
        <v>21</v>
      </c>
      <c r="H491" s="266">
        <v>23</v>
      </c>
      <c r="I491" s="400">
        <v>23</v>
      </c>
      <c r="J491" s="128">
        <v>24</v>
      </c>
      <c r="K491" s="128">
        <v>28</v>
      </c>
      <c r="L491" s="143"/>
      <c r="M491" s="27">
        <f t="shared" si="79"/>
        <v>0.15577889447236193</v>
      </c>
      <c r="N491" s="27">
        <f t="shared" si="80"/>
        <v>0.20603015075376896</v>
      </c>
      <c r="O491" s="27">
        <f t="shared" si="81"/>
        <v>0.40703517587939708</v>
      </c>
      <c r="P491" s="27"/>
      <c r="Q491" s="27">
        <f t="shared" si="82"/>
        <v>5.5276381909547867E-2</v>
      </c>
      <c r="R491" s="643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</row>
    <row r="492" spans="1:39" ht="18" customHeight="1">
      <c r="A492" s="677" t="s">
        <v>311</v>
      </c>
      <c r="B492" s="696" t="s">
        <v>274</v>
      </c>
      <c r="C492" s="24" t="s">
        <v>71</v>
      </c>
      <c r="D492" s="696" t="s">
        <v>312</v>
      </c>
      <c r="E492" s="397">
        <v>89.7</v>
      </c>
      <c r="F492" s="272" t="s">
        <v>749</v>
      </c>
      <c r="G492" s="272">
        <v>104</v>
      </c>
      <c r="H492" s="266">
        <v>117.5</v>
      </c>
      <c r="I492" s="400">
        <v>115</v>
      </c>
      <c r="J492" s="128">
        <v>120</v>
      </c>
      <c r="K492" s="128">
        <v>139</v>
      </c>
      <c r="L492" s="143"/>
      <c r="M492" s="27">
        <f t="shared" si="79"/>
        <v>0.28205128205128194</v>
      </c>
      <c r="N492" s="27">
        <f t="shared" si="80"/>
        <v>0.33779264214046822</v>
      </c>
      <c r="O492" s="27">
        <f t="shared" si="81"/>
        <v>0.54960981047937563</v>
      </c>
      <c r="P492" s="27"/>
      <c r="Q492" s="27">
        <f t="shared" si="82"/>
        <v>0.15942028985507251</v>
      </c>
      <c r="R492" s="643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</row>
    <row r="493" spans="1:39" ht="18" customHeight="1">
      <c r="A493" s="574"/>
      <c r="B493" s="574"/>
      <c r="C493" s="24" t="s">
        <v>67</v>
      </c>
      <c r="D493" s="574"/>
      <c r="E493" s="397">
        <v>99</v>
      </c>
      <c r="F493" s="272" t="s">
        <v>749</v>
      </c>
      <c r="G493" s="272">
        <v>104</v>
      </c>
      <c r="H493" s="266">
        <v>115</v>
      </c>
      <c r="I493" s="400">
        <v>115</v>
      </c>
      <c r="J493" s="128">
        <v>120</v>
      </c>
      <c r="K493" s="128">
        <v>139</v>
      </c>
      <c r="L493" s="143"/>
      <c r="M493" s="27">
        <f t="shared" si="79"/>
        <v>0.16161616161616155</v>
      </c>
      <c r="N493" s="27">
        <f t="shared" si="80"/>
        <v>0.21212121212121215</v>
      </c>
      <c r="O493" s="27">
        <f t="shared" si="81"/>
        <v>0.40404040404040398</v>
      </c>
      <c r="P493" s="27"/>
      <c r="Q493" s="27">
        <f t="shared" si="82"/>
        <v>5.0505050505050608E-2</v>
      </c>
      <c r="R493" s="643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</row>
    <row r="494" spans="1:39" ht="26.25" customHeight="1">
      <c r="A494" s="676" t="s">
        <v>313</v>
      </c>
      <c r="B494" s="696" t="s">
        <v>274</v>
      </c>
      <c r="C494" s="24" t="s">
        <v>314</v>
      </c>
      <c r="D494" s="696" t="s">
        <v>315</v>
      </c>
      <c r="E494" s="397">
        <v>93</v>
      </c>
      <c r="F494" s="272" t="s">
        <v>749</v>
      </c>
      <c r="G494" s="272">
        <v>104</v>
      </c>
      <c r="H494" s="266">
        <v>135</v>
      </c>
      <c r="I494" s="400">
        <v>105</v>
      </c>
      <c r="J494" s="128">
        <v>110</v>
      </c>
      <c r="K494" s="128">
        <v>144</v>
      </c>
      <c r="L494" s="143"/>
      <c r="M494" s="27">
        <f t="shared" si="79"/>
        <v>0.12903225806451624</v>
      </c>
      <c r="N494" s="27">
        <f t="shared" si="80"/>
        <v>0.18279569892473124</v>
      </c>
      <c r="O494" s="27">
        <f t="shared" si="81"/>
        <v>0.54838709677419351</v>
      </c>
      <c r="P494" s="27"/>
      <c r="Q494" s="27">
        <f t="shared" si="82"/>
        <v>0.11827956989247301</v>
      </c>
      <c r="R494" s="643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</row>
    <row r="495" spans="1:39" ht="26.25" customHeight="1">
      <c r="A495" s="574"/>
      <c r="B495" s="574"/>
      <c r="C495" s="24" t="s">
        <v>316</v>
      </c>
      <c r="D495" s="574"/>
      <c r="E495" s="397">
        <v>171.8</v>
      </c>
      <c r="F495" s="272" t="s">
        <v>749</v>
      </c>
      <c r="G495" s="275">
        <v>124</v>
      </c>
      <c r="H495" s="266">
        <v>150</v>
      </c>
      <c r="I495" s="400">
        <v>130</v>
      </c>
      <c r="J495" s="128">
        <v>136</v>
      </c>
      <c r="K495" s="128">
        <v>165</v>
      </c>
      <c r="L495" s="143"/>
      <c r="M495" s="27">
        <f t="shared" si="79"/>
        <v>-0.2433061699650757</v>
      </c>
      <c r="N495" s="27">
        <f t="shared" si="80"/>
        <v>-0.20838183934807919</v>
      </c>
      <c r="O495" s="27">
        <f t="shared" si="81"/>
        <v>-3.9580908032596063E-2</v>
      </c>
      <c r="P495" s="27"/>
      <c r="Q495" s="27">
        <f t="shared" si="82"/>
        <v>-0.27823050058207222</v>
      </c>
      <c r="R495" s="644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</row>
    <row r="496" spans="1:39" ht="30" customHeight="1">
      <c r="A496" s="603" t="s">
        <v>317</v>
      </c>
      <c r="B496" s="604"/>
      <c r="C496" s="604"/>
      <c r="D496" s="605"/>
      <c r="E496" s="19"/>
      <c r="F496" s="19"/>
      <c r="G496" s="19"/>
      <c r="H496" s="19"/>
      <c r="I496" s="19"/>
      <c r="J496" s="19"/>
      <c r="K496" s="134"/>
      <c r="L496" s="134"/>
      <c r="M496" s="19"/>
      <c r="N496" s="19"/>
      <c r="O496" s="19"/>
      <c r="P496" s="19"/>
      <c r="Q496" s="19"/>
      <c r="R496" s="19"/>
      <c r="S496" s="59"/>
      <c r="T496" s="59"/>
      <c r="U496" s="59"/>
      <c r="V496" s="54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4"/>
      <c r="AM496" s="59"/>
    </row>
    <row r="497" spans="1:39" ht="36" customHeight="1">
      <c r="A497" s="704" t="s">
        <v>318</v>
      </c>
      <c r="B497" s="605"/>
      <c r="C497" s="24" t="s">
        <v>71</v>
      </c>
      <c r="D497" s="24" t="s">
        <v>225</v>
      </c>
      <c r="E497" s="397">
        <v>38.700000000000003</v>
      </c>
      <c r="F497" s="337" t="s">
        <v>749</v>
      </c>
      <c r="G497" s="337">
        <v>41</v>
      </c>
      <c r="H497" s="128"/>
      <c r="I497" s="400">
        <v>50</v>
      </c>
      <c r="J497" s="128">
        <v>52</v>
      </c>
      <c r="K497" s="128">
        <v>53</v>
      </c>
      <c r="L497" s="143"/>
      <c r="M497" s="347">
        <f t="shared" ref="M497:M510" si="83">I497/E497-1</f>
        <v>0.29198966408268734</v>
      </c>
      <c r="N497" s="347">
        <f t="shared" ref="N497:N510" si="84">J497/E497-1</f>
        <v>0.34366925064599463</v>
      </c>
      <c r="O497" s="347">
        <f t="shared" ref="O497:O510" si="85">K497/E497-1</f>
        <v>0.3695090439276485</v>
      </c>
      <c r="P497" s="347"/>
      <c r="Q497" s="347">
        <f t="shared" ref="Q497:Q510" si="86">G497/E497-1</f>
        <v>5.9431524547803649E-2</v>
      </c>
      <c r="R497" s="68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1:39" ht="18" customHeight="1">
      <c r="A498" s="672" t="s">
        <v>319</v>
      </c>
      <c r="B498" s="568"/>
      <c r="C498" s="24" t="s">
        <v>71</v>
      </c>
      <c r="D498" s="602" t="s">
        <v>320</v>
      </c>
      <c r="E498" s="397">
        <v>18.2</v>
      </c>
      <c r="F498" s="337" t="s">
        <v>749</v>
      </c>
      <c r="G498" s="337">
        <v>21</v>
      </c>
      <c r="H498" s="128">
        <v>90</v>
      </c>
      <c r="I498" s="400">
        <v>25</v>
      </c>
      <c r="J498" s="128">
        <v>26</v>
      </c>
      <c r="K498" s="128">
        <v>27</v>
      </c>
      <c r="L498" s="143"/>
      <c r="M498" s="347">
        <f t="shared" si="83"/>
        <v>0.37362637362637363</v>
      </c>
      <c r="N498" s="347">
        <f t="shared" si="84"/>
        <v>0.4285714285714286</v>
      </c>
      <c r="O498" s="347">
        <f t="shared" si="85"/>
        <v>0.48351648351648358</v>
      </c>
      <c r="P498" s="347"/>
      <c r="Q498" s="347">
        <f t="shared" si="86"/>
        <v>0.15384615384615397</v>
      </c>
      <c r="R498" s="573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spans="1:39" ht="18" customHeight="1">
      <c r="A499" s="623"/>
      <c r="B499" s="629"/>
      <c r="C499" s="24" t="s">
        <v>67</v>
      </c>
      <c r="D499" s="574"/>
      <c r="E499" s="397">
        <v>19.7</v>
      </c>
      <c r="F499" s="337" t="s">
        <v>749</v>
      </c>
      <c r="G499" s="337">
        <v>22</v>
      </c>
      <c r="H499" s="128">
        <v>90</v>
      </c>
      <c r="I499" s="400">
        <v>26</v>
      </c>
      <c r="J499" s="128">
        <v>27</v>
      </c>
      <c r="K499" s="128">
        <v>28</v>
      </c>
      <c r="L499" s="143"/>
      <c r="M499" s="347">
        <f t="shared" si="83"/>
        <v>0.31979695431472077</v>
      </c>
      <c r="N499" s="347">
        <f t="shared" si="84"/>
        <v>0.37055837563451788</v>
      </c>
      <c r="O499" s="347">
        <f t="shared" si="85"/>
        <v>0.42131979695431476</v>
      </c>
      <c r="P499" s="347"/>
      <c r="Q499" s="347">
        <f t="shared" si="86"/>
        <v>0.11675126903553301</v>
      </c>
      <c r="R499" s="573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spans="1:39" ht="18" customHeight="1">
      <c r="A500" s="626" t="s">
        <v>321</v>
      </c>
      <c r="B500" s="568"/>
      <c r="C500" s="24" t="s">
        <v>322</v>
      </c>
      <c r="D500" s="602" t="s">
        <v>323</v>
      </c>
      <c r="E500" s="397">
        <v>103.1</v>
      </c>
      <c r="F500" s="337" t="s">
        <v>749</v>
      </c>
      <c r="G500" s="337">
        <v>105.6</v>
      </c>
      <c r="H500" s="128">
        <v>134</v>
      </c>
      <c r="I500" s="400">
        <v>124</v>
      </c>
      <c r="J500" s="128">
        <v>135</v>
      </c>
      <c r="K500" s="128">
        <v>140</v>
      </c>
      <c r="L500" s="143"/>
      <c r="M500" s="347">
        <f t="shared" si="83"/>
        <v>0.20271580989330751</v>
      </c>
      <c r="N500" s="347">
        <f t="shared" si="84"/>
        <v>0.30940834141610085</v>
      </c>
      <c r="O500" s="347">
        <f t="shared" si="85"/>
        <v>0.35790494665373429</v>
      </c>
      <c r="P500" s="347"/>
      <c r="Q500" s="347">
        <f t="shared" si="86"/>
        <v>2.4248302618816719E-2</v>
      </c>
      <c r="R500" s="573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spans="1:39">
      <c r="A501" s="627"/>
      <c r="B501" s="628"/>
      <c r="C501" s="24" t="s">
        <v>324</v>
      </c>
      <c r="D501" s="573"/>
      <c r="E501" s="397">
        <v>119</v>
      </c>
      <c r="F501" s="337" t="s">
        <v>749</v>
      </c>
      <c r="G501" s="337">
        <v>121</v>
      </c>
      <c r="H501" s="128">
        <v>155</v>
      </c>
      <c r="I501" s="400">
        <v>143</v>
      </c>
      <c r="J501" s="128">
        <v>149</v>
      </c>
      <c r="K501" s="128">
        <v>154</v>
      </c>
      <c r="L501" s="143"/>
      <c r="M501" s="347">
        <f t="shared" si="83"/>
        <v>0.20168067226890751</v>
      </c>
      <c r="N501" s="347">
        <f t="shared" si="84"/>
        <v>0.25210084033613445</v>
      </c>
      <c r="O501" s="347">
        <f t="shared" si="85"/>
        <v>0.29411764705882359</v>
      </c>
      <c r="P501" s="347"/>
      <c r="Q501" s="347">
        <f t="shared" si="86"/>
        <v>1.6806722689075571E-2</v>
      </c>
      <c r="R501" s="573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spans="1:39">
      <c r="A502" s="623"/>
      <c r="B502" s="629"/>
      <c r="C502" s="24" t="s">
        <v>325</v>
      </c>
      <c r="D502" s="574"/>
      <c r="E502" s="397">
        <v>120.3</v>
      </c>
      <c r="F502" s="337" t="s">
        <v>749</v>
      </c>
      <c r="G502" s="337">
        <v>141</v>
      </c>
      <c r="H502" s="128">
        <v>150</v>
      </c>
      <c r="I502" s="400">
        <f>E502*1.3</f>
        <v>156.39000000000001</v>
      </c>
      <c r="J502" s="128">
        <v>175</v>
      </c>
      <c r="K502" s="128">
        <v>181</v>
      </c>
      <c r="L502" s="143"/>
      <c r="M502" s="347">
        <f t="shared" si="83"/>
        <v>0.30000000000000004</v>
      </c>
      <c r="N502" s="347">
        <f t="shared" si="84"/>
        <v>0.45469659185369915</v>
      </c>
      <c r="O502" s="347">
        <f t="shared" si="85"/>
        <v>0.50457190357439741</v>
      </c>
      <c r="P502" s="347"/>
      <c r="Q502" s="347">
        <f t="shared" si="86"/>
        <v>0.17206982543640903</v>
      </c>
      <c r="R502" s="573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spans="1:39" ht="18" customHeight="1">
      <c r="A503" s="672" t="s">
        <v>326</v>
      </c>
      <c r="B503" s="568"/>
      <c r="C503" s="24" t="s">
        <v>71</v>
      </c>
      <c r="D503" s="602" t="s">
        <v>196</v>
      </c>
      <c r="E503" s="397">
        <v>162.19999999999999</v>
      </c>
      <c r="F503" s="337" t="s">
        <v>749</v>
      </c>
      <c r="G503" s="337">
        <v>176</v>
      </c>
      <c r="H503" s="128">
        <v>250</v>
      </c>
      <c r="I503" s="400">
        <v>208</v>
      </c>
      <c r="J503" s="128">
        <v>216</v>
      </c>
      <c r="K503" s="128">
        <v>224</v>
      </c>
      <c r="L503" s="143"/>
      <c r="M503" s="347">
        <f t="shared" si="83"/>
        <v>0.28236744759556109</v>
      </c>
      <c r="N503" s="347">
        <f t="shared" si="84"/>
        <v>0.33168927250308267</v>
      </c>
      <c r="O503" s="347">
        <f t="shared" si="85"/>
        <v>0.38101109741060424</v>
      </c>
      <c r="P503" s="347"/>
      <c r="Q503" s="347">
        <f t="shared" si="86"/>
        <v>8.5080147965474806E-2</v>
      </c>
      <c r="R503" s="573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spans="1:39" ht="18" customHeight="1">
      <c r="A504" s="623"/>
      <c r="B504" s="629"/>
      <c r="C504" s="24" t="s">
        <v>67</v>
      </c>
      <c r="D504" s="574"/>
      <c r="E504" s="397">
        <v>181.7</v>
      </c>
      <c r="F504" s="337" t="s">
        <v>749</v>
      </c>
      <c r="G504" s="337">
        <v>201</v>
      </c>
      <c r="H504" s="128">
        <v>280</v>
      </c>
      <c r="I504" s="400">
        <v>238</v>
      </c>
      <c r="J504" s="128">
        <v>247</v>
      </c>
      <c r="K504" s="128">
        <v>256</v>
      </c>
      <c r="L504" s="143"/>
      <c r="M504" s="347">
        <f t="shared" si="83"/>
        <v>0.30985140341221795</v>
      </c>
      <c r="N504" s="347">
        <f t="shared" si="84"/>
        <v>0.35938359933957087</v>
      </c>
      <c r="O504" s="347">
        <f t="shared" si="85"/>
        <v>0.40891579526692357</v>
      </c>
      <c r="P504" s="347"/>
      <c r="Q504" s="347">
        <f t="shared" si="86"/>
        <v>0.10621904237754554</v>
      </c>
      <c r="R504" s="573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spans="1:39" ht="18" customHeight="1">
      <c r="A505" s="672" t="s">
        <v>327</v>
      </c>
      <c r="B505" s="568"/>
      <c r="C505" s="24" t="s">
        <v>71</v>
      </c>
      <c r="D505" s="602" t="s">
        <v>328</v>
      </c>
      <c r="E505" s="397">
        <v>106</v>
      </c>
      <c r="F505" s="337" t="s">
        <v>749</v>
      </c>
      <c r="G505" s="337">
        <v>118</v>
      </c>
      <c r="H505" s="128">
        <v>134</v>
      </c>
      <c r="I505" s="400">
        <v>128</v>
      </c>
      <c r="J505" s="128">
        <v>139</v>
      </c>
      <c r="K505" s="128">
        <v>150</v>
      </c>
      <c r="L505" s="143"/>
      <c r="M505" s="347">
        <f t="shared" si="83"/>
        <v>0.20754716981132071</v>
      </c>
      <c r="N505" s="347">
        <f t="shared" si="84"/>
        <v>0.31132075471698117</v>
      </c>
      <c r="O505" s="347">
        <f t="shared" si="85"/>
        <v>0.41509433962264142</v>
      </c>
      <c r="P505" s="347"/>
      <c r="Q505" s="347">
        <f t="shared" si="86"/>
        <v>0.1132075471698113</v>
      </c>
      <c r="R505" s="573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spans="1:39" ht="18" customHeight="1">
      <c r="A506" s="623"/>
      <c r="B506" s="629"/>
      <c r="C506" s="24" t="s">
        <v>67</v>
      </c>
      <c r="D506" s="574"/>
      <c r="E506" s="397">
        <v>125.8</v>
      </c>
      <c r="F506" s="337" t="s">
        <v>749</v>
      </c>
      <c r="G506" s="337">
        <v>149</v>
      </c>
      <c r="H506" s="128">
        <v>153</v>
      </c>
      <c r="I506" s="400">
        <v>162</v>
      </c>
      <c r="J506" s="128">
        <v>176</v>
      </c>
      <c r="K506" s="128">
        <v>189</v>
      </c>
      <c r="L506" s="143"/>
      <c r="M506" s="347">
        <f t="shared" si="83"/>
        <v>0.28775834658187605</v>
      </c>
      <c r="N506" s="347">
        <f t="shared" si="84"/>
        <v>0.39904610492845793</v>
      </c>
      <c r="O506" s="347">
        <f t="shared" si="85"/>
        <v>0.50238473767885528</v>
      </c>
      <c r="P506" s="347"/>
      <c r="Q506" s="347">
        <f t="shared" si="86"/>
        <v>0.18441971383147848</v>
      </c>
      <c r="R506" s="573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spans="1:39" ht="18" customHeight="1">
      <c r="A507" s="672" t="s">
        <v>329</v>
      </c>
      <c r="B507" s="568"/>
      <c r="C507" s="24" t="s">
        <v>67</v>
      </c>
      <c r="D507" s="36" t="s">
        <v>330</v>
      </c>
      <c r="E507" s="397">
        <v>88.6</v>
      </c>
      <c r="F507" s="337" t="s">
        <v>749</v>
      </c>
      <c r="G507" s="337">
        <v>91</v>
      </c>
      <c r="H507" s="128">
        <v>94</v>
      </c>
      <c r="I507" s="400">
        <v>95</v>
      </c>
      <c r="J507" s="128">
        <v>100</v>
      </c>
      <c r="K507" s="128">
        <v>116</v>
      </c>
      <c r="L507" s="143"/>
      <c r="M507" s="347">
        <f t="shared" si="83"/>
        <v>7.2234762979684008E-2</v>
      </c>
      <c r="N507" s="347">
        <f t="shared" si="84"/>
        <v>0.12866817155756216</v>
      </c>
      <c r="O507" s="347">
        <f t="shared" si="85"/>
        <v>0.30925507900677207</v>
      </c>
      <c r="P507" s="347"/>
      <c r="Q507" s="347">
        <f t="shared" si="86"/>
        <v>2.7088036117381531E-2</v>
      </c>
      <c r="R507" s="573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spans="1:39" ht="18" customHeight="1">
      <c r="A508" s="623"/>
      <c r="B508" s="629"/>
      <c r="C508" s="24" t="s">
        <v>331</v>
      </c>
      <c r="D508" s="36" t="s">
        <v>332</v>
      </c>
      <c r="E508" s="397">
        <v>65</v>
      </c>
      <c r="F508" s="337" t="s">
        <v>749</v>
      </c>
      <c r="G508" s="337">
        <v>72</v>
      </c>
      <c r="H508" s="128">
        <v>98</v>
      </c>
      <c r="I508" s="400">
        <v>75</v>
      </c>
      <c r="J508" s="128">
        <v>78</v>
      </c>
      <c r="K508" s="128">
        <v>91</v>
      </c>
      <c r="L508" s="143"/>
      <c r="M508" s="347">
        <f t="shared" si="83"/>
        <v>0.15384615384615374</v>
      </c>
      <c r="N508" s="347">
        <f t="shared" si="84"/>
        <v>0.19999999999999996</v>
      </c>
      <c r="O508" s="347">
        <f t="shared" si="85"/>
        <v>0.39999999999999991</v>
      </c>
      <c r="P508" s="347"/>
      <c r="Q508" s="347">
        <f t="shared" si="86"/>
        <v>0.10769230769230775</v>
      </c>
      <c r="R508" s="573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spans="1:39" ht="18" customHeight="1">
      <c r="A509" s="677" t="s">
        <v>333</v>
      </c>
      <c r="B509" s="53" t="s">
        <v>334</v>
      </c>
      <c r="C509" s="24" t="s">
        <v>59</v>
      </c>
      <c r="D509" s="36" t="s">
        <v>335</v>
      </c>
      <c r="E509" s="397">
        <v>67</v>
      </c>
      <c r="F509" s="337" t="s">
        <v>749</v>
      </c>
      <c r="G509" s="337">
        <v>76</v>
      </c>
      <c r="H509" s="128">
        <v>80</v>
      </c>
      <c r="I509" s="400">
        <v>90</v>
      </c>
      <c r="J509" s="128">
        <v>93</v>
      </c>
      <c r="K509" s="128">
        <v>97</v>
      </c>
      <c r="L509" s="143"/>
      <c r="M509" s="347">
        <f t="shared" si="83"/>
        <v>0.34328358208955234</v>
      </c>
      <c r="N509" s="347">
        <f t="shared" si="84"/>
        <v>0.38805970149253732</v>
      </c>
      <c r="O509" s="347">
        <f t="shared" si="85"/>
        <v>0.44776119402985071</v>
      </c>
      <c r="P509" s="347"/>
      <c r="Q509" s="347">
        <f t="shared" si="86"/>
        <v>0.13432835820895517</v>
      </c>
      <c r="R509" s="573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spans="1:39" ht="18" customHeight="1">
      <c r="A510" s="574"/>
      <c r="B510" s="53" t="s">
        <v>336</v>
      </c>
      <c r="C510" s="24" t="s">
        <v>59</v>
      </c>
      <c r="D510" s="36" t="s">
        <v>337</v>
      </c>
      <c r="E510" s="397">
        <v>92.9</v>
      </c>
      <c r="F510" s="337" t="s">
        <v>749</v>
      </c>
      <c r="G510" s="337">
        <v>112</v>
      </c>
      <c r="H510" s="128">
        <v>140</v>
      </c>
      <c r="I510" s="400">
        <v>133</v>
      </c>
      <c r="J510" s="128">
        <v>138</v>
      </c>
      <c r="K510" s="128">
        <v>143</v>
      </c>
      <c r="L510" s="143"/>
      <c r="M510" s="347">
        <f t="shared" si="83"/>
        <v>0.43164693218514527</v>
      </c>
      <c r="N510" s="347">
        <f t="shared" si="84"/>
        <v>0.48546824542518818</v>
      </c>
      <c r="O510" s="347">
        <f t="shared" si="85"/>
        <v>0.53928955866523132</v>
      </c>
      <c r="P510" s="347"/>
      <c r="Q510" s="347">
        <f t="shared" si="86"/>
        <v>0.20559741657696451</v>
      </c>
      <c r="R510" s="574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spans="1:39" ht="15.75" customHeight="1">
      <c r="A511" s="618" t="s">
        <v>350</v>
      </c>
      <c r="B511" s="619"/>
      <c r="C511" s="619"/>
      <c r="D511" s="619"/>
      <c r="E511" s="19"/>
      <c r="F511" s="19"/>
      <c r="G511" s="19"/>
      <c r="H511" s="19"/>
      <c r="I511" s="19"/>
      <c r="J511" s="19"/>
      <c r="K511" s="135"/>
      <c r="L511" s="135"/>
      <c r="M511" s="83"/>
      <c r="N511" s="83"/>
      <c r="O511" s="83"/>
      <c r="P511" s="83"/>
      <c r="Q511" s="83"/>
      <c r="R511" s="83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1:39" ht="47.25">
      <c r="A512" s="336" t="s">
        <v>351</v>
      </c>
      <c r="B512" s="301" t="s">
        <v>352</v>
      </c>
      <c r="C512" s="302" t="s">
        <v>353</v>
      </c>
      <c r="D512" s="303"/>
      <c r="E512" s="408">
        <v>6</v>
      </c>
      <c r="F512" s="329" t="s">
        <v>749</v>
      </c>
      <c r="G512" s="281">
        <v>11.94</v>
      </c>
      <c r="H512" s="269"/>
      <c r="I512" s="441">
        <v>10</v>
      </c>
      <c r="J512" s="442">
        <v>11</v>
      </c>
      <c r="K512" s="442">
        <v>12</v>
      </c>
      <c r="L512" s="146"/>
      <c r="M512" s="85">
        <f>I512/E512-1</f>
        <v>0.66666666666666674</v>
      </c>
      <c r="N512" s="27">
        <f>J512/E512-1</f>
        <v>0.83333333333333326</v>
      </c>
      <c r="O512" s="27">
        <f>K512/E512-1</f>
        <v>1</v>
      </c>
      <c r="P512" s="84"/>
      <c r="Q512" s="84">
        <f>G512/E512-1</f>
        <v>0.99</v>
      </c>
      <c r="R512" s="620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spans="1:39" ht="47.25">
      <c r="A513" s="336" t="s">
        <v>351</v>
      </c>
      <c r="B513" s="301" t="s">
        <v>352</v>
      </c>
      <c r="C513" s="302" t="s">
        <v>354</v>
      </c>
      <c r="D513" s="303"/>
      <c r="E513" s="408">
        <v>7</v>
      </c>
      <c r="F513" s="329" t="s">
        <v>749</v>
      </c>
      <c r="G513" s="281">
        <v>14.22</v>
      </c>
      <c r="H513" s="269"/>
      <c r="I513" s="441">
        <v>11</v>
      </c>
      <c r="J513" s="442">
        <v>12</v>
      </c>
      <c r="K513" s="442">
        <v>13</v>
      </c>
      <c r="L513" s="146"/>
      <c r="M513" s="85">
        <f>I513/E513-1</f>
        <v>0.5714285714285714</v>
      </c>
      <c r="N513" s="27">
        <f>J513/E513-1</f>
        <v>0.71428571428571419</v>
      </c>
      <c r="O513" s="27">
        <f>K513/E513-1</f>
        <v>0.85714285714285721</v>
      </c>
      <c r="P513" s="84"/>
      <c r="Q513" s="84">
        <f>G513/E513-1</f>
        <v>1.0314285714285716</v>
      </c>
      <c r="R513" s="620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1:39" ht="19.5" customHeight="1">
      <c r="A514" s="61"/>
      <c r="B514" s="304"/>
      <c r="C514" s="305"/>
      <c r="D514" s="306"/>
      <c r="E514" s="409"/>
      <c r="F514" s="270"/>
      <c r="G514" s="270"/>
      <c r="H514" s="270"/>
      <c r="I514" s="420"/>
      <c r="J514" s="147"/>
      <c r="K514" s="147"/>
      <c r="L514" s="147"/>
      <c r="M514" s="66"/>
      <c r="N514" s="66"/>
      <c r="O514" s="66"/>
      <c r="P514" s="67"/>
      <c r="Q514" s="67"/>
      <c r="R514" s="10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spans="1:39" ht="19.5" customHeight="1">
      <c r="A515" s="68" t="s">
        <v>338</v>
      </c>
      <c r="B515" s="307"/>
      <c r="C515" s="307"/>
      <c r="D515" s="70"/>
      <c r="E515" s="410"/>
      <c r="F515" s="129"/>
      <c r="G515" s="129"/>
      <c r="H515" s="288"/>
      <c r="I515" s="421"/>
      <c r="J515" s="289"/>
      <c r="K515" s="148"/>
      <c r="L515" s="148"/>
      <c r="M515" s="72"/>
      <c r="N515" s="72"/>
      <c r="O515" s="72"/>
      <c r="P515" s="72"/>
      <c r="Q515" s="72"/>
      <c r="R515" s="5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spans="1:39" ht="19.5" customHeight="1">
      <c r="A516" s="73" t="s">
        <v>339</v>
      </c>
      <c r="B516" s="131"/>
      <c r="C516" s="131"/>
      <c r="D516" s="73"/>
      <c r="E516" s="411"/>
      <c r="F516" s="130"/>
      <c r="G516" s="130"/>
      <c r="H516" s="290"/>
      <c r="I516" s="422"/>
      <c r="J516" s="291"/>
      <c r="K516" s="149"/>
      <c r="L516" s="149"/>
      <c r="M516" s="5"/>
      <c r="N516" s="72"/>
      <c r="O516" s="5"/>
      <c r="P516" s="5"/>
      <c r="Q516" s="72"/>
      <c r="R516" s="5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spans="1:39" ht="19.5" customHeight="1">
      <c r="A517" s="73" t="s">
        <v>340</v>
      </c>
      <c r="B517" s="131"/>
      <c r="C517" s="131"/>
      <c r="D517" s="73"/>
      <c r="E517" s="412"/>
      <c r="F517" s="131"/>
      <c r="G517" s="131"/>
      <c r="H517" s="73"/>
      <c r="I517" s="423"/>
      <c r="J517" s="292"/>
      <c r="K517" s="150"/>
      <c r="L517" s="150"/>
      <c r="M517" s="72">
        <f>AVERAGE(M10:M513)</f>
        <v>0.25330611940998121</v>
      </c>
      <c r="N517" s="72">
        <f t="shared" ref="N517:O517" si="87">AVERAGE(N7:N513)</f>
        <v>0.31991961348506914</v>
      </c>
      <c r="O517" s="72">
        <f t="shared" si="87"/>
        <v>0.63921756999863621</v>
      </c>
      <c r="P517" s="72">
        <f>AVERAGE(P7:P513)</f>
        <v>0.36707878952941758</v>
      </c>
      <c r="Q517" s="72" t="e">
        <f>AVERAGE(Q7:Q513)</f>
        <v>#VALUE!</v>
      </c>
      <c r="R517" s="5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1:39" ht="19.5" customHeight="1">
      <c r="A518" s="73" t="s">
        <v>341</v>
      </c>
      <c r="B518" s="131"/>
      <c r="C518" s="131"/>
      <c r="D518" s="73"/>
      <c r="E518" s="412"/>
      <c r="F518" s="131"/>
      <c r="G518" s="131"/>
      <c r="H518" s="73"/>
      <c r="I518" s="423"/>
      <c r="J518" s="292"/>
      <c r="K518" s="150"/>
      <c r="L518" s="150"/>
      <c r="M518" s="5"/>
      <c r="N518" s="5"/>
      <c r="O518" s="5"/>
      <c r="P518" s="5"/>
      <c r="Q518" s="5"/>
      <c r="R518" s="5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spans="1:39" ht="19.5" customHeight="1">
      <c r="A519" s="76" t="s">
        <v>342</v>
      </c>
      <c r="B519" s="132"/>
      <c r="C519" s="132"/>
      <c r="D519" s="76"/>
      <c r="E519" s="413"/>
      <c r="F519" s="132"/>
      <c r="G519" s="132"/>
      <c r="H519" s="76"/>
      <c r="I519" s="424"/>
      <c r="J519" s="293"/>
      <c r="K519" s="151"/>
      <c r="L519" s="151"/>
      <c r="M519" s="5"/>
      <c r="N519" s="5"/>
      <c r="O519" s="5"/>
      <c r="P519" s="5"/>
      <c r="Q519" s="5"/>
      <c r="R519" s="5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spans="1:39" ht="19.5" customHeight="1">
      <c r="A520" s="76" t="s">
        <v>343</v>
      </c>
      <c r="B520" s="132"/>
      <c r="C520" s="132"/>
      <c r="D520" s="76"/>
      <c r="E520" s="413"/>
      <c r="F520" s="132"/>
      <c r="G520" s="132"/>
      <c r="H520" s="76"/>
      <c r="I520" s="424"/>
      <c r="J520" s="293"/>
      <c r="K520" s="151"/>
      <c r="L520" s="15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pans="1:39" ht="19.5" customHeight="1">
      <c r="A521" s="73"/>
      <c r="B521" s="131"/>
      <c r="C521" s="131"/>
      <c r="D521" s="73"/>
      <c r="E521" s="412"/>
      <c r="F521" s="131"/>
      <c r="G521" s="131"/>
      <c r="H521" s="73"/>
      <c r="I521" s="423"/>
      <c r="J521" s="292"/>
      <c r="K521" s="150"/>
      <c r="L521" s="150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spans="1:39" ht="19.5" customHeight="1">
      <c r="A522" s="5"/>
      <c r="B522" s="295"/>
      <c r="C522" s="265"/>
      <c r="D522" s="10"/>
      <c r="E522" s="398"/>
      <c r="F522" s="265"/>
      <c r="G522" s="265"/>
      <c r="H522" s="265"/>
      <c r="I522" s="414"/>
      <c r="J522" s="126"/>
      <c r="K522" s="126"/>
      <c r="L522" s="126"/>
      <c r="M522" s="5"/>
      <c r="N522" s="5"/>
      <c r="O522" s="5"/>
      <c r="P522" s="5"/>
      <c r="Q522" s="5"/>
      <c r="R522" s="5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spans="1:39" ht="19.5" customHeight="1">
      <c r="A523" s="5"/>
      <c r="B523" s="295"/>
      <c r="C523" s="265"/>
      <c r="D523" s="10"/>
      <c r="E523" s="398"/>
      <c r="F523" s="265"/>
      <c r="G523" s="265"/>
      <c r="H523" s="265"/>
      <c r="I523" s="414"/>
      <c r="J523" s="126"/>
      <c r="K523" s="126"/>
      <c r="L523" s="126"/>
      <c r="M523" s="5"/>
      <c r="N523" s="5"/>
      <c r="O523" s="5"/>
      <c r="P523" s="5"/>
      <c r="Q523" s="5"/>
      <c r="R523" s="5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spans="1:39" ht="19.5" customHeight="1">
      <c r="A524" s="78" t="s">
        <v>344</v>
      </c>
      <c r="B524" s="295"/>
      <c r="C524" s="308" t="s">
        <v>785</v>
      </c>
      <c r="D524" s="10"/>
      <c r="E524" s="398"/>
      <c r="F524" s="265"/>
      <c r="G524" s="265"/>
      <c r="H524" s="265"/>
      <c r="I524" s="414"/>
      <c r="J524" s="126"/>
      <c r="K524" s="126"/>
      <c r="L524" s="126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spans="1:39" ht="19.5" customHeight="1">
      <c r="A525" s="5"/>
      <c r="B525" s="295"/>
      <c r="C525" s="265"/>
      <c r="D525" s="10"/>
      <c r="E525" s="398"/>
      <c r="F525" s="265"/>
      <c r="G525" s="265"/>
      <c r="H525" s="265"/>
      <c r="I525" s="414"/>
      <c r="J525" s="126"/>
      <c r="K525" s="126"/>
      <c r="L525" s="126"/>
      <c r="M525" s="5"/>
      <c r="N525" s="5"/>
      <c r="O525" s="5"/>
      <c r="P525" s="5"/>
      <c r="Q525" s="5"/>
      <c r="R525" s="5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spans="1:39" ht="19.5" customHeight="1">
      <c r="A526" s="78" t="s">
        <v>346</v>
      </c>
      <c r="B526" s="295"/>
      <c r="C526" s="309" t="s">
        <v>347</v>
      </c>
      <c r="D526" s="10"/>
      <c r="E526" s="398"/>
      <c r="F526" s="265"/>
      <c r="G526" s="265"/>
      <c r="H526" s="265"/>
      <c r="I526" s="414"/>
      <c r="J526" s="126"/>
      <c r="K526" s="126"/>
      <c r="L526" s="126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spans="1:39" ht="19.5" customHeight="1">
      <c r="A527" s="5"/>
      <c r="B527" s="295"/>
      <c r="C527" s="295"/>
      <c r="D527" s="10"/>
      <c r="E527" s="398"/>
      <c r="F527" s="265"/>
      <c r="G527" s="265"/>
      <c r="H527" s="265"/>
      <c r="I527" s="414"/>
      <c r="J527" s="126"/>
      <c r="K527" s="126"/>
      <c r="L527" s="126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1:39" ht="19.5" customHeight="1">
      <c r="A528" s="81" t="s">
        <v>791</v>
      </c>
      <c r="B528" s="295"/>
      <c r="C528" s="309" t="s">
        <v>786</v>
      </c>
      <c r="D528" s="10"/>
      <c r="E528" s="398"/>
      <c r="F528" s="265"/>
      <c r="G528" s="265"/>
      <c r="H528" s="265"/>
      <c r="I528" s="414"/>
      <c r="J528" s="126"/>
      <c r="K528" s="126"/>
      <c r="L528" s="126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spans="1:39" ht="19.5" customHeight="1">
      <c r="A529" s="5"/>
      <c r="B529" s="295"/>
      <c r="C529" s="295"/>
      <c r="D529" s="10"/>
      <c r="E529" s="398"/>
      <c r="F529" s="265"/>
      <c r="G529" s="265"/>
      <c r="H529" s="265"/>
      <c r="I529" s="414"/>
      <c r="J529" s="126"/>
      <c r="K529" s="126"/>
      <c r="L529" s="126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spans="1:39" ht="19.5" customHeight="1">
      <c r="A530" s="78"/>
      <c r="B530" s="295"/>
      <c r="C530" s="309"/>
      <c r="D530" s="10"/>
      <c r="E530" s="398"/>
      <c r="F530" s="265"/>
      <c r="G530" s="265"/>
      <c r="H530" s="265"/>
      <c r="I530" s="414"/>
      <c r="J530" s="126"/>
      <c r="K530" s="126"/>
      <c r="L530" s="126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spans="1:39" ht="19.5" customHeight="1">
      <c r="A531" s="5"/>
      <c r="B531" s="295"/>
      <c r="C531" s="265"/>
      <c r="D531" s="10"/>
      <c r="E531" s="398"/>
      <c r="F531" s="265"/>
      <c r="G531" s="265"/>
      <c r="H531" s="265"/>
      <c r="I531" s="414"/>
      <c r="J531" s="126"/>
      <c r="K531" s="126"/>
      <c r="L531" s="126"/>
      <c r="M531" s="5"/>
      <c r="N531" s="5"/>
      <c r="O531" s="5"/>
      <c r="P531" s="5"/>
      <c r="Q531" s="5"/>
      <c r="R531" s="5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spans="1:39" ht="19.5" customHeight="1">
      <c r="A532" s="5"/>
      <c r="B532" s="295"/>
      <c r="C532" s="265"/>
      <c r="D532" s="10"/>
      <c r="E532" s="398"/>
      <c r="F532" s="265"/>
      <c r="G532" s="265"/>
      <c r="H532" s="265"/>
      <c r="I532" s="414"/>
      <c r="J532" s="126"/>
      <c r="K532" s="126"/>
      <c r="L532" s="126"/>
      <c r="M532" s="5"/>
      <c r="N532" s="5"/>
      <c r="O532" s="5"/>
      <c r="P532" s="5"/>
      <c r="Q532" s="5"/>
      <c r="R532" s="5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spans="1:39" ht="19.5" customHeight="1">
      <c r="A533" s="5"/>
      <c r="B533" s="295"/>
      <c r="C533" s="265"/>
      <c r="D533" s="10"/>
      <c r="E533" s="398"/>
      <c r="F533" s="265"/>
      <c r="G533" s="265"/>
      <c r="H533" s="265"/>
      <c r="I533" s="414"/>
      <c r="J533" s="126"/>
      <c r="K533" s="126"/>
      <c r="L533" s="126"/>
      <c r="M533" s="5"/>
      <c r="N533" s="5"/>
      <c r="O533" s="5"/>
      <c r="P533" s="5"/>
      <c r="Q533" s="5"/>
      <c r="R533" s="5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1:39" ht="19.5" customHeight="1">
      <c r="A534" s="5"/>
      <c r="B534" s="295"/>
      <c r="C534" s="265"/>
      <c r="D534" s="10"/>
      <c r="E534" s="398"/>
      <c r="F534" s="265"/>
      <c r="G534" s="265"/>
      <c r="H534" s="265"/>
      <c r="I534" s="414"/>
      <c r="J534" s="126"/>
      <c r="K534" s="126"/>
      <c r="L534" s="126"/>
      <c r="M534" s="5"/>
      <c r="N534" s="5"/>
      <c r="O534" s="5"/>
      <c r="P534" s="5"/>
      <c r="Q534" s="5"/>
      <c r="R534" s="5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1:39" ht="19.5" customHeight="1">
      <c r="A535" s="5"/>
      <c r="B535" s="295"/>
      <c r="C535" s="265"/>
      <c r="D535" s="10"/>
      <c r="E535" s="398"/>
      <c r="F535" s="265"/>
      <c r="G535" s="265"/>
      <c r="H535" s="265"/>
      <c r="I535" s="414"/>
      <c r="J535" s="126"/>
      <c r="K535" s="126"/>
      <c r="L535" s="126"/>
      <c r="M535" s="5"/>
      <c r="N535" s="5"/>
      <c r="O535" s="5"/>
      <c r="P535" s="5"/>
      <c r="Q535" s="5"/>
      <c r="R535" s="5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spans="1:39" ht="19.5" customHeight="1">
      <c r="A536" s="5"/>
      <c r="B536" s="295"/>
      <c r="C536" s="265"/>
      <c r="D536" s="10"/>
      <c r="E536" s="398"/>
      <c r="F536" s="265"/>
      <c r="G536" s="265"/>
      <c r="H536" s="265"/>
      <c r="I536" s="414"/>
      <c r="J536" s="126"/>
      <c r="K536" s="126"/>
      <c r="L536" s="126"/>
      <c r="M536" s="5"/>
      <c r="N536" s="5"/>
      <c r="O536" s="5"/>
      <c r="P536" s="5"/>
      <c r="Q536" s="5"/>
      <c r="R536" s="5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spans="1:39" ht="19.5" customHeight="1">
      <c r="A537" s="5"/>
      <c r="B537" s="295"/>
      <c r="C537" s="265"/>
      <c r="D537" s="10"/>
      <c r="E537" s="398"/>
      <c r="F537" s="265"/>
      <c r="G537" s="265"/>
      <c r="H537" s="265"/>
      <c r="I537" s="414"/>
      <c r="J537" s="126"/>
      <c r="K537" s="126"/>
      <c r="L537" s="126"/>
      <c r="M537" s="5"/>
      <c r="N537" s="5"/>
      <c r="O537" s="5"/>
      <c r="P537" s="5"/>
      <c r="Q537" s="5"/>
      <c r="R537" s="5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spans="1:39" ht="19.5" customHeight="1">
      <c r="A538" s="5"/>
      <c r="B538" s="295"/>
      <c r="C538" s="265"/>
      <c r="D538" s="10"/>
      <c r="E538" s="398"/>
      <c r="F538" s="265"/>
      <c r="G538" s="265"/>
      <c r="H538" s="265"/>
      <c r="I538" s="414"/>
      <c r="J538" s="126"/>
      <c r="K538" s="126"/>
      <c r="L538" s="126"/>
      <c r="M538" s="5"/>
      <c r="N538" s="5"/>
      <c r="O538" s="5"/>
      <c r="P538" s="5"/>
      <c r="Q538" s="5"/>
      <c r="R538" s="5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spans="1:39" ht="19.5" customHeight="1">
      <c r="A539" s="5"/>
      <c r="B539" s="295"/>
      <c r="C539" s="265"/>
      <c r="D539" s="10"/>
      <c r="E539" s="398"/>
      <c r="F539" s="265"/>
      <c r="G539" s="265"/>
      <c r="H539" s="265"/>
      <c r="I539" s="414"/>
      <c r="J539" s="126"/>
      <c r="K539" s="126"/>
      <c r="L539" s="126"/>
      <c r="M539" s="5"/>
      <c r="N539" s="5"/>
      <c r="O539" s="5"/>
      <c r="P539" s="5"/>
      <c r="Q539" s="5"/>
      <c r="R539" s="5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spans="1:39" ht="19.5" customHeight="1">
      <c r="A540" s="5"/>
      <c r="B540" s="295"/>
      <c r="C540" s="265"/>
      <c r="D540" s="10"/>
      <c r="E540" s="398"/>
      <c r="F540" s="265"/>
      <c r="G540" s="265"/>
      <c r="H540" s="265"/>
      <c r="I540" s="414"/>
      <c r="J540" s="126"/>
      <c r="K540" s="126"/>
      <c r="L540" s="126"/>
      <c r="M540" s="5"/>
      <c r="N540" s="5"/>
      <c r="O540" s="5"/>
      <c r="P540" s="5"/>
      <c r="Q540" s="5"/>
      <c r="R540" s="5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spans="1:39" ht="19.5" customHeight="1">
      <c r="A541" s="5"/>
      <c r="B541" s="295"/>
      <c r="C541" s="265"/>
      <c r="D541" s="10"/>
      <c r="E541" s="398"/>
      <c r="F541" s="265"/>
      <c r="G541" s="265"/>
      <c r="H541" s="265"/>
      <c r="I541" s="414"/>
      <c r="J541" s="126"/>
      <c r="K541" s="126"/>
      <c r="L541" s="126"/>
      <c r="M541" s="5"/>
      <c r="N541" s="5"/>
      <c r="O541" s="5"/>
      <c r="P541" s="5"/>
      <c r="Q541" s="5"/>
      <c r="R541" s="5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spans="1:39" ht="19.5" customHeight="1">
      <c r="A542" s="5"/>
      <c r="B542" s="295"/>
      <c r="C542" s="265"/>
      <c r="D542" s="10"/>
      <c r="E542" s="398"/>
      <c r="F542" s="265"/>
      <c r="G542" s="265"/>
      <c r="H542" s="265"/>
      <c r="I542" s="414"/>
      <c r="J542" s="126"/>
      <c r="K542" s="126"/>
      <c r="L542" s="126"/>
      <c r="M542" s="5"/>
      <c r="N542" s="5"/>
      <c r="O542" s="5"/>
      <c r="P542" s="5"/>
      <c r="Q542" s="5"/>
      <c r="R542" s="5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spans="1:39" ht="19.5" customHeight="1">
      <c r="A543" s="5"/>
      <c r="B543" s="295"/>
      <c r="C543" s="265"/>
      <c r="D543" s="10"/>
      <c r="E543" s="398"/>
      <c r="F543" s="265"/>
      <c r="G543" s="265"/>
      <c r="H543" s="265"/>
      <c r="I543" s="414"/>
      <c r="J543" s="126"/>
      <c r="K543" s="126"/>
      <c r="L543" s="126"/>
      <c r="M543" s="5"/>
      <c r="N543" s="5"/>
      <c r="O543" s="5"/>
      <c r="P543" s="5"/>
      <c r="Q543" s="5"/>
      <c r="R543" s="5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spans="1:39" ht="19.5" customHeight="1">
      <c r="A544" s="5"/>
      <c r="B544" s="295"/>
      <c r="C544" s="265"/>
      <c r="D544" s="10"/>
      <c r="E544" s="398"/>
      <c r="F544" s="265"/>
      <c r="G544" s="265"/>
      <c r="H544" s="265"/>
      <c r="I544" s="414"/>
      <c r="J544" s="126"/>
      <c r="K544" s="126"/>
      <c r="L544" s="126"/>
      <c r="M544" s="5"/>
      <c r="N544" s="5"/>
      <c r="O544" s="5"/>
      <c r="P544" s="5"/>
      <c r="Q544" s="5"/>
      <c r="R544" s="5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spans="1:39" ht="19.5" customHeight="1">
      <c r="A545" s="5"/>
      <c r="B545" s="295"/>
      <c r="C545" s="265"/>
      <c r="D545" s="10"/>
      <c r="E545" s="398"/>
      <c r="F545" s="265"/>
      <c r="G545" s="265"/>
      <c r="H545" s="265"/>
      <c r="I545" s="414"/>
      <c r="J545" s="126"/>
      <c r="K545" s="126"/>
      <c r="L545" s="126"/>
      <c r="M545" s="5"/>
      <c r="N545" s="5"/>
      <c r="O545" s="5"/>
      <c r="P545" s="5"/>
      <c r="Q545" s="5"/>
      <c r="R545" s="5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spans="1:39" ht="19.5" customHeight="1">
      <c r="A546" s="5"/>
      <c r="B546" s="295"/>
      <c r="C546" s="265"/>
      <c r="D546" s="10"/>
      <c r="E546" s="398"/>
      <c r="F546" s="265"/>
      <c r="G546" s="265"/>
      <c r="H546" s="265"/>
      <c r="I546" s="414"/>
      <c r="J546" s="126"/>
      <c r="K546" s="126"/>
      <c r="L546" s="126"/>
      <c r="M546" s="5"/>
      <c r="N546" s="5"/>
      <c r="O546" s="5"/>
      <c r="P546" s="5"/>
      <c r="Q546" s="5"/>
      <c r="R546" s="5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spans="1:39" ht="19.5" customHeight="1">
      <c r="A547" s="5"/>
      <c r="B547" s="295"/>
      <c r="C547" s="265"/>
      <c r="D547" s="10"/>
      <c r="E547" s="398"/>
      <c r="F547" s="265"/>
      <c r="G547" s="265"/>
      <c r="H547" s="265"/>
      <c r="I547" s="414"/>
      <c r="J547" s="126"/>
      <c r="K547" s="126"/>
      <c r="L547" s="126"/>
      <c r="M547" s="5"/>
      <c r="N547" s="5"/>
      <c r="O547" s="5"/>
      <c r="P547" s="5"/>
      <c r="Q547" s="5"/>
      <c r="R547" s="5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spans="1:39" ht="19.5" customHeight="1">
      <c r="A548" s="5"/>
      <c r="B548" s="295"/>
      <c r="C548" s="265"/>
      <c r="D548" s="10"/>
      <c r="E548" s="398"/>
      <c r="F548" s="265"/>
      <c r="G548" s="265"/>
      <c r="H548" s="265"/>
      <c r="I548" s="414"/>
      <c r="J548" s="126"/>
      <c r="K548" s="126"/>
      <c r="L548" s="126"/>
      <c r="M548" s="5"/>
      <c r="N548" s="5"/>
      <c r="O548" s="5"/>
      <c r="P548" s="5"/>
      <c r="Q548" s="5"/>
      <c r="R548" s="5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spans="1:39" ht="19.5" customHeight="1">
      <c r="A549" s="5"/>
      <c r="B549" s="295"/>
      <c r="C549" s="265"/>
      <c r="D549" s="10"/>
      <c r="E549" s="398"/>
      <c r="F549" s="265"/>
      <c r="G549" s="265"/>
      <c r="H549" s="265"/>
      <c r="I549" s="414"/>
      <c r="J549" s="126"/>
      <c r="K549" s="126"/>
      <c r="L549" s="126"/>
      <c r="M549" s="5"/>
      <c r="N549" s="5"/>
      <c r="O549" s="5"/>
      <c r="P549" s="5"/>
      <c r="Q549" s="5"/>
      <c r="R549" s="5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spans="1:39" ht="19.5" customHeight="1">
      <c r="A550" s="5"/>
      <c r="B550" s="295"/>
      <c r="C550" s="265"/>
      <c r="D550" s="10"/>
      <c r="E550" s="398"/>
      <c r="F550" s="265"/>
      <c r="G550" s="265"/>
      <c r="H550" s="265"/>
      <c r="I550" s="414"/>
      <c r="J550" s="126"/>
      <c r="K550" s="126"/>
      <c r="L550" s="126"/>
      <c r="M550" s="5"/>
      <c r="N550" s="5"/>
      <c r="O550" s="5"/>
      <c r="P550" s="5"/>
      <c r="Q550" s="5"/>
      <c r="R550" s="5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spans="1:39" ht="19.5" customHeight="1">
      <c r="A551" s="5"/>
      <c r="B551" s="295"/>
      <c r="C551" s="265"/>
      <c r="D551" s="10"/>
      <c r="E551" s="398"/>
      <c r="F551" s="265"/>
      <c r="G551" s="265"/>
      <c r="H551" s="265"/>
      <c r="I551" s="414"/>
      <c r="J551" s="126"/>
      <c r="K551" s="126"/>
      <c r="L551" s="126"/>
      <c r="M551" s="5"/>
      <c r="N551" s="5"/>
      <c r="O551" s="5"/>
      <c r="P551" s="5"/>
      <c r="Q551" s="5"/>
      <c r="R551" s="5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spans="1:39" ht="19.5" customHeight="1">
      <c r="A552" s="5"/>
      <c r="B552" s="295"/>
      <c r="C552" s="265"/>
      <c r="D552" s="10"/>
      <c r="E552" s="398"/>
      <c r="F552" s="265"/>
      <c r="G552" s="265"/>
      <c r="H552" s="265"/>
      <c r="I552" s="414"/>
      <c r="J552" s="126"/>
      <c r="K552" s="126"/>
      <c r="L552" s="126"/>
      <c r="M552" s="5"/>
      <c r="N552" s="5"/>
      <c r="O552" s="5"/>
      <c r="P552" s="5"/>
      <c r="Q552" s="5"/>
      <c r="R552" s="5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spans="1:39" ht="19.5" customHeight="1">
      <c r="A553" s="5"/>
      <c r="B553" s="295"/>
      <c r="C553" s="265"/>
      <c r="D553" s="10"/>
      <c r="E553" s="398"/>
      <c r="F553" s="265"/>
      <c r="G553" s="265"/>
      <c r="H553" s="265"/>
      <c r="I553" s="414"/>
      <c r="J553" s="126"/>
      <c r="K553" s="126"/>
      <c r="L553" s="126"/>
      <c r="M553" s="5"/>
      <c r="N553" s="5"/>
      <c r="O553" s="5"/>
      <c r="P553" s="5"/>
      <c r="Q553" s="5"/>
      <c r="R553" s="5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spans="1:39" ht="19.5" customHeight="1">
      <c r="A554" s="5"/>
      <c r="B554" s="295"/>
      <c r="C554" s="265"/>
      <c r="D554" s="10"/>
      <c r="E554" s="398"/>
      <c r="F554" s="265"/>
      <c r="G554" s="265"/>
      <c r="H554" s="265"/>
      <c r="I554" s="414"/>
      <c r="J554" s="126"/>
      <c r="K554" s="126"/>
      <c r="L554" s="126"/>
      <c r="M554" s="5"/>
      <c r="N554" s="5"/>
      <c r="O554" s="5"/>
      <c r="P554" s="5"/>
      <c r="Q554" s="5"/>
      <c r="R554" s="5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spans="1:39" ht="19.5" customHeight="1">
      <c r="A555" s="5"/>
      <c r="B555" s="295"/>
      <c r="C555" s="265"/>
      <c r="D555" s="10"/>
      <c r="E555" s="398"/>
      <c r="F555" s="265"/>
      <c r="G555" s="265"/>
      <c r="H555" s="265"/>
      <c r="I555" s="414"/>
      <c r="J555" s="126"/>
      <c r="K555" s="126"/>
      <c r="L555" s="126"/>
      <c r="M555" s="5"/>
      <c r="N555" s="5"/>
      <c r="O555" s="5"/>
      <c r="P555" s="5"/>
      <c r="Q555" s="5"/>
      <c r="R555" s="5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spans="1:39" ht="19.5" customHeight="1">
      <c r="A556" s="5"/>
      <c r="B556" s="295"/>
      <c r="C556" s="265"/>
      <c r="D556" s="10"/>
      <c r="E556" s="398"/>
      <c r="F556" s="265"/>
      <c r="G556" s="265"/>
      <c r="H556" s="265"/>
      <c r="I556" s="414"/>
      <c r="J556" s="126"/>
      <c r="K556" s="126"/>
      <c r="L556" s="126"/>
      <c r="M556" s="5"/>
      <c r="N556" s="5"/>
      <c r="O556" s="5"/>
      <c r="P556" s="5"/>
      <c r="Q556" s="5"/>
      <c r="R556" s="5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spans="1:39" ht="19.5" customHeight="1">
      <c r="A557" s="5"/>
      <c r="B557" s="295"/>
      <c r="C557" s="265"/>
      <c r="D557" s="10"/>
      <c r="E557" s="398"/>
      <c r="F557" s="265"/>
      <c r="G557" s="265"/>
      <c r="H557" s="265"/>
      <c r="I557" s="414"/>
      <c r="J557" s="126"/>
      <c r="K557" s="126"/>
      <c r="L557" s="126"/>
      <c r="M557" s="5"/>
      <c r="N557" s="5"/>
      <c r="O557" s="5"/>
      <c r="P557" s="5"/>
      <c r="Q557" s="5"/>
      <c r="R557" s="5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spans="1:39" ht="19.5" customHeight="1">
      <c r="A558" s="5"/>
      <c r="B558" s="295"/>
      <c r="C558" s="265"/>
      <c r="D558" s="10"/>
      <c r="E558" s="398"/>
      <c r="F558" s="265"/>
      <c r="G558" s="265"/>
      <c r="H558" s="265"/>
      <c r="I558" s="414"/>
      <c r="J558" s="126"/>
      <c r="K558" s="126"/>
      <c r="L558" s="126"/>
      <c r="M558" s="5"/>
      <c r="N558" s="5"/>
      <c r="O558" s="5"/>
      <c r="P558" s="5"/>
      <c r="Q558" s="5"/>
      <c r="R558" s="5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spans="1:39" ht="19.5" customHeight="1">
      <c r="A559" s="5"/>
      <c r="B559" s="295"/>
      <c r="C559" s="265"/>
      <c r="D559" s="10"/>
      <c r="E559" s="398"/>
      <c r="F559" s="265"/>
      <c r="G559" s="265"/>
      <c r="H559" s="265"/>
      <c r="I559" s="414"/>
      <c r="J559" s="126"/>
      <c r="K559" s="126"/>
      <c r="L559" s="126"/>
      <c r="M559" s="5"/>
      <c r="N559" s="5"/>
      <c r="O559" s="5"/>
      <c r="P559" s="5"/>
      <c r="Q559" s="5"/>
      <c r="R559" s="5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spans="1:39" ht="19.5" customHeight="1">
      <c r="A560" s="5"/>
      <c r="B560" s="295"/>
      <c r="C560" s="265"/>
      <c r="D560" s="10"/>
      <c r="E560" s="398"/>
      <c r="F560" s="265"/>
      <c r="G560" s="265"/>
      <c r="H560" s="265"/>
      <c r="I560" s="414"/>
      <c r="J560" s="126"/>
      <c r="K560" s="126"/>
      <c r="L560" s="126"/>
      <c r="M560" s="5"/>
      <c r="N560" s="5"/>
      <c r="O560" s="5"/>
      <c r="P560" s="5"/>
      <c r="Q560" s="5"/>
      <c r="R560" s="5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spans="1:39" ht="19.5" customHeight="1">
      <c r="A561" s="5"/>
      <c r="B561" s="295"/>
      <c r="C561" s="265"/>
      <c r="D561" s="10"/>
      <c r="E561" s="398"/>
      <c r="F561" s="265"/>
      <c r="G561" s="265"/>
      <c r="H561" s="265"/>
      <c r="I561" s="414"/>
      <c r="J561" s="126"/>
      <c r="K561" s="126"/>
      <c r="L561" s="126"/>
      <c r="M561" s="5"/>
      <c r="N561" s="5"/>
      <c r="O561" s="5"/>
      <c r="P561" s="5"/>
      <c r="Q561" s="5"/>
      <c r="R561" s="5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spans="1:39" ht="19.5" customHeight="1">
      <c r="A562" s="5"/>
      <c r="B562" s="295"/>
      <c r="C562" s="265"/>
      <c r="D562" s="10"/>
      <c r="E562" s="398"/>
      <c r="F562" s="265"/>
      <c r="G562" s="265"/>
      <c r="H562" s="265"/>
      <c r="I562" s="414"/>
      <c r="J562" s="126"/>
      <c r="K562" s="126"/>
      <c r="L562" s="126"/>
      <c r="M562" s="5"/>
      <c r="N562" s="5"/>
      <c r="O562" s="5"/>
      <c r="P562" s="5"/>
      <c r="Q562" s="5"/>
      <c r="R562" s="5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spans="1:39" ht="19.5" customHeight="1">
      <c r="A563" s="5"/>
      <c r="B563" s="295"/>
      <c r="C563" s="265"/>
      <c r="D563" s="10"/>
      <c r="E563" s="398"/>
      <c r="F563" s="265"/>
      <c r="G563" s="265"/>
      <c r="H563" s="265"/>
      <c r="I563" s="414"/>
      <c r="J563" s="126"/>
      <c r="K563" s="126"/>
      <c r="L563" s="126"/>
      <c r="M563" s="5"/>
      <c r="N563" s="5"/>
      <c r="O563" s="5"/>
      <c r="P563" s="5"/>
      <c r="Q563" s="5"/>
      <c r="R563" s="5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spans="1:39" ht="19.5" customHeight="1">
      <c r="A564" s="5"/>
      <c r="B564" s="295"/>
      <c r="C564" s="265"/>
      <c r="D564" s="10"/>
      <c r="E564" s="398"/>
      <c r="F564" s="265"/>
      <c r="G564" s="265"/>
      <c r="H564" s="265"/>
      <c r="I564" s="414"/>
      <c r="J564" s="126"/>
      <c r="K564" s="126"/>
      <c r="L564" s="126"/>
      <c r="M564" s="5"/>
      <c r="N564" s="5"/>
      <c r="O564" s="5"/>
      <c r="P564" s="5"/>
      <c r="Q564" s="5"/>
      <c r="R564" s="5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spans="1:39" ht="19.5" customHeight="1">
      <c r="A565" s="5"/>
      <c r="B565" s="295"/>
      <c r="C565" s="265"/>
      <c r="D565" s="10"/>
      <c r="E565" s="398"/>
      <c r="F565" s="265"/>
      <c r="G565" s="265"/>
      <c r="H565" s="265"/>
      <c r="I565" s="414"/>
      <c r="J565" s="126"/>
      <c r="K565" s="126"/>
      <c r="L565" s="126"/>
      <c r="M565" s="5"/>
      <c r="N565" s="5"/>
      <c r="O565" s="5"/>
      <c r="P565" s="5"/>
      <c r="Q565" s="5"/>
      <c r="R565" s="5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spans="1:39" ht="19.5" customHeight="1">
      <c r="A566" s="5"/>
      <c r="B566" s="295"/>
      <c r="C566" s="265"/>
      <c r="D566" s="10"/>
      <c r="E566" s="398"/>
      <c r="F566" s="265"/>
      <c r="G566" s="265"/>
      <c r="H566" s="265"/>
      <c r="I566" s="414"/>
      <c r="J566" s="126"/>
      <c r="K566" s="126"/>
      <c r="L566" s="126"/>
      <c r="M566" s="5"/>
      <c r="N566" s="5"/>
      <c r="O566" s="5"/>
      <c r="P566" s="5"/>
      <c r="Q566" s="5"/>
      <c r="R566" s="5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spans="1:39" ht="19.5" customHeight="1">
      <c r="A567" s="5"/>
      <c r="B567" s="295"/>
      <c r="C567" s="265"/>
      <c r="D567" s="10"/>
      <c r="E567" s="398"/>
      <c r="F567" s="265"/>
      <c r="G567" s="265"/>
      <c r="H567" s="265"/>
      <c r="I567" s="414"/>
      <c r="J567" s="126"/>
      <c r="K567" s="126"/>
      <c r="L567" s="126"/>
      <c r="M567" s="5"/>
      <c r="N567" s="5"/>
      <c r="O567" s="5"/>
      <c r="P567" s="5"/>
      <c r="Q567" s="5"/>
      <c r="R567" s="5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ht="19.5" customHeight="1">
      <c r="A568" s="5"/>
      <c r="B568" s="295"/>
      <c r="C568" s="265"/>
      <c r="D568" s="10"/>
      <c r="E568" s="398"/>
      <c r="F568" s="265"/>
      <c r="G568" s="265"/>
      <c r="H568" s="265"/>
      <c r="I568" s="414"/>
      <c r="J568" s="126"/>
      <c r="K568" s="126"/>
      <c r="L568" s="126"/>
      <c r="M568" s="5"/>
      <c r="N568" s="5"/>
      <c r="O568" s="5"/>
      <c r="P568" s="5"/>
      <c r="Q568" s="5"/>
      <c r="R568" s="5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ht="19.5" customHeight="1">
      <c r="A569" s="5"/>
      <c r="B569" s="295"/>
      <c r="C569" s="265"/>
      <c r="D569" s="10"/>
      <c r="E569" s="398"/>
      <c r="F569" s="265"/>
      <c r="G569" s="265"/>
      <c r="H569" s="265"/>
      <c r="I569" s="414"/>
      <c r="J569" s="126"/>
      <c r="K569" s="126"/>
      <c r="L569" s="126"/>
      <c r="M569" s="5"/>
      <c r="N569" s="5"/>
      <c r="O569" s="5"/>
      <c r="P569" s="5"/>
      <c r="Q569" s="5"/>
      <c r="R569" s="5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spans="1:39" ht="19.5" customHeight="1">
      <c r="A570" s="5"/>
      <c r="B570" s="295"/>
      <c r="C570" s="265"/>
      <c r="D570" s="10"/>
      <c r="E570" s="398"/>
      <c r="F570" s="265"/>
      <c r="G570" s="265"/>
      <c r="H570" s="265"/>
      <c r="I570" s="414"/>
      <c r="J570" s="126"/>
      <c r="K570" s="126"/>
      <c r="L570" s="126"/>
      <c r="M570" s="5"/>
      <c r="N570" s="5"/>
      <c r="O570" s="5"/>
      <c r="P570" s="5"/>
      <c r="Q570" s="5"/>
      <c r="R570" s="5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spans="1:39" ht="19.5" customHeight="1">
      <c r="A571" s="5"/>
      <c r="B571" s="295"/>
      <c r="C571" s="265"/>
      <c r="D571" s="10"/>
      <c r="E571" s="398"/>
      <c r="F571" s="265"/>
      <c r="G571" s="265"/>
      <c r="H571" s="265"/>
      <c r="I571" s="414"/>
      <c r="J571" s="126"/>
      <c r="K571" s="126"/>
      <c r="L571" s="126"/>
      <c r="M571" s="5"/>
      <c r="N571" s="5"/>
      <c r="O571" s="5"/>
      <c r="P571" s="5"/>
      <c r="Q571" s="5"/>
      <c r="R571" s="5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spans="1:39" ht="19.5" customHeight="1">
      <c r="A572" s="5"/>
      <c r="B572" s="295"/>
      <c r="C572" s="265"/>
      <c r="D572" s="10"/>
      <c r="E572" s="398"/>
      <c r="F572" s="265"/>
      <c r="G572" s="265"/>
      <c r="H572" s="265"/>
      <c r="I572" s="414"/>
      <c r="J572" s="126"/>
      <c r="K572" s="126"/>
      <c r="L572" s="126"/>
      <c r="M572" s="5"/>
      <c r="N572" s="5"/>
      <c r="O572" s="5"/>
      <c r="P572" s="5"/>
      <c r="Q572" s="5"/>
      <c r="R572" s="5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ht="19.5" customHeight="1">
      <c r="A573" s="5"/>
      <c r="B573" s="295"/>
      <c r="C573" s="265"/>
      <c r="D573" s="10"/>
      <c r="E573" s="398"/>
      <c r="F573" s="265"/>
      <c r="G573" s="265"/>
      <c r="H573" s="265"/>
      <c r="I573" s="414"/>
      <c r="J573" s="126"/>
      <c r="K573" s="126"/>
      <c r="L573" s="126"/>
      <c r="M573" s="5"/>
      <c r="N573" s="5"/>
      <c r="O573" s="5"/>
      <c r="P573" s="5"/>
      <c r="Q573" s="5"/>
      <c r="R573" s="5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spans="1:39" ht="19.5" customHeight="1">
      <c r="A574" s="5"/>
      <c r="B574" s="295"/>
      <c r="C574" s="265"/>
      <c r="D574" s="10"/>
      <c r="E574" s="398"/>
      <c r="F574" s="265"/>
      <c r="G574" s="265"/>
      <c r="H574" s="265"/>
      <c r="I574" s="414"/>
      <c r="J574" s="126"/>
      <c r="K574" s="126"/>
      <c r="L574" s="126"/>
      <c r="M574" s="5"/>
      <c r="N574" s="5"/>
      <c r="O574" s="5"/>
      <c r="P574" s="5"/>
      <c r="Q574" s="5"/>
      <c r="R574" s="5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ht="19.5" customHeight="1">
      <c r="A575" s="5"/>
      <c r="B575" s="295"/>
      <c r="C575" s="265"/>
      <c r="D575" s="10"/>
      <c r="E575" s="398"/>
      <c r="F575" s="265"/>
      <c r="G575" s="265"/>
      <c r="H575" s="265"/>
      <c r="I575" s="414"/>
      <c r="J575" s="126"/>
      <c r="K575" s="126"/>
      <c r="L575" s="126"/>
      <c r="M575" s="5"/>
      <c r="N575" s="5"/>
      <c r="O575" s="5"/>
      <c r="P575" s="5"/>
      <c r="Q575" s="5"/>
      <c r="R575" s="5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spans="1:39" ht="19.5" customHeight="1">
      <c r="A576" s="5"/>
      <c r="B576" s="295"/>
      <c r="C576" s="265"/>
      <c r="D576" s="10"/>
      <c r="E576" s="398"/>
      <c r="F576" s="265"/>
      <c r="G576" s="265"/>
      <c r="H576" s="265"/>
      <c r="I576" s="414"/>
      <c r="J576" s="126"/>
      <c r="K576" s="126"/>
      <c r="L576" s="126"/>
      <c r="M576" s="5"/>
      <c r="N576" s="5"/>
      <c r="O576" s="5"/>
      <c r="P576" s="5"/>
      <c r="Q576" s="5"/>
      <c r="R576" s="5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spans="1:39" ht="19.5" customHeight="1">
      <c r="A577" s="5"/>
      <c r="B577" s="295"/>
      <c r="C577" s="265"/>
      <c r="D577" s="10"/>
      <c r="E577" s="398"/>
      <c r="F577" s="265"/>
      <c r="G577" s="265"/>
      <c r="H577" s="265"/>
      <c r="I577" s="414"/>
      <c r="J577" s="126"/>
      <c r="K577" s="126"/>
      <c r="L577" s="126"/>
      <c r="M577" s="5"/>
      <c r="N577" s="5"/>
      <c r="O577" s="5"/>
      <c r="P577" s="5"/>
      <c r="Q577" s="5"/>
      <c r="R577" s="5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spans="1:39" ht="19.5" customHeight="1">
      <c r="A578" s="5"/>
      <c r="B578" s="295"/>
      <c r="C578" s="265"/>
      <c r="D578" s="10"/>
      <c r="E578" s="398"/>
      <c r="F578" s="265"/>
      <c r="G578" s="265"/>
      <c r="H578" s="265"/>
      <c r="I578" s="414"/>
      <c r="J578" s="126"/>
      <c r="K578" s="126"/>
      <c r="L578" s="126"/>
      <c r="M578" s="5"/>
      <c r="N578" s="5"/>
      <c r="O578" s="5"/>
      <c r="P578" s="5"/>
      <c r="Q578" s="5"/>
      <c r="R578" s="5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spans="1:39" ht="19.5" customHeight="1">
      <c r="A579" s="5"/>
      <c r="B579" s="295"/>
      <c r="C579" s="265"/>
      <c r="D579" s="10"/>
      <c r="E579" s="398"/>
      <c r="F579" s="265"/>
      <c r="G579" s="265"/>
      <c r="H579" s="265"/>
      <c r="I579" s="414"/>
      <c r="J579" s="126"/>
      <c r="K579" s="126"/>
      <c r="L579" s="126"/>
      <c r="M579" s="5"/>
      <c r="N579" s="5"/>
      <c r="O579" s="5"/>
      <c r="P579" s="5"/>
      <c r="Q579" s="5"/>
      <c r="R579" s="5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spans="1:39" ht="19.5" customHeight="1">
      <c r="A580" s="5"/>
      <c r="B580" s="295"/>
      <c r="C580" s="265"/>
      <c r="D580" s="10"/>
      <c r="E580" s="398"/>
      <c r="F580" s="265"/>
      <c r="G580" s="265"/>
      <c r="H580" s="265"/>
      <c r="I580" s="414"/>
      <c r="J580" s="126"/>
      <c r="K580" s="126"/>
      <c r="L580" s="126"/>
      <c r="M580" s="5"/>
      <c r="N580" s="5"/>
      <c r="O580" s="5"/>
      <c r="P580" s="5"/>
      <c r="Q580" s="5"/>
      <c r="R580" s="5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spans="1:39" ht="19.5" customHeight="1">
      <c r="A581" s="5"/>
      <c r="B581" s="295"/>
      <c r="C581" s="265"/>
      <c r="D581" s="10"/>
      <c r="E581" s="398"/>
      <c r="F581" s="265"/>
      <c r="G581" s="265"/>
      <c r="H581" s="265"/>
      <c r="I581" s="414"/>
      <c r="J581" s="126"/>
      <c r="K581" s="126"/>
      <c r="L581" s="126"/>
      <c r="M581" s="5"/>
      <c r="N581" s="5"/>
      <c r="O581" s="5"/>
      <c r="P581" s="5"/>
      <c r="Q581" s="5"/>
      <c r="R581" s="5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spans="1:39" ht="19.5" customHeight="1">
      <c r="A582" s="5"/>
      <c r="B582" s="295"/>
      <c r="C582" s="265"/>
      <c r="D582" s="10"/>
      <c r="E582" s="398"/>
      <c r="F582" s="265"/>
      <c r="G582" s="265"/>
      <c r="H582" s="265"/>
      <c r="I582" s="414"/>
      <c r="J582" s="126"/>
      <c r="K582" s="126"/>
      <c r="L582" s="126"/>
      <c r="M582" s="5"/>
      <c r="N582" s="5"/>
      <c r="O582" s="5"/>
      <c r="P582" s="5"/>
      <c r="Q582" s="5"/>
      <c r="R582" s="5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spans="1:39" ht="19.5" customHeight="1">
      <c r="A583" s="5"/>
      <c r="B583" s="295"/>
      <c r="C583" s="265"/>
      <c r="D583" s="10"/>
      <c r="E583" s="398"/>
      <c r="F583" s="265"/>
      <c r="G583" s="265"/>
      <c r="H583" s="265"/>
      <c r="I583" s="414"/>
      <c r="J583" s="126"/>
      <c r="K583" s="126"/>
      <c r="L583" s="126"/>
      <c r="M583" s="5"/>
      <c r="N583" s="5"/>
      <c r="O583" s="5"/>
      <c r="P583" s="5"/>
      <c r="Q583" s="5"/>
      <c r="R583" s="5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spans="1:39" ht="19.5" customHeight="1">
      <c r="A584" s="5"/>
      <c r="B584" s="295"/>
      <c r="C584" s="265"/>
      <c r="D584" s="10"/>
      <c r="E584" s="398"/>
      <c r="F584" s="265"/>
      <c r="G584" s="265"/>
      <c r="H584" s="265"/>
      <c r="I584" s="414"/>
      <c r="J584" s="126"/>
      <c r="K584" s="126"/>
      <c r="L584" s="126"/>
      <c r="M584" s="5"/>
      <c r="N584" s="5"/>
      <c r="O584" s="5"/>
      <c r="P584" s="5"/>
      <c r="Q584" s="5"/>
      <c r="R584" s="5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spans="1:39" ht="19.5" customHeight="1">
      <c r="A585" s="5"/>
      <c r="B585" s="295"/>
      <c r="C585" s="265"/>
      <c r="D585" s="10"/>
      <c r="E585" s="398"/>
      <c r="F585" s="265"/>
      <c r="G585" s="265"/>
      <c r="H585" s="265"/>
      <c r="I585" s="414"/>
      <c r="J585" s="126"/>
      <c r="K585" s="126"/>
      <c r="L585" s="126"/>
      <c r="M585" s="5"/>
      <c r="N585" s="5"/>
      <c r="O585" s="5"/>
      <c r="P585" s="5"/>
      <c r="Q585" s="5"/>
      <c r="R585" s="5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1:39" ht="19.5" customHeight="1">
      <c r="A586" s="5"/>
      <c r="B586" s="295"/>
      <c r="C586" s="265"/>
      <c r="D586" s="10"/>
      <c r="E586" s="398"/>
      <c r="F586" s="265"/>
      <c r="G586" s="265"/>
      <c r="H586" s="265"/>
      <c r="I586" s="414"/>
      <c r="J586" s="126"/>
      <c r="K586" s="126"/>
      <c r="L586" s="126"/>
      <c r="M586" s="5"/>
      <c r="N586" s="5"/>
      <c r="O586" s="5"/>
      <c r="P586" s="5"/>
      <c r="Q586" s="5"/>
      <c r="R586" s="5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1:39" ht="19.5" customHeight="1">
      <c r="A587" s="5"/>
      <c r="B587" s="295"/>
      <c r="C587" s="265"/>
      <c r="D587" s="10"/>
      <c r="E587" s="398"/>
      <c r="F587" s="265"/>
      <c r="G587" s="265"/>
      <c r="H587" s="265"/>
      <c r="I587" s="414"/>
      <c r="J587" s="126"/>
      <c r="K587" s="126"/>
      <c r="L587" s="126"/>
      <c r="M587" s="5"/>
      <c r="N587" s="5"/>
      <c r="O587" s="5"/>
      <c r="P587" s="5"/>
      <c r="Q587" s="5"/>
      <c r="R587" s="5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1:39" ht="19.5" customHeight="1">
      <c r="A588" s="5"/>
      <c r="B588" s="295"/>
      <c r="C588" s="265"/>
      <c r="D588" s="10"/>
      <c r="E588" s="398"/>
      <c r="F588" s="265"/>
      <c r="G588" s="265"/>
      <c r="H588" s="265"/>
      <c r="I588" s="414"/>
      <c r="J588" s="126"/>
      <c r="K588" s="126"/>
      <c r="L588" s="126"/>
      <c r="M588" s="5"/>
      <c r="N588" s="5"/>
      <c r="O588" s="5"/>
      <c r="P588" s="5"/>
      <c r="Q588" s="5"/>
      <c r="R588" s="5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ht="19.5" customHeight="1">
      <c r="A589" s="5"/>
      <c r="B589" s="295"/>
      <c r="C589" s="265"/>
      <c r="D589" s="10"/>
      <c r="E589" s="398"/>
      <c r="F589" s="265"/>
      <c r="G589" s="265"/>
      <c r="H589" s="265"/>
      <c r="I589" s="414"/>
      <c r="J589" s="126"/>
      <c r="K589" s="126"/>
      <c r="L589" s="126"/>
      <c r="M589" s="5"/>
      <c r="N589" s="5"/>
      <c r="O589" s="5"/>
      <c r="P589" s="5"/>
      <c r="Q589" s="5"/>
      <c r="R589" s="5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ht="19.5" customHeight="1">
      <c r="A590" s="5"/>
      <c r="B590" s="295"/>
      <c r="C590" s="265"/>
      <c r="D590" s="10"/>
      <c r="E590" s="398"/>
      <c r="F590" s="265"/>
      <c r="G590" s="265"/>
      <c r="H590" s="265"/>
      <c r="I590" s="414"/>
      <c r="J590" s="126"/>
      <c r="K590" s="126"/>
      <c r="L590" s="126"/>
      <c r="M590" s="5"/>
      <c r="N590" s="5"/>
      <c r="O590" s="5"/>
      <c r="P590" s="5"/>
      <c r="Q590" s="5"/>
      <c r="R590" s="5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ht="19.5" customHeight="1">
      <c r="A591" s="5"/>
      <c r="B591" s="295"/>
      <c r="C591" s="265"/>
      <c r="D591" s="10"/>
      <c r="E591" s="398"/>
      <c r="F591" s="265"/>
      <c r="G591" s="265"/>
      <c r="H591" s="265"/>
      <c r="I591" s="414"/>
      <c r="J591" s="126"/>
      <c r="K591" s="126"/>
      <c r="L591" s="126"/>
      <c r="M591" s="5"/>
      <c r="N591" s="5"/>
      <c r="O591" s="5"/>
      <c r="P591" s="5"/>
      <c r="Q591" s="5"/>
      <c r="R591" s="5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ht="19.5" customHeight="1">
      <c r="A592" s="5"/>
      <c r="B592" s="295"/>
      <c r="C592" s="265"/>
      <c r="D592" s="10"/>
      <c r="E592" s="398"/>
      <c r="F592" s="265"/>
      <c r="G592" s="265"/>
      <c r="H592" s="265"/>
      <c r="I592" s="414"/>
      <c r="J592" s="126"/>
      <c r="K592" s="126"/>
      <c r="L592" s="126"/>
      <c r="M592" s="5"/>
      <c r="N592" s="5"/>
      <c r="O592" s="5"/>
      <c r="P592" s="5"/>
      <c r="Q592" s="5"/>
      <c r="R592" s="5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1:39" ht="19.5" customHeight="1">
      <c r="A593" s="5"/>
      <c r="B593" s="295"/>
      <c r="C593" s="265"/>
      <c r="D593" s="10"/>
      <c r="E593" s="398"/>
      <c r="F593" s="265"/>
      <c r="G593" s="265"/>
      <c r="H593" s="265"/>
      <c r="I593" s="414"/>
      <c r="J593" s="126"/>
      <c r="K593" s="126"/>
      <c r="L593" s="126"/>
      <c r="M593" s="5"/>
      <c r="N593" s="5"/>
      <c r="O593" s="5"/>
      <c r="P593" s="5"/>
      <c r="Q593" s="5"/>
      <c r="R593" s="5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1:39" ht="19.5" customHeight="1">
      <c r="A594" s="5"/>
      <c r="B594" s="295"/>
      <c r="C594" s="265"/>
      <c r="D594" s="10"/>
      <c r="E594" s="398"/>
      <c r="F594" s="265"/>
      <c r="G594" s="265"/>
      <c r="H594" s="265"/>
      <c r="I594" s="414"/>
      <c r="J594" s="126"/>
      <c r="K594" s="126"/>
      <c r="L594" s="126"/>
      <c r="M594" s="5"/>
      <c r="N594" s="5"/>
      <c r="O594" s="5"/>
      <c r="P594" s="5"/>
      <c r="Q594" s="5"/>
      <c r="R594" s="5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1:39" ht="19.5" customHeight="1">
      <c r="A595" s="5"/>
      <c r="B595" s="295"/>
      <c r="C595" s="265"/>
      <c r="D595" s="10"/>
      <c r="E595" s="398"/>
      <c r="F595" s="265"/>
      <c r="G595" s="265"/>
      <c r="H595" s="265"/>
      <c r="I595" s="414"/>
      <c r="J595" s="126"/>
      <c r="K595" s="126"/>
      <c r="L595" s="126"/>
      <c r="M595" s="5"/>
      <c r="N595" s="5"/>
      <c r="O595" s="5"/>
      <c r="P595" s="5"/>
      <c r="Q595" s="5"/>
      <c r="R595" s="5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1:39" ht="19.5" customHeight="1">
      <c r="A596" s="5"/>
      <c r="B596" s="295"/>
      <c r="C596" s="265"/>
      <c r="D596" s="10"/>
      <c r="E596" s="398"/>
      <c r="F596" s="265"/>
      <c r="G596" s="265"/>
      <c r="H596" s="265"/>
      <c r="I596" s="414"/>
      <c r="J596" s="126"/>
      <c r="K596" s="126"/>
      <c r="L596" s="126"/>
      <c r="M596" s="5"/>
      <c r="N596" s="5"/>
      <c r="O596" s="5"/>
      <c r="P596" s="5"/>
      <c r="Q596" s="5"/>
      <c r="R596" s="5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ht="19.5" customHeight="1">
      <c r="A597" s="5"/>
      <c r="B597" s="295"/>
      <c r="C597" s="265"/>
      <c r="D597" s="10"/>
      <c r="E597" s="398"/>
      <c r="F597" s="265"/>
      <c r="G597" s="265"/>
      <c r="H597" s="265"/>
      <c r="I597" s="414"/>
      <c r="J597" s="126"/>
      <c r="K597" s="126"/>
      <c r="L597" s="126"/>
      <c r="M597" s="5"/>
      <c r="N597" s="5"/>
      <c r="O597" s="5"/>
      <c r="P597" s="5"/>
      <c r="Q597" s="5"/>
      <c r="R597" s="5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ht="19.5" customHeight="1">
      <c r="A598" s="5"/>
      <c r="B598" s="295"/>
      <c r="C598" s="265"/>
      <c r="D598" s="10"/>
      <c r="E598" s="398"/>
      <c r="F598" s="265"/>
      <c r="G598" s="265"/>
      <c r="H598" s="265"/>
      <c r="I598" s="414"/>
      <c r="J598" s="126"/>
      <c r="K598" s="126"/>
      <c r="L598" s="126"/>
      <c r="M598" s="5"/>
      <c r="N598" s="5"/>
      <c r="O598" s="5"/>
      <c r="P598" s="5"/>
      <c r="Q598" s="5"/>
      <c r="R598" s="5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1:39" ht="19.5" customHeight="1">
      <c r="A599" s="5"/>
      <c r="B599" s="295"/>
      <c r="C599" s="265"/>
      <c r="D599" s="10"/>
      <c r="E599" s="398"/>
      <c r="F599" s="265"/>
      <c r="G599" s="265"/>
      <c r="H599" s="265"/>
      <c r="I599" s="414"/>
      <c r="J599" s="126"/>
      <c r="K599" s="126"/>
      <c r="L599" s="126"/>
      <c r="M599" s="5"/>
      <c r="N599" s="5"/>
      <c r="O599" s="5"/>
      <c r="P599" s="5"/>
      <c r="Q599" s="5"/>
      <c r="R599" s="5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1:39" ht="19.5" customHeight="1">
      <c r="A600" s="5"/>
      <c r="B600" s="295"/>
      <c r="C600" s="265"/>
      <c r="D600" s="10"/>
      <c r="E600" s="398"/>
      <c r="F600" s="265"/>
      <c r="G600" s="265"/>
      <c r="H600" s="265"/>
      <c r="I600" s="414"/>
      <c r="J600" s="126"/>
      <c r="K600" s="126"/>
      <c r="L600" s="126"/>
      <c r="M600" s="5"/>
      <c r="N600" s="5"/>
      <c r="O600" s="5"/>
      <c r="P600" s="5"/>
      <c r="Q600" s="5"/>
      <c r="R600" s="5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1:39" ht="19.5" customHeight="1">
      <c r="A601" s="5"/>
      <c r="B601" s="295"/>
      <c r="C601" s="265"/>
      <c r="D601" s="10"/>
      <c r="E601" s="398"/>
      <c r="F601" s="265"/>
      <c r="G601" s="265"/>
      <c r="H601" s="265"/>
      <c r="I601" s="414"/>
      <c r="J601" s="126"/>
      <c r="K601" s="126"/>
      <c r="L601" s="126"/>
      <c r="M601" s="5"/>
      <c r="N601" s="5"/>
      <c r="O601" s="5"/>
      <c r="P601" s="5"/>
      <c r="Q601" s="5"/>
      <c r="R601" s="5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ht="19.5" customHeight="1">
      <c r="A602" s="5"/>
      <c r="B602" s="295"/>
      <c r="C602" s="265"/>
      <c r="D602" s="10"/>
      <c r="E602" s="398"/>
      <c r="F602" s="265"/>
      <c r="G602" s="265"/>
      <c r="H602" s="265"/>
      <c r="I602" s="414"/>
      <c r="J602" s="126"/>
      <c r="K602" s="126"/>
      <c r="L602" s="126"/>
      <c r="M602" s="5"/>
      <c r="N602" s="5"/>
      <c r="O602" s="5"/>
      <c r="P602" s="5"/>
      <c r="Q602" s="5"/>
      <c r="R602" s="5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1:39" ht="19.5" customHeight="1">
      <c r="A603" s="5"/>
      <c r="B603" s="295"/>
      <c r="C603" s="265"/>
      <c r="D603" s="10"/>
      <c r="E603" s="398"/>
      <c r="F603" s="265"/>
      <c r="G603" s="265"/>
      <c r="H603" s="265"/>
      <c r="I603" s="414"/>
      <c r="J603" s="126"/>
      <c r="K603" s="126"/>
      <c r="L603" s="126"/>
      <c r="M603" s="5"/>
      <c r="N603" s="5"/>
      <c r="O603" s="5"/>
      <c r="P603" s="5"/>
      <c r="Q603" s="5"/>
      <c r="R603" s="5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1:39" ht="19.5" customHeight="1">
      <c r="A604" s="5"/>
      <c r="B604" s="295"/>
      <c r="C604" s="265"/>
      <c r="D604" s="10"/>
      <c r="E604" s="398"/>
      <c r="F604" s="265"/>
      <c r="G604" s="265"/>
      <c r="H604" s="265"/>
      <c r="I604" s="414"/>
      <c r="J604" s="126"/>
      <c r="K604" s="126"/>
      <c r="L604" s="126"/>
      <c r="M604" s="5"/>
      <c r="N604" s="5"/>
      <c r="O604" s="5"/>
      <c r="P604" s="5"/>
      <c r="Q604" s="5"/>
      <c r="R604" s="5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1:39" ht="19.5" customHeight="1">
      <c r="A605" s="5"/>
      <c r="B605" s="295"/>
      <c r="C605" s="265"/>
      <c r="D605" s="10"/>
      <c r="E605" s="398"/>
      <c r="F605" s="265"/>
      <c r="G605" s="265"/>
      <c r="H605" s="265"/>
      <c r="I605" s="414"/>
      <c r="J605" s="126"/>
      <c r="K605" s="126"/>
      <c r="L605" s="126"/>
      <c r="M605" s="5"/>
      <c r="N605" s="5"/>
      <c r="O605" s="5"/>
      <c r="P605" s="5"/>
      <c r="Q605" s="5"/>
      <c r="R605" s="5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ht="19.5" customHeight="1">
      <c r="A606" s="5"/>
      <c r="B606" s="295"/>
      <c r="C606" s="265"/>
      <c r="D606" s="10"/>
      <c r="E606" s="398"/>
      <c r="F606" s="265"/>
      <c r="G606" s="265"/>
      <c r="H606" s="265"/>
      <c r="I606" s="414"/>
      <c r="J606" s="126"/>
      <c r="K606" s="126"/>
      <c r="L606" s="126"/>
      <c r="M606" s="5"/>
      <c r="N606" s="5"/>
      <c r="O606" s="5"/>
      <c r="P606" s="5"/>
      <c r="Q606" s="5"/>
      <c r="R606" s="5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1:39" ht="19.5" customHeight="1">
      <c r="A607" s="5"/>
      <c r="B607" s="295"/>
      <c r="C607" s="265"/>
      <c r="D607" s="10"/>
      <c r="E607" s="398"/>
      <c r="F607" s="265"/>
      <c r="G607" s="265"/>
      <c r="H607" s="265"/>
      <c r="I607" s="414"/>
      <c r="J607" s="126"/>
      <c r="K607" s="126"/>
      <c r="L607" s="126"/>
      <c r="M607" s="5"/>
      <c r="N607" s="5"/>
      <c r="O607" s="5"/>
      <c r="P607" s="5"/>
      <c r="Q607" s="5"/>
      <c r="R607" s="5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1:39" ht="19.5" customHeight="1">
      <c r="A608" s="5"/>
      <c r="B608" s="295"/>
      <c r="C608" s="265"/>
      <c r="D608" s="10"/>
      <c r="E608" s="398"/>
      <c r="F608" s="265"/>
      <c r="G608" s="265"/>
      <c r="H608" s="265"/>
      <c r="I608" s="414"/>
      <c r="J608" s="126"/>
      <c r="K608" s="126"/>
      <c r="L608" s="126"/>
      <c r="M608" s="5"/>
      <c r="N608" s="5"/>
      <c r="O608" s="5"/>
      <c r="P608" s="5"/>
      <c r="Q608" s="5"/>
      <c r="R608" s="5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1:39" ht="19.5" customHeight="1">
      <c r="A609" s="5"/>
      <c r="B609" s="295"/>
      <c r="C609" s="265"/>
      <c r="D609" s="10"/>
      <c r="E609" s="398"/>
      <c r="F609" s="265"/>
      <c r="G609" s="265"/>
      <c r="H609" s="265"/>
      <c r="I609" s="414"/>
      <c r="J609" s="126"/>
      <c r="K609" s="126"/>
      <c r="L609" s="126"/>
      <c r="M609" s="5"/>
      <c r="N609" s="5"/>
      <c r="O609" s="5"/>
      <c r="P609" s="5"/>
      <c r="Q609" s="5"/>
      <c r="R609" s="5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1:39" ht="19.5" customHeight="1">
      <c r="A610" s="5"/>
      <c r="B610" s="295"/>
      <c r="C610" s="265"/>
      <c r="D610" s="10"/>
      <c r="E610" s="398"/>
      <c r="F610" s="265"/>
      <c r="G610" s="265"/>
      <c r="H610" s="265"/>
      <c r="I610" s="414"/>
      <c r="J610" s="126"/>
      <c r="K610" s="126"/>
      <c r="L610" s="126"/>
      <c r="M610" s="5"/>
      <c r="N610" s="5"/>
      <c r="O610" s="5"/>
      <c r="P610" s="5"/>
      <c r="Q610" s="5"/>
      <c r="R610" s="5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1:39" ht="19.5" customHeight="1">
      <c r="A611" s="5"/>
      <c r="B611" s="295"/>
      <c r="C611" s="265"/>
      <c r="D611" s="10"/>
      <c r="E611" s="398"/>
      <c r="F611" s="265"/>
      <c r="G611" s="265"/>
      <c r="H611" s="265"/>
      <c r="I611" s="414"/>
      <c r="J611" s="126"/>
      <c r="K611" s="126"/>
      <c r="L611" s="126"/>
      <c r="M611" s="5"/>
      <c r="N611" s="5"/>
      <c r="O611" s="5"/>
      <c r="P611" s="5"/>
      <c r="Q611" s="5"/>
      <c r="R611" s="5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1:39" ht="19.5" customHeight="1">
      <c r="A612" s="5"/>
      <c r="B612" s="295"/>
      <c r="C612" s="265"/>
      <c r="D612" s="10"/>
      <c r="E612" s="398"/>
      <c r="F612" s="265"/>
      <c r="G612" s="265"/>
      <c r="H612" s="265"/>
      <c r="I612" s="414"/>
      <c r="J612" s="126"/>
      <c r="K612" s="126"/>
      <c r="L612" s="126"/>
      <c r="M612" s="5"/>
      <c r="N612" s="5"/>
      <c r="O612" s="5"/>
      <c r="P612" s="5"/>
      <c r="Q612" s="5"/>
      <c r="R612" s="5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1:39" ht="19.5" customHeight="1">
      <c r="A613" s="5"/>
      <c r="B613" s="295"/>
      <c r="C613" s="265"/>
      <c r="D613" s="10"/>
      <c r="E613" s="398"/>
      <c r="F613" s="265"/>
      <c r="G613" s="265"/>
      <c r="H613" s="265"/>
      <c r="I613" s="414"/>
      <c r="J613" s="126"/>
      <c r="K613" s="126"/>
      <c r="L613" s="126"/>
      <c r="M613" s="5"/>
      <c r="N613" s="5"/>
      <c r="O613" s="5"/>
      <c r="P613" s="5"/>
      <c r="Q613" s="5"/>
      <c r="R613" s="5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1:39" ht="19.5" customHeight="1">
      <c r="A614" s="5"/>
      <c r="B614" s="295"/>
      <c r="C614" s="265"/>
      <c r="D614" s="10"/>
      <c r="E614" s="398"/>
      <c r="F614" s="265"/>
      <c r="G614" s="265"/>
      <c r="H614" s="265"/>
      <c r="I614" s="414"/>
      <c r="J614" s="126"/>
      <c r="K614" s="126"/>
      <c r="L614" s="126"/>
      <c r="M614" s="5"/>
      <c r="N614" s="5"/>
      <c r="O614" s="5"/>
      <c r="P614" s="5"/>
      <c r="Q614" s="5"/>
      <c r="R614" s="5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1:39" ht="19.5" customHeight="1">
      <c r="A615" s="5"/>
      <c r="B615" s="295"/>
      <c r="C615" s="265"/>
      <c r="D615" s="10"/>
      <c r="E615" s="398"/>
      <c r="F615" s="265"/>
      <c r="G615" s="265"/>
      <c r="H615" s="265"/>
      <c r="I615" s="414"/>
      <c r="J615" s="126"/>
      <c r="K615" s="126"/>
      <c r="L615" s="126"/>
      <c r="M615" s="5"/>
      <c r="N615" s="5"/>
      <c r="O615" s="5"/>
      <c r="P615" s="5"/>
      <c r="Q615" s="5"/>
      <c r="R615" s="5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1:39" ht="19.5" customHeight="1">
      <c r="A616" s="5"/>
      <c r="B616" s="295"/>
      <c r="C616" s="265"/>
      <c r="D616" s="10"/>
      <c r="E616" s="398"/>
      <c r="F616" s="265"/>
      <c r="G616" s="265"/>
      <c r="H616" s="265"/>
      <c r="I616" s="414"/>
      <c r="J616" s="126"/>
      <c r="K616" s="126"/>
      <c r="L616" s="126"/>
      <c r="M616" s="5"/>
      <c r="N616" s="5"/>
      <c r="O616" s="5"/>
      <c r="P616" s="5"/>
      <c r="Q616" s="5"/>
      <c r="R616" s="5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1:39" ht="19.5" customHeight="1">
      <c r="A617" s="5"/>
      <c r="B617" s="295"/>
      <c r="C617" s="265"/>
      <c r="D617" s="10"/>
      <c r="E617" s="398"/>
      <c r="F617" s="265"/>
      <c r="G617" s="265"/>
      <c r="H617" s="265"/>
      <c r="I617" s="414"/>
      <c r="J617" s="126"/>
      <c r="K617" s="126"/>
      <c r="L617" s="126"/>
      <c r="M617" s="5"/>
      <c r="N617" s="5"/>
      <c r="O617" s="5"/>
      <c r="P617" s="5"/>
      <c r="Q617" s="5"/>
      <c r="R617" s="5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1:39" ht="19.5" customHeight="1">
      <c r="A618" s="5"/>
      <c r="B618" s="295"/>
      <c r="C618" s="265"/>
      <c r="D618" s="10"/>
      <c r="E618" s="398"/>
      <c r="F618" s="265"/>
      <c r="G618" s="265"/>
      <c r="H618" s="265"/>
      <c r="I618" s="414"/>
      <c r="J618" s="126"/>
      <c r="K618" s="126"/>
      <c r="L618" s="126"/>
      <c r="M618" s="5"/>
      <c r="N618" s="5"/>
      <c r="O618" s="5"/>
      <c r="P618" s="5"/>
      <c r="Q618" s="5"/>
      <c r="R618" s="5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1:39" ht="19.5" customHeight="1">
      <c r="A619" s="5"/>
      <c r="B619" s="295"/>
      <c r="C619" s="265"/>
      <c r="D619" s="10"/>
      <c r="E619" s="398"/>
      <c r="F619" s="265"/>
      <c r="G619" s="265"/>
      <c r="H619" s="265"/>
      <c r="I619" s="414"/>
      <c r="J619" s="126"/>
      <c r="K619" s="126"/>
      <c r="L619" s="126"/>
      <c r="M619" s="5"/>
      <c r="N619" s="5"/>
      <c r="O619" s="5"/>
      <c r="P619" s="5"/>
      <c r="Q619" s="5"/>
      <c r="R619" s="5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1:39" ht="19.5" customHeight="1">
      <c r="A620" s="5"/>
      <c r="B620" s="295"/>
      <c r="C620" s="265"/>
      <c r="D620" s="10"/>
      <c r="E620" s="398"/>
      <c r="F620" s="265"/>
      <c r="G620" s="265"/>
      <c r="H620" s="265"/>
      <c r="I620" s="414"/>
      <c r="J620" s="126"/>
      <c r="K620" s="126"/>
      <c r="L620" s="126"/>
      <c r="M620" s="5"/>
      <c r="N620" s="5"/>
      <c r="O620" s="5"/>
      <c r="P620" s="5"/>
      <c r="Q620" s="5"/>
      <c r="R620" s="5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1:39" ht="19.5" customHeight="1">
      <c r="A621" s="5"/>
      <c r="B621" s="295"/>
      <c r="C621" s="265"/>
      <c r="D621" s="10"/>
      <c r="E621" s="398"/>
      <c r="F621" s="265"/>
      <c r="G621" s="265"/>
      <c r="H621" s="265"/>
      <c r="I621" s="414"/>
      <c r="J621" s="126"/>
      <c r="K621" s="126"/>
      <c r="L621" s="126"/>
      <c r="M621" s="5"/>
      <c r="N621" s="5"/>
      <c r="O621" s="5"/>
      <c r="P621" s="5"/>
      <c r="Q621" s="5"/>
      <c r="R621" s="5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1:39" ht="19.5" customHeight="1">
      <c r="A622" s="5"/>
      <c r="B622" s="295"/>
      <c r="C622" s="265"/>
      <c r="D622" s="10"/>
      <c r="E622" s="398"/>
      <c r="F622" s="265"/>
      <c r="G622" s="265"/>
      <c r="H622" s="265"/>
      <c r="I622" s="414"/>
      <c r="J622" s="126"/>
      <c r="K622" s="126"/>
      <c r="L622" s="126"/>
      <c r="M622" s="5"/>
      <c r="N622" s="5"/>
      <c r="O622" s="5"/>
      <c r="P622" s="5"/>
      <c r="Q622" s="5"/>
      <c r="R622" s="5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1:39" ht="19.5" customHeight="1">
      <c r="A623" s="5"/>
      <c r="B623" s="295"/>
      <c r="C623" s="265"/>
      <c r="D623" s="10"/>
      <c r="E623" s="398"/>
      <c r="F623" s="265"/>
      <c r="G623" s="265"/>
      <c r="H623" s="265"/>
      <c r="I623" s="414"/>
      <c r="J623" s="126"/>
      <c r="K623" s="126"/>
      <c r="L623" s="126"/>
      <c r="M623" s="5"/>
      <c r="N623" s="5"/>
      <c r="O623" s="5"/>
      <c r="P623" s="5"/>
      <c r="Q623" s="5"/>
      <c r="R623" s="5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1:39" ht="19.5" customHeight="1">
      <c r="A624" s="5"/>
      <c r="B624" s="295"/>
      <c r="C624" s="265"/>
      <c r="D624" s="10"/>
      <c r="E624" s="398"/>
      <c r="F624" s="265"/>
      <c r="G624" s="265"/>
      <c r="H624" s="265"/>
      <c r="I624" s="414"/>
      <c r="J624" s="126"/>
      <c r="K624" s="126"/>
      <c r="L624" s="126"/>
      <c r="M624" s="5"/>
      <c r="N624" s="5"/>
      <c r="O624" s="5"/>
      <c r="P624" s="5"/>
      <c r="Q624" s="5"/>
      <c r="R624" s="5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1:39" ht="19.5" customHeight="1">
      <c r="A625" s="5"/>
      <c r="B625" s="295"/>
      <c r="C625" s="265"/>
      <c r="D625" s="10"/>
      <c r="E625" s="398"/>
      <c r="F625" s="265"/>
      <c r="G625" s="265"/>
      <c r="H625" s="265"/>
      <c r="I625" s="414"/>
      <c r="J625" s="126"/>
      <c r="K625" s="126"/>
      <c r="L625" s="126"/>
      <c r="M625" s="5"/>
      <c r="N625" s="5"/>
      <c r="O625" s="5"/>
      <c r="P625" s="5"/>
      <c r="Q625" s="5"/>
      <c r="R625" s="5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1:39" ht="19.5" customHeight="1">
      <c r="A626" s="5"/>
      <c r="B626" s="295"/>
      <c r="C626" s="265"/>
      <c r="D626" s="10"/>
      <c r="E626" s="398"/>
      <c r="F626" s="265"/>
      <c r="G626" s="265"/>
      <c r="H626" s="265"/>
      <c r="I626" s="414"/>
      <c r="J626" s="126"/>
      <c r="K626" s="126"/>
      <c r="L626" s="126"/>
      <c r="M626" s="5"/>
      <c r="N626" s="5"/>
      <c r="O626" s="5"/>
      <c r="P626" s="5"/>
      <c r="Q626" s="5"/>
      <c r="R626" s="5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ht="19.5" customHeight="1">
      <c r="A627" s="5"/>
      <c r="B627" s="295"/>
      <c r="C627" s="265"/>
      <c r="D627" s="10"/>
      <c r="E627" s="398"/>
      <c r="F627" s="265"/>
      <c r="G627" s="265"/>
      <c r="H627" s="265"/>
      <c r="I627" s="414"/>
      <c r="J627" s="126"/>
      <c r="K627" s="126"/>
      <c r="L627" s="126"/>
      <c r="M627" s="5"/>
      <c r="N627" s="5"/>
      <c r="O627" s="5"/>
      <c r="P627" s="5"/>
      <c r="Q627" s="5"/>
      <c r="R627" s="5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1:39" ht="19.5" customHeight="1">
      <c r="A628" s="5"/>
      <c r="B628" s="295"/>
      <c r="C628" s="265"/>
      <c r="D628" s="10"/>
      <c r="E628" s="398"/>
      <c r="F628" s="265"/>
      <c r="G628" s="265"/>
      <c r="H628" s="265"/>
      <c r="I628" s="414"/>
      <c r="J628" s="126"/>
      <c r="K628" s="126"/>
      <c r="L628" s="126"/>
      <c r="M628" s="5"/>
      <c r="N628" s="5"/>
      <c r="O628" s="5"/>
      <c r="P628" s="5"/>
      <c r="Q628" s="5"/>
      <c r="R628" s="5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1:39" ht="19.5" customHeight="1">
      <c r="A629" s="5"/>
      <c r="B629" s="295"/>
      <c r="C629" s="265"/>
      <c r="D629" s="10"/>
      <c r="E629" s="398"/>
      <c r="F629" s="265"/>
      <c r="G629" s="265"/>
      <c r="H629" s="265"/>
      <c r="I629" s="414"/>
      <c r="J629" s="126"/>
      <c r="K629" s="126"/>
      <c r="L629" s="126"/>
      <c r="M629" s="5"/>
      <c r="N629" s="5"/>
      <c r="O629" s="5"/>
      <c r="P629" s="5"/>
      <c r="Q629" s="5"/>
      <c r="R629" s="5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1:39" ht="19.5" customHeight="1">
      <c r="A630" s="5"/>
      <c r="B630" s="295"/>
      <c r="C630" s="265"/>
      <c r="D630" s="10"/>
      <c r="E630" s="398"/>
      <c r="F630" s="265"/>
      <c r="G630" s="265"/>
      <c r="H630" s="265"/>
      <c r="I630" s="414"/>
      <c r="J630" s="126"/>
      <c r="K630" s="126"/>
      <c r="L630" s="126"/>
      <c r="M630" s="5"/>
      <c r="N630" s="5"/>
      <c r="O630" s="5"/>
      <c r="P630" s="5"/>
      <c r="Q630" s="5"/>
      <c r="R630" s="5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1:39" ht="19.5" customHeight="1">
      <c r="A631" s="5"/>
      <c r="B631" s="295"/>
      <c r="C631" s="265"/>
      <c r="D631" s="10"/>
      <c r="E631" s="398"/>
      <c r="F631" s="265"/>
      <c r="G631" s="265"/>
      <c r="H631" s="265"/>
      <c r="I631" s="414"/>
      <c r="J631" s="126"/>
      <c r="K631" s="126"/>
      <c r="L631" s="126"/>
      <c r="M631" s="5"/>
      <c r="N631" s="5"/>
      <c r="O631" s="5"/>
      <c r="P631" s="5"/>
      <c r="Q631" s="5"/>
      <c r="R631" s="5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1:39" ht="19.5" customHeight="1">
      <c r="A632" s="5"/>
      <c r="B632" s="295"/>
      <c r="C632" s="265"/>
      <c r="D632" s="10"/>
      <c r="E632" s="398"/>
      <c r="F632" s="265"/>
      <c r="G632" s="265"/>
      <c r="H632" s="265"/>
      <c r="I632" s="414"/>
      <c r="J632" s="126"/>
      <c r="K632" s="126"/>
      <c r="L632" s="126"/>
      <c r="M632" s="5"/>
      <c r="N632" s="5"/>
      <c r="O632" s="5"/>
      <c r="P632" s="5"/>
      <c r="Q632" s="5"/>
      <c r="R632" s="5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1:39" ht="19.5" customHeight="1">
      <c r="A633" s="5"/>
      <c r="B633" s="295"/>
      <c r="C633" s="265"/>
      <c r="D633" s="10"/>
      <c r="E633" s="398"/>
      <c r="F633" s="265"/>
      <c r="G633" s="265"/>
      <c r="H633" s="265"/>
      <c r="I633" s="414"/>
      <c r="J633" s="126"/>
      <c r="K633" s="126"/>
      <c r="L633" s="126"/>
      <c r="M633" s="5"/>
      <c r="N633" s="5"/>
      <c r="O633" s="5"/>
      <c r="P633" s="5"/>
      <c r="Q633" s="5"/>
      <c r="R633" s="5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1:39" ht="19.5" customHeight="1">
      <c r="A634" s="5"/>
      <c r="B634" s="295"/>
      <c r="C634" s="265"/>
      <c r="D634" s="10"/>
      <c r="E634" s="398"/>
      <c r="F634" s="265"/>
      <c r="G634" s="265"/>
      <c r="H634" s="265"/>
      <c r="I634" s="414"/>
      <c r="J634" s="126"/>
      <c r="K634" s="126"/>
      <c r="L634" s="126"/>
      <c r="M634" s="5"/>
      <c r="N634" s="5"/>
      <c r="O634" s="5"/>
      <c r="P634" s="5"/>
      <c r="Q634" s="5"/>
      <c r="R634" s="5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1:39" ht="19.5" customHeight="1">
      <c r="A635" s="5"/>
      <c r="B635" s="295"/>
      <c r="C635" s="265"/>
      <c r="D635" s="10"/>
      <c r="E635" s="398"/>
      <c r="F635" s="265"/>
      <c r="G635" s="265"/>
      <c r="H635" s="265"/>
      <c r="I635" s="414"/>
      <c r="J635" s="126"/>
      <c r="K635" s="126"/>
      <c r="L635" s="126"/>
      <c r="M635" s="5"/>
      <c r="N635" s="5"/>
      <c r="O635" s="5"/>
      <c r="P635" s="5"/>
      <c r="Q635" s="5"/>
      <c r="R635" s="5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1:39" ht="19.5" customHeight="1">
      <c r="A636" s="5"/>
      <c r="B636" s="295"/>
      <c r="C636" s="265"/>
      <c r="D636" s="10"/>
      <c r="E636" s="398"/>
      <c r="F636" s="265"/>
      <c r="G636" s="265"/>
      <c r="H636" s="265"/>
      <c r="I636" s="414"/>
      <c r="J636" s="126"/>
      <c r="K636" s="126"/>
      <c r="L636" s="126"/>
      <c r="M636" s="5"/>
      <c r="N636" s="5"/>
      <c r="O636" s="5"/>
      <c r="P636" s="5"/>
      <c r="Q636" s="5"/>
      <c r="R636" s="5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1:39" ht="19.5" customHeight="1">
      <c r="A637" s="5"/>
      <c r="B637" s="295"/>
      <c r="C637" s="265"/>
      <c r="D637" s="10"/>
      <c r="E637" s="398"/>
      <c r="F637" s="265"/>
      <c r="G637" s="265"/>
      <c r="H637" s="265"/>
      <c r="I637" s="414"/>
      <c r="J637" s="126"/>
      <c r="K637" s="126"/>
      <c r="L637" s="126"/>
      <c r="M637" s="5"/>
      <c r="N637" s="5"/>
      <c r="O637" s="5"/>
      <c r="P637" s="5"/>
      <c r="Q637" s="5"/>
      <c r="R637" s="5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1:39" ht="19.5" customHeight="1">
      <c r="A638" s="5"/>
      <c r="B638" s="295"/>
      <c r="C638" s="265"/>
      <c r="D638" s="10"/>
      <c r="E638" s="398"/>
      <c r="F638" s="265"/>
      <c r="G638" s="265"/>
      <c r="H638" s="265"/>
      <c r="I638" s="414"/>
      <c r="J638" s="126"/>
      <c r="K638" s="126"/>
      <c r="L638" s="126"/>
      <c r="M638" s="5"/>
      <c r="N638" s="5"/>
      <c r="O638" s="5"/>
      <c r="P638" s="5"/>
      <c r="Q638" s="5"/>
      <c r="R638" s="5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1:39" ht="19.5" customHeight="1">
      <c r="A639" s="5"/>
      <c r="B639" s="295"/>
      <c r="C639" s="265"/>
      <c r="D639" s="10"/>
      <c r="E639" s="398"/>
      <c r="F639" s="265"/>
      <c r="G639" s="265"/>
      <c r="H639" s="265"/>
      <c r="I639" s="414"/>
      <c r="J639" s="126"/>
      <c r="K639" s="126"/>
      <c r="L639" s="126"/>
      <c r="M639" s="5"/>
      <c r="N639" s="5"/>
      <c r="O639" s="5"/>
      <c r="P639" s="5"/>
      <c r="Q639" s="5"/>
      <c r="R639" s="5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1:39" ht="19.5" customHeight="1">
      <c r="A640" s="5"/>
      <c r="B640" s="295"/>
      <c r="C640" s="265"/>
      <c r="D640" s="10"/>
      <c r="E640" s="398"/>
      <c r="F640" s="265"/>
      <c r="G640" s="265"/>
      <c r="H640" s="265"/>
      <c r="I640" s="414"/>
      <c r="J640" s="126"/>
      <c r="K640" s="126"/>
      <c r="L640" s="126"/>
      <c r="M640" s="5"/>
      <c r="N640" s="5"/>
      <c r="O640" s="5"/>
      <c r="P640" s="5"/>
      <c r="Q640" s="5"/>
      <c r="R640" s="5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1:39" ht="19.5" customHeight="1">
      <c r="A641" s="5"/>
      <c r="B641" s="295"/>
      <c r="C641" s="265"/>
      <c r="D641" s="10"/>
      <c r="E641" s="398"/>
      <c r="F641" s="265"/>
      <c r="G641" s="265"/>
      <c r="H641" s="265"/>
      <c r="I641" s="414"/>
      <c r="J641" s="126"/>
      <c r="K641" s="126"/>
      <c r="L641" s="126"/>
      <c r="M641" s="5"/>
      <c r="N641" s="5"/>
      <c r="O641" s="5"/>
      <c r="P641" s="5"/>
      <c r="Q641" s="5"/>
      <c r="R641" s="5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1:39" ht="19.5" customHeight="1">
      <c r="A642" s="5"/>
      <c r="B642" s="295"/>
      <c r="C642" s="265"/>
      <c r="D642" s="10"/>
      <c r="E642" s="398"/>
      <c r="F642" s="265"/>
      <c r="G642" s="265"/>
      <c r="H642" s="265"/>
      <c r="I642" s="414"/>
      <c r="J642" s="126"/>
      <c r="K642" s="126"/>
      <c r="L642" s="126"/>
      <c r="M642" s="5"/>
      <c r="N642" s="5"/>
      <c r="O642" s="5"/>
      <c r="P642" s="5"/>
      <c r="Q642" s="5"/>
      <c r="R642" s="5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1:39" ht="19.5" customHeight="1">
      <c r="A643" s="5"/>
      <c r="B643" s="295"/>
      <c r="C643" s="265"/>
      <c r="D643" s="10"/>
      <c r="E643" s="398"/>
      <c r="F643" s="265"/>
      <c r="G643" s="265"/>
      <c r="H643" s="265"/>
      <c r="I643" s="414"/>
      <c r="J643" s="126"/>
      <c r="K643" s="126"/>
      <c r="L643" s="126"/>
      <c r="M643" s="5"/>
      <c r="N643" s="5"/>
      <c r="O643" s="5"/>
      <c r="P643" s="5"/>
      <c r="Q643" s="5"/>
      <c r="R643" s="5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1:39" ht="19.5" customHeight="1">
      <c r="A644" s="5"/>
      <c r="B644" s="295"/>
      <c r="C644" s="265"/>
      <c r="D644" s="10"/>
      <c r="E644" s="398"/>
      <c r="F644" s="265"/>
      <c r="G644" s="265"/>
      <c r="H644" s="265"/>
      <c r="I644" s="414"/>
      <c r="J644" s="126"/>
      <c r="K644" s="126"/>
      <c r="L644" s="126"/>
      <c r="M644" s="5"/>
      <c r="N644" s="5"/>
      <c r="O644" s="5"/>
      <c r="P644" s="5"/>
      <c r="Q644" s="5"/>
      <c r="R644" s="5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1:39" ht="19.5" customHeight="1">
      <c r="A645" s="5"/>
      <c r="B645" s="295"/>
      <c r="C645" s="265"/>
      <c r="D645" s="10"/>
      <c r="E645" s="398"/>
      <c r="F645" s="265"/>
      <c r="G645" s="265"/>
      <c r="H645" s="265"/>
      <c r="I645" s="414"/>
      <c r="J645" s="126"/>
      <c r="K645" s="126"/>
      <c r="L645" s="126"/>
      <c r="M645" s="5"/>
      <c r="N645" s="5"/>
      <c r="O645" s="5"/>
      <c r="P645" s="5"/>
      <c r="Q645" s="5"/>
      <c r="R645" s="5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1:39" ht="19.5" customHeight="1">
      <c r="A646" s="5"/>
      <c r="B646" s="295"/>
      <c r="C646" s="265"/>
      <c r="D646" s="10"/>
      <c r="E646" s="398"/>
      <c r="F646" s="265"/>
      <c r="G646" s="265"/>
      <c r="H646" s="265"/>
      <c r="I646" s="414"/>
      <c r="J646" s="126"/>
      <c r="K646" s="126"/>
      <c r="L646" s="126"/>
      <c r="M646" s="5"/>
      <c r="N646" s="5"/>
      <c r="O646" s="5"/>
      <c r="P646" s="5"/>
      <c r="Q646" s="5"/>
      <c r="R646" s="5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1:39" ht="19.5" customHeight="1">
      <c r="A647" s="5"/>
      <c r="B647" s="295"/>
      <c r="C647" s="265"/>
      <c r="D647" s="10"/>
      <c r="E647" s="398"/>
      <c r="F647" s="265"/>
      <c r="G647" s="265"/>
      <c r="H647" s="265"/>
      <c r="I647" s="414"/>
      <c r="J647" s="126"/>
      <c r="K647" s="126"/>
      <c r="L647" s="126"/>
      <c r="M647" s="5"/>
      <c r="N647" s="5"/>
      <c r="O647" s="5"/>
      <c r="P647" s="5"/>
      <c r="Q647" s="5"/>
      <c r="R647" s="5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1:39" ht="19.5" customHeight="1">
      <c r="A648" s="5"/>
      <c r="B648" s="295"/>
      <c r="C648" s="265"/>
      <c r="D648" s="10"/>
      <c r="E648" s="398"/>
      <c r="F648" s="265"/>
      <c r="G648" s="265"/>
      <c r="H648" s="265"/>
      <c r="I648" s="414"/>
      <c r="J648" s="126"/>
      <c r="K648" s="126"/>
      <c r="L648" s="126"/>
      <c r="M648" s="5"/>
      <c r="N648" s="5"/>
      <c r="O648" s="5"/>
      <c r="P648" s="5"/>
      <c r="Q648" s="5"/>
      <c r="R648" s="5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1:39" ht="19.5" customHeight="1">
      <c r="A649" s="5"/>
      <c r="B649" s="295"/>
      <c r="C649" s="265"/>
      <c r="D649" s="10"/>
      <c r="E649" s="398"/>
      <c r="F649" s="265"/>
      <c r="G649" s="265"/>
      <c r="H649" s="265"/>
      <c r="I649" s="414"/>
      <c r="J649" s="126"/>
      <c r="K649" s="126"/>
      <c r="L649" s="126"/>
      <c r="M649" s="5"/>
      <c r="N649" s="5"/>
      <c r="O649" s="5"/>
      <c r="P649" s="5"/>
      <c r="Q649" s="5"/>
      <c r="R649" s="5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1:39" ht="19.5" customHeight="1">
      <c r="A650" s="5"/>
      <c r="B650" s="295"/>
      <c r="C650" s="265"/>
      <c r="D650" s="10"/>
      <c r="E650" s="398"/>
      <c r="F650" s="265"/>
      <c r="G650" s="265"/>
      <c r="H650" s="265"/>
      <c r="I650" s="414"/>
      <c r="J650" s="126"/>
      <c r="K650" s="126"/>
      <c r="L650" s="126"/>
      <c r="M650" s="5"/>
      <c r="N650" s="5"/>
      <c r="O650" s="5"/>
      <c r="P650" s="5"/>
      <c r="Q650" s="5"/>
      <c r="R650" s="5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1:39" ht="19.5" customHeight="1">
      <c r="A651" s="5"/>
      <c r="B651" s="295"/>
      <c r="C651" s="265"/>
      <c r="D651" s="10"/>
      <c r="E651" s="398"/>
      <c r="F651" s="265"/>
      <c r="G651" s="265"/>
      <c r="H651" s="265"/>
      <c r="I651" s="414"/>
      <c r="J651" s="126"/>
      <c r="K651" s="126"/>
      <c r="L651" s="126"/>
      <c r="M651" s="5"/>
      <c r="N651" s="5"/>
      <c r="O651" s="5"/>
      <c r="P651" s="5"/>
      <c r="Q651" s="5"/>
      <c r="R651" s="5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1:39" ht="19.5" customHeight="1">
      <c r="A652" s="5"/>
      <c r="B652" s="295"/>
      <c r="C652" s="265"/>
      <c r="D652" s="10"/>
      <c r="E652" s="398"/>
      <c r="F652" s="265"/>
      <c r="G652" s="265"/>
      <c r="H652" s="265"/>
      <c r="I652" s="414"/>
      <c r="J652" s="126"/>
      <c r="K652" s="126"/>
      <c r="L652" s="126"/>
      <c r="M652" s="5"/>
      <c r="N652" s="5"/>
      <c r="O652" s="5"/>
      <c r="P652" s="5"/>
      <c r="Q652" s="5"/>
      <c r="R652" s="5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1:39" ht="19.5" customHeight="1">
      <c r="A653" s="5"/>
      <c r="B653" s="295"/>
      <c r="C653" s="265"/>
      <c r="D653" s="10"/>
      <c r="E653" s="398"/>
      <c r="F653" s="265"/>
      <c r="G653" s="265"/>
      <c r="H653" s="265"/>
      <c r="I653" s="414"/>
      <c r="J653" s="126"/>
      <c r="K653" s="126"/>
      <c r="L653" s="126"/>
      <c r="M653" s="5"/>
      <c r="N653" s="5"/>
      <c r="O653" s="5"/>
      <c r="P653" s="5"/>
      <c r="Q653" s="5"/>
      <c r="R653" s="5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1:39" ht="19.5" customHeight="1">
      <c r="A654" s="5"/>
      <c r="B654" s="295"/>
      <c r="C654" s="265"/>
      <c r="D654" s="10"/>
      <c r="E654" s="398"/>
      <c r="F654" s="265"/>
      <c r="G654" s="265"/>
      <c r="H654" s="265"/>
      <c r="I654" s="414"/>
      <c r="J654" s="126"/>
      <c r="K654" s="126"/>
      <c r="L654" s="126"/>
      <c r="M654" s="5"/>
      <c r="N654" s="5"/>
      <c r="O654" s="5"/>
      <c r="P654" s="5"/>
      <c r="Q654" s="5"/>
      <c r="R654" s="5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1:39" ht="19.5" customHeight="1">
      <c r="A655" s="5"/>
      <c r="B655" s="295"/>
      <c r="C655" s="265"/>
      <c r="D655" s="10"/>
      <c r="E655" s="398"/>
      <c r="F655" s="265"/>
      <c r="G655" s="265"/>
      <c r="H655" s="265"/>
      <c r="I655" s="414"/>
      <c r="J655" s="126"/>
      <c r="K655" s="126"/>
      <c r="L655" s="126"/>
      <c r="M655" s="5"/>
      <c r="N655" s="5"/>
      <c r="O655" s="5"/>
      <c r="P655" s="5"/>
      <c r="Q655" s="5"/>
      <c r="R655" s="5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1:39" ht="19.5" customHeight="1">
      <c r="A656" s="5"/>
      <c r="B656" s="295"/>
      <c r="C656" s="265"/>
      <c r="D656" s="10"/>
      <c r="E656" s="398"/>
      <c r="F656" s="265"/>
      <c r="G656" s="265"/>
      <c r="H656" s="265"/>
      <c r="I656" s="414"/>
      <c r="J656" s="126"/>
      <c r="K656" s="126"/>
      <c r="L656" s="126"/>
      <c r="M656" s="5"/>
      <c r="N656" s="5"/>
      <c r="O656" s="5"/>
      <c r="P656" s="5"/>
      <c r="Q656" s="5"/>
      <c r="R656" s="5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ht="19.5" customHeight="1">
      <c r="A657" s="5"/>
      <c r="B657" s="295"/>
      <c r="C657" s="265"/>
      <c r="D657" s="10"/>
      <c r="E657" s="398"/>
      <c r="F657" s="265"/>
      <c r="G657" s="265"/>
      <c r="H657" s="265"/>
      <c r="I657" s="414"/>
      <c r="J657" s="126"/>
      <c r="K657" s="126"/>
      <c r="L657" s="126"/>
      <c r="M657" s="5"/>
      <c r="N657" s="5"/>
      <c r="O657" s="5"/>
      <c r="P657" s="5"/>
      <c r="Q657" s="5"/>
      <c r="R657" s="5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1:39" ht="19.5" customHeight="1">
      <c r="A658" s="5"/>
      <c r="B658" s="295"/>
      <c r="C658" s="265"/>
      <c r="D658" s="10"/>
      <c r="E658" s="398"/>
      <c r="F658" s="265"/>
      <c r="G658" s="265"/>
      <c r="H658" s="265"/>
      <c r="I658" s="414"/>
      <c r="J658" s="126"/>
      <c r="K658" s="126"/>
      <c r="L658" s="126"/>
      <c r="M658" s="5"/>
      <c r="N658" s="5"/>
      <c r="O658" s="5"/>
      <c r="P658" s="5"/>
      <c r="Q658" s="5"/>
      <c r="R658" s="5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ht="19.5" customHeight="1">
      <c r="A659" s="5"/>
      <c r="B659" s="295"/>
      <c r="C659" s="265"/>
      <c r="D659" s="10"/>
      <c r="E659" s="398"/>
      <c r="F659" s="265"/>
      <c r="G659" s="265"/>
      <c r="H659" s="265"/>
      <c r="I659" s="414"/>
      <c r="J659" s="126"/>
      <c r="K659" s="126"/>
      <c r="L659" s="126"/>
      <c r="M659" s="5"/>
      <c r="N659" s="5"/>
      <c r="O659" s="5"/>
      <c r="P659" s="5"/>
      <c r="Q659" s="5"/>
      <c r="R659" s="5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ht="19.5" customHeight="1">
      <c r="A660" s="5"/>
      <c r="B660" s="295"/>
      <c r="C660" s="265"/>
      <c r="D660" s="10"/>
      <c r="E660" s="398"/>
      <c r="F660" s="265"/>
      <c r="G660" s="265"/>
      <c r="H660" s="265"/>
      <c r="I660" s="414"/>
      <c r="J660" s="126"/>
      <c r="K660" s="126"/>
      <c r="L660" s="126"/>
      <c r="M660" s="5"/>
      <c r="N660" s="5"/>
      <c r="O660" s="5"/>
      <c r="P660" s="5"/>
      <c r="Q660" s="5"/>
      <c r="R660" s="5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ht="19.5" customHeight="1">
      <c r="A661" s="5"/>
      <c r="B661" s="295"/>
      <c r="C661" s="265"/>
      <c r="D661" s="10"/>
      <c r="E661" s="398"/>
      <c r="F661" s="265"/>
      <c r="G661" s="265"/>
      <c r="H661" s="265"/>
      <c r="I661" s="414"/>
      <c r="J661" s="126"/>
      <c r="K661" s="126"/>
      <c r="L661" s="126"/>
      <c r="M661" s="5"/>
      <c r="N661" s="5"/>
      <c r="O661" s="5"/>
      <c r="P661" s="5"/>
      <c r="Q661" s="5"/>
      <c r="R661" s="5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1:39" ht="19.5" customHeight="1">
      <c r="A662" s="5"/>
      <c r="B662" s="295"/>
      <c r="C662" s="265"/>
      <c r="D662" s="10"/>
      <c r="E662" s="398"/>
      <c r="F662" s="265"/>
      <c r="G662" s="265"/>
      <c r="H662" s="265"/>
      <c r="I662" s="414"/>
      <c r="J662" s="126"/>
      <c r="K662" s="126"/>
      <c r="L662" s="126"/>
      <c r="M662" s="5"/>
      <c r="N662" s="5"/>
      <c r="O662" s="5"/>
      <c r="P662" s="5"/>
      <c r="Q662" s="5"/>
      <c r="R662" s="5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ht="19.5" customHeight="1">
      <c r="A663" s="5"/>
      <c r="B663" s="295"/>
      <c r="C663" s="265"/>
      <c r="D663" s="10"/>
      <c r="E663" s="398"/>
      <c r="F663" s="265"/>
      <c r="G663" s="265"/>
      <c r="H663" s="265"/>
      <c r="I663" s="414"/>
      <c r="J663" s="126"/>
      <c r="K663" s="126"/>
      <c r="L663" s="126"/>
      <c r="M663" s="5"/>
      <c r="N663" s="5"/>
      <c r="O663" s="5"/>
      <c r="P663" s="5"/>
      <c r="Q663" s="5"/>
      <c r="R663" s="5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ht="19.5" customHeight="1">
      <c r="A664" s="5"/>
      <c r="B664" s="295"/>
      <c r="C664" s="265"/>
      <c r="D664" s="10"/>
      <c r="E664" s="398"/>
      <c r="F664" s="265"/>
      <c r="G664" s="265"/>
      <c r="H664" s="265"/>
      <c r="I664" s="414"/>
      <c r="J664" s="126"/>
      <c r="K664" s="126"/>
      <c r="L664" s="126"/>
      <c r="M664" s="5"/>
      <c r="N664" s="5"/>
      <c r="O664" s="5"/>
      <c r="P664" s="5"/>
      <c r="Q664" s="5"/>
      <c r="R664" s="5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1:39" ht="19.5" customHeight="1">
      <c r="A665" s="5"/>
      <c r="B665" s="295"/>
      <c r="C665" s="265"/>
      <c r="D665" s="10"/>
      <c r="E665" s="398"/>
      <c r="F665" s="265"/>
      <c r="G665" s="265"/>
      <c r="H665" s="265"/>
      <c r="I665" s="414"/>
      <c r="J665" s="126"/>
      <c r="K665" s="126"/>
      <c r="L665" s="126"/>
      <c r="M665" s="5"/>
      <c r="N665" s="5"/>
      <c r="O665" s="5"/>
      <c r="P665" s="5"/>
      <c r="Q665" s="5"/>
      <c r="R665" s="5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1:39" ht="19.5" customHeight="1">
      <c r="A666" s="5"/>
      <c r="B666" s="295"/>
      <c r="C666" s="265"/>
      <c r="D666" s="10"/>
      <c r="E666" s="398"/>
      <c r="F666" s="265"/>
      <c r="G666" s="265"/>
      <c r="H666" s="265"/>
      <c r="I666" s="414"/>
      <c r="J666" s="126"/>
      <c r="K666" s="126"/>
      <c r="L666" s="126"/>
      <c r="M666" s="5"/>
      <c r="N666" s="5"/>
      <c r="O666" s="5"/>
      <c r="P666" s="5"/>
      <c r="Q666" s="5"/>
      <c r="R666" s="5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ht="19.5" customHeight="1">
      <c r="A667" s="5"/>
      <c r="B667" s="295"/>
      <c r="C667" s="265"/>
      <c r="D667" s="10"/>
      <c r="E667" s="398"/>
      <c r="F667" s="265"/>
      <c r="G667" s="265"/>
      <c r="H667" s="265"/>
      <c r="I667" s="414"/>
      <c r="J667" s="126"/>
      <c r="K667" s="126"/>
      <c r="L667" s="126"/>
      <c r="M667" s="5"/>
      <c r="N667" s="5"/>
      <c r="O667" s="5"/>
      <c r="P667" s="5"/>
      <c r="Q667" s="5"/>
      <c r="R667" s="5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1:39" ht="19.5" customHeight="1">
      <c r="A668" s="5"/>
      <c r="B668" s="295"/>
      <c r="C668" s="265"/>
      <c r="D668" s="10"/>
      <c r="E668" s="398"/>
      <c r="F668" s="265"/>
      <c r="G668" s="265"/>
      <c r="H668" s="265"/>
      <c r="I668" s="414"/>
      <c r="J668" s="126"/>
      <c r="K668" s="126"/>
      <c r="L668" s="126"/>
      <c r="M668" s="5"/>
      <c r="N668" s="5"/>
      <c r="O668" s="5"/>
      <c r="P668" s="5"/>
      <c r="Q668" s="5"/>
      <c r="R668" s="5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1:39" ht="19.5" customHeight="1">
      <c r="A669" s="5"/>
      <c r="B669" s="295"/>
      <c r="C669" s="265"/>
      <c r="D669" s="10"/>
      <c r="E669" s="398"/>
      <c r="F669" s="265"/>
      <c r="G669" s="265"/>
      <c r="H669" s="265"/>
      <c r="I669" s="414"/>
      <c r="J669" s="126"/>
      <c r="K669" s="126"/>
      <c r="L669" s="126"/>
      <c r="M669" s="5"/>
      <c r="N669" s="5"/>
      <c r="O669" s="5"/>
      <c r="P669" s="5"/>
      <c r="Q669" s="5"/>
      <c r="R669" s="5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1:39" ht="19.5" customHeight="1">
      <c r="A670" s="5"/>
      <c r="B670" s="295"/>
      <c r="C670" s="265"/>
      <c r="D670" s="10"/>
      <c r="E670" s="398"/>
      <c r="F670" s="265"/>
      <c r="G670" s="265"/>
      <c r="H670" s="265"/>
      <c r="I670" s="414"/>
      <c r="J670" s="126"/>
      <c r="K670" s="126"/>
      <c r="L670" s="126"/>
      <c r="M670" s="5"/>
      <c r="N670" s="5"/>
      <c r="O670" s="5"/>
      <c r="P670" s="5"/>
      <c r="Q670" s="5"/>
      <c r="R670" s="5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1:39" ht="19.5" customHeight="1">
      <c r="A671" s="5"/>
      <c r="B671" s="295"/>
      <c r="C671" s="265"/>
      <c r="D671" s="10"/>
      <c r="E671" s="398"/>
      <c r="F671" s="265"/>
      <c r="G671" s="265"/>
      <c r="H671" s="265"/>
      <c r="I671" s="414"/>
      <c r="J671" s="126"/>
      <c r="K671" s="126"/>
      <c r="L671" s="126"/>
      <c r="M671" s="5"/>
      <c r="N671" s="5"/>
      <c r="O671" s="5"/>
      <c r="P671" s="5"/>
      <c r="Q671" s="5"/>
      <c r="R671" s="5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1:39" ht="19.5" customHeight="1">
      <c r="A672" s="5"/>
      <c r="B672" s="295"/>
      <c r="C672" s="265"/>
      <c r="D672" s="10"/>
      <c r="E672" s="398"/>
      <c r="F672" s="265"/>
      <c r="G672" s="265"/>
      <c r="H672" s="265"/>
      <c r="I672" s="414"/>
      <c r="J672" s="126"/>
      <c r="K672" s="126"/>
      <c r="L672" s="126"/>
      <c r="M672" s="5"/>
      <c r="N672" s="5"/>
      <c r="O672" s="5"/>
      <c r="P672" s="5"/>
      <c r="Q672" s="5"/>
      <c r="R672" s="5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1:39" ht="19.5" customHeight="1">
      <c r="A673" s="5"/>
      <c r="B673" s="295"/>
      <c r="C673" s="265"/>
      <c r="D673" s="10"/>
      <c r="E673" s="398"/>
      <c r="F673" s="265"/>
      <c r="G673" s="265"/>
      <c r="H673" s="265"/>
      <c r="I673" s="414"/>
      <c r="J673" s="126"/>
      <c r="K673" s="126"/>
      <c r="L673" s="126"/>
      <c r="M673" s="5"/>
      <c r="N673" s="5"/>
      <c r="O673" s="5"/>
      <c r="P673" s="5"/>
      <c r="Q673" s="5"/>
      <c r="R673" s="5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1:39" ht="19.5" customHeight="1">
      <c r="A674" s="5"/>
      <c r="B674" s="295"/>
      <c r="C674" s="265"/>
      <c r="D674" s="10"/>
      <c r="E674" s="398"/>
      <c r="F674" s="265"/>
      <c r="G674" s="265"/>
      <c r="H674" s="265"/>
      <c r="I674" s="414"/>
      <c r="J674" s="126"/>
      <c r="K674" s="126"/>
      <c r="L674" s="126"/>
      <c r="M674" s="5"/>
      <c r="N674" s="5"/>
      <c r="O674" s="5"/>
      <c r="P674" s="5"/>
      <c r="Q674" s="5"/>
      <c r="R674" s="5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1:39" ht="19.5" customHeight="1">
      <c r="A675" s="5"/>
      <c r="B675" s="295"/>
      <c r="C675" s="265"/>
      <c r="D675" s="10"/>
      <c r="E675" s="398"/>
      <c r="F675" s="265"/>
      <c r="G675" s="265"/>
      <c r="H675" s="265"/>
      <c r="I675" s="414"/>
      <c r="J675" s="126"/>
      <c r="K675" s="126"/>
      <c r="L675" s="126"/>
      <c r="M675" s="5"/>
      <c r="N675" s="5"/>
      <c r="O675" s="5"/>
      <c r="P675" s="5"/>
      <c r="Q675" s="5"/>
      <c r="R675" s="5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1:39" ht="19.5" customHeight="1">
      <c r="A676" s="5"/>
      <c r="B676" s="295"/>
      <c r="C676" s="265"/>
      <c r="D676" s="10"/>
      <c r="E676" s="398"/>
      <c r="F676" s="265"/>
      <c r="G676" s="265"/>
      <c r="H676" s="265"/>
      <c r="I676" s="414"/>
      <c r="J676" s="126"/>
      <c r="K676" s="126"/>
      <c r="L676" s="126"/>
      <c r="M676" s="5"/>
      <c r="N676" s="5"/>
      <c r="O676" s="5"/>
      <c r="P676" s="5"/>
      <c r="Q676" s="5"/>
      <c r="R676" s="5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1:39" ht="19.5" customHeight="1">
      <c r="A677" s="5"/>
      <c r="B677" s="295"/>
      <c r="C677" s="265"/>
      <c r="D677" s="10"/>
      <c r="E677" s="398"/>
      <c r="F677" s="265"/>
      <c r="G677" s="265"/>
      <c r="H677" s="265"/>
      <c r="I677" s="414"/>
      <c r="J677" s="126"/>
      <c r="K677" s="126"/>
      <c r="L677" s="126"/>
      <c r="M677" s="5"/>
      <c r="N677" s="5"/>
      <c r="O677" s="5"/>
      <c r="P677" s="5"/>
      <c r="Q677" s="5"/>
      <c r="R677" s="5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1:39" ht="19.5" customHeight="1">
      <c r="A678" s="5"/>
      <c r="B678" s="295"/>
      <c r="C678" s="265"/>
      <c r="D678" s="10"/>
      <c r="E678" s="398"/>
      <c r="F678" s="265"/>
      <c r="G678" s="265"/>
      <c r="H678" s="265"/>
      <c r="I678" s="414"/>
      <c r="J678" s="126"/>
      <c r="K678" s="126"/>
      <c r="L678" s="126"/>
      <c r="M678" s="5"/>
      <c r="N678" s="5"/>
      <c r="O678" s="5"/>
      <c r="P678" s="5"/>
      <c r="Q678" s="5"/>
      <c r="R678" s="5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1:39" ht="19.5" customHeight="1">
      <c r="A679" s="5"/>
      <c r="B679" s="295"/>
      <c r="C679" s="265"/>
      <c r="D679" s="10"/>
      <c r="E679" s="398"/>
      <c r="F679" s="265"/>
      <c r="G679" s="265"/>
      <c r="H679" s="265"/>
      <c r="I679" s="414"/>
      <c r="J679" s="126"/>
      <c r="K679" s="126"/>
      <c r="L679" s="126"/>
      <c r="M679" s="5"/>
      <c r="N679" s="5"/>
      <c r="O679" s="5"/>
      <c r="P679" s="5"/>
      <c r="Q679" s="5"/>
      <c r="R679" s="5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1:39" ht="19.5" customHeight="1">
      <c r="A680" s="5"/>
      <c r="B680" s="295"/>
      <c r="C680" s="265"/>
      <c r="D680" s="10"/>
      <c r="E680" s="398"/>
      <c r="F680" s="265"/>
      <c r="G680" s="265"/>
      <c r="H680" s="265"/>
      <c r="I680" s="414"/>
      <c r="J680" s="126"/>
      <c r="K680" s="126"/>
      <c r="L680" s="126"/>
      <c r="M680" s="5"/>
      <c r="N680" s="5"/>
      <c r="O680" s="5"/>
      <c r="P680" s="5"/>
      <c r="Q680" s="5"/>
      <c r="R680" s="5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1:39" ht="19.5" customHeight="1">
      <c r="A681" s="5"/>
      <c r="B681" s="295"/>
      <c r="C681" s="265"/>
      <c r="D681" s="10"/>
      <c r="E681" s="398"/>
      <c r="F681" s="265"/>
      <c r="G681" s="265"/>
      <c r="H681" s="265"/>
      <c r="I681" s="414"/>
      <c r="J681" s="126"/>
      <c r="K681" s="126"/>
      <c r="L681" s="126"/>
      <c r="M681" s="5"/>
      <c r="N681" s="5"/>
      <c r="O681" s="5"/>
      <c r="P681" s="5"/>
      <c r="Q681" s="5"/>
      <c r="R681" s="5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1:39" ht="19.5" customHeight="1">
      <c r="A682" s="5"/>
      <c r="B682" s="295"/>
      <c r="C682" s="265"/>
      <c r="D682" s="10"/>
      <c r="E682" s="398"/>
      <c r="F682" s="265"/>
      <c r="G682" s="265"/>
      <c r="H682" s="265"/>
      <c r="I682" s="414"/>
      <c r="J682" s="126"/>
      <c r="K682" s="126"/>
      <c r="L682" s="126"/>
      <c r="M682" s="5"/>
      <c r="N682" s="5"/>
      <c r="O682" s="5"/>
      <c r="P682" s="5"/>
      <c r="Q682" s="5"/>
      <c r="R682" s="5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1:39" ht="19.5" customHeight="1">
      <c r="A683" s="5"/>
      <c r="B683" s="295"/>
      <c r="C683" s="265"/>
      <c r="D683" s="10"/>
      <c r="E683" s="398"/>
      <c r="F683" s="265"/>
      <c r="G683" s="265"/>
      <c r="H683" s="265"/>
      <c r="I683" s="414"/>
      <c r="J683" s="126"/>
      <c r="K683" s="126"/>
      <c r="L683" s="126"/>
      <c r="M683" s="5"/>
      <c r="N683" s="5"/>
      <c r="O683" s="5"/>
      <c r="P683" s="5"/>
      <c r="Q683" s="5"/>
      <c r="R683" s="5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1:39" ht="19.5" customHeight="1">
      <c r="A684" s="5"/>
      <c r="B684" s="295"/>
      <c r="C684" s="265"/>
      <c r="D684" s="10"/>
      <c r="E684" s="398"/>
      <c r="F684" s="265"/>
      <c r="G684" s="265"/>
      <c r="H684" s="265"/>
      <c r="I684" s="414"/>
      <c r="J684" s="126"/>
      <c r="K684" s="126"/>
      <c r="L684" s="126"/>
      <c r="M684" s="5"/>
      <c r="N684" s="5"/>
      <c r="O684" s="5"/>
      <c r="P684" s="5"/>
      <c r="Q684" s="5"/>
      <c r="R684" s="5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1:39" ht="19.5" customHeight="1">
      <c r="A685" s="5"/>
      <c r="B685" s="295"/>
      <c r="C685" s="265"/>
      <c r="D685" s="10"/>
      <c r="E685" s="398"/>
      <c r="F685" s="265"/>
      <c r="G685" s="265"/>
      <c r="H685" s="265"/>
      <c r="I685" s="414"/>
      <c r="J685" s="126"/>
      <c r="K685" s="126"/>
      <c r="L685" s="126"/>
      <c r="M685" s="5"/>
      <c r="N685" s="5"/>
      <c r="O685" s="5"/>
      <c r="P685" s="5"/>
      <c r="Q685" s="5"/>
      <c r="R685" s="5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1:39" ht="19.5" customHeight="1">
      <c r="A686" s="5"/>
      <c r="B686" s="295"/>
      <c r="C686" s="265"/>
      <c r="D686" s="10"/>
      <c r="E686" s="398"/>
      <c r="F686" s="265"/>
      <c r="G686" s="265"/>
      <c r="H686" s="265"/>
      <c r="I686" s="414"/>
      <c r="J686" s="126"/>
      <c r="K686" s="126"/>
      <c r="L686" s="126"/>
      <c r="M686" s="5"/>
      <c r="N686" s="5"/>
      <c r="O686" s="5"/>
      <c r="P686" s="5"/>
      <c r="Q686" s="5"/>
      <c r="R686" s="5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1:39" ht="19.5" customHeight="1">
      <c r="A687" s="5"/>
      <c r="B687" s="295"/>
      <c r="C687" s="265"/>
      <c r="D687" s="10"/>
      <c r="E687" s="398"/>
      <c r="F687" s="265"/>
      <c r="G687" s="265"/>
      <c r="H687" s="265"/>
      <c r="I687" s="414"/>
      <c r="J687" s="126"/>
      <c r="K687" s="126"/>
      <c r="L687" s="126"/>
      <c r="M687" s="5"/>
      <c r="N687" s="5"/>
      <c r="O687" s="5"/>
      <c r="P687" s="5"/>
      <c r="Q687" s="5"/>
      <c r="R687" s="5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1:39" ht="19.5" customHeight="1">
      <c r="A688" s="5"/>
      <c r="B688" s="295"/>
      <c r="C688" s="265"/>
      <c r="D688" s="10"/>
      <c r="E688" s="398"/>
      <c r="F688" s="265"/>
      <c r="G688" s="265"/>
      <c r="H688" s="265"/>
      <c r="I688" s="414"/>
      <c r="J688" s="126"/>
      <c r="K688" s="126"/>
      <c r="L688" s="126"/>
      <c r="M688" s="5"/>
      <c r="N688" s="5"/>
      <c r="O688" s="5"/>
      <c r="P688" s="5"/>
      <c r="Q688" s="5"/>
      <c r="R688" s="5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1:39" ht="19.5" customHeight="1">
      <c r="A689" s="5"/>
      <c r="B689" s="295"/>
      <c r="C689" s="265"/>
      <c r="D689" s="10"/>
      <c r="E689" s="398"/>
      <c r="F689" s="265"/>
      <c r="G689" s="265"/>
      <c r="H689" s="265"/>
      <c r="I689" s="414"/>
      <c r="J689" s="126"/>
      <c r="K689" s="126"/>
      <c r="L689" s="126"/>
      <c r="M689" s="5"/>
      <c r="N689" s="5"/>
      <c r="O689" s="5"/>
      <c r="P689" s="5"/>
      <c r="Q689" s="5"/>
      <c r="R689" s="5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ht="19.5" customHeight="1">
      <c r="A690" s="5"/>
      <c r="B690" s="295"/>
      <c r="C690" s="265"/>
      <c r="D690" s="10"/>
      <c r="E690" s="398"/>
      <c r="F690" s="265"/>
      <c r="G690" s="265"/>
      <c r="H690" s="265"/>
      <c r="I690" s="414"/>
      <c r="J690" s="126"/>
      <c r="K690" s="126"/>
      <c r="L690" s="126"/>
      <c r="M690" s="5"/>
      <c r="N690" s="5"/>
      <c r="O690" s="5"/>
      <c r="P690" s="5"/>
      <c r="Q690" s="5"/>
      <c r="R690" s="5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ht="19.5" customHeight="1">
      <c r="A691" s="5"/>
      <c r="B691" s="295"/>
      <c r="C691" s="265"/>
      <c r="D691" s="10"/>
      <c r="E691" s="398"/>
      <c r="F691" s="265"/>
      <c r="G691" s="265"/>
      <c r="H691" s="265"/>
      <c r="I691" s="414"/>
      <c r="J691" s="126"/>
      <c r="K691" s="126"/>
      <c r="L691" s="126"/>
      <c r="M691" s="5"/>
      <c r="N691" s="5"/>
      <c r="O691" s="5"/>
      <c r="P691" s="5"/>
      <c r="Q691" s="5"/>
      <c r="R691" s="5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ht="19.5" customHeight="1">
      <c r="A692" s="5"/>
      <c r="B692" s="295"/>
      <c r="C692" s="265"/>
      <c r="D692" s="10"/>
      <c r="E692" s="398"/>
      <c r="F692" s="265"/>
      <c r="G692" s="265"/>
      <c r="H692" s="265"/>
      <c r="I692" s="414"/>
      <c r="J692" s="126"/>
      <c r="K692" s="126"/>
      <c r="L692" s="126"/>
      <c r="M692" s="5"/>
      <c r="N692" s="5"/>
      <c r="O692" s="5"/>
      <c r="P692" s="5"/>
      <c r="Q692" s="5"/>
      <c r="R692" s="5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ht="19.5" customHeight="1">
      <c r="A693" s="5"/>
      <c r="B693" s="295"/>
      <c r="C693" s="265"/>
      <c r="D693" s="10"/>
      <c r="E693" s="398"/>
      <c r="F693" s="265"/>
      <c r="G693" s="265"/>
      <c r="H693" s="265"/>
      <c r="I693" s="414"/>
      <c r="J693" s="126"/>
      <c r="K693" s="126"/>
      <c r="L693" s="126"/>
      <c r="M693" s="5"/>
      <c r="N693" s="5"/>
      <c r="O693" s="5"/>
      <c r="P693" s="5"/>
      <c r="Q693" s="5"/>
      <c r="R693" s="5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ht="19.5" customHeight="1">
      <c r="A694" s="5"/>
      <c r="B694" s="295"/>
      <c r="C694" s="265"/>
      <c r="D694" s="10"/>
      <c r="E694" s="398"/>
      <c r="F694" s="265"/>
      <c r="G694" s="265"/>
      <c r="H694" s="265"/>
      <c r="I694" s="414"/>
      <c r="J694" s="126"/>
      <c r="K694" s="126"/>
      <c r="L694" s="126"/>
      <c r="M694" s="5"/>
      <c r="N694" s="5"/>
      <c r="O694" s="5"/>
      <c r="P694" s="5"/>
      <c r="Q694" s="5"/>
      <c r="R694" s="5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ht="19.5" customHeight="1">
      <c r="A695" s="5"/>
      <c r="B695" s="295"/>
      <c r="C695" s="265"/>
      <c r="D695" s="10"/>
      <c r="E695" s="398"/>
      <c r="F695" s="265"/>
      <c r="G695" s="265"/>
      <c r="H695" s="265"/>
      <c r="I695" s="414"/>
      <c r="J695" s="126"/>
      <c r="K695" s="126"/>
      <c r="L695" s="126"/>
      <c r="M695" s="5"/>
      <c r="N695" s="5"/>
      <c r="O695" s="5"/>
      <c r="P695" s="5"/>
      <c r="Q695" s="5"/>
      <c r="R695" s="5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ht="19.5" customHeight="1">
      <c r="A696" s="5"/>
      <c r="B696" s="295"/>
      <c r="C696" s="265"/>
      <c r="D696" s="10"/>
      <c r="E696" s="398"/>
      <c r="F696" s="265"/>
      <c r="G696" s="265"/>
      <c r="H696" s="265"/>
      <c r="I696" s="414"/>
      <c r="J696" s="126"/>
      <c r="K696" s="126"/>
      <c r="L696" s="126"/>
      <c r="M696" s="5"/>
      <c r="N696" s="5"/>
      <c r="O696" s="5"/>
      <c r="P696" s="5"/>
      <c r="Q696" s="5"/>
      <c r="R696" s="5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ht="19.5" customHeight="1">
      <c r="A697" s="5"/>
      <c r="B697" s="295"/>
      <c r="C697" s="265"/>
      <c r="D697" s="10"/>
      <c r="E697" s="398"/>
      <c r="F697" s="265"/>
      <c r="G697" s="265"/>
      <c r="H697" s="265"/>
      <c r="I697" s="414"/>
      <c r="J697" s="126"/>
      <c r="K697" s="126"/>
      <c r="L697" s="126"/>
      <c r="M697" s="5"/>
      <c r="N697" s="5"/>
      <c r="O697" s="5"/>
      <c r="P697" s="5"/>
      <c r="Q697" s="5"/>
      <c r="R697" s="5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ht="19.5" customHeight="1">
      <c r="A698" s="5"/>
      <c r="B698" s="295"/>
      <c r="C698" s="265"/>
      <c r="D698" s="10"/>
      <c r="E698" s="398"/>
      <c r="F698" s="265"/>
      <c r="G698" s="265"/>
      <c r="H698" s="265"/>
      <c r="I698" s="414"/>
      <c r="J698" s="126"/>
      <c r="K698" s="126"/>
      <c r="L698" s="126"/>
      <c r="M698" s="5"/>
      <c r="N698" s="5"/>
      <c r="O698" s="5"/>
      <c r="P698" s="5"/>
      <c r="Q698" s="5"/>
      <c r="R698" s="5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ht="19.5" customHeight="1">
      <c r="A699" s="5"/>
      <c r="B699" s="295"/>
      <c r="C699" s="265"/>
      <c r="D699" s="10"/>
      <c r="E699" s="398"/>
      <c r="F699" s="265"/>
      <c r="G699" s="265"/>
      <c r="H699" s="265"/>
      <c r="I699" s="414"/>
      <c r="J699" s="126"/>
      <c r="K699" s="126"/>
      <c r="L699" s="126"/>
      <c r="M699" s="5"/>
      <c r="N699" s="5"/>
      <c r="O699" s="5"/>
      <c r="P699" s="5"/>
      <c r="Q699" s="5"/>
      <c r="R699" s="5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ht="19.5" customHeight="1">
      <c r="A700" s="5"/>
      <c r="B700" s="295"/>
      <c r="C700" s="265"/>
      <c r="D700" s="10"/>
      <c r="E700" s="398"/>
      <c r="F700" s="265"/>
      <c r="G700" s="265"/>
      <c r="H700" s="265"/>
      <c r="I700" s="414"/>
      <c r="J700" s="126"/>
      <c r="K700" s="126"/>
      <c r="L700" s="126"/>
      <c r="M700" s="5"/>
      <c r="N700" s="5"/>
      <c r="O700" s="5"/>
      <c r="P700" s="5"/>
      <c r="Q700" s="5"/>
      <c r="R700" s="5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ht="19.5" customHeight="1">
      <c r="A701" s="5"/>
      <c r="B701" s="295"/>
      <c r="C701" s="265"/>
      <c r="D701" s="10"/>
      <c r="E701" s="398"/>
      <c r="F701" s="265"/>
      <c r="G701" s="265"/>
      <c r="H701" s="265"/>
      <c r="I701" s="414"/>
      <c r="J701" s="126"/>
      <c r="K701" s="126"/>
      <c r="L701" s="126"/>
      <c r="M701" s="5"/>
      <c r="N701" s="5"/>
      <c r="O701" s="5"/>
      <c r="P701" s="5"/>
      <c r="Q701" s="5"/>
      <c r="R701" s="5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ht="19.5" customHeight="1">
      <c r="A702" s="5"/>
      <c r="B702" s="295"/>
      <c r="C702" s="265"/>
      <c r="D702" s="10"/>
      <c r="E702" s="398"/>
      <c r="F702" s="265"/>
      <c r="G702" s="265"/>
      <c r="H702" s="265"/>
      <c r="I702" s="414"/>
      <c r="J702" s="126"/>
      <c r="K702" s="126"/>
      <c r="L702" s="126"/>
      <c r="M702" s="5"/>
      <c r="N702" s="5"/>
      <c r="O702" s="5"/>
      <c r="P702" s="5"/>
      <c r="Q702" s="5"/>
      <c r="R702" s="5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ht="19.5" customHeight="1">
      <c r="A703" s="5"/>
      <c r="B703" s="295"/>
      <c r="C703" s="265"/>
      <c r="D703" s="10"/>
      <c r="E703" s="398"/>
      <c r="F703" s="265"/>
      <c r="G703" s="265"/>
      <c r="H703" s="265"/>
      <c r="I703" s="414"/>
      <c r="J703" s="126"/>
      <c r="K703" s="126"/>
      <c r="L703" s="126"/>
      <c r="M703" s="5"/>
      <c r="N703" s="5"/>
      <c r="O703" s="5"/>
      <c r="P703" s="5"/>
      <c r="Q703" s="5"/>
      <c r="R703" s="5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ht="19.5" customHeight="1">
      <c r="A704" s="5"/>
      <c r="B704" s="295"/>
      <c r="C704" s="265"/>
      <c r="D704" s="10"/>
      <c r="E704" s="398"/>
      <c r="F704" s="265"/>
      <c r="G704" s="265"/>
      <c r="H704" s="265"/>
      <c r="I704" s="414"/>
      <c r="J704" s="126"/>
      <c r="K704" s="126"/>
      <c r="L704" s="126"/>
      <c r="M704" s="5"/>
      <c r="N704" s="5"/>
      <c r="O704" s="5"/>
      <c r="P704" s="5"/>
      <c r="Q704" s="5"/>
      <c r="R704" s="5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ht="19.5" customHeight="1">
      <c r="A705" s="5"/>
      <c r="B705" s="295"/>
      <c r="C705" s="265"/>
      <c r="D705" s="10"/>
      <c r="E705" s="398"/>
      <c r="F705" s="265"/>
      <c r="G705" s="265"/>
      <c r="H705" s="265"/>
      <c r="I705" s="414"/>
      <c r="J705" s="126"/>
      <c r="K705" s="126"/>
      <c r="L705" s="126"/>
      <c r="M705" s="5"/>
      <c r="N705" s="5"/>
      <c r="O705" s="5"/>
      <c r="P705" s="5"/>
      <c r="Q705" s="5"/>
      <c r="R705" s="5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ht="19.5" customHeight="1">
      <c r="A706" s="5"/>
      <c r="B706" s="295"/>
      <c r="C706" s="265"/>
      <c r="D706" s="10"/>
      <c r="E706" s="398"/>
      <c r="F706" s="265"/>
      <c r="G706" s="265"/>
      <c r="H706" s="265"/>
      <c r="I706" s="414"/>
      <c r="J706" s="126"/>
      <c r="K706" s="126"/>
      <c r="L706" s="126"/>
      <c r="M706" s="5"/>
      <c r="N706" s="5"/>
      <c r="O706" s="5"/>
      <c r="P706" s="5"/>
      <c r="Q706" s="5"/>
      <c r="R706" s="5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ht="19.5" customHeight="1">
      <c r="A707" s="5"/>
      <c r="B707" s="295"/>
      <c r="C707" s="265"/>
      <c r="D707" s="10"/>
      <c r="E707" s="398"/>
      <c r="F707" s="265"/>
      <c r="G707" s="265"/>
      <c r="H707" s="265"/>
      <c r="I707" s="414"/>
      <c r="J707" s="126"/>
      <c r="K707" s="126"/>
      <c r="L707" s="126"/>
      <c r="M707" s="5"/>
      <c r="N707" s="5"/>
      <c r="O707" s="5"/>
      <c r="P707" s="5"/>
      <c r="Q707" s="5"/>
      <c r="R707" s="5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ht="19.5" customHeight="1">
      <c r="A708" s="5"/>
      <c r="B708" s="295"/>
      <c r="C708" s="265"/>
      <c r="D708" s="10"/>
      <c r="E708" s="398"/>
      <c r="F708" s="265"/>
      <c r="G708" s="265"/>
      <c r="H708" s="265"/>
      <c r="I708" s="414"/>
      <c r="J708" s="126"/>
      <c r="K708" s="126"/>
      <c r="L708" s="126"/>
      <c r="M708" s="5"/>
      <c r="N708" s="5"/>
      <c r="O708" s="5"/>
      <c r="P708" s="5"/>
      <c r="Q708" s="5"/>
      <c r="R708" s="5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ht="19.5" customHeight="1">
      <c r="A709" s="5"/>
      <c r="B709" s="295"/>
      <c r="C709" s="265"/>
      <c r="D709" s="10"/>
      <c r="E709" s="398"/>
      <c r="F709" s="265"/>
      <c r="G709" s="265"/>
      <c r="H709" s="265"/>
      <c r="I709" s="414"/>
      <c r="J709" s="126"/>
      <c r="K709" s="126"/>
      <c r="L709" s="126"/>
      <c r="M709" s="5"/>
      <c r="N709" s="5"/>
      <c r="O709" s="5"/>
      <c r="P709" s="5"/>
      <c r="Q709" s="5"/>
      <c r="R709" s="5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1:39" ht="19.5" customHeight="1">
      <c r="A710" s="5"/>
      <c r="B710" s="295"/>
      <c r="C710" s="265"/>
      <c r="D710" s="10"/>
      <c r="E710" s="398"/>
      <c r="F710" s="265"/>
      <c r="G710" s="265"/>
      <c r="H710" s="265"/>
      <c r="I710" s="414"/>
      <c r="J710" s="126"/>
      <c r="K710" s="126"/>
      <c r="L710" s="126"/>
      <c r="M710" s="5"/>
      <c r="N710" s="5"/>
      <c r="O710" s="5"/>
      <c r="P710" s="5"/>
      <c r="Q710" s="5"/>
      <c r="R710" s="5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1:39" ht="19.5" customHeight="1">
      <c r="A711" s="5"/>
      <c r="B711" s="295"/>
      <c r="C711" s="265"/>
      <c r="D711" s="10"/>
      <c r="E711" s="398"/>
      <c r="F711" s="265"/>
      <c r="G711" s="265"/>
      <c r="H711" s="265"/>
      <c r="I711" s="414"/>
      <c r="J711" s="126"/>
      <c r="K711" s="126"/>
      <c r="L711" s="126"/>
      <c r="M711" s="5"/>
      <c r="N711" s="5"/>
      <c r="O711" s="5"/>
      <c r="P711" s="5"/>
      <c r="Q711" s="5"/>
      <c r="R711" s="5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1:39" ht="19.5" customHeight="1">
      <c r="A712" s="5"/>
      <c r="B712" s="295"/>
      <c r="C712" s="265"/>
      <c r="D712" s="10"/>
      <c r="E712" s="398"/>
      <c r="F712" s="265"/>
      <c r="G712" s="265"/>
      <c r="H712" s="265"/>
      <c r="I712" s="414"/>
      <c r="J712" s="126"/>
      <c r="K712" s="126"/>
      <c r="L712" s="126"/>
      <c r="M712" s="5"/>
      <c r="N712" s="5"/>
      <c r="O712" s="5"/>
      <c r="P712" s="5"/>
      <c r="Q712" s="5"/>
      <c r="R712" s="5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1:39" ht="19.5" customHeight="1">
      <c r="A713" s="5"/>
      <c r="B713" s="295"/>
      <c r="C713" s="265"/>
      <c r="D713" s="10"/>
      <c r="E713" s="398"/>
      <c r="F713" s="265"/>
      <c r="G713" s="265"/>
      <c r="H713" s="265"/>
      <c r="I713" s="414"/>
      <c r="J713" s="126"/>
      <c r="K713" s="126"/>
      <c r="L713" s="126"/>
      <c r="M713" s="5"/>
      <c r="N713" s="5"/>
      <c r="O713" s="5"/>
      <c r="P713" s="5"/>
      <c r="Q713" s="5"/>
      <c r="R713" s="5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1:39" ht="19.5" customHeight="1">
      <c r="A714" s="5"/>
      <c r="B714" s="295"/>
      <c r="C714" s="265"/>
      <c r="D714" s="10"/>
      <c r="E714" s="398"/>
      <c r="F714" s="265"/>
      <c r="G714" s="265"/>
      <c r="H714" s="265"/>
      <c r="I714" s="414"/>
      <c r="J714" s="126"/>
      <c r="K714" s="126"/>
      <c r="L714" s="126"/>
      <c r="M714" s="5"/>
      <c r="N714" s="5"/>
      <c r="O714" s="5"/>
      <c r="P714" s="5"/>
      <c r="Q714" s="5"/>
      <c r="R714" s="5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1:39" ht="19.5" customHeight="1">
      <c r="A715" s="5"/>
      <c r="B715" s="295"/>
      <c r="C715" s="265"/>
      <c r="D715" s="10"/>
      <c r="E715" s="398"/>
      <c r="F715" s="265"/>
      <c r="G715" s="265"/>
      <c r="H715" s="265"/>
      <c r="I715" s="414"/>
      <c r="J715" s="126"/>
      <c r="K715" s="126"/>
      <c r="L715" s="126"/>
      <c r="M715" s="5"/>
      <c r="N715" s="5"/>
      <c r="O715" s="5"/>
      <c r="P715" s="5"/>
      <c r="Q715" s="5"/>
      <c r="R715" s="5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1:39" ht="19.5" customHeight="1">
      <c r="A716" s="5"/>
      <c r="B716" s="295"/>
      <c r="C716" s="265"/>
      <c r="D716" s="10"/>
      <c r="E716" s="398"/>
      <c r="F716" s="265"/>
      <c r="G716" s="265"/>
      <c r="H716" s="265"/>
      <c r="I716" s="414"/>
      <c r="J716" s="126"/>
      <c r="K716" s="126"/>
      <c r="L716" s="126"/>
      <c r="M716" s="5"/>
      <c r="N716" s="5"/>
      <c r="O716" s="5"/>
      <c r="P716" s="5"/>
      <c r="Q716" s="5"/>
      <c r="R716" s="5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1:39" ht="19.5" customHeight="1">
      <c r="A717" s="5"/>
      <c r="B717" s="295"/>
      <c r="C717" s="265"/>
      <c r="D717" s="10"/>
      <c r="E717" s="398"/>
      <c r="F717" s="265"/>
      <c r="G717" s="265"/>
      <c r="H717" s="265"/>
      <c r="I717" s="414"/>
      <c r="J717" s="126"/>
      <c r="K717" s="126"/>
      <c r="L717" s="126"/>
      <c r="M717" s="5"/>
      <c r="N717" s="5"/>
      <c r="O717" s="5"/>
      <c r="P717" s="5"/>
      <c r="Q717" s="5"/>
      <c r="R717" s="5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1:39" ht="19.5" customHeight="1">
      <c r="A718" s="5"/>
      <c r="B718" s="295"/>
      <c r="C718" s="265"/>
      <c r="D718" s="10"/>
      <c r="E718" s="398"/>
      <c r="F718" s="265"/>
      <c r="G718" s="265"/>
      <c r="H718" s="265"/>
      <c r="I718" s="414"/>
      <c r="J718" s="126"/>
      <c r="K718" s="126"/>
      <c r="L718" s="126"/>
      <c r="M718" s="5"/>
      <c r="N718" s="5"/>
      <c r="O718" s="5"/>
      <c r="P718" s="5"/>
      <c r="Q718" s="5"/>
      <c r="R718" s="5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1:39" ht="19.5" customHeight="1">
      <c r="A719" s="5"/>
      <c r="B719" s="295"/>
      <c r="C719" s="265"/>
      <c r="D719" s="10"/>
      <c r="E719" s="398"/>
      <c r="F719" s="265"/>
      <c r="G719" s="265"/>
      <c r="H719" s="265"/>
      <c r="I719" s="414"/>
      <c r="J719" s="126"/>
      <c r="K719" s="126"/>
      <c r="L719" s="126"/>
      <c r="M719" s="5"/>
      <c r="N719" s="5"/>
      <c r="O719" s="5"/>
      <c r="P719" s="5"/>
      <c r="Q719" s="5"/>
      <c r="R719" s="5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1:39" ht="19.5" customHeight="1">
      <c r="A720" s="5"/>
      <c r="B720" s="295"/>
      <c r="C720" s="265"/>
      <c r="D720" s="10"/>
      <c r="E720" s="398"/>
      <c r="F720" s="265"/>
      <c r="G720" s="265"/>
      <c r="H720" s="265"/>
      <c r="I720" s="414"/>
      <c r="J720" s="126"/>
      <c r="K720" s="126"/>
      <c r="L720" s="126"/>
      <c r="M720" s="5"/>
      <c r="N720" s="5"/>
      <c r="O720" s="5"/>
      <c r="P720" s="5"/>
      <c r="Q720" s="5"/>
      <c r="R720" s="5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1:39" ht="19.5" customHeight="1">
      <c r="A721" s="5"/>
      <c r="B721" s="295"/>
      <c r="C721" s="265"/>
      <c r="D721" s="10"/>
      <c r="E721" s="398"/>
      <c r="F721" s="265"/>
      <c r="G721" s="265"/>
      <c r="H721" s="265"/>
      <c r="I721" s="414"/>
      <c r="J721" s="126"/>
      <c r="K721" s="126"/>
      <c r="L721" s="126"/>
      <c r="M721" s="5"/>
      <c r="N721" s="5"/>
      <c r="O721" s="5"/>
      <c r="P721" s="5"/>
      <c r="Q721" s="5"/>
      <c r="R721" s="5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1:39" ht="19.5" customHeight="1">
      <c r="A722" s="5"/>
      <c r="B722" s="295"/>
      <c r="C722" s="265"/>
      <c r="D722" s="10"/>
      <c r="E722" s="398"/>
      <c r="F722" s="265"/>
      <c r="G722" s="265"/>
      <c r="H722" s="265"/>
      <c r="I722" s="414"/>
      <c r="J722" s="126"/>
      <c r="K722" s="126"/>
      <c r="L722" s="126"/>
      <c r="M722" s="5"/>
      <c r="N722" s="5"/>
      <c r="O722" s="5"/>
      <c r="P722" s="5"/>
      <c r="Q722" s="5"/>
      <c r="R722" s="5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1:39" ht="19.5" customHeight="1">
      <c r="A723" s="5"/>
      <c r="B723" s="295"/>
      <c r="C723" s="265"/>
      <c r="D723" s="10"/>
      <c r="E723" s="398"/>
      <c r="F723" s="265"/>
      <c r="G723" s="265"/>
      <c r="H723" s="265"/>
      <c r="I723" s="414"/>
      <c r="J723" s="126"/>
      <c r="K723" s="126"/>
      <c r="L723" s="126"/>
      <c r="M723" s="5"/>
      <c r="N723" s="5"/>
      <c r="O723" s="5"/>
      <c r="P723" s="5"/>
      <c r="Q723" s="5"/>
      <c r="R723" s="5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1:39" ht="19.5" customHeight="1">
      <c r="A724" s="5"/>
      <c r="B724" s="295"/>
      <c r="C724" s="265"/>
      <c r="D724" s="10"/>
      <c r="E724" s="398"/>
      <c r="F724" s="265"/>
      <c r="G724" s="265"/>
      <c r="H724" s="265"/>
      <c r="I724" s="414"/>
      <c r="J724" s="126"/>
      <c r="K724" s="126"/>
      <c r="L724" s="126"/>
      <c r="M724" s="5"/>
      <c r="N724" s="5"/>
      <c r="O724" s="5"/>
      <c r="P724" s="5"/>
      <c r="Q724" s="5"/>
      <c r="R724" s="5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1:39" ht="19.5" customHeight="1">
      <c r="A725" s="5"/>
      <c r="B725" s="295"/>
      <c r="C725" s="265"/>
      <c r="D725" s="10"/>
      <c r="E725" s="398"/>
      <c r="F725" s="265"/>
      <c r="G725" s="265"/>
      <c r="H725" s="265"/>
      <c r="I725" s="414"/>
      <c r="J725" s="126"/>
      <c r="K725" s="126"/>
      <c r="L725" s="126"/>
      <c r="M725" s="5"/>
      <c r="N725" s="5"/>
      <c r="O725" s="5"/>
      <c r="P725" s="5"/>
      <c r="Q725" s="5"/>
      <c r="R725" s="5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1:39" ht="19.5" customHeight="1">
      <c r="A726" s="5"/>
      <c r="B726" s="295"/>
      <c r="C726" s="265"/>
      <c r="D726" s="10"/>
      <c r="E726" s="398"/>
      <c r="F726" s="265"/>
      <c r="G726" s="265"/>
      <c r="H726" s="265"/>
      <c r="I726" s="414"/>
      <c r="J726" s="126"/>
      <c r="K726" s="126"/>
      <c r="L726" s="126"/>
      <c r="M726" s="5"/>
      <c r="N726" s="5"/>
      <c r="O726" s="5"/>
      <c r="P726" s="5"/>
      <c r="Q726" s="5"/>
      <c r="R726" s="5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1:39" ht="19.5" customHeight="1">
      <c r="A727" s="5"/>
      <c r="B727" s="295"/>
      <c r="C727" s="265"/>
      <c r="D727" s="10"/>
      <c r="E727" s="398"/>
      <c r="F727" s="265"/>
      <c r="G727" s="265"/>
      <c r="H727" s="265"/>
      <c r="I727" s="414"/>
      <c r="J727" s="126"/>
      <c r="K727" s="126"/>
      <c r="L727" s="126"/>
      <c r="M727" s="5"/>
      <c r="N727" s="5"/>
      <c r="O727" s="5"/>
      <c r="P727" s="5"/>
      <c r="Q727" s="5"/>
      <c r="R727" s="5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1:39" ht="19.5" customHeight="1">
      <c r="A728" s="5"/>
      <c r="B728" s="295"/>
      <c r="C728" s="265"/>
      <c r="D728" s="10"/>
      <c r="E728" s="398"/>
      <c r="F728" s="265"/>
      <c r="G728" s="265"/>
      <c r="H728" s="265"/>
      <c r="I728" s="414"/>
      <c r="J728" s="126"/>
      <c r="K728" s="126"/>
      <c r="L728" s="126"/>
      <c r="M728" s="5"/>
      <c r="N728" s="5"/>
      <c r="O728" s="5"/>
      <c r="P728" s="5"/>
      <c r="Q728" s="5"/>
      <c r="R728" s="5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1:39" ht="19.5" customHeight="1">
      <c r="A729" s="5"/>
      <c r="B729" s="295"/>
      <c r="C729" s="265"/>
      <c r="D729" s="10"/>
      <c r="E729" s="398"/>
      <c r="F729" s="265"/>
      <c r="G729" s="265"/>
      <c r="H729" s="265"/>
      <c r="I729" s="414"/>
      <c r="J729" s="126"/>
      <c r="K729" s="126"/>
      <c r="L729" s="126"/>
      <c r="M729" s="5"/>
      <c r="N729" s="5"/>
      <c r="O729" s="5"/>
      <c r="P729" s="5"/>
      <c r="Q729" s="5"/>
      <c r="R729" s="5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1:39" ht="19.5" customHeight="1">
      <c r="A730" s="5"/>
      <c r="B730" s="295"/>
      <c r="C730" s="265"/>
      <c r="D730" s="10"/>
      <c r="E730" s="398"/>
      <c r="F730" s="265"/>
      <c r="G730" s="265"/>
      <c r="H730" s="265"/>
      <c r="I730" s="414"/>
      <c r="J730" s="126"/>
      <c r="K730" s="126"/>
      <c r="L730" s="126"/>
      <c r="M730" s="5"/>
      <c r="N730" s="5"/>
      <c r="O730" s="5"/>
      <c r="P730" s="5"/>
      <c r="Q730" s="5"/>
      <c r="R730" s="5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1:39" ht="19.5" customHeight="1">
      <c r="A731" s="5"/>
      <c r="B731" s="295"/>
      <c r="C731" s="265"/>
      <c r="D731" s="10"/>
      <c r="E731" s="398"/>
      <c r="F731" s="265"/>
      <c r="G731" s="265"/>
      <c r="H731" s="265"/>
      <c r="I731" s="414"/>
      <c r="J731" s="126"/>
      <c r="K731" s="126"/>
      <c r="L731" s="126"/>
      <c r="M731" s="5"/>
      <c r="N731" s="5"/>
      <c r="O731" s="5"/>
      <c r="P731" s="5"/>
      <c r="Q731" s="5"/>
      <c r="R731" s="5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1:39" ht="19.5" customHeight="1">
      <c r="A732" s="5"/>
      <c r="B732" s="295"/>
      <c r="C732" s="265"/>
      <c r="D732" s="10"/>
      <c r="E732" s="398"/>
      <c r="F732" s="265"/>
      <c r="G732" s="265"/>
      <c r="H732" s="265"/>
      <c r="I732" s="414"/>
      <c r="J732" s="126"/>
      <c r="K732" s="126"/>
      <c r="L732" s="126"/>
      <c r="M732" s="5"/>
      <c r="N732" s="5"/>
      <c r="O732" s="5"/>
      <c r="P732" s="5"/>
      <c r="Q732" s="5"/>
      <c r="R732" s="5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ht="19.5" customHeight="1">
      <c r="A733" s="5"/>
      <c r="B733" s="295"/>
      <c r="C733" s="265"/>
      <c r="D733" s="10"/>
      <c r="E733" s="398"/>
      <c r="F733" s="265"/>
      <c r="G733" s="265"/>
      <c r="H733" s="265"/>
      <c r="I733" s="414"/>
      <c r="J733" s="126"/>
      <c r="K733" s="126"/>
      <c r="L733" s="126"/>
      <c r="M733" s="5"/>
      <c r="N733" s="5"/>
      <c r="O733" s="5"/>
      <c r="P733" s="5"/>
      <c r="Q733" s="5"/>
      <c r="R733" s="5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1:39" ht="19.5" customHeight="1">
      <c r="A734" s="5"/>
      <c r="B734" s="295"/>
      <c r="C734" s="265"/>
      <c r="D734" s="10"/>
      <c r="E734" s="398"/>
      <c r="F734" s="265"/>
      <c r="G734" s="265"/>
      <c r="H734" s="265"/>
      <c r="I734" s="414"/>
      <c r="J734" s="126"/>
      <c r="K734" s="126"/>
      <c r="L734" s="126"/>
      <c r="M734" s="5"/>
      <c r="N734" s="5"/>
      <c r="O734" s="5"/>
      <c r="P734" s="5"/>
      <c r="Q734" s="5"/>
      <c r="R734" s="5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ht="19.5" customHeight="1">
      <c r="A735" s="5"/>
      <c r="B735" s="295"/>
      <c r="C735" s="265"/>
      <c r="D735" s="10"/>
      <c r="E735" s="398"/>
      <c r="F735" s="265"/>
      <c r="G735" s="265"/>
      <c r="H735" s="265"/>
      <c r="I735" s="414"/>
      <c r="J735" s="126"/>
      <c r="K735" s="126"/>
      <c r="L735" s="126"/>
      <c r="M735" s="5"/>
      <c r="N735" s="5"/>
      <c r="O735" s="5"/>
      <c r="P735" s="5"/>
      <c r="Q735" s="5"/>
      <c r="R735" s="5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1:39" ht="19.5" customHeight="1">
      <c r="A736" s="5"/>
      <c r="B736" s="295"/>
      <c r="C736" s="265"/>
      <c r="D736" s="10"/>
      <c r="E736" s="398"/>
      <c r="F736" s="265"/>
      <c r="G736" s="265"/>
      <c r="H736" s="265"/>
      <c r="I736" s="414"/>
      <c r="J736" s="126"/>
      <c r="K736" s="126"/>
      <c r="L736" s="126"/>
      <c r="M736" s="5"/>
      <c r="N736" s="5"/>
      <c r="O736" s="5"/>
      <c r="P736" s="5"/>
      <c r="Q736" s="5"/>
      <c r="R736" s="5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ht="19.5" customHeight="1">
      <c r="A737" s="5"/>
      <c r="B737" s="295"/>
      <c r="C737" s="265"/>
      <c r="D737" s="10"/>
      <c r="E737" s="398"/>
      <c r="F737" s="265"/>
      <c r="G737" s="265"/>
      <c r="H737" s="265"/>
      <c r="I737" s="414"/>
      <c r="J737" s="126"/>
      <c r="K737" s="126"/>
      <c r="L737" s="126"/>
      <c r="M737" s="5"/>
      <c r="N737" s="5"/>
      <c r="O737" s="5"/>
      <c r="P737" s="5"/>
      <c r="Q737" s="5"/>
      <c r="R737" s="5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1:39" ht="19.5" customHeight="1">
      <c r="A738" s="5"/>
      <c r="B738" s="295"/>
      <c r="C738" s="265"/>
      <c r="D738" s="10"/>
      <c r="E738" s="398"/>
      <c r="F738" s="265"/>
      <c r="G738" s="265"/>
      <c r="H738" s="265"/>
      <c r="I738" s="414"/>
      <c r="J738" s="126"/>
      <c r="K738" s="126"/>
      <c r="L738" s="126"/>
      <c r="M738" s="5"/>
      <c r="N738" s="5"/>
      <c r="O738" s="5"/>
      <c r="P738" s="5"/>
      <c r="Q738" s="5"/>
      <c r="R738" s="5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1:39" ht="19.5" customHeight="1">
      <c r="A739" s="5"/>
      <c r="B739" s="295"/>
      <c r="C739" s="265"/>
      <c r="D739" s="10"/>
      <c r="E739" s="398"/>
      <c r="F739" s="265"/>
      <c r="G739" s="265"/>
      <c r="H739" s="265"/>
      <c r="I739" s="414"/>
      <c r="J739" s="126"/>
      <c r="K739" s="126"/>
      <c r="L739" s="126"/>
      <c r="M739" s="5"/>
      <c r="N739" s="5"/>
      <c r="O739" s="5"/>
      <c r="P739" s="5"/>
      <c r="Q739" s="5"/>
      <c r="R739" s="5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1:39" ht="19.5" customHeight="1">
      <c r="A740" s="5"/>
      <c r="B740" s="295"/>
      <c r="C740" s="265"/>
      <c r="D740" s="10"/>
      <c r="E740" s="398"/>
      <c r="F740" s="265"/>
      <c r="G740" s="265"/>
      <c r="H740" s="265"/>
      <c r="I740" s="414"/>
      <c r="J740" s="126"/>
      <c r="K740" s="126"/>
      <c r="L740" s="126"/>
      <c r="M740" s="5"/>
      <c r="N740" s="5"/>
      <c r="O740" s="5"/>
      <c r="P740" s="5"/>
      <c r="Q740" s="5"/>
      <c r="R740" s="5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ht="19.5" customHeight="1">
      <c r="A741" s="5"/>
      <c r="B741" s="295"/>
      <c r="C741" s="265"/>
      <c r="D741" s="10"/>
      <c r="E741" s="398"/>
      <c r="F741" s="265"/>
      <c r="G741" s="265"/>
      <c r="H741" s="265"/>
      <c r="I741" s="414"/>
      <c r="J741" s="126"/>
      <c r="K741" s="126"/>
      <c r="L741" s="126"/>
      <c r="M741" s="5"/>
      <c r="N741" s="5"/>
      <c r="O741" s="5"/>
      <c r="P741" s="5"/>
      <c r="Q741" s="5"/>
      <c r="R741" s="5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ht="19.5" customHeight="1">
      <c r="A742" s="5"/>
      <c r="B742" s="295"/>
      <c r="C742" s="265"/>
      <c r="D742" s="10"/>
      <c r="E742" s="398"/>
      <c r="F742" s="265"/>
      <c r="G742" s="265"/>
      <c r="H742" s="265"/>
      <c r="I742" s="414"/>
      <c r="J742" s="126"/>
      <c r="K742" s="126"/>
      <c r="L742" s="126"/>
      <c r="M742" s="5"/>
      <c r="N742" s="5"/>
      <c r="O742" s="5"/>
      <c r="P742" s="5"/>
      <c r="Q742" s="5"/>
      <c r="R742" s="5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1:39" ht="19.5" customHeight="1">
      <c r="A743" s="5"/>
      <c r="B743" s="295"/>
      <c r="C743" s="265"/>
      <c r="D743" s="10"/>
      <c r="E743" s="398"/>
      <c r="F743" s="265"/>
      <c r="G743" s="265"/>
      <c r="H743" s="265"/>
      <c r="I743" s="414"/>
      <c r="J743" s="126"/>
      <c r="K743" s="126"/>
      <c r="L743" s="126"/>
      <c r="M743" s="5"/>
      <c r="N743" s="5"/>
      <c r="O743" s="5"/>
      <c r="P743" s="5"/>
      <c r="Q743" s="5"/>
      <c r="R743" s="5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ht="19.5" customHeight="1">
      <c r="A744" s="5"/>
      <c r="B744" s="295"/>
      <c r="C744" s="265"/>
      <c r="D744" s="10"/>
      <c r="E744" s="398"/>
      <c r="F744" s="265"/>
      <c r="G744" s="265"/>
      <c r="H744" s="265"/>
      <c r="I744" s="414"/>
      <c r="J744" s="126"/>
      <c r="K744" s="126"/>
      <c r="L744" s="126"/>
      <c r="M744" s="5"/>
      <c r="N744" s="5"/>
      <c r="O744" s="5"/>
      <c r="P744" s="5"/>
      <c r="Q744" s="5"/>
      <c r="R744" s="5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ht="19.5" customHeight="1">
      <c r="A745" s="5"/>
      <c r="B745" s="295"/>
      <c r="C745" s="265"/>
      <c r="D745" s="10"/>
      <c r="E745" s="398"/>
      <c r="F745" s="265"/>
      <c r="G745" s="265"/>
      <c r="H745" s="265"/>
      <c r="I745" s="414"/>
      <c r="J745" s="126"/>
      <c r="K745" s="126"/>
      <c r="L745" s="126"/>
      <c r="M745" s="5"/>
      <c r="N745" s="5"/>
      <c r="O745" s="5"/>
      <c r="P745" s="5"/>
      <c r="Q745" s="5"/>
      <c r="R745" s="5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1:39" ht="19.5" customHeight="1">
      <c r="A746" s="5"/>
      <c r="B746" s="295"/>
      <c r="C746" s="265"/>
      <c r="D746" s="10"/>
      <c r="E746" s="398"/>
      <c r="F746" s="265"/>
      <c r="G746" s="265"/>
      <c r="H746" s="265"/>
      <c r="I746" s="414"/>
      <c r="J746" s="126"/>
      <c r="K746" s="126"/>
      <c r="L746" s="126"/>
      <c r="M746" s="5"/>
      <c r="N746" s="5"/>
      <c r="O746" s="5"/>
      <c r="P746" s="5"/>
      <c r="Q746" s="5"/>
      <c r="R746" s="5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1:39" ht="19.5" customHeight="1">
      <c r="A747" s="5"/>
      <c r="B747" s="295"/>
      <c r="C747" s="265"/>
      <c r="D747" s="10"/>
      <c r="E747" s="398"/>
      <c r="F747" s="265"/>
      <c r="G747" s="265"/>
      <c r="H747" s="265"/>
      <c r="I747" s="414"/>
      <c r="J747" s="126"/>
      <c r="K747" s="126"/>
      <c r="L747" s="126"/>
      <c r="M747" s="5"/>
      <c r="N747" s="5"/>
      <c r="O747" s="5"/>
      <c r="P747" s="5"/>
      <c r="Q747" s="5"/>
      <c r="R747" s="5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1:39" ht="19.5" customHeight="1">
      <c r="A748" s="5"/>
      <c r="B748" s="295"/>
      <c r="C748" s="265"/>
      <c r="D748" s="10"/>
      <c r="E748" s="398"/>
      <c r="F748" s="265"/>
      <c r="G748" s="265"/>
      <c r="H748" s="265"/>
      <c r="I748" s="414"/>
      <c r="J748" s="126"/>
      <c r="K748" s="126"/>
      <c r="L748" s="126"/>
      <c r="M748" s="5"/>
      <c r="N748" s="5"/>
      <c r="O748" s="5"/>
      <c r="P748" s="5"/>
      <c r="Q748" s="5"/>
      <c r="R748" s="5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1:39" ht="19.5" customHeight="1">
      <c r="A749" s="5"/>
      <c r="B749" s="295"/>
      <c r="C749" s="265"/>
      <c r="D749" s="10"/>
      <c r="E749" s="398"/>
      <c r="F749" s="265"/>
      <c r="G749" s="265"/>
      <c r="H749" s="265"/>
      <c r="I749" s="414"/>
      <c r="J749" s="126"/>
      <c r="K749" s="126"/>
      <c r="L749" s="126"/>
      <c r="M749" s="5"/>
      <c r="N749" s="5"/>
      <c r="O749" s="5"/>
      <c r="P749" s="5"/>
      <c r="Q749" s="5"/>
      <c r="R749" s="5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1:39" ht="19.5" customHeight="1">
      <c r="A750" s="5"/>
      <c r="B750" s="295"/>
      <c r="C750" s="265"/>
      <c r="D750" s="10"/>
      <c r="E750" s="398"/>
      <c r="F750" s="265"/>
      <c r="G750" s="265"/>
      <c r="H750" s="265"/>
      <c r="I750" s="414"/>
      <c r="J750" s="126"/>
      <c r="K750" s="126"/>
      <c r="L750" s="126"/>
      <c r="M750" s="5"/>
      <c r="N750" s="5"/>
      <c r="O750" s="5"/>
      <c r="P750" s="5"/>
      <c r="Q750" s="5"/>
      <c r="R750" s="5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1:39" ht="19.5" customHeight="1">
      <c r="A751" s="5"/>
      <c r="B751" s="295"/>
      <c r="C751" s="265"/>
      <c r="D751" s="10"/>
      <c r="E751" s="398"/>
      <c r="F751" s="265"/>
      <c r="G751" s="265"/>
      <c r="H751" s="265"/>
      <c r="I751" s="414"/>
      <c r="J751" s="126"/>
      <c r="K751" s="126"/>
      <c r="L751" s="126"/>
      <c r="M751" s="5"/>
      <c r="N751" s="5"/>
      <c r="O751" s="5"/>
      <c r="P751" s="5"/>
      <c r="Q751" s="5"/>
      <c r="R751" s="5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ht="19.5" customHeight="1">
      <c r="A752" s="5"/>
      <c r="B752" s="295"/>
      <c r="C752" s="265"/>
      <c r="D752" s="10"/>
      <c r="E752" s="398"/>
      <c r="F752" s="265"/>
      <c r="G752" s="265"/>
      <c r="H752" s="265"/>
      <c r="I752" s="414"/>
      <c r="J752" s="126"/>
      <c r="K752" s="126"/>
      <c r="L752" s="126"/>
      <c r="M752" s="5"/>
      <c r="N752" s="5"/>
      <c r="O752" s="5"/>
      <c r="P752" s="5"/>
      <c r="Q752" s="5"/>
      <c r="R752" s="5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spans="1:39" ht="19.5" customHeight="1">
      <c r="A753" s="5"/>
      <c r="B753" s="295"/>
      <c r="C753" s="265"/>
      <c r="D753" s="10"/>
      <c r="E753" s="398"/>
      <c r="F753" s="265"/>
      <c r="G753" s="265"/>
      <c r="H753" s="265"/>
      <c r="I753" s="414"/>
      <c r="J753" s="126"/>
      <c r="K753" s="126"/>
      <c r="L753" s="126"/>
      <c r="M753" s="5"/>
      <c r="N753" s="5"/>
      <c r="O753" s="5"/>
      <c r="P753" s="5"/>
      <c r="Q753" s="5"/>
      <c r="R753" s="5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spans="1:39" ht="19.5" customHeight="1">
      <c r="A754" s="5"/>
      <c r="B754" s="295"/>
      <c r="C754" s="265"/>
      <c r="D754" s="10"/>
      <c r="E754" s="398"/>
      <c r="F754" s="265"/>
      <c r="G754" s="265"/>
      <c r="H754" s="265"/>
      <c r="I754" s="414"/>
      <c r="J754" s="126"/>
      <c r="K754" s="126"/>
      <c r="L754" s="126"/>
      <c r="M754" s="5"/>
      <c r="N754" s="5"/>
      <c r="O754" s="5"/>
      <c r="P754" s="5"/>
      <c r="Q754" s="5"/>
      <c r="R754" s="5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 ht="19.5" customHeight="1">
      <c r="A755" s="5"/>
      <c r="B755" s="295"/>
      <c r="C755" s="265"/>
      <c r="D755" s="10"/>
      <c r="E755" s="398"/>
      <c r="F755" s="265"/>
      <c r="G755" s="265"/>
      <c r="H755" s="265"/>
      <c r="I755" s="414"/>
      <c r="J755" s="126"/>
      <c r="K755" s="126"/>
      <c r="L755" s="126"/>
      <c r="M755" s="5"/>
      <c r="N755" s="5"/>
      <c r="O755" s="5"/>
      <c r="P755" s="5"/>
      <c r="Q755" s="5"/>
      <c r="R755" s="5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 ht="19.5" customHeight="1">
      <c r="A756" s="5"/>
      <c r="B756" s="295"/>
      <c r="C756" s="265"/>
      <c r="D756" s="10"/>
      <c r="E756" s="398"/>
      <c r="F756" s="265"/>
      <c r="G756" s="265"/>
      <c r="H756" s="265"/>
      <c r="I756" s="414"/>
      <c r="J756" s="126"/>
      <c r="K756" s="126"/>
      <c r="L756" s="126"/>
      <c r="M756" s="5"/>
      <c r="N756" s="5"/>
      <c r="O756" s="5"/>
      <c r="P756" s="5"/>
      <c r="Q756" s="5"/>
      <c r="R756" s="5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spans="1:39" ht="19.5" customHeight="1">
      <c r="A757" s="5"/>
      <c r="B757" s="295"/>
      <c r="C757" s="265"/>
      <c r="D757" s="10"/>
      <c r="E757" s="398"/>
      <c r="F757" s="265"/>
      <c r="G757" s="265"/>
      <c r="H757" s="265"/>
      <c r="I757" s="414"/>
      <c r="J757" s="126"/>
      <c r="K757" s="126"/>
      <c r="L757" s="126"/>
      <c r="M757" s="5"/>
      <c r="N757" s="5"/>
      <c r="O757" s="5"/>
      <c r="P757" s="5"/>
      <c r="Q757" s="5"/>
      <c r="R757" s="5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 ht="19.5" customHeight="1">
      <c r="A758" s="5"/>
      <c r="B758" s="295"/>
      <c r="C758" s="265"/>
      <c r="D758" s="10"/>
      <c r="E758" s="398"/>
      <c r="F758" s="265"/>
      <c r="G758" s="265"/>
      <c r="H758" s="265"/>
      <c r="I758" s="414"/>
      <c r="J758" s="126"/>
      <c r="K758" s="126"/>
      <c r="L758" s="126"/>
      <c r="M758" s="5"/>
      <c r="N758" s="5"/>
      <c r="O758" s="5"/>
      <c r="P758" s="5"/>
      <c r="Q758" s="5"/>
      <c r="R758" s="5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spans="1:39" ht="19.5" customHeight="1">
      <c r="A759" s="5"/>
      <c r="B759" s="295"/>
      <c r="C759" s="265"/>
      <c r="D759" s="10"/>
      <c r="E759" s="398"/>
      <c r="F759" s="265"/>
      <c r="G759" s="265"/>
      <c r="H759" s="265"/>
      <c r="I759" s="414"/>
      <c r="J759" s="126"/>
      <c r="K759" s="126"/>
      <c r="L759" s="126"/>
      <c r="M759" s="5"/>
      <c r="N759" s="5"/>
      <c r="O759" s="5"/>
      <c r="P759" s="5"/>
      <c r="Q759" s="5"/>
      <c r="R759" s="5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spans="1:39" ht="19.5" customHeight="1">
      <c r="A760" s="5"/>
      <c r="B760" s="295"/>
      <c r="C760" s="265"/>
      <c r="D760" s="10"/>
      <c r="E760" s="398"/>
      <c r="F760" s="265"/>
      <c r="G760" s="265"/>
      <c r="H760" s="265"/>
      <c r="I760" s="414"/>
      <c r="J760" s="126"/>
      <c r="K760" s="126"/>
      <c r="L760" s="126"/>
      <c r="M760" s="5"/>
      <c r="N760" s="5"/>
      <c r="O760" s="5"/>
      <c r="P760" s="5"/>
      <c r="Q760" s="5"/>
      <c r="R760" s="5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 ht="19.5" customHeight="1">
      <c r="A761" s="5"/>
      <c r="B761" s="295"/>
      <c r="C761" s="265"/>
      <c r="D761" s="10"/>
      <c r="E761" s="398"/>
      <c r="F761" s="265"/>
      <c r="G761" s="265"/>
      <c r="H761" s="265"/>
      <c r="I761" s="414"/>
      <c r="J761" s="126"/>
      <c r="K761" s="126"/>
      <c r="L761" s="126"/>
      <c r="M761" s="5"/>
      <c r="N761" s="5"/>
      <c r="O761" s="5"/>
      <c r="P761" s="5"/>
      <c r="Q761" s="5"/>
      <c r="R761" s="5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 ht="19.5" customHeight="1">
      <c r="A762" s="5"/>
      <c r="B762" s="295"/>
      <c r="C762" s="265"/>
      <c r="D762" s="10"/>
      <c r="E762" s="398"/>
      <c r="F762" s="265"/>
      <c r="G762" s="265"/>
      <c r="H762" s="265"/>
      <c r="I762" s="414"/>
      <c r="J762" s="126"/>
      <c r="K762" s="126"/>
      <c r="L762" s="126"/>
      <c r="M762" s="5"/>
      <c r="N762" s="5"/>
      <c r="O762" s="5"/>
      <c r="P762" s="5"/>
      <c r="Q762" s="5"/>
      <c r="R762" s="5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spans="1:39" ht="19.5" customHeight="1">
      <c r="A763" s="5"/>
      <c r="B763" s="295"/>
      <c r="C763" s="265"/>
      <c r="D763" s="10"/>
      <c r="E763" s="398"/>
      <c r="F763" s="265"/>
      <c r="G763" s="265"/>
      <c r="H763" s="265"/>
      <c r="I763" s="414"/>
      <c r="J763" s="126"/>
      <c r="K763" s="126"/>
      <c r="L763" s="126"/>
      <c r="M763" s="5"/>
      <c r="N763" s="5"/>
      <c r="O763" s="5"/>
      <c r="P763" s="5"/>
      <c r="Q763" s="5"/>
      <c r="R763" s="5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spans="1:39" ht="19.5" customHeight="1">
      <c r="A764" s="5"/>
      <c r="B764" s="295"/>
      <c r="C764" s="265"/>
      <c r="D764" s="10"/>
      <c r="E764" s="398"/>
      <c r="F764" s="265"/>
      <c r="G764" s="265"/>
      <c r="H764" s="265"/>
      <c r="I764" s="414"/>
      <c r="J764" s="126"/>
      <c r="K764" s="126"/>
      <c r="L764" s="126"/>
      <c r="M764" s="5"/>
      <c r="N764" s="5"/>
      <c r="O764" s="5"/>
      <c r="P764" s="5"/>
      <c r="Q764" s="5"/>
      <c r="R764" s="5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spans="1:39" ht="19.5" customHeight="1">
      <c r="A765" s="5"/>
      <c r="B765" s="295"/>
      <c r="C765" s="265"/>
      <c r="D765" s="10"/>
      <c r="E765" s="398"/>
      <c r="F765" s="265"/>
      <c r="G765" s="265"/>
      <c r="H765" s="265"/>
      <c r="I765" s="414"/>
      <c r="J765" s="126"/>
      <c r="K765" s="126"/>
      <c r="L765" s="126"/>
      <c r="M765" s="5"/>
      <c r="N765" s="5"/>
      <c r="O765" s="5"/>
      <c r="P765" s="5"/>
      <c r="Q765" s="5"/>
      <c r="R765" s="5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spans="1:39" ht="19.5" customHeight="1">
      <c r="A766" s="5"/>
      <c r="B766" s="295"/>
      <c r="C766" s="265"/>
      <c r="D766" s="10"/>
      <c r="E766" s="398"/>
      <c r="F766" s="265"/>
      <c r="G766" s="265"/>
      <c r="H766" s="265"/>
      <c r="I766" s="414"/>
      <c r="J766" s="126"/>
      <c r="K766" s="126"/>
      <c r="L766" s="126"/>
      <c r="M766" s="5"/>
      <c r="N766" s="5"/>
      <c r="O766" s="5"/>
      <c r="P766" s="5"/>
      <c r="Q766" s="5"/>
      <c r="R766" s="5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ht="19.5" customHeight="1">
      <c r="A767" s="5"/>
      <c r="B767" s="295"/>
      <c r="C767" s="265"/>
      <c r="D767" s="10"/>
      <c r="E767" s="398"/>
      <c r="F767" s="265"/>
      <c r="G767" s="265"/>
      <c r="H767" s="265"/>
      <c r="I767" s="414"/>
      <c r="J767" s="126"/>
      <c r="K767" s="126"/>
      <c r="L767" s="126"/>
      <c r="M767" s="5"/>
      <c r="N767" s="5"/>
      <c r="O767" s="5"/>
      <c r="P767" s="5"/>
      <c r="Q767" s="5"/>
      <c r="R767" s="5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spans="1:39" ht="19.5" customHeight="1">
      <c r="A768" s="5"/>
      <c r="B768" s="295"/>
      <c r="C768" s="265"/>
      <c r="D768" s="10"/>
      <c r="E768" s="398"/>
      <c r="F768" s="265"/>
      <c r="G768" s="265"/>
      <c r="H768" s="265"/>
      <c r="I768" s="414"/>
      <c r="J768" s="126"/>
      <c r="K768" s="126"/>
      <c r="L768" s="126"/>
      <c r="M768" s="5"/>
      <c r="N768" s="5"/>
      <c r="O768" s="5"/>
      <c r="P768" s="5"/>
      <c r="Q768" s="5"/>
      <c r="R768" s="5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ht="19.5" customHeight="1">
      <c r="A769" s="5"/>
      <c r="B769" s="295"/>
      <c r="C769" s="265"/>
      <c r="D769" s="10"/>
      <c r="E769" s="398"/>
      <c r="F769" s="265"/>
      <c r="G769" s="265"/>
      <c r="H769" s="265"/>
      <c r="I769" s="414"/>
      <c r="J769" s="126"/>
      <c r="K769" s="126"/>
      <c r="L769" s="126"/>
      <c r="M769" s="5"/>
      <c r="N769" s="5"/>
      <c r="O769" s="5"/>
      <c r="P769" s="5"/>
      <c r="Q769" s="5"/>
      <c r="R769" s="5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spans="1:39" ht="19.5" customHeight="1">
      <c r="A770" s="5"/>
      <c r="B770" s="295"/>
      <c r="C770" s="265"/>
      <c r="D770" s="10"/>
      <c r="E770" s="398"/>
      <c r="F770" s="265"/>
      <c r="G770" s="265"/>
      <c r="H770" s="265"/>
      <c r="I770" s="414"/>
      <c r="J770" s="126"/>
      <c r="K770" s="126"/>
      <c r="L770" s="126"/>
      <c r="M770" s="5"/>
      <c r="N770" s="5"/>
      <c r="O770" s="5"/>
      <c r="P770" s="5"/>
      <c r="Q770" s="5"/>
      <c r="R770" s="5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ht="19.5" customHeight="1">
      <c r="A771" s="5"/>
      <c r="B771" s="295"/>
      <c r="C771" s="265"/>
      <c r="D771" s="10"/>
      <c r="E771" s="398"/>
      <c r="F771" s="265"/>
      <c r="G771" s="265"/>
      <c r="H771" s="265"/>
      <c r="I771" s="414"/>
      <c r="J771" s="126"/>
      <c r="K771" s="126"/>
      <c r="L771" s="126"/>
      <c r="M771" s="5"/>
      <c r="N771" s="5"/>
      <c r="O771" s="5"/>
      <c r="P771" s="5"/>
      <c r="Q771" s="5"/>
      <c r="R771" s="5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1:39" ht="19.5" customHeight="1">
      <c r="A772" s="5"/>
      <c r="B772" s="295"/>
      <c r="C772" s="265"/>
      <c r="D772" s="10"/>
      <c r="E772" s="398"/>
      <c r="F772" s="265"/>
      <c r="G772" s="265"/>
      <c r="H772" s="265"/>
      <c r="I772" s="414"/>
      <c r="J772" s="126"/>
      <c r="K772" s="126"/>
      <c r="L772" s="126"/>
      <c r="M772" s="5"/>
      <c r="N772" s="5"/>
      <c r="O772" s="5"/>
      <c r="P772" s="5"/>
      <c r="Q772" s="5"/>
      <c r="R772" s="5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1:39" ht="19.5" customHeight="1">
      <c r="A773" s="5"/>
      <c r="B773" s="295"/>
      <c r="C773" s="265"/>
      <c r="D773" s="10"/>
      <c r="E773" s="398"/>
      <c r="F773" s="265"/>
      <c r="G773" s="265"/>
      <c r="H773" s="265"/>
      <c r="I773" s="414"/>
      <c r="J773" s="126"/>
      <c r="K773" s="126"/>
      <c r="L773" s="126"/>
      <c r="M773" s="5"/>
      <c r="N773" s="5"/>
      <c r="O773" s="5"/>
      <c r="P773" s="5"/>
      <c r="Q773" s="5"/>
      <c r="R773" s="5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1:39" ht="19.5" customHeight="1">
      <c r="A774" s="5"/>
      <c r="B774" s="295"/>
      <c r="C774" s="265"/>
      <c r="D774" s="10"/>
      <c r="E774" s="398"/>
      <c r="F774" s="265"/>
      <c r="G774" s="265"/>
      <c r="H774" s="265"/>
      <c r="I774" s="414"/>
      <c r="J774" s="126"/>
      <c r="K774" s="126"/>
      <c r="L774" s="126"/>
      <c r="M774" s="5"/>
      <c r="N774" s="5"/>
      <c r="O774" s="5"/>
      <c r="P774" s="5"/>
      <c r="Q774" s="5"/>
      <c r="R774" s="5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1:39" ht="19.5" customHeight="1">
      <c r="A775" s="5"/>
      <c r="B775" s="295"/>
      <c r="C775" s="265"/>
      <c r="D775" s="10"/>
      <c r="E775" s="398"/>
      <c r="F775" s="265"/>
      <c r="G775" s="265"/>
      <c r="H775" s="265"/>
      <c r="I775" s="414"/>
      <c r="J775" s="126"/>
      <c r="K775" s="126"/>
      <c r="L775" s="126"/>
      <c r="M775" s="5"/>
      <c r="N775" s="5"/>
      <c r="O775" s="5"/>
      <c r="P775" s="5"/>
      <c r="Q775" s="5"/>
      <c r="R775" s="5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1:39" ht="19.5" customHeight="1">
      <c r="A776" s="5"/>
      <c r="B776" s="295"/>
      <c r="C776" s="265"/>
      <c r="D776" s="10"/>
      <c r="E776" s="398"/>
      <c r="F776" s="265"/>
      <c r="G776" s="265"/>
      <c r="H776" s="265"/>
      <c r="I776" s="414"/>
      <c r="J776" s="126"/>
      <c r="K776" s="126"/>
      <c r="L776" s="126"/>
      <c r="M776" s="5"/>
      <c r="N776" s="5"/>
      <c r="O776" s="5"/>
      <c r="P776" s="5"/>
      <c r="Q776" s="5"/>
      <c r="R776" s="5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1:39" ht="19.5" customHeight="1">
      <c r="A777" s="5"/>
      <c r="B777" s="295"/>
      <c r="C777" s="265"/>
      <c r="D777" s="10"/>
      <c r="E777" s="398"/>
      <c r="F777" s="265"/>
      <c r="G777" s="265"/>
      <c r="H777" s="265"/>
      <c r="I777" s="414"/>
      <c r="J777" s="126"/>
      <c r="K777" s="126"/>
      <c r="L777" s="126"/>
      <c r="M777" s="5"/>
      <c r="N777" s="5"/>
      <c r="O777" s="5"/>
      <c r="P777" s="5"/>
      <c r="Q777" s="5"/>
      <c r="R777" s="5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1:39" ht="19.5" customHeight="1">
      <c r="A778" s="5"/>
      <c r="B778" s="295"/>
      <c r="C778" s="265"/>
      <c r="D778" s="10"/>
      <c r="E778" s="398"/>
      <c r="F778" s="265"/>
      <c r="G778" s="265"/>
      <c r="H778" s="265"/>
      <c r="I778" s="414"/>
      <c r="J778" s="126"/>
      <c r="K778" s="126"/>
      <c r="L778" s="126"/>
      <c r="M778" s="5"/>
      <c r="N778" s="5"/>
      <c r="O778" s="5"/>
      <c r="P778" s="5"/>
      <c r="Q778" s="5"/>
      <c r="R778" s="5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1:39" ht="19.5" customHeight="1">
      <c r="A779" s="5"/>
      <c r="B779" s="295"/>
      <c r="C779" s="265"/>
      <c r="D779" s="10"/>
      <c r="E779" s="398"/>
      <c r="F779" s="265"/>
      <c r="G779" s="265"/>
      <c r="H779" s="265"/>
      <c r="I779" s="414"/>
      <c r="J779" s="126"/>
      <c r="K779" s="126"/>
      <c r="L779" s="126"/>
      <c r="M779" s="5"/>
      <c r="N779" s="5"/>
      <c r="O779" s="5"/>
      <c r="P779" s="5"/>
      <c r="Q779" s="5"/>
      <c r="R779" s="5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1:39" ht="19.5" customHeight="1">
      <c r="A780" s="5"/>
      <c r="B780" s="295"/>
      <c r="C780" s="265"/>
      <c r="D780" s="10"/>
      <c r="E780" s="398"/>
      <c r="F780" s="265"/>
      <c r="G780" s="265"/>
      <c r="H780" s="265"/>
      <c r="I780" s="414"/>
      <c r="J780" s="126"/>
      <c r="K780" s="126"/>
      <c r="L780" s="126"/>
      <c r="M780" s="5"/>
      <c r="N780" s="5"/>
      <c r="O780" s="5"/>
      <c r="P780" s="5"/>
      <c r="Q780" s="5"/>
      <c r="R780" s="5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1:39" ht="19.5" customHeight="1">
      <c r="A781" s="5"/>
      <c r="B781" s="295"/>
      <c r="C781" s="265"/>
      <c r="D781" s="10"/>
      <c r="E781" s="398"/>
      <c r="F781" s="265"/>
      <c r="G781" s="265"/>
      <c r="H781" s="265"/>
      <c r="I781" s="414"/>
      <c r="J781" s="126"/>
      <c r="K781" s="126"/>
      <c r="L781" s="126"/>
      <c r="M781" s="5"/>
      <c r="N781" s="5"/>
      <c r="O781" s="5"/>
      <c r="P781" s="5"/>
      <c r="Q781" s="5"/>
      <c r="R781" s="5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1:39" ht="19.5" customHeight="1">
      <c r="A782" s="5"/>
      <c r="B782" s="295"/>
      <c r="C782" s="265"/>
      <c r="D782" s="10"/>
      <c r="E782" s="398"/>
      <c r="F782" s="265"/>
      <c r="G782" s="265"/>
      <c r="H782" s="265"/>
      <c r="I782" s="414"/>
      <c r="J782" s="126"/>
      <c r="K782" s="126"/>
      <c r="L782" s="126"/>
      <c r="M782" s="5"/>
      <c r="N782" s="5"/>
      <c r="O782" s="5"/>
      <c r="P782" s="5"/>
      <c r="Q782" s="5"/>
      <c r="R782" s="5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1:39" ht="19.5" customHeight="1">
      <c r="A783" s="5"/>
      <c r="B783" s="295"/>
      <c r="C783" s="265"/>
      <c r="D783" s="10"/>
      <c r="E783" s="398"/>
      <c r="F783" s="265"/>
      <c r="G783" s="265"/>
      <c r="H783" s="265"/>
      <c r="I783" s="414"/>
      <c r="J783" s="126"/>
      <c r="K783" s="126"/>
      <c r="L783" s="126"/>
      <c r="M783" s="5"/>
      <c r="N783" s="5"/>
      <c r="O783" s="5"/>
      <c r="P783" s="5"/>
      <c r="Q783" s="5"/>
      <c r="R783" s="5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1:39" ht="19.5" customHeight="1">
      <c r="A784" s="5"/>
      <c r="B784" s="295"/>
      <c r="C784" s="265"/>
      <c r="D784" s="10"/>
      <c r="E784" s="398"/>
      <c r="F784" s="265"/>
      <c r="G784" s="265"/>
      <c r="H784" s="265"/>
      <c r="I784" s="414"/>
      <c r="J784" s="126"/>
      <c r="K784" s="126"/>
      <c r="L784" s="126"/>
      <c r="M784" s="5"/>
      <c r="N784" s="5"/>
      <c r="O784" s="5"/>
      <c r="P784" s="5"/>
      <c r="Q784" s="5"/>
      <c r="R784" s="5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1:39" ht="19.5" customHeight="1">
      <c r="A785" s="5"/>
      <c r="B785" s="295"/>
      <c r="C785" s="265"/>
      <c r="D785" s="10"/>
      <c r="E785" s="398"/>
      <c r="F785" s="265"/>
      <c r="G785" s="265"/>
      <c r="H785" s="265"/>
      <c r="I785" s="414"/>
      <c r="J785" s="126"/>
      <c r="K785" s="126"/>
      <c r="L785" s="126"/>
      <c r="M785" s="5"/>
      <c r="N785" s="5"/>
      <c r="O785" s="5"/>
      <c r="P785" s="5"/>
      <c r="Q785" s="5"/>
      <c r="R785" s="5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1:39" ht="19.5" customHeight="1">
      <c r="A786" s="5"/>
      <c r="B786" s="295"/>
      <c r="C786" s="265"/>
      <c r="D786" s="10"/>
      <c r="E786" s="398"/>
      <c r="F786" s="265"/>
      <c r="G786" s="265"/>
      <c r="H786" s="265"/>
      <c r="I786" s="414"/>
      <c r="J786" s="126"/>
      <c r="K786" s="126"/>
      <c r="L786" s="126"/>
      <c r="M786" s="5"/>
      <c r="N786" s="5"/>
      <c r="O786" s="5"/>
      <c r="P786" s="5"/>
      <c r="Q786" s="5"/>
      <c r="R786" s="5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1:39" ht="19.5" customHeight="1">
      <c r="A787" s="5"/>
      <c r="B787" s="295"/>
      <c r="C787" s="265"/>
      <c r="D787" s="10"/>
      <c r="E787" s="398"/>
      <c r="F787" s="265"/>
      <c r="G787" s="265"/>
      <c r="H787" s="265"/>
      <c r="I787" s="414"/>
      <c r="J787" s="126"/>
      <c r="K787" s="126"/>
      <c r="L787" s="126"/>
      <c r="M787" s="5"/>
      <c r="N787" s="5"/>
      <c r="O787" s="5"/>
      <c r="P787" s="5"/>
      <c r="Q787" s="5"/>
      <c r="R787" s="5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1:39" ht="19.5" customHeight="1">
      <c r="A788" s="5"/>
      <c r="B788" s="295"/>
      <c r="C788" s="265"/>
      <c r="D788" s="10"/>
      <c r="E788" s="398"/>
      <c r="F788" s="265"/>
      <c r="G788" s="265"/>
      <c r="H788" s="265"/>
      <c r="I788" s="414"/>
      <c r="J788" s="126"/>
      <c r="K788" s="126"/>
      <c r="L788" s="126"/>
      <c r="M788" s="5"/>
      <c r="N788" s="5"/>
      <c r="O788" s="5"/>
      <c r="P788" s="5"/>
      <c r="Q788" s="5"/>
      <c r="R788" s="5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1:39" ht="19.5" customHeight="1">
      <c r="A789" s="5"/>
      <c r="B789" s="295"/>
      <c r="C789" s="265"/>
      <c r="D789" s="10"/>
      <c r="E789" s="398"/>
      <c r="F789" s="265"/>
      <c r="G789" s="265"/>
      <c r="H789" s="265"/>
      <c r="I789" s="414"/>
      <c r="J789" s="126"/>
      <c r="K789" s="126"/>
      <c r="L789" s="126"/>
      <c r="M789" s="5"/>
      <c r="N789" s="5"/>
      <c r="O789" s="5"/>
      <c r="P789" s="5"/>
      <c r="Q789" s="5"/>
      <c r="R789" s="5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1:39" ht="19.5" customHeight="1">
      <c r="A790" s="5"/>
      <c r="B790" s="295"/>
      <c r="C790" s="265"/>
      <c r="D790" s="10"/>
      <c r="E790" s="398"/>
      <c r="F790" s="265"/>
      <c r="G790" s="265"/>
      <c r="H790" s="265"/>
      <c r="I790" s="414"/>
      <c r="J790" s="126"/>
      <c r="K790" s="126"/>
      <c r="L790" s="126"/>
      <c r="M790" s="5"/>
      <c r="N790" s="5"/>
      <c r="O790" s="5"/>
      <c r="P790" s="5"/>
      <c r="Q790" s="5"/>
      <c r="R790" s="5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1:39" ht="19.5" customHeight="1">
      <c r="A791" s="5"/>
      <c r="B791" s="295"/>
      <c r="C791" s="265"/>
      <c r="D791" s="10"/>
      <c r="E791" s="398"/>
      <c r="F791" s="265"/>
      <c r="G791" s="265"/>
      <c r="H791" s="265"/>
      <c r="I791" s="414"/>
      <c r="J791" s="126"/>
      <c r="K791" s="126"/>
      <c r="L791" s="126"/>
      <c r="M791" s="5"/>
      <c r="N791" s="5"/>
      <c r="O791" s="5"/>
      <c r="P791" s="5"/>
      <c r="Q791" s="5"/>
      <c r="R791" s="5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1:39" ht="19.5" customHeight="1">
      <c r="A792" s="5"/>
      <c r="B792" s="295"/>
      <c r="C792" s="265"/>
      <c r="D792" s="10"/>
      <c r="E792" s="398"/>
      <c r="F792" s="265"/>
      <c r="G792" s="265"/>
      <c r="H792" s="265"/>
      <c r="I792" s="414"/>
      <c r="J792" s="126"/>
      <c r="K792" s="126"/>
      <c r="L792" s="126"/>
      <c r="M792" s="5"/>
      <c r="N792" s="5"/>
      <c r="O792" s="5"/>
      <c r="P792" s="5"/>
      <c r="Q792" s="5"/>
      <c r="R792" s="5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1:39" ht="19.5" customHeight="1">
      <c r="A793" s="5"/>
      <c r="B793" s="295"/>
      <c r="C793" s="265"/>
      <c r="D793" s="10"/>
      <c r="E793" s="398"/>
      <c r="F793" s="265"/>
      <c r="G793" s="265"/>
      <c r="H793" s="265"/>
      <c r="I793" s="414"/>
      <c r="J793" s="126"/>
      <c r="K793" s="126"/>
      <c r="L793" s="126"/>
      <c r="M793" s="5"/>
      <c r="N793" s="5"/>
      <c r="O793" s="5"/>
      <c r="P793" s="5"/>
      <c r="Q793" s="5"/>
      <c r="R793" s="5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1:39" ht="19.5" customHeight="1">
      <c r="A794" s="5"/>
      <c r="B794" s="295"/>
      <c r="C794" s="265"/>
      <c r="D794" s="10"/>
      <c r="E794" s="398"/>
      <c r="F794" s="265"/>
      <c r="G794" s="265"/>
      <c r="H794" s="265"/>
      <c r="I794" s="414"/>
      <c r="J794" s="126"/>
      <c r="K794" s="126"/>
      <c r="L794" s="126"/>
      <c r="M794" s="5"/>
      <c r="N794" s="5"/>
      <c r="O794" s="5"/>
      <c r="P794" s="5"/>
      <c r="Q794" s="5"/>
      <c r="R794" s="5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1:39" ht="19.5" customHeight="1">
      <c r="A795" s="5"/>
      <c r="B795" s="295"/>
      <c r="C795" s="265"/>
      <c r="D795" s="10"/>
      <c r="E795" s="398"/>
      <c r="F795" s="265"/>
      <c r="G795" s="265"/>
      <c r="H795" s="265"/>
      <c r="I795" s="414"/>
      <c r="J795" s="126"/>
      <c r="K795" s="126"/>
      <c r="L795" s="126"/>
      <c r="M795" s="5"/>
      <c r="N795" s="5"/>
      <c r="O795" s="5"/>
      <c r="P795" s="5"/>
      <c r="Q795" s="5"/>
      <c r="R795" s="5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1:39" ht="19.5" customHeight="1">
      <c r="A796" s="5"/>
      <c r="B796" s="295"/>
      <c r="C796" s="265"/>
      <c r="D796" s="10"/>
      <c r="E796" s="398"/>
      <c r="F796" s="265"/>
      <c r="G796" s="265"/>
      <c r="H796" s="265"/>
      <c r="I796" s="414"/>
      <c r="J796" s="126"/>
      <c r="K796" s="126"/>
      <c r="L796" s="126"/>
      <c r="M796" s="5"/>
      <c r="N796" s="5"/>
      <c r="O796" s="5"/>
      <c r="P796" s="5"/>
      <c r="Q796" s="5"/>
      <c r="R796" s="5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1:39" ht="19.5" customHeight="1">
      <c r="A797" s="5"/>
      <c r="B797" s="295"/>
      <c r="C797" s="265"/>
      <c r="D797" s="10"/>
      <c r="E797" s="398"/>
      <c r="F797" s="265"/>
      <c r="G797" s="265"/>
      <c r="H797" s="265"/>
      <c r="I797" s="414"/>
      <c r="J797" s="126"/>
      <c r="K797" s="126"/>
      <c r="L797" s="126"/>
      <c r="M797" s="5"/>
      <c r="N797" s="5"/>
      <c r="O797" s="5"/>
      <c r="P797" s="5"/>
      <c r="Q797" s="5"/>
      <c r="R797" s="5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1:39" ht="19.5" customHeight="1">
      <c r="A798" s="5"/>
      <c r="B798" s="295"/>
      <c r="C798" s="265"/>
      <c r="D798" s="10"/>
      <c r="E798" s="398"/>
      <c r="F798" s="265"/>
      <c r="G798" s="265"/>
      <c r="H798" s="265"/>
      <c r="I798" s="414"/>
      <c r="J798" s="126"/>
      <c r="K798" s="126"/>
      <c r="L798" s="126"/>
      <c r="M798" s="5"/>
      <c r="N798" s="5"/>
      <c r="O798" s="5"/>
      <c r="P798" s="5"/>
      <c r="Q798" s="5"/>
      <c r="R798" s="5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1:39" ht="19.5" customHeight="1">
      <c r="A799" s="5"/>
      <c r="B799" s="295"/>
      <c r="C799" s="265"/>
      <c r="D799" s="10"/>
      <c r="E799" s="398"/>
      <c r="F799" s="265"/>
      <c r="G799" s="265"/>
      <c r="H799" s="265"/>
      <c r="I799" s="414"/>
      <c r="J799" s="126"/>
      <c r="K799" s="126"/>
      <c r="L799" s="126"/>
      <c r="M799" s="5"/>
      <c r="N799" s="5"/>
      <c r="O799" s="5"/>
      <c r="P799" s="5"/>
      <c r="Q799" s="5"/>
      <c r="R799" s="5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1:39" ht="19.5" customHeight="1">
      <c r="A800" s="5"/>
      <c r="B800" s="295"/>
      <c r="C800" s="265"/>
      <c r="D800" s="10"/>
      <c r="E800" s="398"/>
      <c r="F800" s="265"/>
      <c r="G800" s="265"/>
      <c r="H800" s="265"/>
      <c r="I800" s="414"/>
      <c r="J800" s="126"/>
      <c r="K800" s="126"/>
      <c r="L800" s="126"/>
      <c r="M800" s="5"/>
      <c r="N800" s="5"/>
      <c r="O800" s="5"/>
      <c r="P800" s="5"/>
      <c r="Q800" s="5"/>
      <c r="R800" s="5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1:39" ht="19.5" customHeight="1">
      <c r="A801" s="5"/>
      <c r="B801" s="295"/>
      <c r="C801" s="265"/>
      <c r="D801" s="10"/>
      <c r="E801" s="398"/>
      <c r="F801" s="265"/>
      <c r="G801" s="265"/>
      <c r="H801" s="265"/>
      <c r="I801" s="414"/>
      <c r="J801" s="126"/>
      <c r="K801" s="126"/>
      <c r="L801" s="126"/>
      <c r="M801" s="5"/>
      <c r="N801" s="5"/>
      <c r="O801" s="5"/>
      <c r="P801" s="5"/>
      <c r="Q801" s="5"/>
      <c r="R801" s="5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1:39" ht="19.5" customHeight="1">
      <c r="A802" s="5"/>
      <c r="B802" s="295"/>
      <c r="C802" s="265"/>
      <c r="D802" s="10"/>
      <c r="E802" s="398"/>
      <c r="F802" s="265"/>
      <c r="G802" s="265"/>
      <c r="H802" s="265"/>
      <c r="I802" s="414"/>
      <c r="J802" s="126"/>
      <c r="K802" s="126"/>
      <c r="L802" s="126"/>
      <c r="M802" s="5"/>
      <c r="N802" s="5"/>
      <c r="O802" s="5"/>
      <c r="P802" s="5"/>
      <c r="Q802" s="5"/>
      <c r="R802" s="5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1:39" ht="19.5" customHeight="1">
      <c r="A803" s="5"/>
      <c r="B803" s="295"/>
      <c r="C803" s="265"/>
      <c r="D803" s="10"/>
      <c r="E803" s="398"/>
      <c r="F803" s="265"/>
      <c r="G803" s="265"/>
      <c r="H803" s="265"/>
      <c r="I803" s="414"/>
      <c r="J803" s="126"/>
      <c r="K803" s="126"/>
      <c r="L803" s="126"/>
      <c r="M803" s="5"/>
      <c r="N803" s="5"/>
      <c r="O803" s="5"/>
      <c r="P803" s="5"/>
      <c r="Q803" s="5"/>
      <c r="R803" s="5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1:39" ht="19.5" customHeight="1">
      <c r="A804" s="5"/>
      <c r="B804" s="295"/>
      <c r="C804" s="265"/>
      <c r="D804" s="10"/>
      <c r="E804" s="398"/>
      <c r="F804" s="265"/>
      <c r="G804" s="265"/>
      <c r="H804" s="265"/>
      <c r="I804" s="414"/>
      <c r="J804" s="126"/>
      <c r="K804" s="126"/>
      <c r="L804" s="126"/>
      <c r="M804" s="5"/>
      <c r="N804" s="5"/>
      <c r="O804" s="5"/>
      <c r="P804" s="5"/>
      <c r="Q804" s="5"/>
      <c r="R804" s="5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1:39" ht="19.5" customHeight="1">
      <c r="A805" s="5"/>
      <c r="B805" s="295"/>
      <c r="C805" s="265"/>
      <c r="D805" s="10"/>
      <c r="E805" s="398"/>
      <c r="F805" s="265"/>
      <c r="G805" s="265"/>
      <c r="H805" s="265"/>
      <c r="I805" s="414"/>
      <c r="J805" s="126"/>
      <c r="K805" s="126"/>
      <c r="L805" s="126"/>
      <c r="M805" s="5"/>
      <c r="N805" s="5"/>
      <c r="O805" s="5"/>
      <c r="P805" s="5"/>
      <c r="Q805" s="5"/>
      <c r="R805" s="5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1:39" ht="19.5" customHeight="1">
      <c r="A806" s="5"/>
      <c r="B806" s="295"/>
      <c r="C806" s="265"/>
      <c r="D806" s="10"/>
      <c r="E806" s="398"/>
      <c r="F806" s="265"/>
      <c r="G806" s="265"/>
      <c r="H806" s="265"/>
      <c r="I806" s="414"/>
      <c r="J806" s="126"/>
      <c r="K806" s="126"/>
      <c r="L806" s="126"/>
      <c r="M806" s="5"/>
      <c r="N806" s="5"/>
      <c r="O806" s="5"/>
      <c r="P806" s="5"/>
      <c r="Q806" s="5"/>
      <c r="R806" s="5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1:39" ht="19.5" customHeight="1">
      <c r="A807" s="5"/>
      <c r="B807" s="295"/>
      <c r="C807" s="265"/>
      <c r="D807" s="10"/>
      <c r="E807" s="398"/>
      <c r="F807" s="265"/>
      <c r="G807" s="265"/>
      <c r="H807" s="265"/>
      <c r="I807" s="414"/>
      <c r="J807" s="126"/>
      <c r="K807" s="126"/>
      <c r="L807" s="126"/>
      <c r="M807" s="5"/>
      <c r="N807" s="5"/>
      <c r="O807" s="5"/>
      <c r="P807" s="5"/>
      <c r="Q807" s="5"/>
      <c r="R807" s="5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1:39" ht="19.5" customHeight="1">
      <c r="A808" s="5"/>
      <c r="B808" s="295"/>
      <c r="C808" s="265"/>
      <c r="D808" s="10"/>
      <c r="E808" s="398"/>
      <c r="F808" s="265"/>
      <c r="G808" s="265"/>
      <c r="H808" s="265"/>
      <c r="I808" s="414"/>
      <c r="J808" s="126"/>
      <c r="K808" s="126"/>
      <c r="L808" s="126"/>
      <c r="M808" s="5"/>
      <c r="N808" s="5"/>
      <c r="O808" s="5"/>
      <c r="P808" s="5"/>
      <c r="Q808" s="5"/>
      <c r="R808" s="5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1:39" ht="19.5" customHeight="1">
      <c r="A809" s="5"/>
      <c r="B809" s="295"/>
      <c r="C809" s="265"/>
      <c r="D809" s="10"/>
      <c r="E809" s="398"/>
      <c r="F809" s="265"/>
      <c r="G809" s="265"/>
      <c r="H809" s="265"/>
      <c r="I809" s="414"/>
      <c r="J809" s="126"/>
      <c r="K809" s="126"/>
      <c r="L809" s="126"/>
      <c r="M809" s="5"/>
      <c r="N809" s="5"/>
      <c r="O809" s="5"/>
      <c r="P809" s="5"/>
      <c r="Q809" s="5"/>
      <c r="R809" s="5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1:39" ht="19.5" customHeight="1">
      <c r="A810" s="5"/>
      <c r="B810" s="295"/>
      <c r="C810" s="265"/>
      <c r="D810" s="10"/>
      <c r="E810" s="398"/>
      <c r="F810" s="265"/>
      <c r="G810" s="265"/>
      <c r="H810" s="265"/>
      <c r="I810" s="414"/>
      <c r="J810" s="126"/>
      <c r="K810" s="126"/>
      <c r="L810" s="126"/>
      <c r="M810" s="5"/>
      <c r="N810" s="5"/>
      <c r="O810" s="5"/>
      <c r="P810" s="5"/>
      <c r="Q810" s="5"/>
      <c r="R810" s="5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1:39" ht="19.5" customHeight="1">
      <c r="A811" s="5"/>
      <c r="B811" s="295"/>
      <c r="C811" s="265"/>
      <c r="D811" s="10"/>
      <c r="E811" s="398"/>
      <c r="F811" s="265"/>
      <c r="G811" s="265"/>
      <c r="H811" s="265"/>
      <c r="I811" s="414"/>
      <c r="J811" s="126"/>
      <c r="K811" s="126"/>
      <c r="L811" s="126"/>
      <c r="M811" s="5"/>
      <c r="N811" s="5"/>
      <c r="O811" s="5"/>
      <c r="P811" s="5"/>
      <c r="Q811" s="5"/>
      <c r="R811" s="5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1:39" ht="19.5" customHeight="1">
      <c r="A812" s="5"/>
      <c r="B812" s="295"/>
      <c r="C812" s="265"/>
      <c r="D812" s="10"/>
      <c r="E812" s="398"/>
      <c r="F812" s="265"/>
      <c r="G812" s="265"/>
      <c r="H812" s="265"/>
      <c r="I812" s="414"/>
      <c r="J812" s="126"/>
      <c r="K812" s="126"/>
      <c r="L812" s="126"/>
      <c r="M812" s="5"/>
      <c r="N812" s="5"/>
      <c r="O812" s="5"/>
      <c r="P812" s="5"/>
      <c r="Q812" s="5"/>
      <c r="R812" s="5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1:39" ht="19.5" customHeight="1">
      <c r="A813" s="5"/>
      <c r="B813" s="295"/>
      <c r="C813" s="265"/>
      <c r="D813" s="10"/>
      <c r="E813" s="398"/>
      <c r="F813" s="265"/>
      <c r="G813" s="265"/>
      <c r="H813" s="265"/>
      <c r="I813" s="414"/>
      <c r="J813" s="126"/>
      <c r="K813" s="126"/>
      <c r="L813" s="126"/>
      <c r="M813" s="5"/>
      <c r="N813" s="5"/>
      <c r="O813" s="5"/>
      <c r="P813" s="5"/>
      <c r="Q813" s="5"/>
      <c r="R813" s="5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1:39" ht="19.5" customHeight="1">
      <c r="A814" s="5"/>
      <c r="B814" s="295"/>
      <c r="C814" s="265"/>
      <c r="D814" s="10"/>
      <c r="E814" s="398"/>
      <c r="F814" s="265"/>
      <c r="G814" s="265"/>
      <c r="H814" s="265"/>
      <c r="I814" s="414"/>
      <c r="J814" s="126"/>
      <c r="K814" s="126"/>
      <c r="L814" s="126"/>
      <c r="M814" s="5"/>
      <c r="N814" s="5"/>
      <c r="O814" s="5"/>
      <c r="P814" s="5"/>
      <c r="Q814" s="5"/>
      <c r="R814" s="5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1:39" ht="19.5" customHeight="1">
      <c r="A815" s="5"/>
      <c r="B815" s="295"/>
      <c r="C815" s="265"/>
      <c r="D815" s="10"/>
      <c r="E815" s="398"/>
      <c r="F815" s="265"/>
      <c r="G815" s="265"/>
      <c r="H815" s="265"/>
      <c r="I815" s="414"/>
      <c r="J815" s="126"/>
      <c r="K815" s="126"/>
      <c r="L815" s="126"/>
      <c r="M815" s="5"/>
      <c r="N815" s="5"/>
      <c r="O815" s="5"/>
      <c r="P815" s="5"/>
      <c r="Q815" s="5"/>
      <c r="R815" s="5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1:39" ht="19.5" customHeight="1">
      <c r="A816" s="5"/>
      <c r="B816" s="295"/>
      <c r="C816" s="265"/>
      <c r="D816" s="10"/>
      <c r="E816" s="398"/>
      <c r="F816" s="265"/>
      <c r="G816" s="265"/>
      <c r="H816" s="265"/>
      <c r="I816" s="414"/>
      <c r="J816" s="126"/>
      <c r="K816" s="126"/>
      <c r="L816" s="126"/>
      <c r="M816" s="5"/>
      <c r="N816" s="5"/>
      <c r="O816" s="5"/>
      <c r="P816" s="5"/>
      <c r="Q816" s="5"/>
      <c r="R816" s="5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1:39" ht="19.5" customHeight="1">
      <c r="A817" s="5"/>
      <c r="B817" s="295"/>
      <c r="C817" s="265"/>
      <c r="D817" s="10"/>
      <c r="E817" s="398"/>
      <c r="F817" s="265"/>
      <c r="G817" s="265"/>
      <c r="H817" s="265"/>
      <c r="I817" s="414"/>
      <c r="J817" s="126"/>
      <c r="K817" s="126"/>
      <c r="L817" s="126"/>
      <c r="M817" s="5"/>
      <c r="N817" s="5"/>
      <c r="O817" s="5"/>
      <c r="P817" s="5"/>
      <c r="Q817" s="5"/>
      <c r="R817" s="5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1:39" ht="19.5" customHeight="1">
      <c r="A818" s="5"/>
      <c r="B818" s="295"/>
      <c r="C818" s="265"/>
      <c r="D818" s="10"/>
      <c r="E818" s="398"/>
      <c r="F818" s="265"/>
      <c r="G818" s="265"/>
      <c r="H818" s="265"/>
      <c r="I818" s="414"/>
      <c r="J818" s="126"/>
      <c r="K818" s="126"/>
      <c r="L818" s="126"/>
      <c r="M818" s="5"/>
      <c r="N818" s="5"/>
      <c r="O818" s="5"/>
      <c r="P818" s="5"/>
      <c r="Q818" s="5"/>
      <c r="R818" s="5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1:39" ht="19.5" customHeight="1">
      <c r="A819" s="5"/>
      <c r="B819" s="295"/>
      <c r="C819" s="265"/>
      <c r="D819" s="10"/>
      <c r="E819" s="398"/>
      <c r="F819" s="265"/>
      <c r="G819" s="265"/>
      <c r="H819" s="265"/>
      <c r="I819" s="414"/>
      <c r="J819" s="126"/>
      <c r="K819" s="126"/>
      <c r="L819" s="126"/>
      <c r="M819" s="5"/>
      <c r="N819" s="5"/>
      <c r="O819" s="5"/>
      <c r="P819" s="5"/>
      <c r="Q819" s="5"/>
      <c r="R819" s="5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1:39" ht="19.5" customHeight="1">
      <c r="A820" s="5"/>
      <c r="B820" s="295"/>
      <c r="C820" s="265"/>
      <c r="D820" s="10"/>
      <c r="E820" s="398"/>
      <c r="F820" s="265"/>
      <c r="G820" s="265"/>
      <c r="H820" s="265"/>
      <c r="I820" s="414"/>
      <c r="J820" s="126"/>
      <c r="K820" s="126"/>
      <c r="L820" s="126"/>
      <c r="M820" s="5"/>
      <c r="N820" s="5"/>
      <c r="O820" s="5"/>
      <c r="P820" s="5"/>
      <c r="Q820" s="5"/>
      <c r="R820" s="5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1:39" ht="19.5" customHeight="1">
      <c r="A821" s="5"/>
      <c r="B821" s="295"/>
      <c r="C821" s="265"/>
      <c r="D821" s="10"/>
      <c r="E821" s="398"/>
      <c r="F821" s="265"/>
      <c r="G821" s="265"/>
      <c r="H821" s="265"/>
      <c r="I821" s="414"/>
      <c r="J821" s="126"/>
      <c r="K821" s="126"/>
      <c r="L821" s="126"/>
      <c r="M821" s="5"/>
      <c r="N821" s="5"/>
      <c r="O821" s="5"/>
      <c r="P821" s="5"/>
      <c r="Q821" s="5"/>
      <c r="R821" s="5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1:39" ht="19.5" customHeight="1">
      <c r="A822" s="5"/>
      <c r="B822" s="295"/>
      <c r="C822" s="265"/>
      <c r="D822" s="10"/>
      <c r="E822" s="398"/>
      <c r="F822" s="265"/>
      <c r="G822" s="265"/>
      <c r="H822" s="265"/>
      <c r="I822" s="414"/>
      <c r="J822" s="126"/>
      <c r="K822" s="126"/>
      <c r="L822" s="126"/>
      <c r="M822" s="5"/>
      <c r="N822" s="5"/>
      <c r="O822" s="5"/>
      <c r="P822" s="5"/>
      <c r="Q822" s="5"/>
      <c r="R822" s="5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1:39" ht="19.5" customHeight="1">
      <c r="A823" s="5"/>
      <c r="B823" s="295"/>
      <c r="C823" s="265"/>
      <c r="D823" s="10"/>
      <c r="E823" s="398"/>
      <c r="F823" s="265"/>
      <c r="G823" s="265"/>
      <c r="H823" s="265"/>
      <c r="I823" s="414"/>
      <c r="J823" s="126"/>
      <c r="K823" s="126"/>
      <c r="L823" s="126"/>
      <c r="M823" s="5"/>
      <c r="N823" s="5"/>
      <c r="O823" s="5"/>
      <c r="P823" s="5"/>
      <c r="Q823" s="5"/>
      <c r="R823" s="5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1:39" ht="19.5" customHeight="1">
      <c r="A824" s="5"/>
      <c r="B824" s="295"/>
      <c r="C824" s="265"/>
      <c r="D824" s="10"/>
      <c r="E824" s="398"/>
      <c r="F824" s="265"/>
      <c r="G824" s="265"/>
      <c r="H824" s="265"/>
      <c r="I824" s="414"/>
      <c r="J824" s="126"/>
      <c r="K824" s="126"/>
      <c r="L824" s="126"/>
      <c r="M824" s="5"/>
      <c r="N824" s="5"/>
      <c r="O824" s="5"/>
      <c r="P824" s="5"/>
      <c r="Q824" s="5"/>
      <c r="R824" s="5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1:39" ht="19.5" customHeight="1">
      <c r="A825" s="5"/>
      <c r="B825" s="295"/>
      <c r="C825" s="265"/>
      <c r="D825" s="10"/>
      <c r="E825" s="398"/>
      <c r="F825" s="265"/>
      <c r="G825" s="265"/>
      <c r="H825" s="265"/>
      <c r="I825" s="414"/>
      <c r="J825" s="126"/>
      <c r="K825" s="126"/>
      <c r="L825" s="126"/>
      <c r="M825" s="5"/>
      <c r="N825" s="5"/>
      <c r="O825" s="5"/>
      <c r="P825" s="5"/>
      <c r="Q825" s="5"/>
      <c r="R825" s="5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1:39" ht="19.5" customHeight="1">
      <c r="A826" s="5"/>
      <c r="B826" s="295"/>
      <c r="C826" s="265"/>
      <c r="D826" s="10"/>
      <c r="E826" s="398"/>
      <c r="F826" s="265"/>
      <c r="G826" s="265"/>
      <c r="H826" s="265"/>
      <c r="I826" s="414"/>
      <c r="J826" s="126"/>
      <c r="K826" s="126"/>
      <c r="L826" s="126"/>
      <c r="M826" s="5"/>
      <c r="N826" s="5"/>
      <c r="O826" s="5"/>
      <c r="P826" s="5"/>
      <c r="Q826" s="5"/>
      <c r="R826" s="5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1:39" ht="19.5" customHeight="1">
      <c r="A827" s="5"/>
      <c r="B827" s="295"/>
      <c r="C827" s="265"/>
      <c r="D827" s="10"/>
      <c r="E827" s="398"/>
      <c r="F827" s="265"/>
      <c r="G827" s="265"/>
      <c r="H827" s="265"/>
      <c r="I827" s="414"/>
      <c r="J827" s="126"/>
      <c r="K827" s="126"/>
      <c r="L827" s="126"/>
      <c r="M827" s="5"/>
      <c r="N827" s="5"/>
      <c r="O827" s="5"/>
      <c r="P827" s="5"/>
      <c r="Q827" s="5"/>
      <c r="R827" s="5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1:39" ht="19.5" customHeight="1">
      <c r="A828" s="5"/>
      <c r="B828" s="295"/>
      <c r="C828" s="265"/>
      <c r="D828" s="10"/>
      <c r="E828" s="398"/>
      <c r="F828" s="265"/>
      <c r="G828" s="265"/>
      <c r="H828" s="265"/>
      <c r="I828" s="414"/>
      <c r="J828" s="126"/>
      <c r="K828" s="126"/>
      <c r="L828" s="126"/>
      <c r="M828" s="5"/>
      <c r="N828" s="5"/>
      <c r="O828" s="5"/>
      <c r="P828" s="5"/>
      <c r="Q828" s="5"/>
      <c r="R828" s="5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1:39" ht="19.5" customHeight="1">
      <c r="A829" s="5"/>
      <c r="B829" s="295"/>
      <c r="C829" s="265"/>
      <c r="D829" s="10"/>
      <c r="E829" s="398"/>
      <c r="F829" s="265"/>
      <c r="G829" s="265"/>
      <c r="H829" s="265"/>
      <c r="I829" s="414"/>
      <c r="J829" s="126"/>
      <c r="K829" s="126"/>
      <c r="L829" s="126"/>
      <c r="M829" s="5"/>
      <c r="N829" s="5"/>
      <c r="O829" s="5"/>
      <c r="P829" s="5"/>
      <c r="Q829" s="5"/>
      <c r="R829" s="5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1:39" ht="19.5" customHeight="1">
      <c r="A830" s="5"/>
      <c r="B830" s="295"/>
      <c r="C830" s="265"/>
      <c r="D830" s="10"/>
      <c r="E830" s="398"/>
      <c r="F830" s="265"/>
      <c r="G830" s="265"/>
      <c r="H830" s="265"/>
      <c r="I830" s="414"/>
      <c r="J830" s="126"/>
      <c r="K830" s="126"/>
      <c r="L830" s="126"/>
      <c r="M830" s="5"/>
      <c r="N830" s="5"/>
      <c r="O830" s="5"/>
      <c r="P830" s="5"/>
      <c r="Q830" s="5"/>
      <c r="R830" s="5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1:39" ht="19.5" customHeight="1">
      <c r="A831" s="5"/>
      <c r="B831" s="295"/>
      <c r="C831" s="265"/>
      <c r="D831" s="10"/>
      <c r="E831" s="398"/>
      <c r="F831" s="265"/>
      <c r="G831" s="265"/>
      <c r="H831" s="265"/>
      <c r="I831" s="414"/>
      <c r="J831" s="126"/>
      <c r="K831" s="126"/>
      <c r="L831" s="126"/>
      <c r="M831" s="5"/>
      <c r="N831" s="5"/>
      <c r="O831" s="5"/>
      <c r="P831" s="5"/>
      <c r="Q831" s="5"/>
      <c r="R831" s="5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1:39" ht="19.5" customHeight="1">
      <c r="A832" s="5"/>
      <c r="B832" s="295"/>
      <c r="C832" s="265"/>
      <c r="D832" s="10"/>
      <c r="E832" s="398"/>
      <c r="F832" s="265"/>
      <c r="G832" s="265"/>
      <c r="H832" s="265"/>
      <c r="I832" s="414"/>
      <c r="J832" s="126"/>
      <c r="K832" s="126"/>
      <c r="L832" s="126"/>
      <c r="M832" s="5"/>
      <c r="N832" s="5"/>
      <c r="O832" s="5"/>
      <c r="P832" s="5"/>
      <c r="Q832" s="5"/>
      <c r="R832" s="5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1:39" ht="19.5" customHeight="1">
      <c r="A833" s="5"/>
      <c r="B833" s="295"/>
      <c r="C833" s="265"/>
      <c r="D833" s="10"/>
      <c r="E833" s="398"/>
      <c r="F833" s="265"/>
      <c r="G833" s="265"/>
      <c r="H833" s="265"/>
      <c r="I833" s="414"/>
      <c r="J833" s="126"/>
      <c r="K833" s="126"/>
      <c r="L833" s="126"/>
      <c r="M833" s="5"/>
      <c r="N833" s="5"/>
      <c r="O833" s="5"/>
      <c r="P833" s="5"/>
      <c r="Q833" s="5"/>
      <c r="R833" s="5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1:39" ht="19.5" customHeight="1">
      <c r="A834" s="5"/>
      <c r="B834" s="295"/>
      <c r="C834" s="265"/>
      <c r="D834" s="10"/>
      <c r="E834" s="398"/>
      <c r="F834" s="265"/>
      <c r="G834" s="265"/>
      <c r="H834" s="265"/>
      <c r="I834" s="414"/>
      <c r="J834" s="126"/>
      <c r="K834" s="126"/>
      <c r="L834" s="126"/>
      <c r="M834" s="5"/>
      <c r="N834" s="5"/>
      <c r="O834" s="5"/>
      <c r="P834" s="5"/>
      <c r="Q834" s="5"/>
      <c r="R834" s="5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1:39" ht="19.5" customHeight="1">
      <c r="A835" s="5"/>
      <c r="B835" s="295"/>
      <c r="C835" s="265"/>
      <c r="D835" s="10"/>
      <c r="E835" s="398"/>
      <c r="F835" s="265"/>
      <c r="G835" s="265"/>
      <c r="H835" s="265"/>
      <c r="I835" s="414"/>
      <c r="J835" s="126"/>
      <c r="K835" s="126"/>
      <c r="L835" s="126"/>
      <c r="M835" s="5"/>
      <c r="N835" s="5"/>
      <c r="O835" s="5"/>
      <c r="P835" s="5"/>
      <c r="Q835" s="5"/>
      <c r="R835" s="5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1:39" ht="19.5" customHeight="1">
      <c r="A836" s="5"/>
      <c r="B836" s="295"/>
      <c r="C836" s="265"/>
      <c r="D836" s="10"/>
      <c r="E836" s="398"/>
      <c r="F836" s="265"/>
      <c r="G836" s="265"/>
      <c r="H836" s="265"/>
      <c r="I836" s="414"/>
      <c r="J836" s="126"/>
      <c r="K836" s="126"/>
      <c r="L836" s="126"/>
      <c r="M836" s="5"/>
      <c r="N836" s="5"/>
      <c r="O836" s="5"/>
      <c r="P836" s="5"/>
      <c r="Q836" s="5"/>
      <c r="R836" s="5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1:39" ht="19.5" customHeight="1">
      <c r="A837" s="5"/>
      <c r="B837" s="295"/>
      <c r="C837" s="265"/>
      <c r="D837" s="10"/>
      <c r="E837" s="398"/>
      <c r="F837" s="265"/>
      <c r="G837" s="265"/>
      <c r="H837" s="265"/>
      <c r="I837" s="414"/>
      <c r="J837" s="126"/>
      <c r="K837" s="126"/>
      <c r="L837" s="126"/>
      <c r="M837" s="5"/>
      <c r="N837" s="5"/>
      <c r="O837" s="5"/>
      <c r="P837" s="5"/>
      <c r="Q837" s="5"/>
      <c r="R837" s="5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1:39" ht="19.5" customHeight="1">
      <c r="A838" s="5"/>
      <c r="B838" s="295"/>
      <c r="C838" s="265"/>
      <c r="D838" s="10"/>
      <c r="E838" s="398"/>
      <c r="F838" s="265"/>
      <c r="G838" s="265"/>
      <c r="H838" s="265"/>
      <c r="I838" s="414"/>
      <c r="J838" s="126"/>
      <c r="K838" s="126"/>
      <c r="L838" s="126"/>
      <c r="M838" s="5"/>
      <c r="N838" s="5"/>
      <c r="O838" s="5"/>
      <c r="P838" s="5"/>
      <c r="Q838" s="5"/>
      <c r="R838" s="5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1:39" ht="19.5" customHeight="1">
      <c r="A839" s="5"/>
      <c r="B839" s="295"/>
      <c r="C839" s="265"/>
      <c r="D839" s="10"/>
      <c r="E839" s="398"/>
      <c r="F839" s="265"/>
      <c r="G839" s="265"/>
      <c r="H839" s="265"/>
      <c r="I839" s="414"/>
      <c r="J839" s="126"/>
      <c r="K839" s="126"/>
      <c r="L839" s="126"/>
      <c r="M839" s="5"/>
      <c r="N839" s="5"/>
      <c r="O839" s="5"/>
      <c r="P839" s="5"/>
      <c r="Q839" s="5"/>
      <c r="R839" s="5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1:39" ht="19.5" customHeight="1">
      <c r="A840" s="5"/>
      <c r="B840" s="295"/>
      <c r="C840" s="265"/>
      <c r="D840" s="10"/>
      <c r="E840" s="398"/>
      <c r="F840" s="265"/>
      <c r="G840" s="265"/>
      <c r="H840" s="265"/>
      <c r="I840" s="414"/>
      <c r="J840" s="126"/>
      <c r="K840" s="126"/>
      <c r="L840" s="126"/>
      <c r="M840" s="5"/>
      <c r="N840" s="5"/>
      <c r="O840" s="5"/>
      <c r="P840" s="5"/>
      <c r="Q840" s="5"/>
      <c r="R840" s="5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1:39" ht="19.5" customHeight="1">
      <c r="A841" s="5"/>
      <c r="B841" s="295"/>
      <c r="C841" s="265"/>
      <c r="D841" s="10"/>
      <c r="E841" s="398"/>
      <c r="F841" s="265"/>
      <c r="G841" s="265"/>
      <c r="H841" s="265"/>
      <c r="I841" s="414"/>
      <c r="J841" s="126"/>
      <c r="K841" s="126"/>
      <c r="L841" s="126"/>
      <c r="M841" s="5"/>
      <c r="N841" s="5"/>
      <c r="O841" s="5"/>
      <c r="P841" s="5"/>
      <c r="Q841" s="5"/>
      <c r="R841" s="5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1:39" ht="19.5" customHeight="1">
      <c r="A842" s="5"/>
      <c r="B842" s="295"/>
      <c r="C842" s="265"/>
      <c r="D842" s="10"/>
      <c r="E842" s="398"/>
      <c r="F842" s="265"/>
      <c r="G842" s="265"/>
      <c r="H842" s="265"/>
      <c r="I842" s="414"/>
      <c r="J842" s="126"/>
      <c r="K842" s="126"/>
      <c r="L842" s="126"/>
      <c r="M842" s="5"/>
      <c r="N842" s="5"/>
      <c r="O842" s="5"/>
      <c r="P842" s="5"/>
      <c r="Q842" s="5"/>
      <c r="R842" s="5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1:39" ht="19.5" customHeight="1">
      <c r="A843" s="5"/>
      <c r="B843" s="295"/>
      <c r="C843" s="265"/>
      <c r="D843" s="10"/>
      <c r="E843" s="398"/>
      <c r="F843" s="265"/>
      <c r="G843" s="265"/>
      <c r="H843" s="265"/>
      <c r="I843" s="414"/>
      <c r="J843" s="126"/>
      <c r="K843" s="126"/>
      <c r="L843" s="126"/>
      <c r="M843" s="5"/>
      <c r="N843" s="5"/>
      <c r="O843" s="5"/>
      <c r="P843" s="5"/>
      <c r="Q843" s="5"/>
      <c r="R843" s="5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1:39" ht="19.5" customHeight="1">
      <c r="A844" s="5"/>
      <c r="B844" s="295"/>
      <c r="C844" s="265"/>
      <c r="D844" s="10"/>
      <c r="E844" s="398"/>
      <c r="F844" s="265"/>
      <c r="G844" s="265"/>
      <c r="H844" s="265"/>
      <c r="I844" s="414"/>
      <c r="J844" s="126"/>
      <c r="K844" s="126"/>
      <c r="L844" s="126"/>
      <c r="M844" s="5"/>
      <c r="N844" s="5"/>
      <c r="O844" s="5"/>
      <c r="P844" s="5"/>
      <c r="Q844" s="5"/>
      <c r="R844" s="5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1:39" ht="19.5" customHeight="1">
      <c r="A845" s="5"/>
      <c r="B845" s="295"/>
      <c r="C845" s="265"/>
      <c r="D845" s="10"/>
      <c r="E845" s="398"/>
      <c r="F845" s="265"/>
      <c r="G845" s="265"/>
      <c r="H845" s="265"/>
      <c r="I845" s="414"/>
      <c r="J845" s="126"/>
      <c r="K845" s="126"/>
      <c r="L845" s="126"/>
      <c r="M845" s="5"/>
      <c r="N845" s="5"/>
      <c r="O845" s="5"/>
      <c r="P845" s="5"/>
      <c r="Q845" s="5"/>
      <c r="R845" s="5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1:39" ht="19.5" customHeight="1">
      <c r="A846" s="5"/>
      <c r="B846" s="295"/>
      <c r="C846" s="265"/>
      <c r="D846" s="10"/>
      <c r="E846" s="398"/>
      <c r="F846" s="265"/>
      <c r="G846" s="265"/>
      <c r="H846" s="265"/>
      <c r="I846" s="414"/>
      <c r="J846" s="126"/>
      <c r="K846" s="126"/>
      <c r="L846" s="126"/>
      <c r="M846" s="5"/>
      <c r="N846" s="5"/>
      <c r="O846" s="5"/>
      <c r="P846" s="5"/>
      <c r="Q846" s="5"/>
      <c r="R846" s="5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1:39" ht="19.5" customHeight="1">
      <c r="A847" s="5"/>
      <c r="B847" s="295"/>
      <c r="C847" s="265"/>
      <c r="D847" s="10"/>
      <c r="E847" s="398"/>
      <c r="F847" s="265"/>
      <c r="G847" s="265"/>
      <c r="H847" s="265"/>
      <c r="I847" s="414"/>
      <c r="J847" s="126"/>
      <c r="K847" s="126"/>
      <c r="L847" s="126"/>
      <c r="M847" s="5"/>
      <c r="N847" s="5"/>
      <c r="O847" s="5"/>
      <c r="P847" s="5"/>
      <c r="Q847" s="5"/>
      <c r="R847" s="5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1:39" ht="19.5" customHeight="1">
      <c r="A848" s="5"/>
      <c r="B848" s="295"/>
      <c r="C848" s="265"/>
      <c r="D848" s="10"/>
      <c r="E848" s="398"/>
      <c r="F848" s="265"/>
      <c r="G848" s="265"/>
      <c r="H848" s="265"/>
      <c r="I848" s="414"/>
      <c r="J848" s="126"/>
      <c r="K848" s="126"/>
      <c r="L848" s="126"/>
      <c r="M848" s="5"/>
      <c r="N848" s="5"/>
      <c r="O848" s="5"/>
      <c r="P848" s="5"/>
      <c r="Q848" s="5"/>
      <c r="R848" s="5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1:39" ht="19.5" customHeight="1">
      <c r="A849" s="5"/>
      <c r="B849" s="295"/>
      <c r="C849" s="265"/>
      <c r="D849" s="10"/>
      <c r="E849" s="398"/>
      <c r="F849" s="265"/>
      <c r="G849" s="265"/>
      <c r="H849" s="265"/>
      <c r="I849" s="414"/>
      <c r="J849" s="126"/>
      <c r="K849" s="126"/>
      <c r="L849" s="126"/>
      <c r="M849" s="5"/>
      <c r="N849" s="5"/>
      <c r="O849" s="5"/>
      <c r="P849" s="5"/>
      <c r="Q849" s="5"/>
      <c r="R849" s="5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1:39" ht="19.5" customHeight="1">
      <c r="A850" s="5"/>
      <c r="B850" s="295"/>
      <c r="C850" s="265"/>
      <c r="D850" s="10"/>
      <c r="E850" s="398"/>
      <c r="F850" s="265"/>
      <c r="G850" s="265"/>
      <c r="H850" s="265"/>
      <c r="I850" s="414"/>
      <c r="J850" s="126"/>
      <c r="K850" s="126"/>
      <c r="L850" s="126"/>
      <c r="M850" s="5"/>
      <c r="N850" s="5"/>
      <c r="O850" s="5"/>
      <c r="P850" s="5"/>
      <c r="Q850" s="5"/>
      <c r="R850" s="5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1:39" ht="19.5" customHeight="1">
      <c r="A851" s="5"/>
      <c r="B851" s="295"/>
      <c r="C851" s="265"/>
      <c r="D851" s="10"/>
      <c r="E851" s="398"/>
      <c r="F851" s="265"/>
      <c r="G851" s="265"/>
      <c r="H851" s="265"/>
      <c r="I851" s="414"/>
      <c r="J851" s="126"/>
      <c r="K851" s="126"/>
      <c r="L851" s="126"/>
      <c r="M851" s="5"/>
      <c r="N851" s="5"/>
      <c r="O851" s="5"/>
      <c r="P851" s="5"/>
      <c r="Q851" s="5"/>
      <c r="R851" s="5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1:39" ht="19.5" customHeight="1">
      <c r="A852" s="5"/>
      <c r="B852" s="295"/>
      <c r="C852" s="265"/>
      <c r="D852" s="10"/>
      <c r="E852" s="398"/>
      <c r="F852" s="265"/>
      <c r="G852" s="265"/>
      <c r="H852" s="265"/>
      <c r="I852" s="414"/>
      <c r="J852" s="126"/>
      <c r="K852" s="126"/>
      <c r="L852" s="126"/>
      <c r="M852" s="5"/>
      <c r="N852" s="5"/>
      <c r="O852" s="5"/>
      <c r="P852" s="5"/>
      <c r="Q852" s="5"/>
      <c r="R852" s="5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1:39" ht="19.5" customHeight="1">
      <c r="A853" s="5"/>
      <c r="B853" s="295"/>
      <c r="C853" s="265"/>
      <c r="D853" s="10"/>
      <c r="E853" s="398"/>
      <c r="F853" s="265"/>
      <c r="G853" s="265"/>
      <c r="H853" s="265"/>
      <c r="I853" s="414"/>
      <c r="J853" s="126"/>
      <c r="K853" s="126"/>
      <c r="L853" s="126"/>
      <c r="M853" s="5"/>
      <c r="N853" s="5"/>
      <c r="O853" s="5"/>
      <c r="P853" s="5"/>
      <c r="Q853" s="5"/>
      <c r="R853" s="5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1:39" ht="19.5" customHeight="1">
      <c r="A854" s="5"/>
      <c r="B854" s="295"/>
      <c r="C854" s="265"/>
      <c r="D854" s="10"/>
      <c r="E854" s="398"/>
      <c r="F854" s="265"/>
      <c r="G854" s="265"/>
      <c r="H854" s="265"/>
      <c r="I854" s="414"/>
      <c r="J854" s="126"/>
      <c r="K854" s="126"/>
      <c r="L854" s="126"/>
      <c r="M854" s="5"/>
      <c r="N854" s="5"/>
      <c r="O854" s="5"/>
      <c r="P854" s="5"/>
      <c r="Q854" s="5"/>
      <c r="R854" s="5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1:39" ht="19.5" customHeight="1">
      <c r="A855" s="5"/>
      <c r="B855" s="295"/>
      <c r="C855" s="265"/>
      <c r="D855" s="10"/>
      <c r="E855" s="398"/>
      <c r="F855" s="265"/>
      <c r="G855" s="265"/>
      <c r="H855" s="265"/>
      <c r="I855" s="414"/>
      <c r="J855" s="126"/>
      <c r="K855" s="126"/>
      <c r="L855" s="126"/>
      <c r="M855" s="5"/>
      <c r="N855" s="5"/>
      <c r="O855" s="5"/>
      <c r="P855" s="5"/>
      <c r="Q855" s="5"/>
      <c r="R855" s="5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1:39" ht="19.5" customHeight="1">
      <c r="A856" s="5"/>
      <c r="B856" s="295"/>
      <c r="C856" s="265"/>
      <c r="D856" s="10"/>
      <c r="E856" s="398"/>
      <c r="F856" s="265"/>
      <c r="G856" s="265"/>
      <c r="H856" s="265"/>
      <c r="I856" s="414"/>
      <c r="J856" s="126"/>
      <c r="K856" s="126"/>
      <c r="L856" s="126"/>
      <c r="M856" s="5"/>
      <c r="N856" s="5"/>
      <c r="O856" s="5"/>
      <c r="P856" s="5"/>
      <c r="Q856" s="5"/>
      <c r="R856" s="5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1:39" ht="19.5" customHeight="1">
      <c r="A857" s="5"/>
      <c r="B857" s="295"/>
      <c r="C857" s="265"/>
      <c r="D857" s="10"/>
      <c r="E857" s="398"/>
      <c r="F857" s="265"/>
      <c r="G857" s="265"/>
      <c r="H857" s="265"/>
      <c r="I857" s="414"/>
      <c r="J857" s="126"/>
      <c r="K857" s="126"/>
      <c r="L857" s="126"/>
      <c r="M857" s="5"/>
      <c r="N857" s="5"/>
      <c r="O857" s="5"/>
      <c r="P857" s="5"/>
      <c r="Q857" s="5"/>
      <c r="R857" s="5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1:39" ht="19.5" customHeight="1">
      <c r="A858" s="5"/>
      <c r="B858" s="295"/>
      <c r="C858" s="265"/>
      <c r="D858" s="10"/>
      <c r="E858" s="398"/>
      <c r="F858" s="265"/>
      <c r="G858" s="265"/>
      <c r="H858" s="265"/>
      <c r="I858" s="414"/>
      <c r="J858" s="126"/>
      <c r="K858" s="126"/>
      <c r="L858" s="126"/>
      <c r="M858" s="5"/>
      <c r="N858" s="5"/>
      <c r="O858" s="5"/>
      <c r="P858" s="5"/>
      <c r="Q858" s="5"/>
      <c r="R858" s="5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1:39" ht="19.5" customHeight="1">
      <c r="A859" s="5"/>
      <c r="B859" s="295"/>
      <c r="C859" s="265"/>
      <c r="D859" s="10"/>
      <c r="E859" s="398"/>
      <c r="F859" s="265"/>
      <c r="G859" s="265"/>
      <c r="H859" s="265"/>
      <c r="I859" s="414"/>
      <c r="J859" s="126"/>
      <c r="K859" s="126"/>
      <c r="L859" s="126"/>
      <c r="M859" s="5"/>
      <c r="N859" s="5"/>
      <c r="O859" s="5"/>
      <c r="P859" s="5"/>
      <c r="Q859" s="5"/>
      <c r="R859" s="5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1:39" ht="19.5" customHeight="1">
      <c r="A860" s="5"/>
      <c r="B860" s="295"/>
      <c r="C860" s="265"/>
      <c r="D860" s="10"/>
      <c r="E860" s="398"/>
      <c r="F860" s="265"/>
      <c r="G860" s="265"/>
      <c r="H860" s="265"/>
      <c r="I860" s="414"/>
      <c r="J860" s="126"/>
      <c r="K860" s="126"/>
      <c r="L860" s="126"/>
      <c r="M860" s="5"/>
      <c r="N860" s="5"/>
      <c r="O860" s="5"/>
      <c r="P860" s="5"/>
      <c r="Q860" s="5"/>
      <c r="R860" s="5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1:39" ht="19.5" customHeight="1">
      <c r="A861" s="5"/>
      <c r="B861" s="295"/>
      <c r="C861" s="265"/>
      <c r="D861" s="10"/>
      <c r="E861" s="398"/>
      <c r="F861" s="265"/>
      <c r="G861" s="265"/>
      <c r="H861" s="265"/>
      <c r="I861" s="414"/>
      <c r="J861" s="126"/>
      <c r="K861" s="126"/>
      <c r="L861" s="126"/>
      <c r="M861" s="5"/>
      <c r="N861" s="5"/>
      <c r="O861" s="5"/>
      <c r="P861" s="5"/>
      <c r="Q861" s="5"/>
      <c r="R861" s="5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1:39" ht="19.5" customHeight="1">
      <c r="A862" s="5"/>
      <c r="B862" s="295"/>
      <c r="C862" s="265"/>
      <c r="D862" s="10"/>
      <c r="E862" s="398"/>
      <c r="F862" s="265"/>
      <c r="G862" s="265"/>
      <c r="H862" s="265"/>
      <c r="I862" s="414"/>
      <c r="J862" s="126"/>
      <c r="K862" s="126"/>
      <c r="L862" s="126"/>
      <c r="M862" s="5"/>
      <c r="N862" s="5"/>
      <c r="O862" s="5"/>
      <c r="P862" s="5"/>
      <c r="Q862" s="5"/>
      <c r="R862" s="5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1:39" ht="19.5" customHeight="1">
      <c r="A863" s="5"/>
      <c r="B863" s="295"/>
      <c r="C863" s="265"/>
      <c r="D863" s="10"/>
      <c r="E863" s="398"/>
      <c r="F863" s="265"/>
      <c r="G863" s="265"/>
      <c r="H863" s="265"/>
      <c r="I863" s="414"/>
      <c r="J863" s="126"/>
      <c r="K863" s="126"/>
      <c r="L863" s="126"/>
      <c r="M863" s="5"/>
      <c r="N863" s="5"/>
      <c r="O863" s="5"/>
      <c r="P863" s="5"/>
      <c r="Q863" s="5"/>
      <c r="R863" s="5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1:39" ht="19.5" customHeight="1">
      <c r="A864" s="5"/>
      <c r="B864" s="295"/>
      <c r="C864" s="265"/>
      <c r="D864" s="10"/>
      <c r="E864" s="398"/>
      <c r="F864" s="265"/>
      <c r="G864" s="265"/>
      <c r="H864" s="265"/>
      <c r="I864" s="414"/>
      <c r="J864" s="126"/>
      <c r="K864" s="126"/>
      <c r="L864" s="126"/>
      <c r="M864" s="5"/>
      <c r="N864" s="5"/>
      <c r="O864" s="5"/>
      <c r="P864" s="5"/>
      <c r="Q864" s="5"/>
      <c r="R864" s="5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1:39" ht="19.5" customHeight="1">
      <c r="A865" s="5"/>
      <c r="B865" s="295"/>
      <c r="C865" s="265"/>
      <c r="D865" s="10"/>
      <c r="E865" s="398"/>
      <c r="F865" s="265"/>
      <c r="G865" s="265"/>
      <c r="H865" s="265"/>
      <c r="I865" s="414"/>
      <c r="J865" s="126"/>
      <c r="K865" s="126"/>
      <c r="L865" s="126"/>
      <c r="M865" s="5"/>
      <c r="N865" s="5"/>
      <c r="O865" s="5"/>
      <c r="P865" s="5"/>
      <c r="Q865" s="5"/>
      <c r="R865" s="5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1:39" ht="19.5" customHeight="1">
      <c r="A866" s="5"/>
      <c r="B866" s="295"/>
      <c r="C866" s="265"/>
      <c r="D866" s="10"/>
      <c r="E866" s="398"/>
      <c r="F866" s="265"/>
      <c r="G866" s="265"/>
      <c r="H866" s="265"/>
      <c r="I866" s="414"/>
      <c r="J866" s="126"/>
      <c r="K866" s="126"/>
      <c r="L866" s="126"/>
      <c r="M866" s="5"/>
      <c r="N866" s="5"/>
      <c r="O866" s="5"/>
      <c r="P866" s="5"/>
      <c r="Q866" s="5"/>
      <c r="R866" s="5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1:39" ht="19.5" customHeight="1">
      <c r="A867" s="5"/>
      <c r="B867" s="295"/>
      <c r="C867" s="265"/>
      <c r="D867" s="10"/>
      <c r="E867" s="398"/>
      <c r="F867" s="265"/>
      <c r="G867" s="265"/>
      <c r="H867" s="265"/>
      <c r="I867" s="414"/>
      <c r="J867" s="126"/>
      <c r="K867" s="126"/>
      <c r="L867" s="126"/>
      <c r="M867" s="5"/>
      <c r="N867" s="5"/>
      <c r="O867" s="5"/>
      <c r="P867" s="5"/>
      <c r="Q867" s="5"/>
      <c r="R867" s="5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1:39" ht="19.5" customHeight="1">
      <c r="A868" s="5"/>
      <c r="B868" s="295"/>
      <c r="C868" s="265"/>
      <c r="D868" s="10"/>
      <c r="E868" s="398"/>
      <c r="F868" s="265"/>
      <c r="G868" s="265"/>
      <c r="H868" s="265"/>
      <c r="I868" s="414"/>
      <c r="J868" s="126"/>
      <c r="K868" s="126"/>
      <c r="L868" s="126"/>
      <c r="M868" s="5"/>
      <c r="N868" s="5"/>
      <c r="O868" s="5"/>
      <c r="P868" s="5"/>
      <c r="Q868" s="5"/>
      <c r="R868" s="5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1:39" ht="19.5" customHeight="1">
      <c r="A869" s="5"/>
      <c r="B869" s="295"/>
      <c r="C869" s="265"/>
      <c r="D869" s="10"/>
      <c r="E869" s="398"/>
      <c r="F869" s="265"/>
      <c r="G869" s="265"/>
      <c r="H869" s="265"/>
      <c r="I869" s="414"/>
      <c r="J869" s="126"/>
      <c r="K869" s="126"/>
      <c r="L869" s="126"/>
      <c r="M869" s="5"/>
      <c r="N869" s="5"/>
      <c r="O869" s="5"/>
      <c r="P869" s="5"/>
      <c r="Q869" s="5"/>
      <c r="R869" s="5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1:39" ht="19.5" customHeight="1">
      <c r="A870" s="5"/>
      <c r="B870" s="295"/>
      <c r="C870" s="265"/>
      <c r="D870" s="10"/>
      <c r="E870" s="398"/>
      <c r="F870" s="265"/>
      <c r="G870" s="265"/>
      <c r="H870" s="265"/>
      <c r="I870" s="414"/>
      <c r="J870" s="126"/>
      <c r="K870" s="126"/>
      <c r="L870" s="126"/>
      <c r="M870" s="5"/>
      <c r="N870" s="5"/>
      <c r="O870" s="5"/>
      <c r="P870" s="5"/>
      <c r="Q870" s="5"/>
      <c r="R870" s="5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1:39" ht="19.5" customHeight="1">
      <c r="A871" s="5"/>
      <c r="B871" s="295"/>
      <c r="C871" s="265"/>
      <c r="D871" s="10"/>
      <c r="E871" s="398"/>
      <c r="F871" s="265"/>
      <c r="G871" s="265"/>
      <c r="H871" s="265"/>
      <c r="I871" s="414"/>
      <c r="J871" s="126"/>
      <c r="K871" s="126"/>
      <c r="L871" s="126"/>
      <c r="M871" s="5"/>
      <c r="N871" s="5"/>
      <c r="O871" s="5"/>
      <c r="P871" s="5"/>
      <c r="Q871" s="5"/>
      <c r="R871" s="5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ht="19.5" customHeight="1">
      <c r="A872" s="5"/>
      <c r="B872" s="295"/>
      <c r="C872" s="265"/>
      <c r="D872" s="10"/>
      <c r="E872" s="398"/>
      <c r="F872" s="265"/>
      <c r="G872" s="265"/>
      <c r="H872" s="265"/>
      <c r="I872" s="414"/>
      <c r="J872" s="126"/>
      <c r="K872" s="126"/>
      <c r="L872" s="126"/>
      <c r="M872" s="5"/>
      <c r="N872" s="5"/>
      <c r="O872" s="5"/>
      <c r="P872" s="5"/>
      <c r="Q872" s="5"/>
      <c r="R872" s="5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1:39" ht="19.5" customHeight="1">
      <c r="A873" s="5"/>
      <c r="B873" s="295"/>
      <c r="C873" s="265"/>
      <c r="D873" s="10"/>
      <c r="E873" s="398"/>
      <c r="F873" s="265"/>
      <c r="G873" s="265"/>
      <c r="H873" s="265"/>
      <c r="I873" s="414"/>
      <c r="J873" s="126"/>
      <c r="K873" s="126"/>
      <c r="L873" s="126"/>
      <c r="M873" s="5"/>
      <c r="N873" s="5"/>
      <c r="O873" s="5"/>
      <c r="P873" s="5"/>
      <c r="Q873" s="5"/>
      <c r="R873" s="5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1:39" ht="19.5" customHeight="1">
      <c r="A874" s="5"/>
      <c r="B874" s="295"/>
      <c r="C874" s="265"/>
      <c r="D874" s="10"/>
      <c r="E874" s="398"/>
      <c r="F874" s="265"/>
      <c r="G874" s="265"/>
      <c r="H874" s="265"/>
      <c r="I874" s="414"/>
      <c r="J874" s="126"/>
      <c r="K874" s="126"/>
      <c r="L874" s="126"/>
      <c r="M874" s="5"/>
      <c r="N874" s="5"/>
      <c r="O874" s="5"/>
      <c r="P874" s="5"/>
      <c r="Q874" s="5"/>
      <c r="R874" s="5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1:39" ht="19.5" customHeight="1">
      <c r="A875" s="5"/>
      <c r="B875" s="295"/>
      <c r="C875" s="265"/>
      <c r="D875" s="10"/>
      <c r="E875" s="398"/>
      <c r="F875" s="265"/>
      <c r="G875" s="265"/>
      <c r="H875" s="265"/>
      <c r="I875" s="414"/>
      <c r="J875" s="126"/>
      <c r="K875" s="126"/>
      <c r="L875" s="126"/>
      <c r="M875" s="5"/>
      <c r="N875" s="5"/>
      <c r="O875" s="5"/>
      <c r="P875" s="5"/>
      <c r="Q875" s="5"/>
      <c r="R875" s="5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1:39" ht="19.5" customHeight="1">
      <c r="A876" s="5"/>
      <c r="B876" s="295"/>
      <c r="C876" s="265"/>
      <c r="D876" s="10"/>
      <c r="E876" s="398"/>
      <c r="F876" s="265"/>
      <c r="G876" s="265"/>
      <c r="H876" s="265"/>
      <c r="I876" s="414"/>
      <c r="J876" s="126"/>
      <c r="K876" s="126"/>
      <c r="L876" s="126"/>
      <c r="M876" s="5"/>
      <c r="N876" s="5"/>
      <c r="O876" s="5"/>
      <c r="P876" s="5"/>
      <c r="Q876" s="5"/>
      <c r="R876" s="5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1:39" ht="19.5" customHeight="1">
      <c r="A877" s="5"/>
      <c r="B877" s="295"/>
      <c r="C877" s="265"/>
      <c r="D877" s="10"/>
      <c r="E877" s="398"/>
      <c r="F877" s="265"/>
      <c r="G877" s="265"/>
      <c r="H877" s="265"/>
      <c r="I877" s="414"/>
      <c r="J877" s="126"/>
      <c r="K877" s="126"/>
      <c r="L877" s="126"/>
      <c r="M877" s="5"/>
      <c r="N877" s="5"/>
      <c r="O877" s="5"/>
      <c r="P877" s="5"/>
      <c r="Q877" s="5"/>
      <c r="R877" s="5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1:39" ht="19.5" customHeight="1">
      <c r="A878" s="5"/>
      <c r="B878" s="295"/>
      <c r="C878" s="265"/>
      <c r="D878" s="10"/>
      <c r="E878" s="398"/>
      <c r="F878" s="265"/>
      <c r="G878" s="265"/>
      <c r="H878" s="265"/>
      <c r="I878" s="414"/>
      <c r="J878" s="126"/>
      <c r="K878" s="126"/>
      <c r="L878" s="126"/>
      <c r="M878" s="5"/>
      <c r="N878" s="5"/>
      <c r="O878" s="5"/>
      <c r="P878" s="5"/>
      <c r="Q878" s="5"/>
      <c r="R878" s="5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1:39" ht="19.5" customHeight="1">
      <c r="A879" s="5"/>
      <c r="B879" s="295"/>
      <c r="C879" s="265"/>
      <c r="D879" s="10"/>
      <c r="E879" s="398"/>
      <c r="F879" s="265"/>
      <c r="G879" s="265"/>
      <c r="H879" s="265"/>
      <c r="I879" s="414"/>
      <c r="J879" s="126"/>
      <c r="K879" s="126"/>
      <c r="L879" s="126"/>
      <c r="M879" s="5"/>
      <c r="N879" s="5"/>
      <c r="O879" s="5"/>
      <c r="P879" s="5"/>
      <c r="Q879" s="5"/>
      <c r="R879" s="5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1:39" ht="19.5" customHeight="1">
      <c r="A880" s="5"/>
      <c r="B880" s="295"/>
      <c r="C880" s="265"/>
      <c r="D880" s="10"/>
      <c r="E880" s="398"/>
      <c r="F880" s="265"/>
      <c r="G880" s="265"/>
      <c r="H880" s="265"/>
      <c r="I880" s="414"/>
      <c r="J880" s="126"/>
      <c r="K880" s="126"/>
      <c r="L880" s="126"/>
      <c r="M880" s="5"/>
      <c r="N880" s="5"/>
      <c r="O880" s="5"/>
      <c r="P880" s="5"/>
      <c r="Q880" s="5"/>
      <c r="R880" s="5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1:39" ht="19.5" customHeight="1">
      <c r="A881" s="5"/>
      <c r="B881" s="295"/>
      <c r="C881" s="265"/>
      <c r="D881" s="10"/>
      <c r="E881" s="398"/>
      <c r="F881" s="265"/>
      <c r="G881" s="265"/>
      <c r="H881" s="265"/>
      <c r="I881" s="414"/>
      <c r="J881" s="126"/>
      <c r="K881" s="126"/>
      <c r="L881" s="126"/>
      <c r="M881" s="5"/>
      <c r="N881" s="5"/>
      <c r="O881" s="5"/>
      <c r="P881" s="5"/>
      <c r="Q881" s="5"/>
      <c r="R881" s="5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1:39" ht="19.5" customHeight="1">
      <c r="A882" s="5"/>
      <c r="B882" s="295"/>
      <c r="C882" s="265"/>
      <c r="D882" s="10"/>
      <c r="E882" s="398"/>
      <c r="F882" s="265"/>
      <c r="G882" s="265"/>
      <c r="H882" s="265"/>
      <c r="I882" s="414"/>
      <c r="J882" s="126"/>
      <c r="K882" s="126"/>
      <c r="L882" s="126"/>
      <c r="M882" s="5"/>
      <c r="N882" s="5"/>
      <c r="O882" s="5"/>
      <c r="P882" s="5"/>
      <c r="Q882" s="5"/>
      <c r="R882" s="5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1:39" ht="19.5" customHeight="1">
      <c r="A883" s="5"/>
      <c r="B883" s="295"/>
      <c r="C883" s="265"/>
      <c r="D883" s="10"/>
      <c r="E883" s="398"/>
      <c r="F883" s="265"/>
      <c r="G883" s="265"/>
      <c r="H883" s="265"/>
      <c r="I883" s="414"/>
      <c r="J883" s="126"/>
      <c r="K883" s="126"/>
      <c r="L883" s="126"/>
      <c r="M883" s="5"/>
      <c r="N883" s="5"/>
      <c r="O883" s="5"/>
      <c r="P883" s="5"/>
      <c r="Q883" s="5"/>
      <c r="R883" s="5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1:39" ht="19.5" customHeight="1">
      <c r="A884" s="5"/>
      <c r="B884" s="295"/>
      <c r="C884" s="265"/>
      <c r="D884" s="10"/>
      <c r="E884" s="398"/>
      <c r="F884" s="265"/>
      <c r="G884" s="265"/>
      <c r="H884" s="265"/>
      <c r="I884" s="414"/>
      <c r="J884" s="126"/>
      <c r="K884" s="126"/>
      <c r="L884" s="126"/>
      <c r="M884" s="5"/>
      <c r="N884" s="5"/>
      <c r="O884" s="5"/>
      <c r="P884" s="5"/>
      <c r="Q884" s="5"/>
      <c r="R884" s="5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1:39" ht="19.5" customHeight="1">
      <c r="A885" s="5"/>
      <c r="B885" s="295"/>
      <c r="C885" s="265"/>
      <c r="D885" s="10"/>
      <c r="E885" s="398"/>
      <c r="F885" s="265"/>
      <c r="G885" s="265"/>
      <c r="H885" s="265"/>
      <c r="I885" s="414"/>
      <c r="J885" s="126"/>
      <c r="K885" s="126"/>
      <c r="L885" s="126"/>
      <c r="M885" s="5"/>
      <c r="N885" s="5"/>
      <c r="O885" s="5"/>
      <c r="P885" s="5"/>
      <c r="Q885" s="5"/>
      <c r="R885" s="5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1:39" ht="19.5" customHeight="1">
      <c r="A886" s="5"/>
      <c r="B886" s="295"/>
      <c r="C886" s="265"/>
      <c r="D886" s="10"/>
      <c r="E886" s="398"/>
      <c r="F886" s="265"/>
      <c r="G886" s="265"/>
      <c r="H886" s="265"/>
      <c r="I886" s="414"/>
      <c r="J886" s="126"/>
      <c r="K886" s="126"/>
      <c r="L886" s="126"/>
      <c r="M886" s="5"/>
      <c r="N886" s="5"/>
      <c r="O886" s="5"/>
      <c r="P886" s="5"/>
      <c r="Q886" s="5"/>
      <c r="R886" s="5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1:39" ht="19.5" customHeight="1">
      <c r="A887" s="5"/>
      <c r="B887" s="295"/>
      <c r="C887" s="265"/>
      <c r="D887" s="10"/>
      <c r="E887" s="398"/>
      <c r="F887" s="265"/>
      <c r="G887" s="265"/>
      <c r="H887" s="265"/>
      <c r="I887" s="414"/>
      <c r="J887" s="126"/>
      <c r="K887" s="126"/>
      <c r="L887" s="126"/>
      <c r="M887" s="5"/>
      <c r="N887" s="5"/>
      <c r="O887" s="5"/>
      <c r="P887" s="5"/>
      <c r="Q887" s="5"/>
      <c r="R887" s="5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1:39" ht="19.5" customHeight="1">
      <c r="A888" s="5"/>
      <c r="B888" s="295"/>
      <c r="C888" s="265"/>
      <c r="D888" s="10"/>
      <c r="E888" s="398"/>
      <c r="F888" s="265"/>
      <c r="G888" s="265"/>
      <c r="H888" s="265"/>
      <c r="I888" s="414"/>
      <c r="J888" s="126"/>
      <c r="K888" s="126"/>
      <c r="L888" s="126"/>
      <c r="M888" s="5"/>
      <c r="N888" s="5"/>
      <c r="O888" s="5"/>
      <c r="P888" s="5"/>
      <c r="Q888" s="5"/>
      <c r="R888" s="5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1:39" ht="19.5" customHeight="1">
      <c r="A889" s="5"/>
      <c r="B889" s="295"/>
      <c r="C889" s="265"/>
      <c r="D889" s="10"/>
      <c r="E889" s="398"/>
      <c r="F889" s="265"/>
      <c r="G889" s="265"/>
      <c r="H889" s="265"/>
      <c r="I889" s="414"/>
      <c r="J889" s="126"/>
      <c r="K889" s="126"/>
      <c r="L889" s="126"/>
      <c r="M889" s="5"/>
      <c r="N889" s="5"/>
      <c r="O889" s="5"/>
      <c r="P889" s="5"/>
      <c r="Q889" s="5"/>
      <c r="R889" s="5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1:39" ht="19.5" customHeight="1">
      <c r="A890" s="5"/>
      <c r="B890" s="295"/>
      <c r="C890" s="265"/>
      <c r="D890" s="10"/>
      <c r="E890" s="398"/>
      <c r="F890" s="265"/>
      <c r="G890" s="265"/>
      <c r="H890" s="265"/>
      <c r="I890" s="414"/>
      <c r="J890" s="126"/>
      <c r="K890" s="126"/>
      <c r="L890" s="126"/>
      <c r="M890" s="5"/>
      <c r="N890" s="5"/>
      <c r="O890" s="5"/>
      <c r="P890" s="5"/>
      <c r="Q890" s="5"/>
      <c r="R890" s="5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1:39" ht="19.5" customHeight="1">
      <c r="A891" s="5"/>
      <c r="B891" s="295"/>
      <c r="C891" s="265"/>
      <c r="D891" s="10"/>
      <c r="E891" s="398"/>
      <c r="F891" s="265"/>
      <c r="G891" s="265"/>
      <c r="H891" s="265"/>
      <c r="I891" s="414"/>
      <c r="J891" s="126"/>
      <c r="K891" s="126"/>
      <c r="L891" s="126"/>
      <c r="M891" s="5"/>
      <c r="N891" s="5"/>
      <c r="O891" s="5"/>
      <c r="P891" s="5"/>
      <c r="Q891" s="5"/>
      <c r="R891" s="5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1:39" ht="19.5" customHeight="1">
      <c r="A892" s="5"/>
      <c r="B892" s="295"/>
      <c r="C892" s="265"/>
      <c r="D892" s="10"/>
      <c r="E892" s="398"/>
      <c r="F892" s="265"/>
      <c r="G892" s="265"/>
      <c r="H892" s="265"/>
      <c r="I892" s="414"/>
      <c r="J892" s="126"/>
      <c r="K892" s="126"/>
      <c r="L892" s="126"/>
      <c r="M892" s="5"/>
      <c r="N892" s="5"/>
      <c r="O892" s="5"/>
      <c r="P892" s="5"/>
      <c r="Q892" s="5"/>
      <c r="R892" s="5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1:39" ht="19.5" customHeight="1">
      <c r="A893" s="5"/>
      <c r="B893" s="295"/>
      <c r="C893" s="265"/>
      <c r="D893" s="10"/>
      <c r="E893" s="398"/>
      <c r="F893" s="265"/>
      <c r="G893" s="265"/>
      <c r="H893" s="265"/>
      <c r="I893" s="414"/>
      <c r="J893" s="126"/>
      <c r="K893" s="126"/>
      <c r="L893" s="126"/>
      <c r="M893" s="5"/>
      <c r="N893" s="5"/>
      <c r="O893" s="5"/>
      <c r="P893" s="5"/>
      <c r="Q893" s="5"/>
      <c r="R893" s="5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1:39" ht="19.5" customHeight="1">
      <c r="A894" s="5"/>
      <c r="B894" s="295"/>
      <c r="C894" s="265"/>
      <c r="D894" s="10"/>
      <c r="E894" s="398"/>
      <c r="F894" s="265"/>
      <c r="G894" s="265"/>
      <c r="H894" s="265"/>
      <c r="I894" s="414"/>
      <c r="J894" s="126"/>
      <c r="K894" s="126"/>
      <c r="L894" s="126"/>
      <c r="M894" s="5"/>
      <c r="N894" s="5"/>
      <c r="O894" s="5"/>
      <c r="P894" s="5"/>
      <c r="Q894" s="5"/>
      <c r="R894" s="5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1:39" ht="19.5" customHeight="1">
      <c r="A895" s="5"/>
      <c r="B895" s="295"/>
      <c r="C895" s="265"/>
      <c r="D895" s="10"/>
      <c r="E895" s="398"/>
      <c r="F895" s="265"/>
      <c r="G895" s="265"/>
      <c r="H895" s="265"/>
      <c r="I895" s="414"/>
      <c r="J895" s="126"/>
      <c r="K895" s="126"/>
      <c r="L895" s="126"/>
      <c r="M895" s="5"/>
      <c r="N895" s="5"/>
      <c r="O895" s="5"/>
      <c r="P895" s="5"/>
      <c r="Q895" s="5"/>
      <c r="R895" s="5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1:39" ht="19.5" customHeight="1">
      <c r="A896" s="5"/>
      <c r="B896" s="295"/>
      <c r="C896" s="265"/>
      <c r="D896" s="10"/>
      <c r="E896" s="398"/>
      <c r="F896" s="265"/>
      <c r="G896" s="265"/>
      <c r="H896" s="265"/>
      <c r="I896" s="414"/>
      <c r="J896" s="126"/>
      <c r="K896" s="126"/>
      <c r="L896" s="126"/>
      <c r="M896" s="5"/>
      <c r="N896" s="5"/>
      <c r="O896" s="5"/>
      <c r="P896" s="5"/>
      <c r="Q896" s="5"/>
      <c r="R896" s="5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1:39" ht="19.5" customHeight="1">
      <c r="A897" s="5"/>
      <c r="B897" s="295"/>
      <c r="C897" s="265"/>
      <c r="D897" s="10"/>
      <c r="E897" s="398"/>
      <c r="F897" s="265"/>
      <c r="G897" s="265"/>
      <c r="H897" s="265"/>
      <c r="I897" s="414"/>
      <c r="J897" s="126"/>
      <c r="K897" s="126"/>
      <c r="L897" s="126"/>
      <c r="M897" s="5"/>
      <c r="N897" s="5"/>
      <c r="O897" s="5"/>
      <c r="P897" s="5"/>
      <c r="Q897" s="5"/>
      <c r="R897" s="5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1:39" ht="19.5" customHeight="1">
      <c r="A898" s="5"/>
      <c r="B898" s="295"/>
      <c r="C898" s="265"/>
      <c r="D898" s="10"/>
      <c r="E898" s="398"/>
      <c r="F898" s="265"/>
      <c r="G898" s="265"/>
      <c r="H898" s="265"/>
      <c r="I898" s="414"/>
      <c r="J898" s="126"/>
      <c r="K898" s="126"/>
      <c r="L898" s="126"/>
      <c r="M898" s="5"/>
      <c r="N898" s="5"/>
      <c r="O898" s="5"/>
      <c r="P898" s="5"/>
      <c r="Q898" s="5"/>
      <c r="R898" s="5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1:39" ht="19.5" customHeight="1">
      <c r="A899" s="5"/>
      <c r="B899" s="295"/>
      <c r="C899" s="265"/>
      <c r="D899" s="10"/>
      <c r="E899" s="398"/>
      <c r="F899" s="265"/>
      <c r="G899" s="265"/>
      <c r="H899" s="265"/>
      <c r="I899" s="414"/>
      <c r="J899" s="126"/>
      <c r="K899" s="126"/>
      <c r="L899" s="126"/>
      <c r="M899" s="5"/>
      <c r="N899" s="5"/>
      <c r="O899" s="5"/>
      <c r="P899" s="5"/>
      <c r="Q899" s="5"/>
      <c r="R899" s="5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1:39" ht="19.5" customHeight="1">
      <c r="A900" s="5"/>
      <c r="B900" s="295"/>
      <c r="C900" s="265"/>
      <c r="D900" s="10"/>
      <c r="E900" s="398"/>
      <c r="F900" s="265"/>
      <c r="G900" s="265"/>
      <c r="H900" s="265"/>
      <c r="I900" s="414"/>
      <c r="J900" s="126"/>
      <c r="K900" s="126"/>
      <c r="L900" s="126"/>
      <c r="M900" s="5"/>
      <c r="N900" s="5"/>
      <c r="O900" s="5"/>
      <c r="P900" s="5"/>
      <c r="Q900" s="5"/>
      <c r="R900" s="5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1:39" ht="19.5" customHeight="1">
      <c r="A901" s="5"/>
      <c r="B901" s="295"/>
      <c r="C901" s="265"/>
      <c r="D901" s="10"/>
      <c r="E901" s="398"/>
      <c r="F901" s="265"/>
      <c r="G901" s="265"/>
      <c r="H901" s="265"/>
      <c r="I901" s="414"/>
      <c r="J901" s="126"/>
      <c r="K901" s="126"/>
      <c r="L901" s="126"/>
      <c r="M901" s="5"/>
      <c r="N901" s="5"/>
      <c r="O901" s="5"/>
      <c r="P901" s="5"/>
      <c r="Q901" s="5"/>
      <c r="R901" s="5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1:39" ht="19.5" customHeight="1">
      <c r="A902" s="5"/>
      <c r="B902" s="295"/>
      <c r="C902" s="265"/>
      <c r="D902" s="10"/>
      <c r="E902" s="398"/>
      <c r="F902" s="265"/>
      <c r="G902" s="265"/>
      <c r="H902" s="265"/>
      <c r="I902" s="414"/>
      <c r="J902" s="126"/>
      <c r="K902" s="126"/>
      <c r="L902" s="126"/>
      <c r="M902" s="5"/>
      <c r="N902" s="5"/>
      <c r="O902" s="5"/>
      <c r="P902" s="5"/>
      <c r="Q902" s="5"/>
      <c r="R902" s="5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1:39" ht="19.5" customHeight="1">
      <c r="A903" s="5"/>
      <c r="B903" s="295"/>
      <c r="C903" s="265"/>
      <c r="D903" s="10"/>
      <c r="E903" s="398"/>
      <c r="F903" s="265"/>
      <c r="G903" s="265"/>
      <c r="H903" s="265"/>
      <c r="I903" s="414"/>
      <c r="J903" s="126"/>
      <c r="K903" s="126"/>
      <c r="L903" s="126"/>
      <c r="M903" s="5"/>
      <c r="N903" s="5"/>
      <c r="O903" s="5"/>
      <c r="P903" s="5"/>
      <c r="Q903" s="5"/>
      <c r="R903" s="5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1:39" ht="19.5" customHeight="1">
      <c r="A904" s="5"/>
      <c r="B904" s="295"/>
      <c r="C904" s="265"/>
      <c r="D904" s="10"/>
      <c r="E904" s="398"/>
      <c r="F904" s="265"/>
      <c r="G904" s="265"/>
      <c r="H904" s="265"/>
      <c r="I904" s="414"/>
      <c r="J904" s="126"/>
      <c r="K904" s="126"/>
      <c r="L904" s="126"/>
      <c r="M904" s="5"/>
      <c r="N904" s="5"/>
      <c r="O904" s="5"/>
      <c r="P904" s="5"/>
      <c r="Q904" s="5"/>
      <c r="R904" s="5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1:39" ht="19.5" customHeight="1">
      <c r="A905" s="5"/>
      <c r="B905" s="295"/>
      <c r="C905" s="265"/>
      <c r="D905" s="10"/>
      <c r="E905" s="398"/>
      <c r="F905" s="265"/>
      <c r="G905" s="265"/>
      <c r="H905" s="265"/>
      <c r="I905" s="414"/>
      <c r="J905" s="126"/>
      <c r="K905" s="126"/>
      <c r="L905" s="126"/>
      <c r="M905" s="5"/>
      <c r="N905" s="5"/>
      <c r="O905" s="5"/>
      <c r="P905" s="5"/>
      <c r="Q905" s="5"/>
      <c r="R905" s="5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1:39" ht="19.5" customHeight="1">
      <c r="A906" s="5"/>
      <c r="B906" s="295"/>
      <c r="C906" s="265"/>
      <c r="D906" s="10"/>
      <c r="E906" s="398"/>
      <c r="F906" s="265"/>
      <c r="G906" s="265"/>
      <c r="H906" s="265"/>
      <c r="I906" s="414"/>
      <c r="J906" s="126"/>
      <c r="K906" s="126"/>
      <c r="L906" s="126"/>
      <c r="M906" s="5"/>
      <c r="N906" s="5"/>
      <c r="O906" s="5"/>
      <c r="P906" s="5"/>
      <c r="Q906" s="5"/>
      <c r="R906" s="5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1:39" ht="19.5" customHeight="1">
      <c r="A907" s="5"/>
      <c r="B907" s="295"/>
      <c r="C907" s="265"/>
      <c r="D907" s="10"/>
      <c r="E907" s="398"/>
      <c r="F907" s="265"/>
      <c r="G907" s="265"/>
      <c r="H907" s="265"/>
      <c r="I907" s="414"/>
      <c r="J907" s="126"/>
      <c r="K907" s="126"/>
      <c r="L907" s="126"/>
      <c r="M907" s="5"/>
      <c r="N907" s="5"/>
      <c r="O907" s="5"/>
      <c r="P907" s="5"/>
      <c r="Q907" s="5"/>
      <c r="R907" s="5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1:39" ht="19.5" customHeight="1">
      <c r="A908" s="5"/>
      <c r="B908" s="295"/>
      <c r="C908" s="265"/>
      <c r="D908" s="10"/>
      <c r="E908" s="398"/>
      <c r="F908" s="265"/>
      <c r="G908" s="265"/>
      <c r="H908" s="265"/>
      <c r="I908" s="414"/>
      <c r="J908" s="126"/>
      <c r="K908" s="126"/>
      <c r="L908" s="126"/>
      <c r="M908" s="5"/>
      <c r="N908" s="5"/>
      <c r="O908" s="5"/>
      <c r="P908" s="5"/>
      <c r="Q908" s="5"/>
      <c r="R908" s="5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1:39" ht="19.5" customHeight="1">
      <c r="A909" s="5"/>
      <c r="B909" s="295"/>
      <c r="C909" s="265"/>
      <c r="D909" s="10"/>
      <c r="E909" s="398"/>
      <c r="F909" s="265"/>
      <c r="G909" s="265"/>
      <c r="H909" s="265"/>
      <c r="I909" s="414"/>
      <c r="J909" s="126"/>
      <c r="K909" s="126"/>
      <c r="L909" s="126"/>
      <c r="M909" s="5"/>
      <c r="N909" s="5"/>
      <c r="O909" s="5"/>
      <c r="P909" s="5"/>
      <c r="Q909" s="5"/>
      <c r="R909" s="5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1:39" ht="19.5" customHeight="1">
      <c r="A910" s="5"/>
      <c r="B910" s="295"/>
      <c r="C910" s="265"/>
      <c r="D910" s="10"/>
      <c r="E910" s="398"/>
      <c r="F910" s="265"/>
      <c r="G910" s="265"/>
      <c r="H910" s="265"/>
      <c r="I910" s="414"/>
      <c r="J910" s="126"/>
      <c r="K910" s="126"/>
      <c r="L910" s="126"/>
      <c r="M910" s="5"/>
      <c r="N910" s="5"/>
      <c r="O910" s="5"/>
      <c r="P910" s="5"/>
      <c r="Q910" s="5"/>
      <c r="R910" s="5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1:39" ht="19.5" customHeight="1">
      <c r="A911" s="5"/>
      <c r="B911" s="295"/>
      <c r="C911" s="265"/>
      <c r="D911" s="10"/>
      <c r="E911" s="398"/>
      <c r="F911" s="265"/>
      <c r="G911" s="265"/>
      <c r="H911" s="265"/>
      <c r="I911" s="414"/>
      <c r="J911" s="126"/>
      <c r="K911" s="126"/>
      <c r="L911" s="126"/>
      <c r="M911" s="5"/>
      <c r="N911" s="5"/>
      <c r="O911" s="5"/>
      <c r="P911" s="5"/>
      <c r="Q911" s="5"/>
      <c r="R911" s="5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1:39" ht="19.5" customHeight="1">
      <c r="A912" s="5"/>
      <c r="B912" s="295"/>
      <c r="C912" s="265"/>
      <c r="D912" s="10"/>
      <c r="E912" s="398"/>
      <c r="F912" s="265"/>
      <c r="G912" s="265"/>
      <c r="H912" s="265"/>
      <c r="I912" s="414"/>
      <c r="J912" s="126"/>
      <c r="K912" s="126"/>
      <c r="L912" s="126"/>
      <c r="M912" s="5"/>
      <c r="N912" s="5"/>
      <c r="O912" s="5"/>
      <c r="P912" s="5"/>
      <c r="Q912" s="5"/>
      <c r="R912" s="5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1:39" ht="19.5" customHeight="1">
      <c r="A913" s="5"/>
      <c r="B913" s="295"/>
      <c r="C913" s="265"/>
      <c r="D913" s="10"/>
      <c r="E913" s="398"/>
      <c r="F913" s="265"/>
      <c r="G913" s="265"/>
      <c r="H913" s="265"/>
      <c r="I913" s="414"/>
      <c r="J913" s="126"/>
      <c r="K913" s="126"/>
      <c r="L913" s="126"/>
      <c r="M913" s="5"/>
      <c r="N913" s="5"/>
      <c r="O913" s="5"/>
      <c r="P913" s="5"/>
      <c r="Q913" s="5"/>
      <c r="R913" s="5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1:39" ht="19.5" customHeight="1">
      <c r="A914" s="5"/>
      <c r="B914" s="295"/>
      <c r="C914" s="265"/>
      <c r="D914" s="10"/>
      <c r="E914" s="398"/>
      <c r="F914" s="265"/>
      <c r="G914" s="265"/>
      <c r="H914" s="265"/>
      <c r="I914" s="414"/>
      <c r="J914" s="126"/>
      <c r="K914" s="126"/>
      <c r="L914" s="126"/>
      <c r="M914" s="5"/>
      <c r="N914" s="5"/>
      <c r="O914" s="5"/>
      <c r="P914" s="5"/>
      <c r="Q914" s="5"/>
      <c r="R914" s="5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1:39" ht="19.5" customHeight="1">
      <c r="A915" s="5"/>
      <c r="B915" s="295"/>
      <c r="C915" s="265"/>
      <c r="D915" s="10"/>
      <c r="E915" s="398"/>
      <c r="F915" s="265"/>
      <c r="G915" s="265"/>
      <c r="H915" s="265"/>
      <c r="I915" s="414"/>
      <c r="J915" s="126"/>
      <c r="K915" s="126"/>
      <c r="L915" s="126"/>
      <c r="M915" s="5"/>
      <c r="N915" s="5"/>
      <c r="O915" s="5"/>
      <c r="P915" s="5"/>
      <c r="Q915" s="5"/>
      <c r="R915" s="5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1:39" ht="19.5" customHeight="1">
      <c r="A916" s="5"/>
      <c r="B916" s="295"/>
      <c r="C916" s="265"/>
      <c r="D916" s="10"/>
      <c r="E916" s="398"/>
      <c r="F916" s="265"/>
      <c r="G916" s="265"/>
      <c r="H916" s="265"/>
      <c r="I916" s="414"/>
      <c r="J916" s="126"/>
      <c r="K916" s="126"/>
      <c r="L916" s="126"/>
      <c r="M916" s="5"/>
      <c r="N916" s="5"/>
      <c r="O916" s="5"/>
      <c r="P916" s="5"/>
      <c r="Q916" s="5"/>
      <c r="R916" s="5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1:39" ht="19.5" customHeight="1">
      <c r="A917" s="5"/>
      <c r="B917" s="295"/>
      <c r="C917" s="265"/>
      <c r="D917" s="10"/>
      <c r="E917" s="398"/>
      <c r="F917" s="265"/>
      <c r="G917" s="265"/>
      <c r="H917" s="265"/>
      <c r="I917" s="414"/>
      <c r="J917" s="126"/>
      <c r="K917" s="126"/>
      <c r="L917" s="126"/>
      <c r="M917" s="5"/>
      <c r="N917" s="5"/>
      <c r="O917" s="5"/>
      <c r="P917" s="5"/>
      <c r="Q917" s="5"/>
      <c r="R917" s="5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1:39" ht="19.5" customHeight="1">
      <c r="A918" s="5"/>
      <c r="B918" s="295"/>
      <c r="C918" s="265"/>
      <c r="D918" s="10"/>
      <c r="E918" s="398"/>
      <c r="F918" s="265"/>
      <c r="G918" s="265"/>
      <c r="H918" s="265"/>
      <c r="I918" s="414"/>
      <c r="J918" s="126"/>
      <c r="K918" s="126"/>
      <c r="L918" s="126"/>
      <c r="M918" s="5"/>
      <c r="N918" s="5"/>
      <c r="O918" s="5"/>
      <c r="P918" s="5"/>
      <c r="Q918" s="5"/>
      <c r="R918" s="5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1:39" ht="19.5" customHeight="1">
      <c r="A919" s="5"/>
      <c r="B919" s="295"/>
      <c r="C919" s="265"/>
      <c r="D919" s="10"/>
      <c r="E919" s="398"/>
      <c r="F919" s="265"/>
      <c r="G919" s="265"/>
      <c r="H919" s="265"/>
      <c r="I919" s="414"/>
      <c r="J919" s="126"/>
      <c r="K919" s="126"/>
      <c r="L919" s="126"/>
      <c r="M919" s="5"/>
      <c r="N919" s="5"/>
      <c r="O919" s="5"/>
      <c r="P919" s="5"/>
      <c r="Q919" s="5"/>
      <c r="R919" s="5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1:39" ht="19.5" customHeight="1">
      <c r="A920" s="5"/>
      <c r="B920" s="295"/>
      <c r="C920" s="265"/>
      <c r="D920" s="10"/>
      <c r="E920" s="398"/>
      <c r="F920" s="265"/>
      <c r="G920" s="265"/>
      <c r="H920" s="265"/>
      <c r="I920" s="414"/>
      <c r="J920" s="126"/>
      <c r="K920" s="126"/>
      <c r="L920" s="126"/>
      <c r="M920" s="5"/>
      <c r="N920" s="5"/>
      <c r="O920" s="5"/>
      <c r="P920" s="5"/>
      <c r="Q920" s="5"/>
      <c r="R920" s="5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1:39" ht="19.5" customHeight="1">
      <c r="A921" s="5"/>
      <c r="B921" s="295"/>
      <c r="C921" s="265"/>
      <c r="D921" s="10"/>
      <c r="E921" s="398"/>
      <c r="F921" s="265"/>
      <c r="G921" s="265"/>
      <c r="H921" s="265"/>
      <c r="I921" s="414"/>
      <c r="J921" s="126"/>
      <c r="K921" s="126"/>
      <c r="L921" s="126"/>
      <c r="M921" s="5"/>
      <c r="N921" s="5"/>
      <c r="O921" s="5"/>
      <c r="P921" s="5"/>
      <c r="Q921" s="5"/>
      <c r="R921" s="5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1:39" ht="19.5" customHeight="1">
      <c r="A922" s="5"/>
      <c r="B922" s="295"/>
      <c r="C922" s="265"/>
      <c r="D922" s="10"/>
      <c r="E922" s="398"/>
      <c r="F922" s="265"/>
      <c r="G922" s="265"/>
      <c r="H922" s="265"/>
      <c r="I922" s="414"/>
      <c r="J922" s="126"/>
      <c r="K922" s="126"/>
      <c r="L922" s="126"/>
      <c r="M922" s="5"/>
      <c r="N922" s="5"/>
      <c r="O922" s="5"/>
      <c r="P922" s="5"/>
      <c r="Q922" s="5"/>
      <c r="R922" s="5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1:39" ht="19.5" customHeight="1">
      <c r="A923" s="5"/>
      <c r="B923" s="295"/>
      <c r="C923" s="265"/>
      <c r="D923" s="10"/>
      <c r="E923" s="398"/>
      <c r="F923" s="265"/>
      <c r="G923" s="265"/>
      <c r="H923" s="265"/>
      <c r="I923" s="414"/>
      <c r="J923" s="126"/>
      <c r="K923" s="126"/>
      <c r="L923" s="126"/>
      <c r="M923" s="5"/>
      <c r="N923" s="5"/>
      <c r="O923" s="5"/>
      <c r="P923" s="5"/>
      <c r="Q923" s="5"/>
      <c r="R923" s="5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1:39" ht="19.5" customHeight="1">
      <c r="A924" s="5"/>
      <c r="B924" s="295"/>
      <c r="C924" s="265"/>
      <c r="D924" s="10"/>
      <c r="E924" s="398"/>
      <c r="F924" s="265"/>
      <c r="G924" s="265"/>
      <c r="H924" s="265"/>
      <c r="I924" s="414"/>
      <c r="J924" s="126"/>
      <c r="K924" s="126"/>
      <c r="L924" s="126"/>
      <c r="M924" s="5"/>
      <c r="N924" s="5"/>
      <c r="O924" s="5"/>
      <c r="P924" s="5"/>
      <c r="Q924" s="5"/>
      <c r="R924" s="5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1:39" ht="19.5" customHeight="1">
      <c r="A925" s="5"/>
      <c r="B925" s="295"/>
      <c r="C925" s="265"/>
      <c r="D925" s="10"/>
      <c r="E925" s="398"/>
      <c r="F925" s="265"/>
      <c r="G925" s="265"/>
      <c r="H925" s="265"/>
      <c r="I925" s="414"/>
      <c r="J925" s="126"/>
      <c r="K925" s="126"/>
      <c r="L925" s="126"/>
      <c r="M925" s="5"/>
      <c r="N925" s="5"/>
      <c r="O925" s="5"/>
      <c r="P925" s="5"/>
      <c r="Q925" s="5"/>
      <c r="R925" s="5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1:39" ht="19.5" customHeight="1">
      <c r="A926" s="5"/>
      <c r="B926" s="295"/>
      <c r="C926" s="265"/>
      <c r="D926" s="10"/>
      <c r="E926" s="398"/>
      <c r="F926" s="265"/>
      <c r="G926" s="265"/>
      <c r="H926" s="265"/>
      <c r="I926" s="414"/>
      <c r="J926" s="126"/>
      <c r="K926" s="126"/>
      <c r="L926" s="126"/>
      <c r="M926" s="5"/>
      <c r="N926" s="5"/>
      <c r="O926" s="5"/>
      <c r="P926" s="5"/>
      <c r="Q926" s="5"/>
      <c r="R926" s="5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1:39" ht="19.5" customHeight="1">
      <c r="A927" s="5"/>
      <c r="B927" s="295"/>
      <c r="C927" s="265"/>
      <c r="D927" s="10"/>
      <c r="E927" s="398"/>
      <c r="F927" s="265"/>
      <c r="G927" s="265"/>
      <c r="H927" s="265"/>
      <c r="I927" s="414"/>
      <c r="J927" s="126"/>
      <c r="K927" s="126"/>
      <c r="L927" s="126"/>
      <c r="M927" s="5"/>
      <c r="N927" s="5"/>
      <c r="O927" s="5"/>
      <c r="P927" s="5"/>
      <c r="Q927" s="5"/>
      <c r="R927" s="5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1:39" ht="19.5" customHeight="1">
      <c r="A928" s="5"/>
      <c r="B928" s="295"/>
      <c r="C928" s="265"/>
      <c r="D928" s="10"/>
      <c r="E928" s="398"/>
      <c r="F928" s="265"/>
      <c r="G928" s="265"/>
      <c r="H928" s="265"/>
      <c r="I928" s="414"/>
      <c r="J928" s="126"/>
      <c r="K928" s="126"/>
      <c r="L928" s="126"/>
      <c r="M928" s="5"/>
      <c r="N928" s="5"/>
      <c r="O928" s="5"/>
      <c r="P928" s="5"/>
      <c r="Q928" s="5"/>
      <c r="R928" s="5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1:39" ht="19.5" customHeight="1">
      <c r="A929" s="5"/>
      <c r="B929" s="295"/>
      <c r="C929" s="265"/>
      <c r="D929" s="10"/>
      <c r="E929" s="398"/>
      <c r="F929" s="265"/>
      <c r="G929" s="265"/>
      <c r="H929" s="265"/>
      <c r="I929" s="414"/>
      <c r="J929" s="126"/>
      <c r="K929" s="126"/>
      <c r="L929" s="126"/>
      <c r="M929" s="5"/>
      <c r="N929" s="5"/>
      <c r="O929" s="5"/>
      <c r="P929" s="5"/>
      <c r="Q929" s="5"/>
      <c r="R929" s="5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1:39" ht="19.5" customHeight="1">
      <c r="A930" s="5"/>
      <c r="B930" s="295"/>
      <c r="C930" s="265"/>
      <c r="D930" s="10"/>
      <c r="E930" s="398"/>
      <c r="F930" s="265"/>
      <c r="G930" s="265"/>
      <c r="H930" s="265"/>
      <c r="I930" s="414"/>
      <c r="J930" s="126"/>
      <c r="K930" s="126"/>
      <c r="L930" s="126"/>
      <c r="M930" s="5"/>
      <c r="N930" s="5"/>
      <c r="O930" s="5"/>
      <c r="P930" s="5"/>
      <c r="Q930" s="5"/>
      <c r="R930" s="5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1:39" ht="19.5" customHeight="1">
      <c r="A931" s="5"/>
      <c r="B931" s="295"/>
      <c r="C931" s="265"/>
      <c r="D931" s="10"/>
      <c r="E931" s="398"/>
      <c r="F931" s="265"/>
      <c r="G931" s="265"/>
      <c r="H931" s="265"/>
      <c r="I931" s="414"/>
      <c r="J931" s="126"/>
      <c r="K931" s="126"/>
      <c r="L931" s="126"/>
      <c r="M931" s="5"/>
      <c r="N931" s="5"/>
      <c r="O931" s="5"/>
      <c r="P931" s="5"/>
      <c r="Q931" s="5"/>
      <c r="R931" s="5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1:39" ht="19.5" customHeight="1">
      <c r="A932" s="5"/>
      <c r="B932" s="295"/>
      <c r="C932" s="265"/>
      <c r="D932" s="10"/>
      <c r="E932" s="398"/>
      <c r="F932" s="265"/>
      <c r="G932" s="265"/>
      <c r="H932" s="265"/>
      <c r="I932" s="414"/>
      <c r="J932" s="126"/>
      <c r="K932" s="126"/>
      <c r="L932" s="126"/>
      <c r="M932" s="5"/>
      <c r="N932" s="5"/>
      <c r="O932" s="5"/>
      <c r="P932" s="5"/>
      <c r="Q932" s="5"/>
      <c r="R932" s="5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1:39" ht="19.5" customHeight="1">
      <c r="A933" s="5"/>
      <c r="B933" s="295"/>
      <c r="C933" s="265"/>
      <c r="D933" s="10"/>
      <c r="E933" s="398"/>
      <c r="F933" s="265"/>
      <c r="G933" s="265"/>
      <c r="H933" s="265"/>
      <c r="I933" s="414"/>
      <c r="J933" s="126"/>
      <c r="K933" s="126"/>
      <c r="L933" s="126"/>
      <c r="M933" s="5"/>
      <c r="N933" s="5"/>
      <c r="O933" s="5"/>
      <c r="P933" s="5"/>
      <c r="Q933" s="5"/>
      <c r="R933" s="5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1:39" ht="19.5" customHeight="1">
      <c r="A934" s="5"/>
      <c r="B934" s="295"/>
      <c r="C934" s="265"/>
      <c r="D934" s="10"/>
      <c r="E934" s="398"/>
      <c r="F934" s="265"/>
      <c r="G934" s="265"/>
      <c r="H934" s="265"/>
      <c r="I934" s="414"/>
      <c r="J934" s="126"/>
      <c r="K934" s="126"/>
      <c r="L934" s="126"/>
      <c r="M934" s="5"/>
      <c r="N934" s="5"/>
      <c r="O934" s="5"/>
      <c r="P934" s="5"/>
      <c r="Q934" s="5"/>
      <c r="R934" s="5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1:39" ht="19.5" customHeight="1">
      <c r="A935" s="5"/>
      <c r="B935" s="295"/>
      <c r="C935" s="265"/>
      <c r="D935" s="10"/>
      <c r="E935" s="398"/>
      <c r="F935" s="265"/>
      <c r="G935" s="265"/>
      <c r="H935" s="265"/>
      <c r="I935" s="414"/>
      <c r="J935" s="126"/>
      <c r="K935" s="126"/>
      <c r="L935" s="126"/>
      <c r="M935" s="5"/>
      <c r="N935" s="5"/>
      <c r="O935" s="5"/>
      <c r="P935" s="5"/>
      <c r="Q935" s="5"/>
      <c r="R935" s="5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1:39" ht="19.5" customHeight="1">
      <c r="A936" s="5"/>
      <c r="B936" s="295"/>
      <c r="C936" s="265"/>
      <c r="D936" s="10"/>
      <c r="E936" s="398"/>
      <c r="F936" s="265"/>
      <c r="G936" s="265"/>
      <c r="H936" s="265"/>
      <c r="I936" s="414"/>
      <c r="J936" s="126"/>
      <c r="K936" s="126"/>
      <c r="L936" s="126"/>
      <c r="M936" s="5"/>
      <c r="N936" s="5"/>
      <c r="O936" s="5"/>
      <c r="P936" s="5"/>
      <c r="Q936" s="5"/>
      <c r="R936" s="5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1:39" ht="19.5" customHeight="1">
      <c r="A937" s="5"/>
      <c r="B937" s="295"/>
      <c r="C937" s="265"/>
      <c r="D937" s="10"/>
      <c r="E937" s="398"/>
      <c r="F937" s="265"/>
      <c r="G937" s="265"/>
      <c r="H937" s="265"/>
      <c r="I937" s="414"/>
      <c r="J937" s="126"/>
      <c r="K937" s="126"/>
      <c r="L937" s="126"/>
      <c r="M937" s="5"/>
      <c r="N937" s="5"/>
      <c r="O937" s="5"/>
      <c r="P937" s="5"/>
      <c r="Q937" s="5"/>
      <c r="R937" s="5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1:39" ht="19.5" customHeight="1">
      <c r="A938" s="5"/>
      <c r="B938" s="295"/>
      <c r="C938" s="265"/>
      <c r="D938" s="10"/>
      <c r="E938" s="398"/>
      <c r="F938" s="265"/>
      <c r="G938" s="265"/>
      <c r="H938" s="265"/>
      <c r="I938" s="414"/>
      <c r="J938" s="126"/>
      <c r="K938" s="126"/>
      <c r="L938" s="126"/>
      <c r="M938" s="5"/>
      <c r="N938" s="5"/>
      <c r="O938" s="5"/>
      <c r="P938" s="5"/>
      <c r="Q938" s="5"/>
      <c r="R938" s="5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1:39" ht="19.5" customHeight="1">
      <c r="A939" s="5"/>
      <c r="B939" s="295"/>
      <c r="C939" s="265"/>
      <c r="D939" s="10"/>
      <c r="E939" s="398"/>
      <c r="F939" s="265"/>
      <c r="G939" s="265"/>
      <c r="H939" s="265"/>
      <c r="I939" s="414"/>
      <c r="J939" s="126"/>
      <c r="K939" s="126"/>
      <c r="L939" s="126"/>
      <c r="M939" s="5"/>
      <c r="N939" s="5"/>
      <c r="O939" s="5"/>
      <c r="P939" s="5"/>
      <c r="Q939" s="5"/>
      <c r="R939" s="5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1:39" ht="19.5" customHeight="1">
      <c r="A940" s="5"/>
      <c r="B940" s="295"/>
      <c r="C940" s="265"/>
      <c r="D940" s="10"/>
      <c r="E940" s="398"/>
      <c r="F940" s="265"/>
      <c r="G940" s="265"/>
      <c r="H940" s="265"/>
      <c r="I940" s="414"/>
      <c r="J940" s="126"/>
      <c r="K940" s="126"/>
      <c r="L940" s="126"/>
      <c r="M940" s="5"/>
      <c r="N940" s="5"/>
      <c r="O940" s="5"/>
      <c r="P940" s="5"/>
      <c r="Q940" s="5"/>
      <c r="R940" s="5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1:39" ht="19.5" customHeight="1">
      <c r="A941" s="5"/>
      <c r="B941" s="295"/>
      <c r="C941" s="265"/>
      <c r="D941" s="10"/>
      <c r="E941" s="398"/>
      <c r="F941" s="265"/>
      <c r="G941" s="265"/>
      <c r="H941" s="265"/>
      <c r="I941" s="414"/>
      <c r="J941" s="126"/>
      <c r="K941" s="126"/>
      <c r="L941" s="126"/>
      <c r="M941" s="5"/>
      <c r="N941" s="5"/>
      <c r="O941" s="5"/>
      <c r="P941" s="5"/>
      <c r="Q941" s="5"/>
      <c r="R941" s="5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1:39" ht="19.5" customHeight="1">
      <c r="A942" s="5"/>
      <c r="B942" s="295"/>
      <c r="C942" s="265"/>
      <c r="D942" s="10"/>
      <c r="E942" s="398"/>
      <c r="F942" s="265"/>
      <c r="G942" s="265"/>
      <c r="H942" s="265"/>
      <c r="I942" s="414"/>
      <c r="J942" s="126"/>
      <c r="K942" s="126"/>
      <c r="L942" s="126"/>
      <c r="M942" s="5"/>
      <c r="N942" s="5"/>
      <c r="O942" s="5"/>
      <c r="P942" s="5"/>
      <c r="Q942" s="5"/>
      <c r="R942" s="5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1:39" ht="19.5" customHeight="1">
      <c r="A943" s="5"/>
      <c r="B943" s="295"/>
      <c r="C943" s="265"/>
      <c r="D943" s="10"/>
      <c r="E943" s="398"/>
      <c r="F943" s="265"/>
      <c r="G943" s="265"/>
      <c r="H943" s="265"/>
      <c r="I943" s="414"/>
      <c r="J943" s="126"/>
      <c r="K943" s="126"/>
      <c r="L943" s="126"/>
      <c r="M943" s="5"/>
      <c r="N943" s="5"/>
      <c r="O943" s="5"/>
      <c r="P943" s="5"/>
      <c r="Q943" s="5"/>
      <c r="R943" s="5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1:39" ht="19.5" customHeight="1">
      <c r="A944" s="5"/>
      <c r="B944" s="295"/>
      <c r="C944" s="265"/>
      <c r="D944" s="10"/>
      <c r="E944" s="398"/>
      <c r="F944" s="265"/>
      <c r="G944" s="265"/>
      <c r="H944" s="265"/>
      <c r="I944" s="414"/>
      <c r="J944" s="126"/>
      <c r="K944" s="126"/>
      <c r="L944" s="126"/>
      <c r="M944" s="5"/>
      <c r="N944" s="5"/>
      <c r="O944" s="5"/>
      <c r="P944" s="5"/>
      <c r="Q944" s="5"/>
      <c r="R944" s="5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1:39" ht="19.5" customHeight="1">
      <c r="A945" s="5"/>
      <c r="B945" s="295"/>
      <c r="C945" s="265"/>
      <c r="D945" s="10"/>
      <c r="E945" s="398"/>
      <c r="F945" s="265"/>
      <c r="G945" s="265"/>
      <c r="H945" s="265"/>
      <c r="I945" s="414"/>
      <c r="J945" s="126"/>
      <c r="K945" s="126"/>
      <c r="L945" s="126"/>
      <c r="M945" s="5"/>
      <c r="N945" s="5"/>
      <c r="O945" s="5"/>
      <c r="P945" s="5"/>
      <c r="Q945" s="5"/>
      <c r="R945" s="5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1:39" ht="19.5" customHeight="1">
      <c r="A946" s="5"/>
      <c r="B946" s="295"/>
      <c r="C946" s="265"/>
      <c r="D946" s="10"/>
      <c r="E946" s="398"/>
      <c r="F946" s="265"/>
      <c r="G946" s="265"/>
      <c r="H946" s="265"/>
      <c r="I946" s="414"/>
      <c r="J946" s="126"/>
      <c r="K946" s="126"/>
      <c r="L946" s="126"/>
      <c r="M946" s="5"/>
      <c r="N946" s="5"/>
      <c r="O946" s="5"/>
      <c r="P946" s="5"/>
      <c r="Q946" s="5"/>
      <c r="R946" s="5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1:39" ht="19.5" customHeight="1">
      <c r="A947" s="5"/>
      <c r="B947" s="295"/>
      <c r="C947" s="265"/>
      <c r="D947" s="10"/>
      <c r="E947" s="398"/>
      <c r="F947" s="265"/>
      <c r="G947" s="265"/>
      <c r="H947" s="265"/>
      <c r="I947" s="414"/>
      <c r="J947" s="126"/>
      <c r="K947" s="126"/>
      <c r="L947" s="126"/>
      <c r="M947" s="5"/>
      <c r="N947" s="5"/>
      <c r="O947" s="5"/>
      <c r="P947" s="5"/>
      <c r="Q947" s="5"/>
      <c r="R947" s="5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1:39" ht="19.5" customHeight="1">
      <c r="A948" s="5"/>
      <c r="B948" s="295"/>
      <c r="C948" s="265"/>
      <c r="D948" s="10"/>
      <c r="E948" s="398"/>
      <c r="F948" s="265"/>
      <c r="G948" s="265"/>
      <c r="H948" s="265"/>
      <c r="I948" s="414"/>
      <c r="J948" s="126"/>
      <c r="K948" s="126"/>
      <c r="L948" s="126"/>
      <c r="M948" s="5"/>
      <c r="N948" s="5"/>
      <c r="O948" s="5"/>
      <c r="P948" s="5"/>
      <c r="Q948" s="5"/>
      <c r="R948" s="5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1:39" ht="19.5" customHeight="1">
      <c r="A949" s="5"/>
      <c r="B949" s="295"/>
      <c r="C949" s="265"/>
      <c r="D949" s="10"/>
      <c r="E949" s="398"/>
      <c r="F949" s="265"/>
      <c r="G949" s="265"/>
      <c r="H949" s="265"/>
      <c r="I949" s="414"/>
      <c r="J949" s="126"/>
      <c r="K949" s="126"/>
      <c r="L949" s="126"/>
      <c r="M949" s="5"/>
      <c r="N949" s="5"/>
      <c r="O949" s="5"/>
      <c r="P949" s="5"/>
      <c r="Q949" s="5"/>
      <c r="R949" s="5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1:39" ht="19.5" customHeight="1">
      <c r="A950" s="5"/>
      <c r="B950" s="295"/>
      <c r="C950" s="265"/>
      <c r="D950" s="10"/>
      <c r="E950" s="398"/>
      <c r="F950" s="265"/>
      <c r="G950" s="265"/>
      <c r="H950" s="265"/>
      <c r="I950" s="414"/>
      <c r="J950" s="126"/>
      <c r="K950" s="126"/>
      <c r="L950" s="126"/>
      <c r="M950" s="5"/>
      <c r="N950" s="5"/>
      <c r="O950" s="5"/>
      <c r="P950" s="5"/>
      <c r="Q950" s="5"/>
      <c r="R950" s="5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1:39" ht="19.5" customHeight="1">
      <c r="A951" s="5"/>
      <c r="B951" s="295"/>
      <c r="C951" s="265"/>
      <c r="D951" s="10"/>
      <c r="E951" s="398"/>
      <c r="F951" s="265"/>
      <c r="G951" s="265"/>
      <c r="H951" s="265"/>
      <c r="I951" s="414"/>
      <c r="J951" s="126"/>
      <c r="K951" s="126"/>
      <c r="L951" s="126"/>
      <c r="M951" s="5"/>
      <c r="N951" s="5"/>
      <c r="O951" s="5"/>
      <c r="P951" s="5"/>
      <c r="Q951" s="5"/>
      <c r="R951" s="5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1:39" ht="19.5" customHeight="1">
      <c r="A952" s="5"/>
      <c r="B952" s="295"/>
      <c r="C952" s="265"/>
      <c r="D952" s="10"/>
      <c r="E952" s="398"/>
      <c r="F952" s="265"/>
      <c r="G952" s="265"/>
      <c r="H952" s="265"/>
      <c r="I952" s="414"/>
      <c r="J952" s="126"/>
      <c r="K952" s="126"/>
      <c r="L952" s="126"/>
      <c r="M952" s="5"/>
      <c r="N952" s="5"/>
      <c r="O952" s="5"/>
      <c r="P952" s="5"/>
      <c r="Q952" s="5"/>
      <c r="R952" s="5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1:39" ht="19.5" customHeight="1">
      <c r="A953" s="5"/>
      <c r="B953" s="295"/>
      <c r="C953" s="265"/>
      <c r="D953" s="10"/>
      <c r="E953" s="398"/>
      <c r="F953" s="265"/>
      <c r="G953" s="265"/>
      <c r="H953" s="265"/>
      <c r="I953" s="414"/>
      <c r="J953" s="126"/>
      <c r="K953" s="126"/>
      <c r="L953" s="126"/>
      <c r="M953" s="5"/>
      <c r="N953" s="5"/>
      <c r="O953" s="5"/>
      <c r="P953" s="5"/>
      <c r="Q953" s="5"/>
      <c r="R953" s="5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1:39" ht="19.5" customHeight="1">
      <c r="A954" s="5"/>
      <c r="B954" s="295"/>
      <c r="C954" s="265"/>
      <c r="D954" s="10"/>
      <c r="E954" s="398"/>
      <c r="F954" s="265"/>
      <c r="G954" s="265"/>
      <c r="H954" s="265"/>
      <c r="I954" s="414"/>
      <c r="J954" s="126"/>
      <c r="K954" s="126"/>
      <c r="L954" s="126"/>
      <c r="M954" s="5"/>
      <c r="N954" s="5"/>
      <c r="O954" s="5"/>
      <c r="P954" s="5"/>
      <c r="Q954" s="5"/>
      <c r="R954" s="5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1:39" ht="19.5" customHeight="1">
      <c r="A955" s="5"/>
      <c r="B955" s="295"/>
      <c r="C955" s="265"/>
      <c r="D955" s="10"/>
      <c r="E955" s="398"/>
      <c r="F955" s="265"/>
      <c r="G955" s="265"/>
      <c r="H955" s="265"/>
      <c r="I955" s="414"/>
      <c r="J955" s="126"/>
      <c r="K955" s="126"/>
      <c r="L955" s="126"/>
      <c r="M955" s="5"/>
      <c r="N955" s="5"/>
      <c r="O955" s="5"/>
      <c r="P955" s="5"/>
      <c r="Q955" s="5"/>
      <c r="R955" s="5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1:39" ht="19.5" customHeight="1">
      <c r="A956" s="5"/>
      <c r="B956" s="295"/>
      <c r="C956" s="265"/>
      <c r="D956" s="10"/>
      <c r="E956" s="398"/>
      <c r="F956" s="265"/>
      <c r="G956" s="265"/>
      <c r="H956" s="265"/>
      <c r="I956" s="414"/>
      <c r="J956" s="126"/>
      <c r="K956" s="126"/>
      <c r="L956" s="126"/>
      <c r="M956" s="5"/>
      <c r="N956" s="5"/>
      <c r="O956" s="5"/>
      <c r="P956" s="5"/>
      <c r="Q956" s="5"/>
      <c r="R956" s="5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1:39" ht="19.5" customHeight="1">
      <c r="A957" s="5"/>
      <c r="B957" s="295"/>
      <c r="C957" s="265"/>
      <c r="D957" s="10"/>
      <c r="E957" s="398"/>
      <c r="F957" s="265"/>
      <c r="G957" s="265"/>
      <c r="H957" s="265"/>
      <c r="I957" s="414"/>
      <c r="J957" s="126"/>
      <c r="K957" s="126"/>
      <c r="L957" s="126"/>
      <c r="M957" s="5"/>
      <c r="N957" s="5"/>
      <c r="O957" s="5"/>
      <c r="P957" s="5"/>
      <c r="Q957" s="5"/>
      <c r="R957" s="5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1:39" ht="19.5" customHeight="1">
      <c r="A958" s="5"/>
      <c r="B958" s="295"/>
      <c r="C958" s="265"/>
      <c r="D958" s="10"/>
      <c r="E958" s="398"/>
      <c r="F958" s="265"/>
      <c r="G958" s="265"/>
      <c r="H958" s="265"/>
      <c r="I958" s="414"/>
      <c r="J958" s="126"/>
      <c r="K958" s="126"/>
      <c r="L958" s="126"/>
      <c r="M958" s="5"/>
      <c r="N958" s="5"/>
      <c r="O958" s="5"/>
      <c r="P958" s="5"/>
      <c r="Q958" s="5"/>
      <c r="R958" s="5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1:39" ht="19.5" customHeight="1">
      <c r="A959" s="5"/>
      <c r="B959" s="295"/>
      <c r="C959" s="265"/>
      <c r="D959" s="10"/>
      <c r="E959" s="398"/>
      <c r="F959" s="265"/>
      <c r="G959" s="265"/>
      <c r="H959" s="265"/>
      <c r="I959" s="414"/>
      <c r="J959" s="126"/>
      <c r="K959" s="126"/>
      <c r="L959" s="126"/>
      <c r="M959" s="5"/>
      <c r="N959" s="5"/>
      <c r="O959" s="5"/>
      <c r="P959" s="5"/>
      <c r="Q959" s="5"/>
      <c r="R959" s="5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1:39" ht="19.5" customHeight="1">
      <c r="A960" s="5"/>
      <c r="B960" s="295"/>
      <c r="C960" s="265"/>
      <c r="D960" s="10"/>
      <c r="E960" s="398"/>
      <c r="F960" s="265"/>
      <c r="G960" s="265"/>
      <c r="H960" s="265"/>
      <c r="I960" s="414"/>
      <c r="J960" s="126"/>
      <c r="K960" s="126"/>
      <c r="L960" s="126"/>
      <c r="M960" s="5"/>
      <c r="N960" s="5"/>
      <c r="O960" s="5"/>
      <c r="P960" s="5"/>
      <c r="Q960" s="5"/>
      <c r="R960" s="5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1:39" ht="19.5" customHeight="1">
      <c r="A961" s="5"/>
      <c r="B961" s="295"/>
      <c r="C961" s="265"/>
      <c r="D961" s="10"/>
      <c r="E961" s="398"/>
      <c r="F961" s="265"/>
      <c r="G961" s="265"/>
      <c r="H961" s="265"/>
      <c r="I961" s="414"/>
      <c r="J961" s="126"/>
      <c r="K961" s="126"/>
      <c r="L961" s="126"/>
      <c r="M961" s="5"/>
      <c r="N961" s="5"/>
      <c r="O961" s="5"/>
      <c r="P961" s="5"/>
      <c r="Q961" s="5"/>
      <c r="R961" s="5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1:39" ht="19.5" customHeight="1">
      <c r="A962" s="5"/>
      <c r="B962" s="295"/>
      <c r="C962" s="265"/>
      <c r="D962" s="10"/>
      <c r="E962" s="398"/>
      <c r="F962" s="265"/>
      <c r="G962" s="265"/>
      <c r="H962" s="265"/>
      <c r="I962" s="414"/>
      <c r="J962" s="126"/>
      <c r="K962" s="126"/>
      <c r="L962" s="126"/>
      <c r="M962" s="5"/>
      <c r="N962" s="5"/>
      <c r="O962" s="5"/>
      <c r="P962" s="5"/>
      <c r="Q962" s="5"/>
      <c r="R962" s="5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1:39" ht="19.5" customHeight="1">
      <c r="A963" s="5"/>
      <c r="B963" s="295"/>
      <c r="C963" s="265"/>
      <c r="D963" s="10"/>
      <c r="E963" s="398"/>
      <c r="F963" s="265"/>
      <c r="G963" s="265"/>
      <c r="H963" s="265"/>
      <c r="I963" s="414"/>
      <c r="J963" s="126"/>
      <c r="K963" s="126"/>
      <c r="L963" s="126"/>
      <c r="M963" s="5"/>
      <c r="N963" s="5"/>
      <c r="O963" s="5"/>
      <c r="P963" s="5"/>
      <c r="Q963" s="5"/>
      <c r="R963" s="5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1:39" ht="19.5" customHeight="1">
      <c r="A964" s="5"/>
      <c r="B964" s="295"/>
      <c r="C964" s="265"/>
      <c r="D964" s="10"/>
      <c r="E964" s="398"/>
      <c r="F964" s="265"/>
      <c r="G964" s="265"/>
      <c r="H964" s="265"/>
      <c r="I964" s="414"/>
      <c r="J964" s="126"/>
      <c r="K964" s="126"/>
      <c r="L964" s="126"/>
      <c r="M964" s="5"/>
      <c r="N964" s="5"/>
      <c r="O964" s="5"/>
      <c r="P964" s="5"/>
      <c r="Q964" s="5"/>
      <c r="R964" s="5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1:39" ht="19.5" customHeight="1">
      <c r="A965" s="5"/>
      <c r="B965" s="295"/>
      <c r="C965" s="265"/>
      <c r="D965" s="10"/>
      <c r="E965" s="398"/>
      <c r="F965" s="265"/>
      <c r="G965" s="265"/>
      <c r="H965" s="265"/>
      <c r="I965" s="414"/>
      <c r="J965" s="126"/>
      <c r="K965" s="126"/>
      <c r="L965" s="126"/>
      <c r="M965" s="5"/>
      <c r="N965" s="5"/>
      <c r="O965" s="5"/>
      <c r="P965" s="5"/>
      <c r="Q965" s="5"/>
      <c r="R965" s="5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1:39" ht="19.5" customHeight="1">
      <c r="A966" s="5"/>
      <c r="B966" s="295"/>
      <c r="C966" s="265"/>
      <c r="D966" s="10"/>
      <c r="E966" s="398"/>
      <c r="F966" s="265"/>
      <c r="G966" s="265"/>
      <c r="H966" s="265"/>
      <c r="I966" s="414"/>
      <c r="J966" s="126"/>
      <c r="K966" s="126"/>
      <c r="L966" s="126"/>
      <c r="M966" s="5"/>
      <c r="N966" s="5"/>
      <c r="O966" s="5"/>
      <c r="P966" s="5"/>
      <c r="Q966" s="5"/>
      <c r="R966" s="5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1:39" ht="19.5" customHeight="1">
      <c r="A967" s="5"/>
      <c r="B967" s="295"/>
      <c r="C967" s="265"/>
      <c r="D967" s="10"/>
      <c r="E967" s="398"/>
      <c r="F967" s="265"/>
      <c r="G967" s="265"/>
      <c r="H967" s="265"/>
      <c r="I967" s="414"/>
      <c r="J967" s="126"/>
      <c r="K967" s="126"/>
      <c r="L967" s="126"/>
      <c r="M967" s="5"/>
      <c r="N967" s="5"/>
      <c r="O967" s="5"/>
      <c r="P967" s="5"/>
      <c r="Q967" s="5"/>
      <c r="R967" s="5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1:39" ht="19.5" customHeight="1">
      <c r="A968" s="5"/>
      <c r="B968" s="295"/>
      <c r="C968" s="265"/>
      <c r="D968" s="10"/>
      <c r="E968" s="398"/>
      <c r="F968" s="265"/>
      <c r="G968" s="265"/>
      <c r="H968" s="265"/>
      <c r="I968" s="414"/>
      <c r="J968" s="126"/>
      <c r="K968" s="126"/>
      <c r="L968" s="126"/>
      <c r="M968" s="5"/>
      <c r="N968" s="5"/>
      <c r="O968" s="5"/>
      <c r="P968" s="5"/>
      <c r="Q968" s="5"/>
      <c r="R968" s="5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1:39" ht="19.5" customHeight="1">
      <c r="A969" s="5"/>
      <c r="B969" s="295"/>
      <c r="C969" s="265"/>
      <c r="D969" s="10"/>
      <c r="E969" s="398"/>
      <c r="F969" s="265"/>
      <c r="G969" s="265"/>
      <c r="H969" s="265"/>
      <c r="I969" s="414"/>
      <c r="J969" s="126"/>
      <c r="K969" s="126"/>
      <c r="L969" s="126"/>
      <c r="M969" s="5"/>
      <c r="N969" s="5"/>
      <c r="O969" s="5"/>
      <c r="P969" s="5"/>
      <c r="Q969" s="5"/>
      <c r="R969" s="5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1:39" ht="19.5" customHeight="1">
      <c r="A970" s="5"/>
      <c r="B970" s="295"/>
      <c r="C970" s="265"/>
      <c r="D970" s="10"/>
      <c r="E970" s="398"/>
      <c r="F970" s="265"/>
      <c r="G970" s="265"/>
      <c r="H970" s="265"/>
      <c r="I970" s="414"/>
      <c r="J970" s="126"/>
      <c r="K970" s="126"/>
      <c r="L970" s="126"/>
      <c r="M970" s="5"/>
      <c r="N970" s="5"/>
      <c r="O970" s="5"/>
      <c r="P970" s="5"/>
      <c r="Q970" s="5"/>
      <c r="R970" s="5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1:39" ht="19.5" customHeight="1">
      <c r="A971" s="5"/>
      <c r="B971" s="295"/>
      <c r="C971" s="265"/>
      <c r="D971" s="10"/>
      <c r="E971" s="398"/>
      <c r="F971" s="265"/>
      <c r="G971" s="265"/>
      <c r="H971" s="265"/>
      <c r="I971" s="414"/>
      <c r="J971" s="126"/>
      <c r="K971" s="126"/>
      <c r="L971" s="126"/>
      <c r="M971" s="5"/>
      <c r="N971" s="5"/>
      <c r="O971" s="5"/>
      <c r="P971" s="5"/>
      <c r="Q971" s="5"/>
      <c r="R971" s="5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1:39" ht="19.5" customHeight="1">
      <c r="A972" s="5"/>
      <c r="B972" s="295"/>
      <c r="C972" s="265"/>
      <c r="D972" s="10"/>
      <c r="E972" s="398"/>
      <c r="F972" s="265"/>
      <c r="G972" s="265"/>
      <c r="H972" s="265"/>
      <c r="I972" s="414"/>
      <c r="J972" s="126"/>
      <c r="K972" s="126"/>
      <c r="L972" s="126"/>
      <c r="M972" s="5"/>
      <c r="N972" s="5"/>
      <c r="O972" s="5"/>
      <c r="P972" s="5"/>
      <c r="Q972" s="5"/>
      <c r="R972" s="5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1:39" ht="19.5" customHeight="1">
      <c r="A973" s="5"/>
      <c r="B973" s="295"/>
      <c r="C973" s="265"/>
      <c r="D973" s="10"/>
      <c r="E973" s="398"/>
      <c r="F973" s="265"/>
      <c r="G973" s="265"/>
      <c r="H973" s="265"/>
      <c r="I973" s="414"/>
      <c r="J973" s="126"/>
      <c r="K973" s="126"/>
      <c r="L973" s="126"/>
      <c r="M973" s="5"/>
      <c r="N973" s="5"/>
      <c r="O973" s="5"/>
      <c r="P973" s="5"/>
      <c r="Q973" s="5"/>
      <c r="R973" s="5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1:39" ht="19.5" customHeight="1">
      <c r="A974" s="5"/>
      <c r="B974" s="295"/>
      <c r="C974" s="265"/>
      <c r="D974" s="10"/>
      <c r="E974" s="398"/>
      <c r="F974" s="265"/>
      <c r="G974" s="265"/>
      <c r="H974" s="265"/>
      <c r="I974" s="414"/>
      <c r="J974" s="126"/>
      <c r="K974" s="126"/>
      <c r="L974" s="126"/>
      <c r="M974" s="5"/>
      <c r="N974" s="5"/>
      <c r="O974" s="5"/>
      <c r="P974" s="5"/>
      <c r="Q974" s="5"/>
      <c r="R974" s="5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1:39" ht="19.5" customHeight="1">
      <c r="A975" s="5"/>
      <c r="B975" s="295"/>
      <c r="C975" s="265"/>
      <c r="D975" s="10"/>
      <c r="E975" s="398"/>
      <c r="F975" s="265"/>
      <c r="G975" s="265"/>
      <c r="H975" s="265"/>
      <c r="I975" s="414"/>
      <c r="J975" s="126"/>
      <c r="K975" s="126"/>
      <c r="L975" s="126"/>
      <c r="M975" s="5"/>
      <c r="N975" s="5"/>
      <c r="O975" s="5"/>
      <c r="P975" s="5"/>
      <c r="Q975" s="5"/>
      <c r="R975" s="5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1:39" ht="19.5" customHeight="1">
      <c r="A976" s="5"/>
      <c r="B976" s="295"/>
      <c r="C976" s="265"/>
      <c r="D976" s="10"/>
      <c r="E976" s="398"/>
      <c r="F976" s="265"/>
      <c r="G976" s="265"/>
      <c r="H976" s="265"/>
      <c r="I976" s="414"/>
      <c r="J976" s="126"/>
      <c r="K976" s="126"/>
      <c r="L976" s="126"/>
      <c r="M976" s="5"/>
      <c r="N976" s="5"/>
      <c r="O976" s="5"/>
      <c r="P976" s="5"/>
      <c r="Q976" s="5"/>
      <c r="R976" s="5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1:39" ht="19.5" customHeight="1">
      <c r="A977" s="5"/>
      <c r="B977" s="295"/>
      <c r="C977" s="265"/>
      <c r="D977" s="10"/>
      <c r="E977" s="398"/>
      <c r="F977" s="265"/>
      <c r="G977" s="265"/>
      <c r="H977" s="265"/>
      <c r="I977" s="414"/>
      <c r="J977" s="126"/>
      <c r="K977" s="126"/>
      <c r="L977" s="126"/>
      <c r="M977" s="5"/>
      <c r="N977" s="5"/>
      <c r="O977" s="5"/>
      <c r="P977" s="5"/>
      <c r="Q977" s="5"/>
      <c r="R977" s="5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1:39" ht="19.5" customHeight="1">
      <c r="A978" s="5"/>
      <c r="B978" s="295"/>
      <c r="C978" s="265"/>
      <c r="D978" s="10"/>
      <c r="E978" s="398"/>
      <c r="F978" s="265"/>
      <c r="G978" s="265"/>
      <c r="H978" s="265"/>
      <c r="I978" s="414"/>
      <c r="J978" s="126"/>
      <c r="K978" s="126"/>
      <c r="L978" s="126"/>
      <c r="M978" s="5"/>
      <c r="N978" s="5"/>
      <c r="O978" s="5"/>
      <c r="P978" s="5"/>
      <c r="Q978" s="5"/>
      <c r="R978" s="5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1:39" ht="19.5" customHeight="1">
      <c r="A979" s="5"/>
      <c r="B979" s="295"/>
      <c r="C979" s="265"/>
      <c r="D979" s="10"/>
      <c r="E979" s="398"/>
      <c r="F979" s="265"/>
      <c r="G979" s="265"/>
      <c r="H979" s="265"/>
      <c r="I979" s="414"/>
      <c r="J979" s="126"/>
      <c r="K979" s="126"/>
      <c r="L979" s="126"/>
      <c r="M979" s="5"/>
      <c r="N979" s="5"/>
      <c r="O979" s="5"/>
      <c r="P979" s="5"/>
      <c r="Q979" s="5"/>
      <c r="R979" s="5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1:39" ht="19.5" customHeight="1">
      <c r="A980" s="5"/>
      <c r="B980" s="295"/>
      <c r="C980" s="265"/>
      <c r="D980" s="10"/>
      <c r="E980" s="398"/>
      <c r="F980" s="265"/>
      <c r="G980" s="265"/>
      <c r="H980" s="265"/>
      <c r="I980" s="414"/>
      <c r="J980" s="126"/>
      <c r="K980" s="126"/>
      <c r="L980" s="126"/>
      <c r="M980" s="5"/>
      <c r="N980" s="5"/>
      <c r="O980" s="5"/>
      <c r="P980" s="5"/>
      <c r="Q980" s="5"/>
      <c r="R980" s="5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1:39" ht="19.5" customHeight="1">
      <c r="A981" s="5"/>
      <c r="B981" s="295"/>
      <c r="C981" s="265"/>
      <c r="D981" s="10"/>
      <c r="E981" s="398"/>
      <c r="F981" s="265"/>
      <c r="G981" s="265"/>
      <c r="H981" s="265"/>
      <c r="I981" s="414"/>
      <c r="J981" s="126"/>
      <c r="K981" s="126"/>
      <c r="L981" s="126"/>
      <c r="M981" s="5"/>
      <c r="N981" s="5"/>
      <c r="O981" s="5"/>
      <c r="P981" s="5"/>
      <c r="Q981" s="5"/>
      <c r="R981" s="5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1:39" ht="19.5" customHeight="1">
      <c r="A982" s="5"/>
      <c r="B982" s="295"/>
      <c r="C982" s="265"/>
      <c r="D982" s="10"/>
      <c r="E982" s="398"/>
      <c r="F982" s="265"/>
      <c r="G982" s="265"/>
      <c r="H982" s="265"/>
      <c r="I982" s="414"/>
      <c r="J982" s="126"/>
      <c r="K982" s="126"/>
      <c r="L982" s="126"/>
      <c r="M982" s="5"/>
      <c r="N982" s="5"/>
      <c r="O982" s="5"/>
      <c r="P982" s="5"/>
      <c r="Q982" s="5"/>
      <c r="R982" s="5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1:39" ht="19.5" customHeight="1">
      <c r="A983" s="5"/>
      <c r="B983" s="295"/>
      <c r="C983" s="265"/>
      <c r="D983" s="10"/>
      <c r="E983" s="398"/>
      <c r="F983" s="265"/>
      <c r="G983" s="265"/>
      <c r="H983" s="265"/>
      <c r="I983" s="414"/>
      <c r="J983" s="126"/>
      <c r="K983" s="126"/>
      <c r="L983" s="126"/>
      <c r="M983" s="5"/>
      <c r="N983" s="5"/>
      <c r="O983" s="5"/>
      <c r="P983" s="5"/>
      <c r="Q983" s="5"/>
      <c r="R983" s="5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1:39" ht="19.5" customHeight="1">
      <c r="A984" s="5"/>
      <c r="B984" s="295"/>
      <c r="C984" s="265"/>
      <c r="D984" s="10"/>
      <c r="E984" s="398"/>
      <c r="F984" s="265"/>
      <c r="G984" s="265"/>
      <c r="H984" s="265"/>
      <c r="I984" s="414"/>
      <c r="J984" s="126"/>
      <c r="K984" s="126"/>
      <c r="L984" s="126"/>
      <c r="M984" s="5"/>
      <c r="N984" s="5"/>
      <c r="O984" s="5"/>
      <c r="P984" s="5"/>
      <c r="Q984" s="5"/>
      <c r="R984" s="5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1:39" ht="19.5" customHeight="1">
      <c r="A985" s="5"/>
      <c r="B985" s="295"/>
      <c r="C985" s="265"/>
      <c r="D985" s="10"/>
      <c r="E985" s="398"/>
      <c r="F985" s="265"/>
      <c r="G985" s="265"/>
      <c r="H985" s="265"/>
      <c r="I985" s="414"/>
      <c r="J985" s="126"/>
      <c r="K985" s="126"/>
      <c r="L985" s="126"/>
      <c r="M985" s="5"/>
      <c r="N985" s="5"/>
      <c r="O985" s="5"/>
      <c r="P985" s="5"/>
      <c r="Q985" s="5"/>
      <c r="R985" s="5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1:39" ht="19.5" customHeight="1">
      <c r="A986" s="5"/>
      <c r="B986" s="295"/>
      <c r="C986" s="265"/>
      <c r="D986" s="10"/>
      <c r="E986" s="398"/>
      <c r="F986" s="265"/>
      <c r="G986" s="265"/>
      <c r="H986" s="265"/>
      <c r="I986" s="414"/>
      <c r="J986" s="126"/>
      <c r="K986" s="126"/>
      <c r="L986" s="126"/>
      <c r="M986" s="5"/>
      <c r="N986" s="5"/>
      <c r="O986" s="5"/>
      <c r="P986" s="5"/>
      <c r="Q986" s="5"/>
      <c r="R986" s="5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1:39" ht="19.5" customHeight="1">
      <c r="A987" s="5"/>
      <c r="B987" s="295"/>
      <c r="C987" s="265"/>
      <c r="D987" s="10"/>
      <c r="E987" s="398"/>
      <c r="F987" s="265"/>
      <c r="G987" s="265"/>
      <c r="H987" s="265"/>
      <c r="I987" s="414"/>
      <c r="J987" s="126"/>
      <c r="K987" s="126"/>
      <c r="L987" s="126"/>
      <c r="M987" s="5"/>
      <c r="N987" s="5"/>
      <c r="O987" s="5"/>
      <c r="P987" s="5"/>
      <c r="Q987" s="5"/>
      <c r="R987" s="5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1:39" ht="19.5" customHeight="1">
      <c r="A988" s="5"/>
      <c r="B988" s="295"/>
      <c r="C988" s="265"/>
      <c r="D988" s="10"/>
      <c r="E988" s="398"/>
      <c r="F988" s="265"/>
      <c r="G988" s="265"/>
      <c r="H988" s="265"/>
      <c r="I988" s="414"/>
      <c r="J988" s="126"/>
      <c r="K988" s="126"/>
      <c r="L988" s="126"/>
      <c r="M988" s="5"/>
      <c r="N988" s="5"/>
      <c r="O988" s="5"/>
      <c r="P988" s="5"/>
      <c r="Q988" s="5"/>
      <c r="R988" s="5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1:39" ht="19.5" customHeight="1">
      <c r="A989" s="5"/>
      <c r="B989" s="295"/>
      <c r="C989" s="265"/>
      <c r="D989" s="10"/>
      <c r="E989" s="398"/>
      <c r="F989" s="265"/>
      <c r="G989" s="265"/>
      <c r="H989" s="265"/>
      <c r="I989" s="414"/>
      <c r="J989" s="126"/>
      <c r="K989" s="126"/>
      <c r="L989" s="126"/>
      <c r="M989" s="5"/>
      <c r="N989" s="5"/>
      <c r="O989" s="5"/>
      <c r="P989" s="5"/>
      <c r="Q989" s="5"/>
      <c r="R989" s="5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1:39" ht="19.5" customHeight="1">
      <c r="A990" s="5"/>
      <c r="B990" s="295"/>
      <c r="C990" s="265"/>
      <c r="D990" s="10"/>
      <c r="E990" s="398"/>
      <c r="F990" s="265"/>
      <c r="G990" s="265"/>
      <c r="H990" s="265"/>
      <c r="I990" s="414"/>
      <c r="J990" s="126"/>
      <c r="K990" s="126"/>
      <c r="L990" s="126"/>
      <c r="M990" s="5"/>
      <c r="N990" s="5"/>
      <c r="O990" s="5"/>
      <c r="P990" s="5"/>
      <c r="Q990" s="5"/>
      <c r="R990" s="5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1:39" ht="19.5" customHeight="1">
      <c r="A991" s="5"/>
      <c r="B991" s="295"/>
      <c r="C991" s="265"/>
      <c r="D991" s="10"/>
      <c r="E991" s="398"/>
      <c r="F991" s="265"/>
      <c r="G991" s="265"/>
      <c r="H991" s="265"/>
      <c r="I991" s="414"/>
      <c r="J991" s="126"/>
      <c r="K991" s="126"/>
      <c r="L991" s="126"/>
      <c r="M991" s="5"/>
      <c r="N991" s="5"/>
      <c r="O991" s="5"/>
      <c r="P991" s="5"/>
      <c r="Q991" s="5"/>
      <c r="R991" s="5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1:39" ht="19.5" customHeight="1">
      <c r="A992" s="5"/>
      <c r="B992" s="295"/>
      <c r="C992" s="265"/>
      <c r="D992" s="10"/>
      <c r="E992" s="398"/>
      <c r="F992" s="265"/>
      <c r="G992" s="265"/>
      <c r="H992" s="265"/>
      <c r="I992" s="414"/>
      <c r="J992" s="126"/>
      <c r="K992" s="126"/>
      <c r="L992" s="126"/>
      <c r="M992" s="5"/>
      <c r="N992" s="5"/>
      <c r="O992" s="5"/>
      <c r="P992" s="5"/>
      <c r="Q992" s="5"/>
      <c r="R992" s="5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1:39" ht="19.5" customHeight="1">
      <c r="A993" s="5"/>
      <c r="B993" s="295"/>
      <c r="C993" s="265"/>
      <c r="D993" s="10"/>
      <c r="E993" s="398"/>
      <c r="F993" s="265"/>
      <c r="G993" s="265"/>
      <c r="H993" s="265"/>
      <c r="I993" s="414"/>
      <c r="J993" s="126"/>
      <c r="K993" s="126"/>
      <c r="L993" s="126"/>
      <c r="M993" s="5"/>
      <c r="N993" s="5"/>
      <c r="O993" s="5"/>
      <c r="P993" s="5"/>
      <c r="Q993" s="5"/>
      <c r="R993" s="5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1:39" ht="19.5" customHeight="1">
      <c r="A994" s="5"/>
      <c r="B994" s="295"/>
      <c r="C994" s="265"/>
      <c r="D994" s="10"/>
      <c r="E994" s="398"/>
      <c r="F994" s="265"/>
      <c r="G994" s="265"/>
      <c r="H994" s="265"/>
      <c r="I994" s="414"/>
      <c r="J994" s="126"/>
      <c r="K994" s="126"/>
      <c r="L994" s="126"/>
      <c r="M994" s="5"/>
      <c r="N994" s="5"/>
      <c r="O994" s="5"/>
      <c r="P994" s="5"/>
      <c r="Q994" s="5"/>
      <c r="R994" s="5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1:39" ht="19.5" customHeight="1">
      <c r="A995" s="5"/>
      <c r="B995" s="295"/>
      <c r="C995" s="265"/>
      <c r="D995" s="10"/>
      <c r="E995" s="398"/>
      <c r="F995" s="265"/>
      <c r="G995" s="265"/>
      <c r="H995" s="265"/>
      <c r="I995" s="414"/>
      <c r="J995" s="126"/>
      <c r="K995" s="126"/>
      <c r="L995" s="126"/>
      <c r="M995" s="5"/>
      <c r="N995" s="5"/>
      <c r="O995" s="5"/>
      <c r="P995" s="5"/>
      <c r="Q995" s="5"/>
      <c r="R995" s="5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1:39" ht="19.5" customHeight="1">
      <c r="A996" s="5"/>
      <c r="B996" s="295"/>
      <c r="C996" s="265"/>
      <c r="D996" s="10"/>
      <c r="E996" s="398"/>
      <c r="F996" s="265"/>
      <c r="G996" s="265"/>
      <c r="H996" s="265"/>
      <c r="I996" s="414"/>
      <c r="J996" s="126"/>
      <c r="K996" s="126"/>
      <c r="L996" s="126"/>
      <c r="M996" s="5"/>
      <c r="N996" s="5"/>
      <c r="O996" s="5"/>
      <c r="P996" s="5"/>
      <c r="Q996" s="5"/>
      <c r="R996" s="5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1:39" ht="19.5" customHeight="1">
      <c r="A997" s="5"/>
      <c r="B997" s="295"/>
      <c r="C997" s="265"/>
      <c r="D997" s="10"/>
      <c r="E997" s="398"/>
      <c r="F997" s="265"/>
      <c r="G997" s="265"/>
      <c r="H997" s="265"/>
      <c r="I997" s="414"/>
      <c r="J997" s="126"/>
      <c r="K997" s="126"/>
      <c r="L997" s="126"/>
      <c r="M997" s="5"/>
      <c r="N997" s="5"/>
      <c r="O997" s="5"/>
      <c r="P997" s="5"/>
      <c r="Q997" s="5"/>
      <c r="R997" s="5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1:39" ht="19.5" customHeight="1">
      <c r="A998" s="5"/>
      <c r="B998" s="295"/>
      <c r="C998" s="265"/>
      <c r="D998" s="10"/>
      <c r="E998" s="398"/>
      <c r="F998" s="265"/>
      <c r="G998" s="265"/>
      <c r="H998" s="265"/>
      <c r="I998" s="414"/>
      <c r="J998" s="126"/>
      <c r="K998" s="126"/>
      <c r="L998" s="126"/>
      <c r="M998" s="5"/>
      <c r="N998" s="5"/>
      <c r="O998" s="5"/>
      <c r="P998" s="5"/>
      <c r="Q998" s="5"/>
      <c r="R998" s="5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1:39" ht="19.5" customHeight="1">
      <c r="A999" s="5"/>
      <c r="B999" s="295"/>
      <c r="C999" s="265"/>
      <c r="D999" s="10"/>
      <c r="E999" s="398"/>
      <c r="F999" s="265"/>
      <c r="G999" s="265"/>
      <c r="H999" s="265"/>
      <c r="I999" s="414"/>
      <c r="J999" s="126"/>
      <c r="K999" s="126"/>
      <c r="L999" s="126"/>
      <c r="M999" s="5"/>
      <c r="N999" s="5"/>
      <c r="O999" s="5"/>
      <c r="P999" s="5"/>
      <c r="Q999" s="5"/>
      <c r="R999" s="5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1:39" ht="19.5" customHeight="1">
      <c r="A1000" s="5"/>
      <c r="B1000" s="295"/>
      <c r="C1000" s="265"/>
      <c r="D1000" s="10"/>
      <c r="E1000" s="398"/>
      <c r="F1000" s="265"/>
      <c r="G1000" s="265"/>
      <c r="H1000" s="265"/>
      <c r="I1000" s="414"/>
      <c r="J1000" s="126"/>
      <c r="K1000" s="126"/>
      <c r="L1000" s="126"/>
      <c r="M1000" s="5"/>
      <c r="N1000" s="5"/>
      <c r="O1000" s="5"/>
      <c r="P1000" s="5"/>
      <c r="Q1000" s="5"/>
      <c r="R1000" s="5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1:39" ht="19.5" customHeight="1">
      <c r="A1001" s="5"/>
      <c r="B1001" s="295"/>
      <c r="C1001" s="265"/>
      <c r="D1001" s="10"/>
      <c r="E1001" s="398"/>
      <c r="F1001" s="265"/>
      <c r="G1001" s="265"/>
      <c r="H1001" s="265"/>
      <c r="I1001" s="414"/>
      <c r="J1001" s="126"/>
      <c r="K1001" s="126"/>
      <c r="L1001" s="126"/>
      <c r="M1001" s="5"/>
      <c r="N1001" s="5"/>
      <c r="O1001" s="5"/>
      <c r="P1001" s="5"/>
      <c r="Q1001" s="5"/>
      <c r="R1001" s="5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1:39" ht="19.5" customHeight="1">
      <c r="A1002" s="5"/>
      <c r="B1002" s="295"/>
      <c r="C1002" s="265"/>
      <c r="D1002" s="10"/>
      <c r="E1002" s="398"/>
      <c r="F1002" s="265"/>
      <c r="G1002" s="265"/>
      <c r="H1002" s="265"/>
      <c r="I1002" s="414"/>
      <c r="J1002" s="126"/>
      <c r="K1002" s="126"/>
      <c r="L1002" s="126"/>
      <c r="M1002" s="5"/>
      <c r="N1002" s="5"/>
      <c r="O1002" s="5"/>
      <c r="P1002" s="5"/>
      <c r="Q1002" s="5"/>
      <c r="R1002" s="5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1:39" ht="19.5" customHeight="1">
      <c r="A1003" s="5"/>
      <c r="B1003" s="295"/>
      <c r="C1003" s="265"/>
      <c r="D1003" s="10"/>
      <c r="E1003" s="398"/>
      <c r="F1003" s="265"/>
      <c r="G1003" s="265"/>
      <c r="H1003" s="265"/>
      <c r="I1003" s="414"/>
      <c r="J1003" s="126"/>
      <c r="K1003" s="126"/>
      <c r="L1003" s="126"/>
      <c r="M1003" s="5"/>
      <c r="N1003" s="5"/>
      <c r="O1003" s="5"/>
      <c r="P1003" s="5"/>
      <c r="Q1003" s="5"/>
      <c r="R1003" s="5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1:39" ht="19.5" customHeight="1">
      <c r="A1004" s="5"/>
      <c r="B1004" s="295"/>
      <c r="C1004" s="265"/>
      <c r="D1004" s="10"/>
      <c r="E1004" s="398"/>
      <c r="F1004" s="265"/>
      <c r="G1004" s="265"/>
      <c r="H1004" s="265"/>
      <c r="I1004" s="414"/>
      <c r="J1004" s="126"/>
      <c r="K1004" s="126"/>
      <c r="L1004" s="126"/>
      <c r="M1004" s="5"/>
      <c r="N1004" s="5"/>
      <c r="O1004" s="5"/>
      <c r="P1004" s="5"/>
      <c r="Q1004" s="5"/>
      <c r="R1004" s="5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1:39" ht="19.5" customHeight="1">
      <c r="A1005" s="5"/>
      <c r="B1005" s="295"/>
      <c r="C1005" s="265"/>
      <c r="D1005" s="10"/>
      <c r="E1005" s="398"/>
      <c r="F1005" s="265"/>
      <c r="G1005" s="265"/>
      <c r="H1005" s="265"/>
      <c r="I1005" s="414"/>
      <c r="J1005" s="126"/>
      <c r="K1005" s="126"/>
      <c r="L1005" s="126"/>
      <c r="M1005" s="5"/>
      <c r="N1005" s="5"/>
      <c r="O1005" s="5"/>
      <c r="P1005" s="5"/>
      <c r="Q1005" s="5"/>
      <c r="R1005" s="5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1:39" ht="19.5" customHeight="1">
      <c r="A1006" s="5"/>
      <c r="B1006" s="295"/>
      <c r="C1006" s="265"/>
      <c r="D1006" s="10"/>
      <c r="E1006" s="398"/>
      <c r="F1006" s="265"/>
      <c r="G1006" s="265"/>
      <c r="H1006" s="265"/>
      <c r="I1006" s="414"/>
      <c r="J1006" s="126"/>
      <c r="K1006" s="126"/>
      <c r="L1006" s="126"/>
      <c r="M1006" s="5"/>
      <c r="N1006" s="5"/>
      <c r="O1006" s="5"/>
      <c r="P1006" s="5"/>
      <c r="Q1006" s="5"/>
      <c r="R1006" s="5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1:39" ht="19.5" customHeight="1">
      <c r="A1007" s="5"/>
      <c r="B1007" s="295"/>
      <c r="C1007" s="265"/>
      <c r="D1007" s="10"/>
      <c r="E1007" s="398"/>
      <c r="F1007" s="265"/>
      <c r="G1007" s="265"/>
      <c r="H1007" s="265"/>
      <c r="I1007" s="414"/>
      <c r="J1007" s="126"/>
      <c r="K1007" s="126"/>
      <c r="L1007" s="126"/>
      <c r="M1007" s="5"/>
      <c r="N1007" s="5"/>
      <c r="O1007" s="5"/>
      <c r="P1007" s="5"/>
      <c r="Q1007" s="5"/>
      <c r="R1007" s="5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1:39" ht="19.5" customHeight="1">
      <c r="A1008" s="5"/>
      <c r="B1008" s="295"/>
      <c r="C1008" s="265"/>
      <c r="D1008" s="10"/>
      <c r="E1008" s="398"/>
      <c r="F1008" s="265"/>
      <c r="G1008" s="265"/>
      <c r="H1008" s="265"/>
      <c r="I1008" s="414"/>
      <c r="J1008" s="126"/>
      <c r="K1008" s="126"/>
      <c r="L1008" s="126"/>
      <c r="M1008" s="5"/>
      <c r="N1008" s="5"/>
      <c r="O1008" s="5"/>
      <c r="P1008" s="5"/>
      <c r="Q1008" s="5"/>
      <c r="R1008" s="5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1:39" ht="19.5" customHeight="1">
      <c r="A1009" s="5"/>
      <c r="B1009" s="295"/>
      <c r="C1009" s="265"/>
      <c r="D1009" s="10"/>
      <c r="E1009" s="398"/>
      <c r="F1009" s="265"/>
      <c r="G1009" s="265"/>
      <c r="H1009" s="265"/>
      <c r="I1009" s="414"/>
      <c r="J1009" s="126"/>
      <c r="K1009" s="126"/>
      <c r="L1009" s="126"/>
      <c r="M1009" s="5"/>
      <c r="N1009" s="5"/>
      <c r="O1009" s="5"/>
      <c r="P1009" s="5"/>
      <c r="Q1009" s="5"/>
      <c r="R1009" s="5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1:39" ht="19.5" customHeight="1">
      <c r="A1010" s="5"/>
      <c r="B1010" s="295"/>
      <c r="C1010" s="265"/>
      <c r="D1010" s="10"/>
      <c r="E1010" s="398"/>
      <c r="F1010" s="265"/>
      <c r="G1010" s="265"/>
      <c r="H1010" s="265"/>
      <c r="I1010" s="414"/>
      <c r="J1010" s="126"/>
      <c r="K1010" s="126"/>
      <c r="L1010" s="126"/>
      <c r="M1010" s="5"/>
      <c r="N1010" s="5"/>
      <c r="O1010" s="5"/>
      <c r="P1010" s="5"/>
      <c r="Q1010" s="5"/>
      <c r="R1010" s="5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1:39" ht="19.5" customHeight="1">
      <c r="A1011" s="5"/>
      <c r="B1011" s="295"/>
      <c r="C1011" s="265"/>
      <c r="D1011" s="10"/>
      <c r="E1011" s="398"/>
      <c r="F1011" s="265"/>
      <c r="G1011" s="265"/>
      <c r="H1011" s="265"/>
      <c r="I1011" s="414"/>
      <c r="J1011" s="126"/>
      <c r="K1011" s="126"/>
      <c r="L1011" s="126"/>
      <c r="M1011" s="5"/>
      <c r="N1011" s="5"/>
      <c r="O1011" s="5"/>
      <c r="P1011" s="5"/>
      <c r="Q1011" s="5"/>
      <c r="R1011" s="5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1:39" ht="19.5" customHeight="1">
      <c r="A1012" s="5"/>
      <c r="B1012" s="295"/>
      <c r="C1012" s="265"/>
      <c r="D1012" s="10"/>
      <c r="E1012" s="398"/>
      <c r="F1012" s="265"/>
      <c r="G1012" s="265"/>
      <c r="H1012" s="265"/>
      <c r="I1012" s="414"/>
      <c r="J1012" s="126"/>
      <c r="K1012" s="126"/>
      <c r="L1012" s="126"/>
      <c r="M1012" s="5"/>
      <c r="N1012" s="5"/>
      <c r="O1012" s="5"/>
      <c r="P1012" s="5"/>
      <c r="Q1012" s="5"/>
      <c r="R1012" s="5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1:39" ht="19.5" customHeight="1">
      <c r="A1013" s="5"/>
      <c r="B1013" s="295"/>
      <c r="C1013" s="265"/>
      <c r="D1013" s="10"/>
      <c r="E1013" s="398"/>
      <c r="F1013" s="265"/>
      <c r="G1013" s="265"/>
      <c r="H1013" s="265"/>
      <c r="I1013" s="414"/>
      <c r="J1013" s="126"/>
      <c r="K1013" s="126"/>
      <c r="L1013" s="126"/>
      <c r="M1013" s="5"/>
      <c r="N1013" s="5"/>
      <c r="O1013" s="5"/>
      <c r="P1013" s="5"/>
      <c r="Q1013" s="5"/>
      <c r="R1013" s="5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1:39" ht="19.5" customHeight="1">
      <c r="A1014" s="5"/>
      <c r="B1014" s="295"/>
      <c r="C1014" s="265"/>
      <c r="D1014" s="10"/>
      <c r="E1014" s="398"/>
      <c r="F1014" s="265"/>
      <c r="G1014" s="265"/>
      <c r="H1014" s="265"/>
      <c r="I1014" s="414"/>
      <c r="J1014" s="126"/>
      <c r="K1014" s="126"/>
      <c r="L1014" s="126"/>
      <c r="M1014" s="5"/>
      <c r="N1014" s="5"/>
      <c r="O1014" s="5"/>
      <c r="P1014" s="5"/>
      <c r="Q1014" s="5"/>
      <c r="R1014" s="5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1:39" ht="19.5" customHeight="1">
      <c r="A1015" s="5"/>
      <c r="B1015" s="295"/>
      <c r="C1015" s="265"/>
      <c r="D1015" s="10"/>
      <c r="E1015" s="398"/>
      <c r="F1015" s="265"/>
      <c r="G1015" s="265"/>
      <c r="H1015" s="265"/>
      <c r="I1015" s="414"/>
      <c r="J1015" s="126"/>
      <c r="K1015" s="126"/>
      <c r="L1015" s="126"/>
      <c r="M1015" s="5"/>
      <c r="N1015" s="5"/>
      <c r="O1015" s="5"/>
      <c r="P1015" s="5"/>
      <c r="Q1015" s="5"/>
      <c r="R1015" s="5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1:39" ht="19.5" customHeight="1">
      <c r="A1016" s="5"/>
      <c r="B1016" s="295"/>
      <c r="C1016" s="265"/>
      <c r="D1016" s="10"/>
      <c r="E1016" s="398"/>
      <c r="F1016" s="265"/>
      <c r="G1016" s="265"/>
      <c r="H1016" s="265"/>
      <c r="I1016" s="414"/>
      <c r="J1016" s="126"/>
      <c r="K1016" s="126"/>
      <c r="L1016" s="126"/>
      <c r="M1016" s="5"/>
      <c r="N1016" s="5"/>
      <c r="O1016" s="5"/>
      <c r="P1016" s="5"/>
      <c r="Q1016" s="5"/>
      <c r="R1016" s="5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1:39" ht="19.5" customHeight="1">
      <c r="A1017" s="5"/>
      <c r="B1017" s="295"/>
      <c r="C1017" s="265"/>
      <c r="D1017" s="10"/>
      <c r="E1017" s="398"/>
      <c r="F1017" s="265"/>
      <c r="G1017" s="265"/>
      <c r="H1017" s="265"/>
      <c r="I1017" s="414"/>
      <c r="J1017" s="126"/>
      <c r="K1017" s="126"/>
      <c r="L1017" s="126"/>
      <c r="M1017" s="5"/>
      <c r="N1017" s="5"/>
      <c r="O1017" s="5"/>
      <c r="P1017" s="5"/>
      <c r="Q1017" s="5"/>
      <c r="R1017" s="5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1:39" ht="19.5" customHeight="1">
      <c r="A1018" s="5"/>
      <c r="B1018" s="295"/>
      <c r="C1018" s="265"/>
      <c r="D1018" s="10"/>
      <c r="E1018" s="398"/>
      <c r="F1018" s="265"/>
      <c r="G1018" s="265"/>
      <c r="H1018" s="265"/>
      <c r="I1018" s="414"/>
      <c r="J1018" s="126"/>
      <c r="K1018" s="126"/>
      <c r="L1018" s="126"/>
      <c r="M1018" s="5"/>
      <c r="N1018" s="5"/>
      <c r="O1018" s="5"/>
      <c r="P1018" s="5"/>
      <c r="Q1018" s="5"/>
      <c r="R1018" s="5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1:39" ht="19.5" customHeight="1">
      <c r="A1019" s="5"/>
      <c r="B1019" s="295"/>
      <c r="C1019" s="265"/>
      <c r="D1019" s="10"/>
      <c r="E1019" s="398"/>
      <c r="F1019" s="265"/>
      <c r="G1019" s="265"/>
      <c r="H1019" s="265"/>
      <c r="I1019" s="414"/>
      <c r="J1019" s="126"/>
      <c r="K1019" s="126"/>
      <c r="L1019" s="126"/>
      <c r="M1019" s="5"/>
      <c r="N1019" s="5"/>
      <c r="O1019" s="5"/>
      <c r="P1019" s="5"/>
      <c r="Q1019" s="5"/>
      <c r="R1019" s="5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1:39" ht="19.5" customHeight="1">
      <c r="A1020" s="5"/>
      <c r="B1020" s="295"/>
      <c r="C1020" s="265"/>
      <c r="D1020" s="10"/>
      <c r="E1020" s="398"/>
      <c r="F1020" s="265"/>
      <c r="G1020" s="265"/>
      <c r="H1020" s="265"/>
      <c r="I1020" s="414"/>
      <c r="J1020" s="126"/>
      <c r="K1020" s="126"/>
      <c r="L1020" s="126"/>
      <c r="M1020" s="5"/>
      <c r="N1020" s="5"/>
      <c r="O1020" s="5"/>
      <c r="P1020" s="5"/>
      <c r="Q1020" s="5"/>
      <c r="R1020" s="5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1:39" ht="19.5" customHeight="1">
      <c r="A1021" s="5"/>
      <c r="B1021" s="295"/>
      <c r="C1021" s="265"/>
      <c r="D1021" s="10"/>
      <c r="E1021" s="398"/>
      <c r="F1021" s="265"/>
      <c r="G1021" s="265"/>
      <c r="H1021" s="265"/>
      <c r="I1021" s="414"/>
      <c r="J1021" s="126"/>
      <c r="K1021" s="126"/>
      <c r="L1021" s="126"/>
      <c r="M1021" s="5"/>
      <c r="N1021" s="5"/>
      <c r="O1021" s="5"/>
      <c r="P1021" s="5"/>
      <c r="Q1021" s="5"/>
      <c r="R1021" s="5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1:39" ht="19.5" customHeight="1">
      <c r="A1022" s="5"/>
      <c r="B1022" s="295"/>
      <c r="C1022" s="265"/>
      <c r="D1022" s="10"/>
      <c r="E1022" s="398"/>
      <c r="F1022" s="265"/>
      <c r="G1022" s="265"/>
      <c r="H1022" s="265"/>
      <c r="I1022" s="414"/>
      <c r="J1022" s="126"/>
      <c r="K1022" s="126"/>
      <c r="L1022" s="126"/>
      <c r="M1022" s="5"/>
      <c r="N1022" s="5"/>
      <c r="O1022" s="5"/>
      <c r="P1022" s="5"/>
      <c r="Q1022" s="5"/>
      <c r="R1022" s="5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1:39" ht="19.5" customHeight="1">
      <c r="A1023" s="5"/>
      <c r="B1023" s="295"/>
      <c r="C1023" s="265"/>
      <c r="D1023" s="10"/>
      <c r="E1023" s="398"/>
      <c r="F1023" s="265"/>
      <c r="G1023" s="265"/>
      <c r="H1023" s="265"/>
      <c r="I1023" s="414"/>
      <c r="J1023" s="126"/>
      <c r="K1023" s="126"/>
      <c r="L1023" s="126"/>
      <c r="M1023" s="5"/>
      <c r="N1023" s="5"/>
      <c r="O1023" s="5"/>
      <c r="P1023" s="5"/>
      <c r="Q1023" s="5"/>
      <c r="R1023" s="5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1:39" ht="15" customHeight="1">
      <c r="A1024" s="5"/>
      <c r="B1024" s="295"/>
      <c r="C1024" s="265"/>
      <c r="D1024" s="10"/>
      <c r="E1024" s="398"/>
      <c r="F1024" s="265"/>
      <c r="G1024" s="265"/>
      <c r="H1024" s="265"/>
      <c r="I1024" s="414"/>
      <c r="J1024" s="126"/>
      <c r="K1024" s="126"/>
      <c r="L1024" s="126"/>
      <c r="M1024" s="5"/>
      <c r="N1024" s="5"/>
      <c r="O1024" s="5"/>
      <c r="P1024" s="5"/>
      <c r="Q1024" s="5"/>
      <c r="R1024" s="5"/>
    </row>
    <row r="1025" spans="1:18" ht="15" customHeight="1">
      <c r="A1025" s="5"/>
      <c r="B1025" s="295"/>
      <c r="C1025" s="265"/>
      <c r="D1025" s="10"/>
      <c r="E1025" s="398"/>
      <c r="F1025" s="265"/>
      <c r="G1025" s="265"/>
      <c r="H1025" s="265"/>
      <c r="I1025" s="414"/>
      <c r="J1025" s="126"/>
      <c r="K1025" s="126"/>
      <c r="L1025" s="126"/>
      <c r="M1025" s="5"/>
      <c r="N1025" s="5"/>
      <c r="O1025" s="5"/>
      <c r="P1025" s="5"/>
      <c r="Q1025" s="5"/>
      <c r="R1025" s="5"/>
    </row>
    <row r="1026" spans="1:18" ht="15" customHeight="1">
      <c r="A1026" s="5"/>
      <c r="B1026" s="295"/>
      <c r="C1026" s="265"/>
      <c r="D1026" s="10"/>
      <c r="E1026" s="398"/>
      <c r="F1026" s="265"/>
      <c r="G1026" s="265"/>
      <c r="H1026" s="265"/>
      <c r="I1026" s="414"/>
      <c r="J1026" s="126"/>
      <c r="K1026" s="126"/>
      <c r="L1026" s="126"/>
      <c r="M1026" s="5"/>
      <c r="N1026" s="5"/>
      <c r="O1026" s="5"/>
      <c r="P1026" s="5"/>
      <c r="Q1026" s="5"/>
      <c r="R1026" s="5"/>
    </row>
  </sheetData>
  <sheetProtection formatCells="0" formatColumns="0" formatRows="0" insertColumns="0" insertRows="0" insertHyperlinks="0" deleteColumns="0" deleteRows="0" sort="0" autoFilter="0" pivotTables="0"/>
  <mergeCells count="620">
    <mergeCell ref="J28:J32"/>
    <mergeCell ref="K28:K32"/>
    <mergeCell ref="O44:O47"/>
    <mergeCell ref="J74:J76"/>
    <mergeCell ref="O28:O32"/>
    <mergeCell ref="P28:P32"/>
    <mergeCell ref="Q28:Q32"/>
    <mergeCell ref="M33:M37"/>
    <mergeCell ref="M38:M42"/>
    <mergeCell ref="N38:N42"/>
    <mergeCell ref="O38:O42"/>
    <mergeCell ref="O33:O37"/>
    <mergeCell ref="P38:P42"/>
    <mergeCell ref="Q38:Q42"/>
    <mergeCell ref="L33:L37"/>
    <mergeCell ref="L38:L42"/>
    <mergeCell ref="Q61:Q63"/>
    <mergeCell ref="Q44:Q47"/>
    <mergeCell ref="H38:H42"/>
    <mergeCell ref="I38:I42"/>
    <mergeCell ref="J38:J42"/>
    <mergeCell ref="J104:J106"/>
    <mergeCell ref="K104:K106"/>
    <mergeCell ref="I107:I109"/>
    <mergeCell ref="J107:J109"/>
    <mergeCell ref="K107:K109"/>
    <mergeCell ref="K38:K42"/>
    <mergeCell ref="J101:J103"/>
    <mergeCell ref="K101:K103"/>
    <mergeCell ref="I460:I462"/>
    <mergeCell ref="J460:J462"/>
    <mergeCell ref="K460:K462"/>
    <mergeCell ref="A33:B37"/>
    <mergeCell ref="D33:D37"/>
    <mergeCell ref="I113:I115"/>
    <mergeCell ref="J113:J115"/>
    <mergeCell ref="K113:K115"/>
    <mergeCell ref="I366:I369"/>
    <mergeCell ref="K370:K371"/>
    <mergeCell ref="I104:I106"/>
    <mergeCell ref="H33:H37"/>
    <mergeCell ref="I33:I37"/>
    <mergeCell ref="J33:J37"/>
    <mergeCell ref="K33:K37"/>
    <mergeCell ref="I110:I112"/>
    <mergeCell ref="A49:D49"/>
    <mergeCell ref="A50:B52"/>
    <mergeCell ref="E56:E59"/>
    <mergeCell ref="A70:D70"/>
    <mergeCell ref="A56:B59"/>
    <mergeCell ref="A53:B55"/>
    <mergeCell ref="D56:D59"/>
    <mergeCell ref="A64:B66"/>
    <mergeCell ref="R13:R22"/>
    <mergeCell ref="R44:R47"/>
    <mergeCell ref="R38:R42"/>
    <mergeCell ref="R33:R37"/>
    <mergeCell ref="R23:R27"/>
    <mergeCell ref="R28:R32"/>
    <mergeCell ref="R71:R73"/>
    <mergeCell ref="R419:R438"/>
    <mergeCell ref="A316:A335"/>
    <mergeCell ref="R316:R334"/>
    <mergeCell ref="R310:R314"/>
    <mergeCell ref="R292:R309"/>
    <mergeCell ref="R246:R247"/>
    <mergeCell ref="R218:R219"/>
    <mergeCell ref="R220:R221"/>
    <mergeCell ref="R222:R223"/>
    <mergeCell ref="R228:R229"/>
    <mergeCell ref="R230:R231"/>
    <mergeCell ref="R232:R233"/>
    <mergeCell ref="R234:R235"/>
    <mergeCell ref="R238:R239"/>
    <mergeCell ref="R236:R237"/>
    <mergeCell ref="R240:R241"/>
    <mergeCell ref="R242:R243"/>
    <mergeCell ref="R74:R76"/>
    <mergeCell ref="E28:E32"/>
    <mergeCell ref="E23:E27"/>
    <mergeCell ref="F23:F27"/>
    <mergeCell ref="G23:G27"/>
    <mergeCell ref="H23:H27"/>
    <mergeCell ref="I23:I27"/>
    <mergeCell ref="J23:J27"/>
    <mergeCell ref="K23:K27"/>
    <mergeCell ref="L23:L27"/>
    <mergeCell ref="M23:M27"/>
    <mergeCell ref="N23:N27"/>
    <mergeCell ref="O23:O27"/>
    <mergeCell ref="P23:P27"/>
    <mergeCell ref="Q23:Q27"/>
    <mergeCell ref="F28:F32"/>
    <mergeCell ref="G28:G32"/>
    <mergeCell ref="M28:M32"/>
    <mergeCell ref="P33:P37"/>
    <mergeCell ref="E33:E37"/>
    <mergeCell ref="P74:P76"/>
    <mergeCell ref="Q33:Q37"/>
    <mergeCell ref="H28:H32"/>
    <mergeCell ref="I28:I32"/>
    <mergeCell ref="A61:B63"/>
    <mergeCell ref="A67:B69"/>
    <mergeCell ref="Q53:Q55"/>
    <mergeCell ref="O56:O59"/>
    <mergeCell ref="Q56:Q59"/>
    <mergeCell ref="M61:M63"/>
    <mergeCell ref="F71:F73"/>
    <mergeCell ref="G71:G73"/>
    <mergeCell ref="H71:H73"/>
    <mergeCell ref="I71:I73"/>
    <mergeCell ref="J71:J73"/>
    <mergeCell ref="K71:K73"/>
    <mergeCell ref="P71:P73"/>
    <mergeCell ref="Q71:Q73"/>
    <mergeCell ref="L71:L73"/>
    <mergeCell ref="N56:N59"/>
    <mergeCell ref="M56:M59"/>
    <mergeCell ref="M71:M73"/>
    <mergeCell ref="O53:O55"/>
    <mergeCell ref="O61:O63"/>
    <mergeCell ref="N71:N73"/>
    <mergeCell ref="O71:O73"/>
    <mergeCell ref="N61:N63"/>
    <mergeCell ref="F64:F66"/>
    <mergeCell ref="A263:A265"/>
    <mergeCell ref="A266:A274"/>
    <mergeCell ref="A248:B248"/>
    <mergeCell ref="A249:D249"/>
    <mergeCell ref="A250:D250"/>
    <mergeCell ref="R77:R82"/>
    <mergeCell ref="H56:H59"/>
    <mergeCell ref="I56:I59"/>
    <mergeCell ref="J53:J55"/>
    <mergeCell ref="K53:K55"/>
    <mergeCell ref="K56:K59"/>
    <mergeCell ref="J56:J59"/>
    <mergeCell ref="I53:I55"/>
    <mergeCell ref="G74:G76"/>
    <mergeCell ref="F74:F76"/>
    <mergeCell ref="J110:J112"/>
    <mergeCell ref="K110:K112"/>
    <mergeCell ref="I95:I97"/>
    <mergeCell ref="J95:J97"/>
    <mergeCell ref="K95:K97"/>
    <mergeCell ref="I98:I100"/>
    <mergeCell ref="J98:J100"/>
    <mergeCell ref="K98:K100"/>
    <mergeCell ref="I101:I103"/>
    <mergeCell ref="B326:B327"/>
    <mergeCell ref="B328:B329"/>
    <mergeCell ref="B330:B331"/>
    <mergeCell ref="B353:B354"/>
    <mergeCell ref="B355:B356"/>
    <mergeCell ref="B332:B333"/>
    <mergeCell ref="A345:D345"/>
    <mergeCell ref="A346:D346"/>
    <mergeCell ref="A347:A356"/>
    <mergeCell ref="B334:B335"/>
    <mergeCell ref="A336:D336"/>
    <mergeCell ref="A337:D337"/>
    <mergeCell ref="A338:A340"/>
    <mergeCell ref="D338:D340"/>
    <mergeCell ref="A342:A344"/>
    <mergeCell ref="D342:D344"/>
    <mergeCell ref="D347:D356"/>
    <mergeCell ref="B358:B359"/>
    <mergeCell ref="D358:D364"/>
    <mergeCell ref="B360:B361"/>
    <mergeCell ref="B362:B363"/>
    <mergeCell ref="A208:B209"/>
    <mergeCell ref="A193:B195"/>
    <mergeCell ref="A196:B198"/>
    <mergeCell ref="A199:B200"/>
    <mergeCell ref="A201:B201"/>
    <mergeCell ref="A202:B204"/>
    <mergeCell ref="B254:B256"/>
    <mergeCell ref="D278:D280"/>
    <mergeCell ref="A244:B244"/>
    <mergeCell ref="A284:A286"/>
    <mergeCell ref="B316:B317"/>
    <mergeCell ref="D316:D335"/>
    <mergeCell ref="B349:B350"/>
    <mergeCell ref="B351:B352"/>
    <mergeCell ref="A205:B207"/>
    <mergeCell ref="A232:B233"/>
    <mergeCell ref="A234:B235"/>
    <mergeCell ref="A257:A259"/>
    <mergeCell ref="B257:B259"/>
    <mergeCell ref="A260:A262"/>
    <mergeCell ref="A365:C365"/>
    <mergeCell ref="A254:A256"/>
    <mergeCell ref="A236:B237"/>
    <mergeCell ref="A238:B239"/>
    <mergeCell ref="A240:B241"/>
    <mergeCell ref="A242:B243"/>
    <mergeCell ref="B272:B274"/>
    <mergeCell ref="D281:D283"/>
    <mergeCell ref="D284:D286"/>
    <mergeCell ref="B320:B321"/>
    <mergeCell ref="B322:B323"/>
    <mergeCell ref="D292:D309"/>
    <mergeCell ref="D310:D314"/>
    <mergeCell ref="A315:D315"/>
    <mergeCell ref="D287:D289"/>
    <mergeCell ref="A290:D290"/>
    <mergeCell ref="A291:D291"/>
    <mergeCell ref="B318:B319"/>
    <mergeCell ref="B347:B348"/>
    <mergeCell ref="B324:B325"/>
    <mergeCell ref="B251:B253"/>
    <mergeCell ref="D251:D259"/>
    <mergeCell ref="B263:B265"/>
    <mergeCell ref="A251:A253"/>
    <mergeCell ref="A87:B88"/>
    <mergeCell ref="A89:B90"/>
    <mergeCell ref="A91:B91"/>
    <mergeCell ref="A92:B97"/>
    <mergeCell ref="C81:C82"/>
    <mergeCell ref="M74:M76"/>
    <mergeCell ref="H74:H76"/>
    <mergeCell ref="D81:D82"/>
    <mergeCell ref="A74:A76"/>
    <mergeCell ref="C74:C76"/>
    <mergeCell ref="A79:A80"/>
    <mergeCell ref="C79:C80"/>
    <mergeCell ref="D79:D80"/>
    <mergeCell ref="A81:A82"/>
    <mergeCell ref="I92:I94"/>
    <mergeCell ref="J92:J94"/>
    <mergeCell ref="K92:K94"/>
    <mergeCell ref="G56:G59"/>
    <mergeCell ref="F56:F59"/>
    <mergeCell ref="L56:L59"/>
    <mergeCell ref="L61:L63"/>
    <mergeCell ref="L64:L66"/>
    <mergeCell ref="L67:L69"/>
    <mergeCell ref="D61:D63"/>
    <mergeCell ref="I61:I63"/>
    <mergeCell ref="J61:J63"/>
    <mergeCell ref="K61:K63"/>
    <mergeCell ref="F61:F63"/>
    <mergeCell ref="E61:E63"/>
    <mergeCell ref="G61:G63"/>
    <mergeCell ref="H61:H63"/>
    <mergeCell ref="A137:B137"/>
    <mergeCell ref="C71:C73"/>
    <mergeCell ref="N74:N76"/>
    <mergeCell ref="O67:O69"/>
    <mergeCell ref="Q67:Q69"/>
    <mergeCell ref="D64:D66"/>
    <mergeCell ref="E64:E66"/>
    <mergeCell ref="G64:G66"/>
    <mergeCell ref="H64:H66"/>
    <mergeCell ref="M64:M66"/>
    <mergeCell ref="K67:K69"/>
    <mergeCell ref="H67:H69"/>
    <mergeCell ref="K74:K76"/>
    <mergeCell ref="L74:L76"/>
    <mergeCell ref="I64:I66"/>
    <mergeCell ref="J64:J66"/>
    <mergeCell ref="K64:K66"/>
    <mergeCell ref="F67:F69"/>
    <mergeCell ref="I74:I76"/>
    <mergeCell ref="A71:A73"/>
    <mergeCell ref="I67:I69"/>
    <mergeCell ref="J67:J69"/>
    <mergeCell ref="A84:D84"/>
    <mergeCell ref="A85:B86"/>
    <mergeCell ref="D275:D277"/>
    <mergeCell ref="E44:E47"/>
    <mergeCell ref="G44:G47"/>
    <mergeCell ref="A222:B223"/>
    <mergeCell ref="A224:B224"/>
    <mergeCell ref="A225:B225"/>
    <mergeCell ref="A226:D226"/>
    <mergeCell ref="A227:B227"/>
    <mergeCell ref="A228:B229"/>
    <mergeCell ref="D260:D262"/>
    <mergeCell ref="D263:D265"/>
    <mergeCell ref="B266:B268"/>
    <mergeCell ref="D266:D274"/>
    <mergeCell ref="B269:B271"/>
    <mergeCell ref="A98:B103"/>
    <mergeCell ref="A157:B159"/>
    <mergeCell ref="A138:D138"/>
    <mergeCell ref="A139:B139"/>
    <mergeCell ref="A140:B140"/>
    <mergeCell ref="A142:D142"/>
    <mergeCell ref="A141:B141"/>
    <mergeCell ref="A143:B145"/>
    <mergeCell ref="A146:B148"/>
    <mergeCell ref="A168:B170"/>
    <mergeCell ref="A171:D171"/>
    <mergeCell ref="A172:B174"/>
    <mergeCell ref="A210:B210"/>
    <mergeCell ref="A211:B213"/>
    <mergeCell ref="A214:B215"/>
    <mergeCell ref="A216:D216"/>
    <mergeCell ref="A217:D217"/>
    <mergeCell ref="A218:B219"/>
    <mergeCell ref="A220:B221"/>
    <mergeCell ref="A245:B245"/>
    <mergeCell ref="A246:B247"/>
    <mergeCell ref="A181:B183"/>
    <mergeCell ref="D181:D183"/>
    <mergeCell ref="A185:B187"/>
    <mergeCell ref="A188:B190"/>
    <mergeCell ref="A191:B192"/>
    <mergeCell ref="A178:B180"/>
    <mergeCell ref="A230:B231"/>
    <mergeCell ref="B260:B262"/>
    <mergeCell ref="A460:A464"/>
    <mergeCell ref="C460:C462"/>
    <mergeCell ref="D460:D464"/>
    <mergeCell ref="G460:G464"/>
    <mergeCell ref="C463:C464"/>
    <mergeCell ref="A381:D381"/>
    <mergeCell ref="C382:C384"/>
    <mergeCell ref="C385:C389"/>
    <mergeCell ref="C390:C393"/>
    <mergeCell ref="C394:C397"/>
    <mergeCell ref="D394:D395"/>
    <mergeCell ref="D396:D397"/>
    <mergeCell ref="A398:D398"/>
    <mergeCell ref="C399:C403"/>
    <mergeCell ref="A409:A416"/>
    <mergeCell ref="D409:D416"/>
    <mergeCell ref="D419:D433"/>
    <mergeCell ref="C434:C435"/>
    <mergeCell ref="C436:C438"/>
    <mergeCell ref="A439:D439"/>
    <mergeCell ref="C413:C416"/>
    <mergeCell ref="A417:D417"/>
    <mergeCell ref="G419:G423"/>
    <mergeCell ref="A357:D357"/>
    <mergeCell ref="A465:D465"/>
    <mergeCell ref="C450:C454"/>
    <mergeCell ref="C455:C459"/>
    <mergeCell ref="A487:D487"/>
    <mergeCell ref="C404:C408"/>
    <mergeCell ref="C409:C412"/>
    <mergeCell ref="C429:C433"/>
    <mergeCell ref="A399:A408"/>
    <mergeCell ref="A434:A438"/>
    <mergeCell ref="D382:D389"/>
    <mergeCell ref="D390:D392"/>
    <mergeCell ref="D399:D408"/>
    <mergeCell ref="D434:D438"/>
    <mergeCell ref="A358:A364"/>
    <mergeCell ref="B483:B484"/>
    <mergeCell ref="D483:D484"/>
    <mergeCell ref="A485:A486"/>
    <mergeCell ref="B485:B486"/>
    <mergeCell ref="D485:D486"/>
    <mergeCell ref="C468:D468"/>
    <mergeCell ref="C469:D469"/>
    <mergeCell ref="C470:D470"/>
    <mergeCell ref="A472:A477"/>
    <mergeCell ref="B472:B477"/>
    <mergeCell ref="A479:D479"/>
    <mergeCell ref="A483:A484"/>
    <mergeCell ref="A480:A482"/>
    <mergeCell ref="C480:C482"/>
    <mergeCell ref="A503:B504"/>
    <mergeCell ref="D503:D504"/>
    <mergeCell ref="A505:B506"/>
    <mergeCell ref="D505:D506"/>
    <mergeCell ref="A488:A490"/>
    <mergeCell ref="B488:B490"/>
    <mergeCell ref="D488:D490"/>
    <mergeCell ref="A507:B508"/>
    <mergeCell ref="A509:A510"/>
    <mergeCell ref="A492:A493"/>
    <mergeCell ref="B492:B493"/>
    <mergeCell ref="D492:D493"/>
    <mergeCell ref="A494:A495"/>
    <mergeCell ref="B494:B495"/>
    <mergeCell ref="D494:D495"/>
    <mergeCell ref="A496:D496"/>
    <mergeCell ref="A500:B502"/>
    <mergeCell ref="D500:D502"/>
    <mergeCell ref="A497:B497"/>
    <mergeCell ref="A498:B499"/>
    <mergeCell ref="D498:D499"/>
    <mergeCell ref="O445:O449"/>
    <mergeCell ref="E445:E449"/>
    <mergeCell ref="G445:G449"/>
    <mergeCell ref="C424:C428"/>
    <mergeCell ref="M440:M444"/>
    <mergeCell ref="A440:A459"/>
    <mergeCell ref="C440:C444"/>
    <mergeCell ref="D440:D459"/>
    <mergeCell ref="G440:G444"/>
    <mergeCell ref="C445:C449"/>
    <mergeCell ref="G424:G428"/>
    <mergeCell ref="A419:A433"/>
    <mergeCell ref="I424:I428"/>
    <mergeCell ref="J424:J428"/>
    <mergeCell ref="K424:K428"/>
    <mergeCell ref="I419:I423"/>
    <mergeCell ref="J419:J423"/>
    <mergeCell ref="K419:K423"/>
    <mergeCell ref="I440:I444"/>
    <mergeCell ref="N424:N428"/>
    <mergeCell ref="J445:J449"/>
    <mergeCell ref="K445:K449"/>
    <mergeCell ref="C419:C423"/>
    <mergeCell ref="I372:I374"/>
    <mergeCell ref="J372:J374"/>
    <mergeCell ref="K372:K374"/>
    <mergeCell ref="I376:I378"/>
    <mergeCell ref="J376:J378"/>
    <mergeCell ref="K376:K378"/>
    <mergeCell ref="M445:M449"/>
    <mergeCell ref="A366:A369"/>
    <mergeCell ref="C366:C369"/>
    <mergeCell ref="D366:D369"/>
    <mergeCell ref="A370:A371"/>
    <mergeCell ref="D370:D378"/>
    <mergeCell ref="A372:A374"/>
    <mergeCell ref="A382:A389"/>
    <mergeCell ref="A390:A397"/>
    <mergeCell ref="A376:A378"/>
    <mergeCell ref="C376:C378"/>
    <mergeCell ref="A380:C380"/>
    <mergeCell ref="C372:C374"/>
    <mergeCell ref="C370:C371"/>
    <mergeCell ref="J366:J369"/>
    <mergeCell ref="K366:K369"/>
    <mergeCell ref="I370:I371"/>
    <mergeCell ref="J370:J371"/>
    <mergeCell ref="Q419:Q423"/>
    <mergeCell ref="M424:M428"/>
    <mergeCell ref="O424:O428"/>
    <mergeCell ref="M419:M423"/>
    <mergeCell ref="S64:S66"/>
    <mergeCell ref="R49:R69"/>
    <mergeCell ref="N64:N66"/>
    <mergeCell ref="O64:O66"/>
    <mergeCell ref="Q64:Q66"/>
    <mergeCell ref="O74:O76"/>
    <mergeCell ref="Q74:Q76"/>
    <mergeCell ref="R84:R133"/>
    <mergeCell ref="R143:R165"/>
    <mergeCell ref="R167:R170"/>
    <mergeCell ref="R172:R183"/>
    <mergeCell ref="R185:R215"/>
    <mergeCell ref="R250:R289"/>
    <mergeCell ref="R337:R344"/>
    <mergeCell ref="R346:R364"/>
    <mergeCell ref="R366:R379"/>
    <mergeCell ref="R381:R416"/>
    <mergeCell ref="Q424:Q428"/>
    <mergeCell ref="N419:N423"/>
    <mergeCell ref="O419:O423"/>
    <mergeCell ref="R497:R510"/>
    <mergeCell ref="H460:H464"/>
    <mergeCell ref="M460:M462"/>
    <mergeCell ref="N460:N462"/>
    <mergeCell ref="O460:O462"/>
    <mergeCell ref="Q460:Q462"/>
    <mergeCell ref="M463:M464"/>
    <mergeCell ref="N463:N464"/>
    <mergeCell ref="O463:O464"/>
    <mergeCell ref="Q463:Q464"/>
    <mergeCell ref="R466:R478"/>
    <mergeCell ref="I463:I464"/>
    <mergeCell ref="J463:J464"/>
    <mergeCell ref="K463:K464"/>
    <mergeCell ref="R439:R464"/>
    <mergeCell ref="R480:R486"/>
    <mergeCell ref="Q445:Q449"/>
    <mergeCell ref="N440:N444"/>
    <mergeCell ref="O440:O444"/>
    <mergeCell ref="Q440:Q444"/>
    <mergeCell ref="J440:J444"/>
    <mergeCell ref="K440:K444"/>
    <mergeCell ref="I445:I449"/>
    <mergeCell ref="N445:N449"/>
    <mergeCell ref="A287:A289"/>
    <mergeCell ref="A292:A309"/>
    <mergeCell ref="A310:A314"/>
    <mergeCell ref="A275:A277"/>
    <mergeCell ref="B275:B277"/>
    <mergeCell ref="A278:A280"/>
    <mergeCell ref="B278:B280"/>
    <mergeCell ref="A281:A283"/>
    <mergeCell ref="B281:B283"/>
    <mergeCell ref="B284:B286"/>
    <mergeCell ref="B304:B305"/>
    <mergeCell ref="B306:B307"/>
    <mergeCell ref="B308:B309"/>
    <mergeCell ref="B287:B289"/>
    <mergeCell ref="B292:B293"/>
    <mergeCell ref="B294:B295"/>
    <mergeCell ref="B296:B297"/>
    <mergeCell ref="B298:B299"/>
    <mergeCell ref="B300:B301"/>
    <mergeCell ref="B302:B303"/>
    <mergeCell ref="P16:P19"/>
    <mergeCell ref="A175:B177"/>
    <mergeCell ref="A104:B109"/>
    <mergeCell ref="A110:B115"/>
    <mergeCell ref="A116:B117"/>
    <mergeCell ref="A118:B119"/>
    <mergeCell ref="A120:B121"/>
    <mergeCell ref="A122:B123"/>
    <mergeCell ref="A124:B125"/>
    <mergeCell ref="A126:B128"/>
    <mergeCell ref="A129:B130"/>
    <mergeCell ref="A131:B133"/>
    <mergeCell ref="A134:D134"/>
    <mergeCell ref="D160:D162"/>
    <mergeCell ref="D163:D165"/>
    <mergeCell ref="A135:D135"/>
    <mergeCell ref="A136:B136"/>
    <mergeCell ref="A160:B162"/>
    <mergeCell ref="A163:B165"/>
    <mergeCell ref="A167:B167"/>
    <mergeCell ref="A149:B151"/>
    <mergeCell ref="A152:B154"/>
    <mergeCell ref="A155:B156"/>
    <mergeCell ref="D157:D159"/>
    <mergeCell ref="A6:D6"/>
    <mergeCell ref="A11:D11"/>
    <mergeCell ref="A12:D12"/>
    <mergeCell ref="E13:E15"/>
    <mergeCell ref="Q13:Q15"/>
    <mergeCell ref="Q16:Q19"/>
    <mergeCell ref="M53:M55"/>
    <mergeCell ref="D50:D52"/>
    <mergeCell ref="D53:D55"/>
    <mergeCell ref="E53:E55"/>
    <mergeCell ref="G53:G55"/>
    <mergeCell ref="H53:H55"/>
    <mergeCell ref="O20:O22"/>
    <mergeCell ref="Q20:Q22"/>
    <mergeCell ref="H44:H47"/>
    <mergeCell ref="M44:M47"/>
    <mergeCell ref="N44:N47"/>
    <mergeCell ref="N53:N55"/>
    <mergeCell ref="A43:D43"/>
    <mergeCell ref="A44:B47"/>
    <mergeCell ref="A20:B22"/>
    <mergeCell ref="D20:D22"/>
    <mergeCell ref="G13:G15"/>
    <mergeCell ref="L50:L52"/>
    <mergeCell ref="A511:D511"/>
    <mergeCell ref="R512:R513"/>
    <mergeCell ref="O13:O15"/>
    <mergeCell ref="D16:D19"/>
    <mergeCell ref="E16:E19"/>
    <mergeCell ref="G16:G19"/>
    <mergeCell ref="H16:H19"/>
    <mergeCell ref="A13:B15"/>
    <mergeCell ref="A16:B19"/>
    <mergeCell ref="M16:M19"/>
    <mergeCell ref="N16:N19"/>
    <mergeCell ref="O16:O19"/>
    <mergeCell ref="E20:E22"/>
    <mergeCell ref="G20:G22"/>
    <mergeCell ref="H20:H22"/>
    <mergeCell ref="M20:M22"/>
    <mergeCell ref="N20:N22"/>
    <mergeCell ref="D13:D15"/>
    <mergeCell ref="M67:M69"/>
    <mergeCell ref="N67:N69"/>
    <mergeCell ref="D67:D69"/>
    <mergeCell ref="E67:E69"/>
    <mergeCell ref="G67:G69"/>
    <mergeCell ref="R488:R495"/>
    <mergeCell ref="N13:N15"/>
    <mergeCell ref="I13:I15"/>
    <mergeCell ref="J13:J15"/>
    <mergeCell ref="K13:K15"/>
    <mergeCell ref="J50:J52"/>
    <mergeCell ref="K50:K52"/>
    <mergeCell ref="N28:N32"/>
    <mergeCell ref="G50:G52"/>
    <mergeCell ref="N33:N37"/>
    <mergeCell ref="L20:L22"/>
    <mergeCell ref="L13:L15"/>
    <mergeCell ref="G33:G37"/>
    <mergeCell ref="G38:G42"/>
    <mergeCell ref="I16:I19"/>
    <mergeCell ref="J16:J19"/>
    <mergeCell ref="K16:K19"/>
    <mergeCell ref="L16:L19"/>
    <mergeCell ref="I20:I22"/>
    <mergeCell ref="J20:J22"/>
    <mergeCell ref="K20:K22"/>
    <mergeCell ref="I44:I47"/>
    <mergeCell ref="J44:J47"/>
    <mergeCell ref="K44:K47"/>
    <mergeCell ref="L28:L32"/>
    <mergeCell ref="A8:D8"/>
    <mergeCell ref="F13:F15"/>
    <mergeCell ref="F16:F19"/>
    <mergeCell ref="F20:F22"/>
    <mergeCell ref="F44:F47"/>
    <mergeCell ref="F50:F52"/>
    <mergeCell ref="F53:F55"/>
    <mergeCell ref="H13:H15"/>
    <mergeCell ref="M13:M15"/>
    <mergeCell ref="F33:F37"/>
    <mergeCell ref="F38:F42"/>
    <mergeCell ref="L53:L55"/>
    <mergeCell ref="H50:H52"/>
    <mergeCell ref="I50:I52"/>
    <mergeCell ref="A23:B27"/>
    <mergeCell ref="D23:D27"/>
    <mergeCell ref="A28:B32"/>
    <mergeCell ref="D28:D32"/>
    <mergeCell ref="A38:B42"/>
    <mergeCell ref="E50:E52"/>
    <mergeCell ref="D38:D42"/>
    <mergeCell ref="E38:E42"/>
    <mergeCell ref="D44:D47"/>
    <mergeCell ref="A48:D48"/>
  </mergeCells>
  <pageMargins left="0.23622047244094491" right="0.23622047244094491" top="0.74803149606299213" bottom="0.74803149606299213" header="0" footer="0"/>
  <pageSetup paperSize="9" scale="55" fitToHeight="0" orientation="landscape" r:id="rId1"/>
  <rowBreaks count="17" manualBreakCount="17">
    <brk id="32" max="17" man="1"/>
    <brk id="69" max="17" man="1"/>
    <brk id="91" max="17" man="1"/>
    <brk id="130" max="17" man="1"/>
    <brk id="141" max="17" man="1"/>
    <brk id="156" max="17" man="1"/>
    <brk id="177" max="17" man="1"/>
    <brk id="198" max="17" man="1"/>
    <brk id="210" max="17" man="1"/>
    <brk id="227" max="17" man="1"/>
    <brk id="241" max="17" man="1"/>
    <brk id="262" max="17" man="1"/>
    <brk id="309" max="17" man="1"/>
    <brk id="344" max="17" man="1"/>
    <brk id="379" max="17" man="1"/>
    <brk id="416" max="17" man="1"/>
    <brk id="495" max="1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024"/>
  <sheetViews>
    <sheetView tabSelected="1" topLeftCell="A61" zoomScale="85" zoomScaleNormal="85" workbookViewId="0">
      <selection activeCell="M9" sqref="M9"/>
    </sheetView>
  </sheetViews>
  <sheetFormatPr defaultRowHeight="15"/>
  <cols>
    <col min="1" max="1" width="40.5703125" customWidth="1"/>
    <col min="2" max="2" width="23" customWidth="1"/>
    <col min="3" max="3" width="24.28515625" customWidth="1"/>
    <col min="4" max="4" width="14.5703125" customWidth="1"/>
    <col min="5" max="5" width="11.140625" hidden="1" customWidth="1"/>
    <col min="6" max="6" width="11" style="425" customWidth="1"/>
    <col min="7" max="7" width="11" style="294" customWidth="1"/>
    <col min="8" max="8" width="11" style="152" customWidth="1"/>
    <col min="9" max="9" width="10.5703125" hidden="1" customWidth="1"/>
    <col min="10" max="10" width="37" customWidth="1"/>
  </cols>
  <sheetData>
    <row r="1" spans="1:10" ht="18">
      <c r="A1" s="1"/>
      <c r="B1" s="295"/>
      <c r="C1" s="265"/>
      <c r="D1" s="265"/>
      <c r="E1" s="265"/>
      <c r="F1" s="414"/>
      <c r="G1" s="126"/>
      <c r="H1" s="126"/>
      <c r="I1" s="5" t="s">
        <v>784</v>
      </c>
      <c r="J1" s="6" t="s">
        <v>0</v>
      </c>
    </row>
    <row r="2" spans="1:10" ht="18">
      <c r="A2" s="1"/>
      <c r="B2" s="295"/>
      <c r="C2" s="265"/>
      <c r="D2" s="265"/>
      <c r="E2" s="265"/>
      <c r="F2" s="414"/>
      <c r="G2" s="126"/>
      <c r="H2" s="126"/>
      <c r="I2" s="6"/>
      <c r="J2" s="452" t="s">
        <v>1</v>
      </c>
    </row>
    <row r="3" spans="1:10" ht="18">
      <c r="A3" s="1"/>
      <c r="B3" s="295"/>
      <c r="C3" s="265"/>
      <c r="D3" s="265"/>
      <c r="E3" s="265"/>
      <c r="F3" s="414"/>
      <c r="G3" s="126"/>
      <c r="H3" s="126"/>
      <c r="I3" s="8"/>
      <c r="J3" s="6" t="s">
        <v>2</v>
      </c>
    </row>
    <row r="4" spans="1:10" ht="18">
      <c r="A4" s="5"/>
      <c r="B4" s="296"/>
      <c r="C4" s="11" t="s">
        <v>812</v>
      </c>
      <c r="D4" s="10"/>
      <c r="E4" s="265"/>
      <c r="F4" s="414"/>
      <c r="G4" s="126"/>
      <c r="H4" s="126"/>
      <c r="I4" s="5"/>
      <c r="J4" s="5"/>
    </row>
    <row r="5" spans="1:10" ht="51">
      <c r="A5" s="12" t="s">
        <v>3</v>
      </c>
      <c r="B5" s="12" t="s">
        <v>4</v>
      </c>
      <c r="C5" s="12" t="s">
        <v>5</v>
      </c>
      <c r="D5" s="14" t="s">
        <v>6</v>
      </c>
      <c r="E5" s="271" t="s">
        <v>8</v>
      </c>
      <c r="F5" s="415" t="s">
        <v>10</v>
      </c>
      <c r="G5" s="127" t="s">
        <v>11</v>
      </c>
      <c r="H5" s="127" t="s">
        <v>12</v>
      </c>
      <c r="I5" s="16" t="s">
        <v>16</v>
      </c>
      <c r="J5" s="17" t="s">
        <v>17</v>
      </c>
    </row>
    <row r="6" spans="1:10" ht="26.25" customHeight="1">
      <c r="A6" s="566" t="s">
        <v>805</v>
      </c>
      <c r="B6" s="567"/>
      <c r="C6" s="567"/>
      <c r="D6" s="568"/>
      <c r="E6" s="469"/>
      <c r="F6" s="469"/>
      <c r="G6" s="469"/>
      <c r="H6" s="524"/>
      <c r="I6" s="19"/>
      <c r="J6" s="19"/>
    </row>
    <row r="7" spans="1:10" ht="70.5" customHeight="1">
      <c r="A7" s="553" t="s">
        <v>813</v>
      </c>
      <c r="B7" s="533" t="s">
        <v>814</v>
      </c>
      <c r="C7" s="547" t="s">
        <v>815</v>
      </c>
      <c r="D7" s="547" t="s">
        <v>779</v>
      </c>
      <c r="E7" s="528"/>
      <c r="F7" s="529" t="s">
        <v>816</v>
      </c>
      <c r="G7" s="529" t="s">
        <v>816</v>
      </c>
      <c r="H7" s="529" t="s">
        <v>816</v>
      </c>
      <c r="I7" s="532"/>
      <c r="J7" s="533"/>
    </row>
    <row r="8" spans="1:10" ht="67.5" customHeight="1">
      <c r="A8" s="532" t="s">
        <v>808</v>
      </c>
      <c r="B8" s="533" t="s">
        <v>806</v>
      </c>
      <c r="C8" s="547" t="s">
        <v>804</v>
      </c>
      <c r="D8" s="547" t="s">
        <v>779</v>
      </c>
      <c r="E8" s="528"/>
      <c r="F8" s="529">
        <v>43650</v>
      </c>
      <c r="G8" s="529">
        <v>43650</v>
      </c>
      <c r="H8" s="529">
        <v>43650</v>
      </c>
      <c r="I8" s="85"/>
      <c r="J8" s="28"/>
    </row>
    <row r="9" spans="1:10" ht="26.25" customHeight="1">
      <c r="A9" s="645" t="s">
        <v>22</v>
      </c>
      <c r="B9" s="646"/>
      <c r="C9" s="646"/>
      <c r="D9" s="629"/>
      <c r="E9" s="525"/>
      <c r="F9" s="525"/>
      <c r="G9" s="525"/>
      <c r="H9" s="526"/>
      <c r="I9" s="138"/>
      <c r="J9" s="138"/>
    </row>
    <row r="10" spans="1:10" ht="18">
      <c r="A10" s="647" t="s">
        <v>23</v>
      </c>
      <c r="B10" s="604"/>
      <c r="C10" s="604"/>
      <c r="D10" s="605"/>
      <c r="E10" s="273"/>
      <c r="F10" s="416"/>
      <c r="G10" s="283"/>
      <c r="H10" s="139"/>
      <c r="I10" s="29"/>
      <c r="J10" s="86"/>
    </row>
    <row r="11" spans="1:10" ht="15" customHeight="1">
      <c r="A11" s="626" t="s">
        <v>770</v>
      </c>
      <c r="B11" s="568"/>
      <c r="C11" s="24" t="s">
        <v>25</v>
      </c>
      <c r="D11" s="602" t="s">
        <v>26</v>
      </c>
      <c r="E11" s="569">
        <v>80</v>
      </c>
      <c r="F11" s="572">
        <v>69</v>
      </c>
      <c r="G11" s="572">
        <v>82</v>
      </c>
      <c r="H11" s="572">
        <v>94</v>
      </c>
      <c r="I11" s="648" t="e">
        <f>E11/#REF!-1</f>
        <v>#REF!</v>
      </c>
      <c r="J11" s="620"/>
    </row>
    <row r="12" spans="1:10">
      <c r="A12" s="627"/>
      <c r="B12" s="628"/>
      <c r="C12" s="24" t="s">
        <v>27</v>
      </c>
      <c r="D12" s="573"/>
      <c r="E12" s="570"/>
      <c r="F12" s="573"/>
      <c r="G12" s="573"/>
      <c r="H12" s="573"/>
      <c r="I12" s="649"/>
      <c r="J12" s="620"/>
    </row>
    <row r="13" spans="1:10">
      <c r="A13" s="623"/>
      <c r="B13" s="629"/>
      <c r="C13" s="24" t="s">
        <v>28</v>
      </c>
      <c r="D13" s="574"/>
      <c r="E13" s="571"/>
      <c r="F13" s="574"/>
      <c r="G13" s="574"/>
      <c r="H13" s="574"/>
      <c r="I13" s="646"/>
      <c r="J13" s="620"/>
    </row>
    <row r="14" spans="1:10" ht="15" customHeight="1">
      <c r="A14" s="630" t="s">
        <v>29</v>
      </c>
      <c r="B14" s="631"/>
      <c r="C14" s="24" t="s">
        <v>30</v>
      </c>
      <c r="D14" s="602" t="s">
        <v>26</v>
      </c>
      <c r="E14" s="569">
        <v>126.5</v>
      </c>
      <c r="F14" s="572">
        <v>129</v>
      </c>
      <c r="G14" s="572">
        <v>170</v>
      </c>
      <c r="H14" s="572">
        <v>190</v>
      </c>
      <c r="I14" s="650" t="e">
        <f>E14/#REF!-1</f>
        <v>#REF!</v>
      </c>
      <c r="J14" s="620"/>
    </row>
    <row r="15" spans="1:10">
      <c r="A15" s="632"/>
      <c r="B15" s="633"/>
      <c r="C15" s="24" t="s">
        <v>31</v>
      </c>
      <c r="D15" s="573"/>
      <c r="E15" s="570"/>
      <c r="F15" s="573"/>
      <c r="G15" s="573"/>
      <c r="H15" s="573"/>
      <c r="I15" s="651"/>
      <c r="J15" s="620"/>
    </row>
    <row r="16" spans="1:10">
      <c r="A16" s="632"/>
      <c r="B16" s="633"/>
      <c r="C16" s="24"/>
      <c r="D16" s="573"/>
      <c r="E16" s="570"/>
      <c r="F16" s="573"/>
      <c r="G16" s="573"/>
      <c r="H16" s="573"/>
      <c r="I16" s="651"/>
      <c r="J16" s="620"/>
    </row>
    <row r="17" spans="1:10">
      <c r="A17" s="634"/>
      <c r="B17" s="635"/>
      <c r="C17" s="24">
        <v>8.5</v>
      </c>
      <c r="D17" s="574"/>
      <c r="E17" s="571"/>
      <c r="F17" s="574"/>
      <c r="G17" s="574"/>
      <c r="H17" s="574"/>
      <c r="I17" s="652"/>
      <c r="J17" s="620"/>
    </row>
    <row r="18" spans="1:10" ht="15" customHeight="1">
      <c r="A18" s="584" t="s">
        <v>767</v>
      </c>
      <c r="B18" s="658"/>
      <c r="C18" s="24" t="s">
        <v>25</v>
      </c>
      <c r="D18" s="602" t="s">
        <v>26</v>
      </c>
      <c r="E18" s="569">
        <v>108</v>
      </c>
      <c r="F18" s="572">
        <v>99</v>
      </c>
      <c r="G18" s="572">
        <v>118</v>
      </c>
      <c r="H18" s="572">
        <v>124</v>
      </c>
      <c r="I18" s="656" t="e">
        <f>E18/#REF!-1</f>
        <v>#REF!</v>
      </c>
      <c r="J18" s="620"/>
    </row>
    <row r="19" spans="1:10">
      <c r="A19" s="659"/>
      <c r="B19" s="660"/>
      <c r="C19" s="24" t="s">
        <v>27</v>
      </c>
      <c r="D19" s="573"/>
      <c r="E19" s="570"/>
      <c r="F19" s="573"/>
      <c r="G19" s="573"/>
      <c r="H19" s="573"/>
      <c r="I19" s="651"/>
      <c r="J19" s="620"/>
    </row>
    <row r="20" spans="1:10">
      <c r="A20" s="661"/>
      <c r="B20" s="662"/>
      <c r="C20" s="24" t="s">
        <v>28</v>
      </c>
      <c r="D20" s="574"/>
      <c r="E20" s="571"/>
      <c r="F20" s="574"/>
      <c r="G20" s="574"/>
      <c r="H20" s="574"/>
      <c r="I20" s="652"/>
      <c r="J20" s="620"/>
    </row>
    <row r="21" spans="1:10" ht="15" customHeight="1">
      <c r="A21" s="584" t="s">
        <v>774</v>
      </c>
      <c r="B21" s="585"/>
      <c r="C21" s="24" t="s">
        <v>34</v>
      </c>
      <c r="D21" s="590" t="s">
        <v>26</v>
      </c>
      <c r="E21" s="727">
        <v>215.6</v>
      </c>
      <c r="F21" s="750">
        <v>235</v>
      </c>
      <c r="G21" s="750">
        <v>255</v>
      </c>
      <c r="H21" s="750">
        <v>275</v>
      </c>
      <c r="I21" s="753" t="e">
        <f>E21/#REF!-1</f>
        <v>#REF!</v>
      </c>
      <c r="J21" s="620"/>
    </row>
    <row r="22" spans="1:10" ht="15" customHeight="1">
      <c r="A22" s="586"/>
      <c r="B22" s="587"/>
      <c r="C22" s="564" t="s">
        <v>25</v>
      </c>
      <c r="D22" s="591"/>
      <c r="E22" s="728"/>
      <c r="F22" s="751"/>
      <c r="G22" s="751"/>
      <c r="H22" s="751"/>
      <c r="I22" s="754"/>
      <c r="J22" s="620"/>
    </row>
    <row r="23" spans="1:10" ht="15" customHeight="1">
      <c r="A23" s="586"/>
      <c r="B23" s="587"/>
      <c r="C23" s="547" t="s">
        <v>27</v>
      </c>
      <c r="D23" s="591"/>
      <c r="E23" s="728"/>
      <c r="F23" s="751"/>
      <c r="G23" s="751"/>
      <c r="H23" s="751"/>
      <c r="I23" s="754"/>
      <c r="J23" s="620"/>
    </row>
    <row r="24" spans="1:10" ht="33.75" customHeight="1">
      <c r="A24" s="586"/>
      <c r="B24" s="587"/>
      <c r="C24" s="547" t="s">
        <v>28</v>
      </c>
      <c r="D24" s="591"/>
      <c r="E24" s="728"/>
      <c r="F24" s="751"/>
      <c r="G24" s="751"/>
      <c r="H24" s="751"/>
      <c r="I24" s="754"/>
      <c r="J24" s="620"/>
    </row>
    <row r="25" spans="1:10" ht="27" customHeight="1">
      <c r="A25" s="588"/>
      <c r="B25" s="589"/>
      <c r="C25" s="547" t="s">
        <v>773</v>
      </c>
      <c r="D25" s="592"/>
      <c r="E25" s="729"/>
      <c r="F25" s="752"/>
      <c r="G25" s="752"/>
      <c r="H25" s="752"/>
      <c r="I25" s="755"/>
      <c r="J25" s="620"/>
    </row>
    <row r="26" spans="1:10" ht="25.5" customHeight="1">
      <c r="A26" s="584" t="s">
        <v>776</v>
      </c>
      <c r="B26" s="585"/>
      <c r="C26" s="24" t="s">
        <v>34</v>
      </c>
      <c r="D26" s="590" t="s">
        <v>26</v>
      </c>
      <c r="E26" s="612">
        <v>229.4</v>
      </c>
      <c r="F26" s="756">
        <v>253</v>
      </c>
      <c r="G26" s="756">
        <v>274</v>
      </c>
      <c r="H26" s="756">
        <v>295</v>
      </c>
      <c r="I26" s="753" t="e">
        <f>E26/#REF!-1</f>
        <v>#REF!</v>
      </c>
      <c r="J26" s="620"/>
    </row>
    <row r="27" spans="1:10" ht="35.25" customHeight="1">
      <c r="A27" s="586"/>
      <c r="B27" s="587"/>
      <c r="C27" s="564" t="s">
        <v>25</v>
      </c>
      <c r="D27" s="591"/>
      <c r="E27" s="613"/>
      <c r="F27" s="757"/>
      <c r="G27" s="757"/>
      <c r="H27" s="757"/>
      <c r="I27" s="754"/>
      <c r="J27" s="620"/>
    </row>
    <row r="28" spans="1:10" ht="18.75" customHeight="1">
      <c r="A28" s="586"/>
      <c r="B28" s="587"/>
      <c r="C28" s="547" t="s">
        <v>27</v>
      </c>
      <c r="D28" s="591"/>
      <c r="E28" s="613"/>
      <c r="F28" s="757"/>
      <c r="G28" s="757"/>
      <c r="H28" s="757"/>
      <c r="I28" s="754"/>
      <c r="J28" s="620"/>
    </row>
    <row r="29" spans="1:10" ht="19.5" customHeight="1">
      <c r="A29" s="586"/>
      <c r="B29" s="587"/>
      <c r="C29" s="547" t="s">
        <v>28</v>
      </c>
      <c r="D29" s="591"/>
      <c r="E29" s="613"/>
      <c r="F29" s="757"/>
      <c r="G29" s="757"/>
      <c r="H29" s="757"/>
      <c r="I29" s="754"/>
      <c r="J29" s="620"/>
    </row>
    <row r="30" spans="1:10" ht="21.75" customHeight="1">
      <c r="A30" s="588"/>
      <c r="B30" s="589"/>
      <c r="C30" s="547" t="s">
        <v>773</v>
      </c>
      <c r="D30" s="592"/>
      <c r="E30" s="614"/>
      <c r="F30" s="758"/>
      <c r="G30" s="758"/>
      <c r="H30" s="758"/>
      <c r="I30" s="755"/>
      <c r="J30" s="620"/>
    </row>
    <row r="31" spans="1:10" ht="21.75" customHeight="1">
      <c r="A31" s="584" t="s">
        <v>775</v>
      </c>
      <c r="B31" s="585"/>
      <c r="C31" s="24" t="s">
        <v>34</v>
      </c>
      <c r="D31" s="596" t="s">
        <v>26</v>
      </c>
      <c r="E31" s="612">
        <v>324.8</v>
      </c>
      <c r="F31" s="756">
        <v>358</v>
      </c>
      <c r="G31" s="756">
        <v>387</v>
      </c>
      <c r="H31" s="756">
        <v>417</v>
      </c>
      <c r="I31" s="753" t="e">
        <f>E31/#REF!-1</f>
        <v>#REF!</v>
      </c>
      <c r="J31" s="620"/>
    </row>
    <row r="32" spans="1:10" ht="20.25" customHeight="1">
      <c r="A32" s="586"/>
      <c r="B32" s="587"/>
      <c r="C32" s="564" t="s">
        <v>25</v>
      </c>
      <c r="D32" s="597"/>
      <c r="E32" s="613"/>
      <c r="F32" s="757"/>
      <c r="G32" s="757"/>
      <c r="H32" s="757"/>
      <c r="I32" s="754"/>
      <c r="J32" s="620"/>
    </row>
    <row r="33" spans="1:10" ht="24.75" customHeight="1">
      <c r="A33" s="586"/>
      <c r="B33" s="587"/>
      <c r="C33" s="547" t="s">
        <v>27</v>
      </c>
      <c r="D33" s="597"/>
      <c r="E33" s="613"/>
      <c r="F33" s="757"/>
      <c r="G33" s="757"/>
      <c r="H33" s="757"/>
      <c r="I33" s="754"/>
      <c r="J33" s="620"/>
    </row>
    <row r="34" spans="1:10" ht="21.75" customHeight="1">
      <c r="A34" s="586"/>
      <c r="B34" s="587"/>
      <c r="C34" s="547" t="s">
        <v>28</v>
      </c>
      <c r="D34" s="597"/>
      <c r="E34" s="613"/>
      <c r="F34" s="757"/>
      <c r="G34" s="757"/>
      <c r="H34" s="757"/>
      <c r="I34" s="754"/>
      <c r="J34" s="620"/>
    </row>
    <row r="35" spans="1:10" ht="31.5" customHeight="1">
      <c r="A35" s="588"/>
      <c r="B35" s="589"/>
      <c r="C35" s="547" t="s">
        <v>773</v>
      </c>
      <c r="D35" s="598"/>
      <c r="E35" s="614"/>
      <c r="F35" s="758"/>
      <c r="G35" s="758"/>
      <c r="H35" s="758"/>
      <c r="I35" s="755"/>
      <c r="J35" s="620"/>
    </row>
    <row r="36" spans="1:10" ht="23.25" customHeight="1">
      <c r="A36" s="584" t="s">
        <v>778</v>
      </c>
      <c r="B36" s="585"/>
      <c r="C36" s="24" t="s">
        <v>34</v>
      </c>
      <c r="D36" s="596" t="s">
        <v>26</v>
      </c>
      <c r="E36" s="612">
        <v>300</v>
      </c>
      <c r="F36" s="756">
        <v>330</v>
      </c>
      <c r="G36" s="756">
        <v>357.5</v>
      </c>
      <c r="H36" s="756">
        <v>385</v>
      </c>
      <c r="I36" s="753" t="e">
        <f>E36/#REF!-1</f>
        <v>#REF!</v>
      </c>
      <c r="J36" s="620"/>
    </row>
    <row r="37" spans="1:10" ht="18.75" customHeight="1">
      <c r="A37" s="586"/>
      <c r="B37" s="587"/>
      <c r="C37" s="564" t="s">
        <v>25</v>
      </c>
      <c r="D37" s="597"/>
      <c r="E37" s="613"/>
      <c r="F37" s="757"/>
      <c r="G37" s="757"/>
      <c r="H37" s="757"/>
      <c r="I37" s="754"/>
      <c r="J37" s="620"/>
    </row>
    <row r="38" spans="1:10" ht="20.25" customHeight="1">
      <c r="A38" s="586"/>
      <c r="B38" s="587"/>
      <c r="C38" s="547" t="s">
        <v>27</v>
      </c>
      <c r="D38" s="597"/>
      <c r="E38" s="613"/>
      <c r="F38" s="757"/>
      <c r="G38" s="757"/>
      <c r="H38" s="757"/>
      <c r="I38" s="754"/>
      <c r="J38" s="620"/>
    </row>
    <row r="39" spans="1:10" ht="24" customHeight="1">
      <c r="A39" s="586"/>
      <c r="B39" s="587"/>
      <c r="C39" s="547" t="s">
        <v>28</v>
      </c>
      <c r="D39" s="597"/>
      <c r="E39" s="613"/>
      <c r="F39" s="757"/>
      <c r="G39" s="757"/>
      <c r="H39" s="757"/>
      <c r="I39" s="754"/>
      <c r="J39" s="620"/>
    </row>
    <row r="40" spans="1:10" ht="25.5" customHeight="1">
      <c r="A40" s="588"/>
      <c r="B40" s="589"/>
      <c r="C40" s="547" t="s">
        <v>773</v>
      </c>
      <c r="D40" s="598"/>
      <c r="E40" s="614"/>
      <c r="F40" s="758"/>
      <c r="G40" s="758"/>
      <c r="H40" s="758"/>
      <c r="I40" s="755"/>
      <c r="J40" s="620"/>
    </row>
    <row r="41" spans="1:10" ht="18">
      <c r="A41" s="647" t="s">
        <v>32</v>
      </c>
      <c r="B41" s="604"/>
      <c r="C41" s="646"/>
      <c r="D41" s="605"/>
      <c r="E41" s="273"/>
      <c r="F41" s="416"/>
      <c r="G41" s="283"/>
      <c r="H41" s="139"/>
      <c r="I41" s="29"/>
      <c r="J41" s="355"/>
    </row>
    <row r="42" spans="1:10" ht="24.75" customHeight="1">
      <c r="A42" s="657" t="s">
        <v>33</v>
      </c>
      <c r="B42" s="568"/>
      <c r="C42" s="24" t="s">
        <v>34</v>
      </c>
      <c r="D42" s="602" t="s">
        <v>26</v>
      </c>
      <c r="E42" s="569">
        <v>69.3</v>
      </c>
      <c r="F42" s="572">
        <v>69</v>
      </c>
      <c r="G42" s="572">
        <v>79</v>
      </c>
      <c r="H42" s="572">
        <v>89</v>
      </c>
      <c r="I42" s="621" t="e">
        <f>E42/#REF!-1</f>
        <v>#REF!</v>
      </c>
      <c r="J42" s="620"/>
    </row>
    <row r="43" spans="1:10" ht="24" customHeight="1">
      <c r="A43" s="627"/>
      <c r="B43" s="628"/>
      <c r="C43" s="24" t="s">
        <v>25</v>
      </c>
      <c r="D43" s="573"/>
      <c r="E43" s="570"/>
      <c r="F43" s="573"/>
      <c r="G43" s="573"/>
      <c r="H43" s="573"/>
      <c r="I43" s="622"/>
      <c r="J43" s="620"/>
    </row>
    <row r="44" spans="1:10" ht="19.5" customHeight="1">
      <c r="A44" s="627"/>
      <c r="B44" s="628"/>
      <c r="C44" s="24" t="s">
        <v>27</v>
      </c>
      <c r="D44" s="573"/>
      <c r="E44" s="570"/>
      <c r="F44" s="573"/>
      <c r="G44" s="573"/>
      <c r="H44" s="573"/>
      <c r="I44" s="622"/>
      <c r="J44" s="620"/>
    </row>
    <row r="45" spans="1:10" ht="24.75" customHeight="1">
      <c r="A45" s="623"/>
      <c r="B45" s="629"/>
      <c r="C45" s="24" t="s">
        <v>28</v>
      </c>
      <c r="D45" s="574"/>
      <c r="E45" s="571"/>
      <c r="F45" s="574"/>
      <c r="G45" s="574"/>
      <c r="H45" s="574"/>
      <c r="I45" s="623"/>
      <c r="J45" s="620"/>
    </row>
    <row r="46" spans="1:10" ht="26.25" customHeight="1">
      <c r="A46" s="603" t="s">
        <v>35</v>
      </c>
      <c r="B46" s="604"/>
      <c r="C46" s="604"/>
      <c r="D46" s="605"/>
      <c r="E46" s="19"/>
      <c r="F46" s="19"/>
      <c r="G46" s="19"/>
      <c r="H46" s="138"/>
      <c r="I46" s="19"/>
      <c r="J46" s="525"/>
    </row>
    <row r="47" spans="1:10" ht="18">
      <c r="A47" s="647" t="s">
        <v>23</v>
      </c>
      <c r="B47" s="604"/>
      <c r="C47" s="604"/>
      <c r="D47" s="605"/>
      <c r="E47" s="273"/>
      <c r="F47" s="416"/>
      <c r="G47" s="283"/>
      <c r="H47" s="139"/>
      <c r="I47" s="29"/>
      <c r="J47" s="681"/>
    </row>
    <row r="48" spans="1:10" ht="15" customHeight="1">
      <c r="A48" s="762" t="s">
        <v>36</v>
      </c>
      <c r="B48" s="568"/>
      <c r="C48" s="297" t="s">
        <v>37</v>
      </c>
      <c r="D48" s="602" t="s">
        <v>26</v>
      </c>
      <c r="E48" s="569">
        <v>24</v>
      </c>
      <c r="F48" s="572">
        <v>27</v>
      </c>
      <c r="G48" s="572">
        <v>28</v>
      </c>
      <c r="H48" s="572">
        <v>30</v>
      </c>
      <c r="I48" s="342" t="e">
        <f>E48/#REF!-1</f>
        <v>#REF!</v>
      </c>
      <c r="J48" s="573"/>
    </row>
    <row r="49" spans="1:10">
      <c r="A49" s="627"/>
      <c r="B49" s="628"/>
      <c r="C49" s="297" t="s">
        <v>38</v>
      </c>
      <c r="D49" s="573"/>
      <c r="E49" s="570"/>
      <c r="F49" s="582"/>
      <c r="G49" s="582"/>
      <c r="H49" s="582"/>
      <c r="I49" s="342" t="e">
        <f>E48/#REF!-1</f>
        <v>#REF!</v>
      </c>
      <c r="J49" s="573"/>
    </row>
    <row r="50" spans="1:10">
      <c r="A50" s="623"/>
      <c r="B50" s="629"/>
      <c r="C50" s="297" t="s">
        <v>39</v>
      </c>
      <c r="D50" s="574"/>
      <c r="E50" s="571"/>
      <c r="F50" s="583"/>
      <c r="G50" s="583"/>
      <c r="H50" s="583"/>
      <c r="I50" s="342" t="e">
        <f>E48/#REF!-1</f>
        <v>#REF!</v>
      </c>
      <c r="J50" s="573"/>
    </row>
    <row r="51" spans="1:10" ht="15" customHeight="1">
      <c r="A51" s="584" t="s">
        <v>767</v>
      </c>
      <c r="B51" s="658"/>
      <c r="C51" s="24" t="s">
        <v>25</v>
      </c>
      <c r="D51" s="602" t="s">
        <v>26</v>
      </c>
      <c r="E51" s="569">
        <v>84</v>
      </c>
      <c r="F51" s="572">
        <v>79</v>
      </c>
      <c r="G51" s="572">
        <v>92</v>
      </c>
      <c r="H51" s="572">
        <v>96</v>
      </c>
      <c r="I51" s="639" t="e">
        <f>E51/#REF!-1</f>
        <v>#REF!</v>
      </c>
      <c r="J51" s="573"/>
    </row>
    <row r="52" spans="1:10">
      <c r="A52" s="659"/>
      <c r="B52" s="660"/>
      <c r="C52" s="24" t="s">
        <v>27</v>
      </c>
      <c r="D52" s="573"/>
      <c r="E52" s="570"/>
      <c r="F52" s="573"/>
      <c r="G52" s="573"/>
      <c r="H52" s="573"/>
      <c r="I52" s="640"/>
      <c r="J52" s="573"/>
    </row>
    <row r="53" spans="1:10">
      <c r="A53" s="661"/>
      <c r="B53" s="662"/>
      <c r="C53" s="24" t="s">
        <v>28</v>
      </c>
      <c r="D53" s="574"/>
      <c r="E53" s="571"/>
      <c r="F53" s="574"/>
      <c r="G53" s="574"/>
      <c r="H53" s="574"/>
      <c r="I53" s="641"/>
      <c r="J53" s="573"/>
    </row>
    <row r="54" spans="1:10" ht="15" customHeight="1">
      <c r="A54" s="763" t="s">
        <v>768</v>
      </c>
      <c r="B54" s="568"/>
      <c r="C54" s="24" t="s">
        <v>40</v>
      </c>
      <c r="D54" s="602" t="s">
        <v>26</v>
      </c>
      <c r="E54" s="569">
        <v>62</v>
      </c>
      <c r="F54" s="572">
        <v>59</v>
      </c>
      <c r="G54" s="572">
        <v>68</v>
      </c>
      <c r="H54" s="572">
        <v>71</v>
      </c>
      <c r="I54" s="639" t="e">
        <f>E54/#REF!-1</f>
        <v>#REF!</v>
      </c>
      <c r="J54" s="573"/>
    </row>
    <row r="55" spans="1:10">
      <c r="A55" s="627"/>
      <c r="B55" s="628"/>
      <c r="C55" s="24" t="s">
        <v>37</v>
      </c>
      <c r="D55" s="573"/>
      <c r="E55" s="570"/>
      <c r="F55" s="582"/>
      <c r="G55" s="582"/>
      <c r="H55" s="582"/>
      <c r="I55" s="640"/>
      <c r="J55" s="573"/>
    </row>
    <row r="56" spans="1:10">
      <c r="A56" s="627"/>
      <c r="B56" s="628"/>
      <c r="C56" s="24" t="s">
        <v>38</v>
      </c>
      <c r="D56" s="573"/>
      <c r="E56" s="570"/>
      <c r="F56" s="582"/>
      <c r="G56" s="582"/>
      <c r="H56" s="582"/>
      <c r="I56" s="640"/>
      <c r="J56" s="573"/>
    </row>
    <row r="57" spans="1:10">
      <c r="A57" s="623"/>
      <c r="B57" s="629"/>
      <c r="C57" s="35" t="s">
        <v>39</v>
      </c>
      <c r="D57" s="574"/>
      <c r="E57" s="571"/>
      <c r="F57" s="583"/>
      <c r="G57" s="583"/>
      <c r="H57" s="583"/>
      <c r="I57" s="641"/>
      <c r="J57" s="573"/>
    </row>
    <row r="58" spans="1:10" ht="18">
      <c r="A58" s="87" t="s">
        <v>32</v>
      </c>
      <c r="B58" s="562"/>
      <c r="C58" s="562"/>
      <c r="D58" s="562"/>
      <c r="E58" s="274"/>
      <c r="F58" s="417"/>
      <c r="G58" s="284"/>
      <c r="H58" s="142"/>
      <c r="I58" s="563"/>
      <c r="J58" s="573"/>
    </row>
    <row r="59" spans="1:10" ht="15" customHeight="1">
      <c r="A59" s="741" t="s">
        <v>769</v>
      </c>
      <c r="B59" s="658"/>
      <c r="C59" s="24" t="s">
        <v>42</v>
      </c>
      <c r="D59" s="602" t="s">
        <v>26</v>
      </c>
      <c r="E59" s="569">
        <v>50</v>
      </c>
      <c r="F59" s="572">
        <v>25</v>
      </c>
      <c r="G59" s="572">
        <v>26</v>
      </c>
      <c r="H59" s="572">
        <v>27</v>
      </c>
      <c r="I59" s="642" t="e">
        <f>E59/#REF!-1</f>
        <v>#REF!</v>
      </c>
      <c r="J59" s="573"/>
    </row>
    <row r="60" spans="1:10">
      <c r="A60" s="659"/>
      <c r="B60" s="660"/>
      <c r="C60" s="24" t="s">
        <v>27</v>
      </c>
      <c r="D60" s="573"/>
      <c r="E60" s="570"/>
      <c r="F60" s="573"/>
      <c r="G60" s="573"/>
      <c r="H60" s="573"/>
      <c r="I60" s="640"/>
      <c r="J60" s="573"/>
    </row>
    <row r="61" spans="1:10">
      <c r="A61" s="661"/>
      <c r="B61" s="662"/>
      <c r="C61" s="24" t="s">
        <v>28</v>
      </c>
      <c r="D61" s="574"/>
      <c r="E61" s="571"/>
      <c r="F61" s="574"/>
      <c r="G61" s="574"/>
      <c r="H61" s="574"/>
      <c r="I61" s="641"/>
      <c r="J61" s="573"/>
    </row>
    <row r="62" spans="1:10" ht="15" customHeight="1">
      <c r="A62" s="764" t="s">
        <v>793</v>
      </c>
      <c r="B62" s="658"/>
      <c r="C62" s="24" t="s">
        <v>37</v>
      </c>
      <c r="D62" s="602" t="s">
        <v>44</v>
      </c>
      <c r="E62" s="569">
        <v>68</v>
      </c>
      <c r="F62" s="572">
        <v>20</v>
      </c>
      <c r="G62" s="572">
        <v>20</v>
      </c>
      <c r="H62" s="572">
        <v>20</v>
      </c>
      <c r="I62" s="692" t="e">
        <f>E62/#REF!-1</f>
        <v>#REF!</v>
      </c>
      <c r="J62" s="573"/>
    </row>
    <row r="63" spans="1:10">
      <c r="A63" s="659"/>
      <c r="B63" s="660"/>
      <c r="C63" s="24" t="s">
        <v>38</v>
      </c>
      <c r="D63" s="573"/>
      <c r="E63" s="570"/>
      <c r="F63" s="573"/>
      <c r="G63" s="573"/>
      <c r="H63" s="573"/>
      <c r="I63" s="640"/>
      <c r="J63" s="573"/>
    </row>
    <row r="64" spans="1:10">
      <c r="A64" s="661"/>
      <c r="B64" s="662"/>
      <c r="C64" s="24" t="s">
        <v>39</v>
      </c>
      <c r="D64" s="574"/>
      <c r="E64" s="571"/>
      <c r="F64" s="574"/>
      <c r="G64" s="574"/>
      <c r="H64" s="574"/>
      <c r="I64" s="641"/>
      <c r="J64" s="573"/>
    </row>
    <row r="65" spans="1:10" ht="15" customHeight="1">
      <c r="A65" s="630" t="s">
        <v>45</v>
      </c>
      <c r="B65" s="658"/>
      <c r="C65" s="24" t="s">
        <v>25</v>
      </c>
      <c r="D65" s="602" t="s">
        <v>26</v>
      </c>
      <c r="E65" s="569">
        <v>77</v>
      </c>
      <c r="F65" s="572">
        <v>40</v>
      </c>
      <c r="G65" s="572">
        <v>45</v>
      </c>
      <c r="H65" s="572">
        <v>50</v>
      </c>
      <c r="I65" s="642" t="e">
        <f>E65/#REF!-1</f>
        <v>#REF!</v>
      </c>
      <c r="J65" s="573"/>
    </row>
    <row r="66" spans="1:10">
      <c r="A66" s="659"/>
      <c r="B66" s="660"/>
      <c r="C66" s="24" t="s">
        <v>46</v>
      </c>
      <c r="D66" s="573"/>
      <c r="E66" s="570"/>
      <c r="F66" s="573"/>
      <c r="G66" s="573"/>
      <c r="H66" s="573"/>
      <c r="I66" s="640"/>
      <c r="J66" s="573"/>
    </row>
    <row r="67" spans="1:10">
      <c r="A67" s="661"/>
      <c r="B67" s="662"/>
      <c r="C67" s="24" t="s">
        <v>28</v>
      </c>
      <c r="D67" s="574"/>
      <c r="E67" s="571"/>
      <c r="F67" s="574"/>
      <c r="G67" s="574"/>
      <c r="H67" s="574"/>
      <c r="I67" s="641"/>
      <c r="J67" s="574"/>
    </row>
    <row r="68" spans="1:10" ht="26.25" customHeight="1">
      <c r="A68" s="603" t="s">
        <v>47</v>
      </c>
      <c r="B68" s="604"/>
      <c r="C68" s="604"/>
      <c r="D68" s="605"/>
      <c r="E68" s="19"/>
      <c r="F68" s="19"/>
      <c r="G68" s="19"/>
      <c r="H68" s="138"/>
      <c r="I68" s="19"/>
      <c r="J68" s="469"/>
    </row>
    <row r="69" spans="1:10" ht="15" customHeight="1">
      <c r="A69" s="730" t="s">
        <v>777</v>
      </c>
      <c r="B69" s="440" t="s">
        <v>37</v>
      </c>
      <c r="C69" s="726" t="s">
        <v>51</v>
      </c>
      <c r="D69" s="396" t="s">
        <v>49</v>
      </c>
      <c r="E69" s="593">
        <v>240</v>
      </c>
      <c r="F69" s="593">
        <v>280</v>
      </c>
      <c r="G69" s="593">
        <v>295</v>
      </c>
      <c r="H69" s="593">
        <v>320</v>
      </c>
      <c r="I69" s="743" t="e">
        <f>E69/#REF!-1</f>
        <v>#REF!</v>
      </c>
      <c r="J69" s="759"/>
    </row>
    <row r="70" spans="1:10" ht="15" customHeight="1">
      <c r="A70" s="594"/>
      <c r="B70" s="440" t="s">
        <v>52</v>
      </c>
      <c r="C70" s="594"/>
      <c r="D70" s="396" t="s">
        <v>49</v>
      </c>
      <c r="E70" s="624"/>
      <c r="F70" s="624"/>
      <c r="G70" s="624"/>
      <c r="H70" s="624"/>
      <c r="I70" s="744"/>
      <c r="J70" s="759"/>
    </row>
    <row r="71" spans="1:10" ht="36" customHeight="1">
      <c r="A71" s="595"/>
      <c r="B71" s="440" t="s">
        <v>48</v>
      </c>
      <c r="C71" s="595"/>
      <c r="D71" s="396" t="s">
        <v>49</v>
      </c>
      <c r="E71" s="625"/>
      <c r="F71" s="625"/>
      <c r="G71" s="625"/>
      <c r="H71" s="625"/>
      <c r="I71" s="745"/>
      <c r="J71" s="759"/>
    </row>
    <row r="72" spans="1:10" ht="15" customHeight="1">
      <c r="A72" s="734" t="s">
        <v>50</v>
      </c>
      <c r="B72" s="24" t="s">
        <v>37</v>
      </c>
      <c r="C72" s="696" t="s">
        <v>51</v>
      </c>
      <c r="D72" s="36" t="s">
        <v>49</v>
      </c>
      <c r="E72" s="569">
        <v>106</v>
      </c>
      <c r="F72" s="572">
        <v>125</v>
      </c>
      <c r="G72" s="572">
        <v>135</v>
      </c>
      <c r="H72" s="572">
        <v>192</v>
      </c>
      <c r="I72" s="621" t="e">
        <f>E72/#REF!-1</f>
        <v>#REF!</v>
      </c>
      <c r="J72" s="620"/>
    </row>
    <row r="73" spans="1:10">
      <c r="A73" s="573"/>
      <c r="B73" s="24" t="s">
        <v>52</v>
      </c>
      <c r="C73" s="573"/>
      <c r="D73" s="36" t="s">
        <v>49</v>
      </c>
      <c r="E73" s="570"/>
      <c r="F73" s="582"/>
      <c r="G73" s="582"/>
      <c r="H73" s="582"/>
      <c r="I73" s="622"/>
      <c r="J73" s="620"/>
    </row>
    <row r="74" spans="1:10" ht="24" customHeight="1">
      <c r="A74" s="574"/>
      <c r="B74" s="24" t="s">
        <v>48</v>
      </c>
      <c r="C74" s="574"/>
      <c r="D74" s="36" t="s">
        <v>49</v>
      </c>
      <c r="E74" s="571"/>
      <c r="F74" s="583"/>
      <c r="G74" s="583"/>
      <c r="H74" s="583"/>
      <c r="I74" s="623"/>
      <c r="J74" s="620"/>
    </row>
    <row r="75" spans="1:10" ht="18.75" customHeight="1">
      <c r="A75" s="23" t="s">
        <v>53</v>
      </c>
      <c r="B75" s="37"/>
      <c r="C75" s="24" t="s">
        <v>54</v>
      </c>
      <c r="D75" s="36" t="s">
        <v>55</v>
      </c>
      <c r="E75" s="275">
        <v>52</v>
      </c>
      <c r="F75" s="266">
        <v>55</v>
      </c>
      <c r="G75" s="266">
        <v>60</v>
      </c>
      <c r="H75" s="266">
        <v>70</v>
      </c>
      <c r="I75" s="27" t="e">
        <f>E75/#REF!-1</f>
        <v>#REF!</v>
      </c>
      <c r="J75" s="616"/>
    </row>
    <row r="76" spans="1:10" ht="24" customHeight="1">
      <c r="A76" s="37" t="s">
        <v>57</v>
      </c>
      <c r="B76" s="24" t="s">
        <v>58</v>
      </c>
      <c r="C76" s="24" t="s">
        <v>59</v>
      </c>
      <c r="D76" s="38"/>
      <c r="E76" s="275">
        <v>52</v>
      </c>
      <c r="F76" s="266">
        <v>60</v>
      </c>
      <c r="G76" s="266">
        <v>60</v>
      </c>
      <c r="H76" s="266">
        <v>70</v>
      </c>
      <c r="I76" s="27" t="e">
        <f>E76/#REF!-1</f>
        <v>#REF!</v>
      </c>
      <c r="J76" s="616"/>
    </row>
    <row r="77" spans="1:10" ht="15" customHeight="1">
      <c r="A77" s="677" t="s">
        <v>771</v>
      </c>
      <c r="B77" s="24" t="s">
        <v>800</v>
      </c>
      <c r="C77" s="696" t="s">
        <v>54</v>
      </c>
      <c r="D77" s="602" t="s">
        <v>61</v>
      </c>
      <c r="E77" s="275">
        <v>29</v>
      </c>
      <c r="F77" s="397" t="s">
        <v>779</v>
      </c>
      <c r="G77" s="397" t="s">
        <v>779</v>
      </c>
      <c r="H77" s="397" t="s">
        <v>779</v>
      </c>
      <c r="I77" s="27" t="e">
        <f>E77/#REF!-1</f>
        <v>#REF!</v>
      </c>
      <c r="J77" s="616"/>
    </row>
    <row r="78" spans="1:10" ht="20.25" customHeight="1">
      <c r="A78" s="574"/>
      <c r="B78" s="24" t="s">
        <v>801</v>
      </c>
      <c r="C78" s="574"/>
      <c r="D78" s="574"/>
      <c r="E78" s="275"/>
      <c r="F78" s="266">
        <v>40</v>
      </c>
      <c r="G78" s="266">
        <v>40</v>
      </c>
      <c r="H78" s="266">
        <v>40</v>
      </c>
      <c r="I78" s="27"/>
      <c r="J78" s="616"/>
    </row>
    <row r="79" spans="1:10" ht="20.25" customHeight="1">
      <c r="A79" s="677" t="s">
        <v>772</v>
      </c>
      <c r="B79" s="24" t="s">
        <v>800</v>
      </c>
      <c r="C79" s="696" t="s">
        <v>54</v>
      </c>
      <c r="D79" s="602" t="s">
        <v>61</v>
      </c>
      <c r="E79" s="275">
        <v>33</v>
      </c>
      <c r="F79" s="266">
        <v>45</v>
      </c>
      <c r="G79" s="266">
        <v>45</v>
      </c>
      <c r="H79" s="266">
        <v>45</v>
      </c>
      <c r="I79" s="27" t="e">
        <f>E79/#REF!-1</f>
        <v>#REF!</v>
      </c>
      <c r="J79" s="616"/>
    </row>
    <row r="80" spans="1:10" ht="32.25" customHeight="1">
      <c r="A80" s="574"/>
      <c r="B80" s="24" t="s">
        <v>801</v>
      </c>
      <c r="C80" s="574"/>
      <c r="D80" s="574"/>
      <c r="E80" s="275"/>
      <c r="F80" s="266">
        <v>50</v>
      </c>
      <c r="G80" s="266">
        <v>50</v>
      </c>
      <c r="H80" s="266">
        <v>50</v>
      </c>
      <c r="I80" s="27"/>
      <c r="J80" s="616"/>
    </row>
    <row r="81" spans="1:10" ht="26.25">
      <c r="A81" s="40" t="s">
        <v>63</v>
      </c>
      <c r="B81" s="19"/>
      <c r="C81" s="19"/>
      <c r="D81" s="19"/>
      <c r="E81" s="19"/>
      <c r="F81" s="19"/>
      <c r="G81" s="19"/>
      <c r="H81" s="138"/>
      <c r="I81" s="19"/>
      <c r="J81" s="19"/>
    </row>
    <row r="82" spans="1:10" ht="18">
      <c r="A82" s="670" t="s">
        <v>64</v>
      </c>
      <c r="B82" s="1052"/>
      <c r="C82" s="1052"/>
      <c r="D82" s="1051"/>
      <c r="E82" s="273"/>
      <c r="F82" s="416"/>
      <c r="G82" s="283"/>
      <c r="H82" s="139"/>
      <c r="I82" s="30"/>
      <c r="J82" s="693"/>
    </row>
    <row r="83" spans="1:10" ht="25.5" customHeight="1">
      <c r="A83" s="666" t="s">
        <v>65</v>
      </c>
      <c r="B83" s="1041"/>
      <c r="C83" s="298" t="s">
        <v>66</v>
      </c>
      <c r="D83" s="36" t="s">
        <v>49</v>
      </c>
      <c r="E83" s="272">
        <v>343</v>
      </c>
      <c r="F83" s="400">
        <v>358</v>
      </c>
      <c r="G83" s="128">
        <v>393</v>
      </c>
      <c r="H83" s="128">
        <v>437</v>
      </c>
      <c r="I83" s="27" t="e">
        <f>E83/#REF!-1</f>
        <v>#REF!</v>
      </c>
      <c r="J83" s="573"/>
    </row>
    <row r="84" spans="1:10" ht="53.25" customHeight="1">
      <c r="A84" s="1044"/>
      <c r="B84" s="1045"/>
      <c r="C84" s="298" t="s">
        <v>67</v>
      </c>
      <c r="D84" s="36" t="s">
        <v>49</v>
      </c>
      <c r="E84" s="272">
        <v>352</v>
      </c>
      <c r="F84" s="400">
        <v>368</v>
      </c>
      <c r="G84" s="128">
        <v>404</v>
      </c>
      <c r="H84" s="128">
        <v>448</v>
      </c>
      <c r="I84" s="27" t="e">
        <f>E84/#REF!-1</f>
        <v>#REF!</v>
      </c>
      <c r="J84" s="573"/>
    </row>
    <row r="85" spans="1:10" ht="25.5" customHeight="1">
      <c r="A85" s="666" t="s">
        <v>68</v>
      </c>
      <c r="B85" s="1041"/>
      <c r="C85" s="298" t="s">
        <v>66</v>
      </c>
      <c r="D85" s="36" t="s">
        <v>69</v>
      </c>
      <c r="E85" s="272">
        <v>631</v>
      </c>
      <c r="F85" s="400">
        <v>660</v>
      </c>
      <c r="G85" s="128">
        <v>725</v>
      </c>
      <c r="H85" s="128">
        <v>746</v>
      </c>
      <c r="I85" s="27" t="e">
        <f>E85/#REF!-1</f>
        <v>#REF!</v>
      </c>
      <c r="J85" s="573"/>
    </row>
    <row r="86" spans="1:10" ht="75.75" customHeight="1">
      <c r="A86" s="1044"/>
      <c r="B86" s="1045"/>
      <c r="C86" s="298" t="s">
        <v>67</v>
      </c>
      <c r="D86" s="36" t="s">
        <v>69</v>
      </c>
      <c r="E86" s="272">
        <v>597</v>
      </c>
      <c r="F86" s="400">
        <v>624</v>
      </c>
      <c r="G86" s="128">
        <v>738</v>
      </c>
      <c r="H86" s="128">
        <v>760</v>
      </c>
      <c r="I86" s="27" t="e">
        <f>E86/#REF!-1</f>
        <v>#REF!</v>
      </c>
      <c r="J86" s="573"/>
    </row>
    <row r="87" spans="1:10" ht="15" customHeight="1">
      <c r="A87" s="666" t="s">
        <v>70</v>
      </c>
      <c r="B87" s="1041"/>
      <c r="C87" s="298" t="s">
        <v>71</v>
      </c>
      <c r="D87" s="36" t="s">
        <v>72</v>
      </c>
      <c r="E87" s="272">
        <v>451</v>
      </c>
      <c r="F87" s="400">
        <v>471</v>
      </c>
      <c r="G87" s="128">
        <v>516</v>
      </c>
      <c r="H87" s="128">
        <v>574</v>
      </c>
      <c r="I87" s="27" t="e">
        <f>E87/#REF!-1</f>
        <v>#REF!</v>
      </c>
      <c r="J87" s="573"/>
    </row>
    <row r="88" spans="1:10" ht="73.5" customHeight="1">
      <c r="A88" s="1044"/>
      <c r="B88" s="1045"/>
      <c r="C88" s="298" t="s">
        <v>67</v>
      </c>
      <c r="D88" s="36" t="s">
        <v>72</v>
      </c>
      <c r="E88" s="272">
        <v>511</v>
      </c>
      <c r="F88" s="400">
        <v>534</v>
      </c>
      <c r="G88" s="128">
        <v>585</v>
      </c>
      <c r="H88" s="128">
        <v>596</v>
      </c>
      <c r="I88" s="27" t="e">
        <f>E88/#REF!-1</f>
        <v>#REF!</v>
      </c>
      <c r="J88" s="573"/>
    </row>
    <row r="89" spans="1:10" ht="88.5" customHeight="1">
      <c r="A89" s="719" t="s">
        <v>73</v>
      </c>
      <c r="B89" s="1051"/>
      <c r="C89" s="298" t="s">
        <v>67</v>
      </c>
      <c r="D89" s="36" t="s">
        <v>69</v>
      </c>
      <c r="E89" s="275">
        <v>451</v>
      </c>
      <c r="F89" s="400">
        <v>492</v>
      </c>
      <c r="G89" s="128">
        <v>533</v>
      </c>
      <c r="H89" s="128">
        <v>574</v>
      </c>
      <c r="I89" s="27" t="e">
        <f>E89/#REF!-1</f>
        <v>#REF!</v>
      </c>
      <c r="J89" s="573"/>
    </row>
    <row r="90" spans="1:10" ht="15" customHeight="1">
      <c r="A90" s="666" t="s">
        <v>74</v>
      </c>
      <c r="B90" s="1041"/>
      <c r="C90" s="298" t="s">
        <v>75</v>
      </c>
      <c r="D90" s="36" t="s">
        <v>69</v>
      </c>
      <c r="E90" s="272">
        <v>436</v>
      </c>
      <c r="F90" s="683">
        <v>510</v>
      </c>
      <c r="G90" s="683">
        <v>525</v>
      </c>
      <c r="H90" s="683">
        <v>556</v>
      </c>
      <c r="I90" s="27" t="e">
        <f>E90/#REF!-1</f>
        <v>#REF!</v>
      </c>
      <c r="J90" s="573"/>
    </row>
    <row r="91" spans="1:10">
      <c r="A91" s="1042"/>
      <c r="B91" s="1043"/>
      <c r="C91" s="298" t="s">
        <v>76</v>
      </c>
      <c r="D91" s="36" t="s">
        <v>69</v>
      </c>
      <c r="E91" s="272">
        <v>440</v>
      </c>
      <c r="F91" s="688"/>
      <c r="G91" s="688"/>
      <c r="H91" s="688"/>
      <c r="I91" s="27" t="e">
        <f>E91/#REF!-1</f>
        <v>#REF!</v>
      </c>
      <c r="J91" s="573"/>
    </row>
    <row r="92" spans="1:10">
      <c r="A92" s="1042"/>
      <c r="B92" s="1043"/>
      <c r="C92" s="298" t="s">
        <v>77</v>
      </c>
      <c r="D92" s="36" t="s">
        <v>69</v>
      </c>
      <c r="E92" s="272">
        <v>456</v>
      </c>
      <c r="F92" s="684"/>
      <c r="G92" s="684"/>
      <c r="H92" s="684"/>
      <c r="I92" s="27" t="e">
        <f>E92/#REF!-1</f>
        <v>#REF!</v>
      </c>
      <c r="J92" s="573"/>
    </row>
    <row r="93" spans="1:10">
      <c r="A93" s="1042"/>
      <c r="B93" s="1043"/>
      <c r="C93" s="298" t="s">
        <v>78</v>
      </c>
      <c r="D93" s="36" t="s">
        <v>69</v>
      </c>
      <c r="E93" s="272">
        <v>437</v>
      </c>
      <c r="F93" s="683">
        <v>530</v>
      </c>
      <c r="G93" s="683">
        <v>545</v>
      </c>
      <c r="H93" s="683">
        <v>560</v>
      </c>
      <c r="I93" s="27" t="e">
        <f>E93/#REF!-1</f>
        <v>#REF!</v>
      </c>
      <c r="J93" s="573"/>
    </row>
    <row r="94" spans="1:10">
      <c r="A94" s="1042"/>
      <c r="B94" s="1043"/>
      <c r="C94" s="298" t="s">
        <v>79</v>
      </c>
      <c r="D94" s="36" t="s">
        <v>69</v>
      </c>
      <c r="E94" s="272">
        <v>441</v>
      </c>
      <c r="F94" s="688"/>
      <c r="G94" s="688"/>
      <c r="H94" s="688"/>
      <c r="I94" s="27" t="e">
        <f>E94/#REF!-1</f>
        <v>#REF!</v>
      </c>
      <c r="J94" s="573"/>
    </row>
    <row r="95" spans="1:10" ht="99" customHeight="1">
      <c r="A95" s="1044"/>
      <c r="B95" s="1045"/>
      <c r="C95" s="298" t="s">
        <v>80</v>
      </c>
      <c r="D95" s="36" t="s">
        <v>69</v>
      </c>
      <c r="E95" s="272">
        <v>457</v>
      </c>
      <c r="F95" s="684"/>
      <c r="G95" s="684"/>
      <c r="H95" s="684"/>
      <c r="I95" s="27" t="e">
        <f>E95/#REF!-1</f>
        <v>#REF!</v>
      </c>
      <c r="J95" s="573"/>
    </row>
    <row r="96" spans="1:10" ht="15" customHeight="1">
      <c r="A96" s="665" t="s">
        <v>81</v>
      </c>
      <c r="B96" s="1041"/>
      <c r="C96" s="298" t="s">
        <v>75</v>
      </c>
      <c r="D96" s="36" t="s">
        <v>69</v>
      </c>
      <c r="E96" s="272">
        <v>264</v>
      </c>
      <c r="F96" s="683">
        <v>300</v>
      </c>
      <c r="G96" s="683">
        <v>325</v>
      </c>
      <c r="H96" s="683">
        <v>350</v>
      </c>
      <c r="I96" s="27" t="e">
        <f>E96/#REF!-1</f>
        <v>#REF!</v>
      </c>
      <c r="J96" s="573"/>
    </row>
    <row r="97" spans="1:10">
      <c r="A97" s="1042"/>
      <c r="B97" s="1043"/>
      <c r="C97" s="298" t="s">
        <v>76</v>
      </c>
      <c r="D97" s="36" t="s">
        <v>69</v>
      </c>
      <c r="E97" s="272">
        <v>264</v>
      </c>
      <c r="F97" s="688"/>
      <c r="G97" s="688"/>
      <c r="H97" s="688"/>
      <c r="I97" s="27" t="e">
        <f>E97/#REF!-1</f>
        <v>#REF!</v>
      </c>
      <c r="J97" s="573"/>
    </row>
    <row r="98" spans="1:10">
      <c r="A98" s="1042"/>
      <c r="B98" s="1043"/>
      <c r="C98" s="298" t="s">
        <v>77</v>
      </c>
      <c r="D98" s="36" t="s">
        <v>69</v>
      </c>
      <c r="E98" s="272">
        <v>264</v>
      </c>
      <c r="F98" s="684"/>
      <c r="G98" s="684"/>
      <c r="H98" s="684"/>
      <c r="I98" s="27" t="e">
        <f>E98/#REF!-1</f>
        <v>#REF!</v>
      </c>
      <c r="J98" s="573"/>
    </row>
    <row r="99" spans="1:10">
      <c r="A99" s="1042"/>
      <c r="B99" s="1043"/>
      <c r="C99" s="298" t="s">
        <v>78</v>
      </c>
      <c r="D99" s="36" t="s">
        <v>69</v>
      </c>
      <c r="E99" s="272">
        <v>280</v>
      </c>
      <c r="F99" s="683">
        <v>319</v>
      </c>
      <c r="G99" s="683">
        <v>345</v>
      </c>
      <c r="H99" s="683">
        <v>380</v>
      </c>
      <c r="I99" s="27" t="e">
        <f>E99/#REF!-1</f>
        <v>#REF!</v>
      </c>
      <c r="J99" s="573"/>
    </row>
    <row r="100" spans="1:10">
      <c r="A100" s="1042"/>
      <c r="B100" s="1043"/>
      <c r="C100" s="298" t="s">
        <v>79</v>
      </c>
      <c r="D100" s="36" t="s">
        <v>69</v>
      </c>
      <c r="E100" s="272">
        <v>280</v>
      </c>
      <c r="F100" s="688"/>
      <c r="G100" s="688"/>
      <c r="H100" s="688"/>
      <c r="I100" s="27" t="e">
        <f>E100/#REF!-1</f>
        <v>#REF!</v>
      </c>
      <c r="J100" s="573"/>
    </row>
    <row r="101" spans="1:10">
      <c r="A101" s="1044"/>
      <c r="B101" s="1045"/>
      <c r="C101" s="298" t="s">
        <v>80</v>
      </c>
      <c r="D101" s="36" t="s">
        <v>69</v>
      </c>
      <c r="E101" s="272">
        <v>280</v>
      </c>
      <c r="F101" s="684"/>
      <c r="G101" s="684"/>
      <c r="H101" s="684"/>
      <c r="I101" s="27" t="e">
        <f>E101/#REF!-1</f>
        <v>#REF!</v>
      </c>
      <c r="J101" s="573"/>
    </row>
    <row r="102" spans="1:10" ht="15" customHeight="1">
      <c r="A102" s="666" t="s">
        <v>82</v>
      </c>
      <c r="B102" s="1041"/>
      <c r="C102" s="298" t="s">
        <v>75</v>
      </c>
      <c r="D102" s="36" t="s">
        <v>69</v>
      </c>
      <c r="E102" s="272">
        <v>294</v>
      </c>
      <c r="F102" s="683">
        <v>350</v>
      </c>
      <c r="G102" s="683">
        <v>360</v>
      </c>
      <c r="H102" s="683">
        <v>374</v>
      </c>
      <c r="I102" s="27" t="e">
        <f>E102/#REF!-1</f>
        <v>#REF!</v>
      </c>
      <c r="J102" s="573"/>
    </row>
    <row r="103" spans="1:10">
      <c r="A103" s="1042"/>
      <c r="B103" s="1043"/>
      <c r="C103" s="298" t="s">
        <v>76</v>
      </c>
      <c r="D103" s="36" t="s">
        <v>69</v>
      </c>
      <c r="E103" s="272">
        <v>299</v>
      </c>
      <c r="F103" s="688"/>
      <c r="G103" s="688"/>
      <c r="H103" s="688"/>
      <c r="I103" s="27" t="e">
        <f>E103/#REF!-1</f>
        <v>#REF!</v>
      </c>
      <c r="J103" s="573"/>
    </row>
    <row r="104" spans="1:10">
      <c r="A104" s="1042"/>
      <c r="B104" s="1043"/>
      <c r="C104" s="298" t="s">
        <v>77</v>
      </c>
      <c r="D104" s="36" t="s">
        <v>69</v>
      </c>
      <c r="E104" s="272">
        <v>313</v>
      </c>
      <c r="F104" s="684"/>
      <c r="G104" s="684"/>
      <c r="H104" s="684"/>
      <c r="I104" s="27" t="e">
        <f>E104/#REF!-1</f>
        <v>#REF!</v>
      </c>
      <c r="J104" s="573"/>
    </row>
    <row r="105" spans="1:10">
      <c r="A105" s="1042"/>
      <c r="B105" s="1043"/>
      <c r="C105" s="298" t="s">
        <v>78</v>
      </c>
      <c r="D105" s="36" t="s">
        <v>69</v>
      </c>
      <c r="E105" s="272">
        <v>299</v>
      </c>
      <c r="F105" s="683">
        <v>360</v>
      </c>
      <c r="G105" s="683">
        <v>370</v>
      </c>
      <c r="H105" s="683">
        <v>382</v>
      </c>
      <c r="I105" s="27" t="e">
        <f>E105/#REF!-1</f>
        <v>#REF!</v>
      </c>
      <c r="J105" s="573"/>
    </row>
    <row r="106" spans="1:10">
      <c r="A106" s="1042"/>
      <c r="B106" s="1043"/>
      <c r="C106" s="298" t="s">
        <v>79</v>
      </c>
      <c r="D106" s="36" t="s">
        <v>69</v>
      </c>
      <c r="E106" s="272">
        <v>302</v>
      </c>
      <c r="F106" s="688"/>
      <c r="G106" s="688"/>
      <c r="H106" s="688"/>
      <c r="I106" s="27" t="e">
        <f>E106/#REF!-1</f>
        <v>#REF!</v>
      </c>
      <c r="J106" s="573"/>
    </row>
    <row r="107" spans="1:10" ht="35.25" customHeight="1">
      <c r="A107" s="1044"/>
      <c r="B107" s="1045"/>
      <c r="C107" s="298" t="s">
        <v>80</v>
      </c>
      <c r="D107" s="36" t="s">
        <v>69</v>
      </c>
      <c r="E107" s="272">
        <v>314</v>
      </c>
      <c r="F107" s="684"/>
      <c r="G107" s="684"/>
      <c r="H107" s="684"/>
      <c r="I107" s="27" t="e">
        <f>E107/#REF!-1</f>
        <v>#REF!</v>
      </c>
      <c r="J107" s="573"/>
    </row>
    <row r="108" spans="1:10" ht="15" customHeight="1">
      <c r="A108" s="666" t="s">
        <v>83</v>
      </c>
      <c r="B108" s="1041"/>
      <c r="C108" s="298" t="s">
        <v>75</v>
      </c>
      <c r="D108" s="36" t="s">
        <v>69</v>
      </c>
      <c r="E108" s="272">
        <v>293</v>
      </c>
      <c r="F108" s="683">
        <v>350</v>
      </c>
      <c r="G108" s="683">
        <v>360</v>
      </c>
      <c r="H108" s="683">
        <v>434</v>
      </c>
      <c r="I108" s="27" t="e">
        <f>E108/#REF!-1</f>
        <v>#REF!</v>
      </c>
      <c r="J108" s="573"/>
    </row>
    <row r="109" spans="1:10">
      <c r="A109" s="1042"/>
      <c r="B109" s="1043"/>
      <c r="C109" s="298" t="s">
        <v>76</v>
      </c>
      <c r="D109" s="36" t="s">
        <v>69</v>
      </c>
      <c r="E109" s="272">
        <v>298</v>
      </c>
      <c r="F109" s="688"/>
      <c r="G109" s="688"/>
      <c r="H109" s="688"/>
      <c r="I109" s="27" t="e">
        <f>E109/#REF!-1</f>
        <v>#REF!</v>
      </c>
      <c r="J109" s="573"/>
    </row>
    <row r="110" spans="1:10">
      <c r="A110" s="1042"/>
      <c r="B110" s="1043"/>
      <c r="C110" s="298" t="s">
        <v>77</v>
      </c>
      <c r="D110" s="36" t="s">
        <v>84</v>
      </c>
      <c r="E110" s="272">
        <v>313</v>
      </c>
      <c r="F110" s="684"/>
      <c r="G110" s="684"/>
      <c r="H110" s="684"/>
      <c r="I110" s="27" t="e">
        <f>E110/#REF!-1</f>
        <v>#REF!</v>
      </c>
      <c r="J110" s="573"/>
    </row>
    <row r="111" spans="1:10">
      <c r="A111" s="1042"/>
      <c r="B111" s="1043"/>
      <c r="C111" s="298" t="s">
        <v>78</v>
      </c>
      <c r="D111" s="36" t="s">
        <v>69</v>
      </c>
      <c r="E111" s="272">
        <v>298</v>
      </c>
      <c r="F111" s="683">
        <v>360</v>
      </c>
      <c r="G111" s="683">
        <v>370</v>
      </c>
      <c r="H111" s="683">
        <v>445</v>
      </c>
      <c r="I111" s="27" t="e">
        <f>E111/#REF!-1</f>
        <v>#REF!</v>
      </c>
      <c r="J111" s="573"/>
    </row>
    <row r="112" spans="1:10">
      <c r="A112" s="1042"/>
      <c r="B112" s="1043"/>
      <c r="C112" s="298" t="s">
        <v>79</v>
      </c>
      <c r="D112" s="36" t="s">
        <v>69</v>
      </c>
      <c r="E112" s="272">
        <v>302</v>
      </c>
      <c r="F112" s="688"/>
      <c r="G112" s="688"/>
      <c r="H112" s="688"/>
      <c r="I112" s="27" t="e">
        <f>E112/#REF!-1</f>
        <v>#REF!</v>
      </c>
      <c r="J112" s="573"/>
    </row>
    <row r="113" spans="1:10" ht="53.25" customHeight="1">
      <c r="A113" s="1044"/>
      <c r="B113" s="1045"/>
      <c r="C113" s="298" t="s">
        <v>80</v>
      </c>
      <c r="D113" s="36" t="s">
        <v>84</v>
      </c>
      <c r="E113" s="272">
        <v>314</v>
      </c>
      <c r="F113" s="684"/>
      <c r="G113" s="684"/>
      <c r="H113" s="684"/>
      <c r="I113" s="27" t="e">
        <f>E113/#REF!-1</f>
        <v>#REF!</v>
      </c>
      <c r="J113" s="573"/>
    </row>
    <row r="114" spans="1:10" ht="15" customHeight="1">
      <c r="A114" s="666" t="s">
        <v>797</v>
      </c>
      <c r="B114" s="1041"/>
      <c r="C114" s="298" t="s">
        <v>71</v>
      </c>
      <c r="D114" s="36" t="s">
        <v>86</v>
      </c>
      <c r="E114" s="272">
        <v>605</v>
      </c>
      <c r="F114" s="400">
        <v>715</v>
      </c>
      <c r="G114" s="128">
        <v>743</v>
      </c>
      <c r="H114" s="128">
        <v>780</v>
      </c>
      <c r="I114" s="27" t="e">
        <f>E114/#REF!-1</f>
        <v>#REF!</v>
      </c>
      <c r="J114" s="573"/>
    </row>
    <row r="115" spans="1:10" ht="141" customHeight="1">
      <c r="A115" s="1044"/>
      <c r="B115" s="1045"/>
      <c r="C115" s="298" t="s">
        <v>67</v>
      </c>
      <c r="D115" s="36" t="s">
        <v>86</v>
      </c>
      <c r="E115" s="272">
        <v>643</v>
      </c>
      <c r="F115" s="400">
        <v>761</v>
      </c>
      <c r="G115" s="128">
        <v>790</v>
      </c>
      <c r="H115" s="128">
        <v>891</v>
      </c>
      <c r="I115" s="27" t="e">
        <f>E115/#REF!-1</f>
        <v>#REF!</v>
      </c>
      <c r="J115" s="573"/>
    </row>
    <row r="116" spans="1:10" ht="15" customHeight="1">
      <c r="A116" s="667" t="s">
        <v>87</v>
      </c>
      <c r="B116" s="1046"/>
      <c r="C116" s="394" t="s">
        <v>71</v>
      </c>
      <c r="D116" s="36" t="s">
        <v>86</v>
      </c>
      <c r="E116" s="272">
        <v>556</v>
      </c>
      <c r="F116" s="400">
        <v>600</v>
      </c>
      <c r="G116" s="128">
        <v>627</v>
      </c>
      <c r="H116" s="128">
        <v>708</v>
      </c>
      <c r="I116" s="27" t="e">
        <f>E116/#REF!-1</f>
        <v>#REF!</v>
      </c>
      <c r="J116" s="573"/>
    </row>
    <row r="117" spans="1:10" ht="160.5" customHeight="1">
      <c r="A117" s="1047"/>
      <c r="B117" s="1048"/>
      <c r="C117" s="394" t="s">
        <v>67</v>
      </c>
      <c r="D117" s="36" t="s">
        <v>86</v>
      </c>
      <c r="E117" s="272">
        <v>671</v>
      </c>
      <c r="F117" s="400">
        <v>740</v>
      </c>
      <c r="G117" s="128">
        <v>770</v>
      </c>
      <c r="H117" s="128">
        <v>854</v>
      </c>
      <c r="I117" s="27" t="e">
        <f>E117/#REF!-1</f>
        <v>#REF!</v>
      </c>
      <c r="J117" s="573"/>
    </row>
    <row r="118" spans="1:10" ht="15" customHeight="1">
      <c r="A118" s="665" t="s">
        <v>88</v>
      </c>
      <c r="B118" s="1041"/>
      <c r="C118" s="298" t="s">
        <v>71</v>
      </c>
      <c r="D118" s="36" t="s">
        <v>86</v>
      </c>
      <c r="E118" s="272">
        <v>660</v>
      </c>
      <c r="F118" s="400">
        <v>690</v>
      </c>
      <c r="G118" s="128">
        <v>720</v>
      </c>
      <c r="H118" s="128">
        <v>840</v>
      </c>
      <c r="I118" s="27" t="e">
        <f>E118/#REF!-1</f>
        <v>#REF!</v>
      </c>
      <c r="J118" s="573"/>
    </row>
    <row r="119" spans="1:10" ht="143.25" customHeight="1">
      <c r="A119" s="1044"/>
      <c r="B119" s="1045"/>
      <c r="C119" s="298" t="s">
        <v>67</v>
      </c>
      <c r="D119" s="36" t="s">
        <v>86</v>
      </c>
      <c r="E119" s="272">
        <v>702</v>
      </c>
      <c r="F119" s="400">
        <v>831</v>
      </c>
      <c r="G119" s="128">
        <v>863</v>
      </c>
      <c r="H119" s="128">
        <v>894</v>
      </c>
      <c r="I119" s="27" t="e">
        <f>E119/#REF!-1</f>
        <v>#REF!</v>
      </c>
      <c r="J119" s="573"/>
    </row>
    <row r="120" spans="1:10" ht="15" customHeight="1">
      <c r="A120" s="665" t="s">
        <v>89</v>
      </c>
      <c r="B120" s="1041"/>
      <c r="C120" s="298" t="s">
        <v>71</v>
      </c>
      <c r="D120" s="36" t="s">
        <v>86</v>
      </c>
      <c r="E120" s="272">
        <v>484</v>
      </c>
      <c r="F120" s="400">
        <v>572</v>
      </c>
      <c r="G120" s="128">
        <v>594</v>
      </c>
      <c r="H120" s="128">
        <v>617</v>
      </c>
      <c r="I120" s="27" t="e">
        <f>E120/#REF!-1</f>
        <v>#REF!</v>
      </c>
      <c r="J120" s="573"/>
    </row>
    <row r="121" spans="1:10" ht="141" customHeight="1">
      <c r="A121" s="1044"/>
      <c r="B121" s="1045"/>
      <c r="C121" s="298" t="s">
        <v>67</v>
      </c>
      <c r="D121" s="36" t="s">
        <v>86</v>
      </c>
      <c r="E121" s="272">
        <v>526</v>
      </c>
      <c r="F121" s="400">
        <v>623</v>
      </c>
      <c r="G121" s="128">
        <v>647</v>
      </c>
      <c r="H121" s="128">
        <v>671</v>
      </c>
      <c r="I121" s="27" t="e">
        <f>E121/#REF!-1</f>
        <v>#REF!</v>
      </c>
      <c r="J121" s="573"/>
    </row>
    <row r="122" spans="1:10" ht="15" customHeight="1">
      <c r="A122" s="665" t="s">
        <v>90</v>
      </c>
      <c r="B122" s="1041"/>
      <c r="C122" s="298" t="s">
        <v>71</v>
      </c>
      <c r="D122" s="36" t="s">
        <v>86</v>
      </c>
      <c r="E122" s="272">
        <v>438</v>
      </c>
      <c r="F122" s="400">
        <v>519</v>
      </c>
      <c r="G122" s="128">
        <v>539</v>
      </c>
      <c r="H122" s="128">
        <v>550</v>
      </c>
      <c r="I122" s="27" t="e">
        <f>E122/#REF!-1</f>
        <v>#REF!</v>
      </c>
      <c r="J122" s="573"/>
    </row>
    <row r="123" spans="1:10" ht="126.75" customHeight="1">
      <c r="A123" s="1044"/>
      <c r="B123" s="1045"/>
      <c r="C123" s="298" t="s">
        <v>67</v>
      </c>
      <c r="D123" s="36" t="s">
        <v>86</v>
      </c>
      <c r="E123" s="272">
        <v>481</v>
      </c>
      <c r="F123" s="400">
        <v>570</v>
      </c>
      <c r="G123" s="128">
        <v>592</v>
      </c>
      <c r="H123" s="128">
        <v>614</v>
      </c>
      <c r="I123" s="27" t="e">
        <f>E123/#REF!-1</f>
        <v>#REF!</v>
      </c>
      <c r="J123" s="573"/>
    </row>
    <row r="124" spans="1:10" ht="15" customHeight="1">
      <c r="A124" s="668" t="s">
        <v>91</v>
      </c>
      <c r="B124" s="1041"/>
      <c r="C124" s="298" t="s">
        <v>67</v>
      </c>
      <c r="D124" s="36" t="s">
        <v>92</v>
      </c>
      <c r="E124" s="272">
        <v>3016</v>
      </c>
      <c r="F124" s="400">
        <v>3153</v>
      </c>
      <c r="G124" s="128">
        <v>3290</v>
      </c>
      <c r="H124" s="128">
        <v>3839</v>
      </c>
      <c r="I124" s="27" t="e">
        <f>E124/#REF!-1</f>
        <v>#REF!</v>
      </c>
      <c r="J124" s="573"/>
    </row>
    <row r="125" spans="1:10">
      <c r="A125" s="1042"/>
      <c r="B125" s="1043"/>
      <c r="C125" s="298" t="s">
        <v>93</v>
      </c>
      <c r="D125" s="36" t="s">
        <v>92</v>
      </c>
      <c r="E125" s="272">
        <v>3003</v>
      </c>
      <c r="F125" s="400">
        <v>3549</v>
      </c>
      <c r="G125" s="128">
        <v>3686</v>
      </c>
      <c r="H125" s="128">
        <v>3994</v>
      </c>
      <c r="I125" s="27" t="e">
        <f>E125/#REF!-1</f>
        <v>#REF!</v>
      </c>
      <c r="J125" s="573"/>
    </row>
    <row r="126" spans="1:10" ht="119.25" customHeight="1">
      <c r="A126" s="1044"/>
      <c r="B126" s="1045"/>
      <c r="C126" s="298" t="s">
        <v>94</v>
      </c>
      <c r="D126" s="36" t="s">
        <v>92</v>
      </c>
      <c r="E126" s="272">
        <v>5248</v>
      </c>
      <c r="F126" s="400">
        <v>6202</v>
      </c>
      <c r="G126" s="128">
        <v>6441</v>
      </c>
      <c r="H126" s="128">
        <v>9114</v>
      </c>
      <c r="I126" s="27" t="e">
        <f>E126/#REF!-1</f>
        <v>#REF!</v>
      </c>
      <c r="J126" s="573"/>
    </row>
    <row r="127" spans="1:10" ht="15" customHeight="1">
      <c r="A127" s="668" t="s">
        <v>95</v>
      </c>
      <c r="B127" s="1041"/>
      <c r="C127" s="298" t="s">
        <v>67</v>
      </c>
      <c r="D127" s="36" t="s">
        <v>92</v>
      </c>
      <c r="E127" s="272">
        <v>1116</v>
      </c>
      <c r="F127" s="400">
        <v>1319</v>
      </c>
      <c r="G127" s="128">
        <v>1370</v>
      </c>
      <c r="H127" s="128">
        <v>1421</v>
      </c>
      <c r="I127" s="27" t="e">
        <f>E127/#REF!-1</f>
        <v>#REF!</v>
      </c>
      <c r="J127" s="573"/>
    </row>
    <row r="128" spans="1:10" ht="165" customHeight="1">
      <c r="A128" s="1044"/>
      <c r="B128" s="1045"/>
      <c r="C128" s="298" t="s">
        <v>93</v>
      </c>
      <c r="D128" s="36" t="s">
        <v>92</v>
      </c>
      <c r="E128" s="272">
        <v>1125</v>
      </c>
      <c r="F128" s="400">
        <v>1330</v>
      </c>
      <c r="G128" s="128">
        <v>1381</v>
      </c>
      <c r="H128" s="128">
        <v>1433</v>
      </c>
      <c r="I128" s="27" t="e">
        <f>E128/#REF!-1</f>
        <v>#REF!</v>
      </c>
      <c r="J128" s="573"/>
    </row>
    <row r="129" spans="1:10" ht="39" customHeight="1">
      <c r="A129" s="669" t="s">
        <v>96</v>
      </c>
      <c r="B129" s="1041"/>
      <c r="C129" s="298" t="s">
        <v>67</v>
      </c>
      <c r="D129" s="36" t="s">
        <v>97</v>
      </c>
      <c r="E129" s="272">
        <v>1698</v>
      </c>
      <c r="F129" s="400">
        <v>2007</v>
      </c>
      <c r="G129" s="128">
        <v>2084</v>
      </c>
      <c r="H129" s="128">
        <v>2162</v>
      </c>
      <c r="I129" s="27" t="e">
        <f>E129/#REF!-1</f>
        <v>#REF!</v>
      </c>
      <c r="J129" s="573"/>
    </row>
    <row r="130" spans="1:10" ht="30.75" customHeight="1">
      <c r="A130" s="1042"/>
      <c r="B130" s="1043"/>
      <c r="C130" s="298" t="s">
        <v>93</v>
      </c>
      <c r="D130" s="36" t="s">
        <v>97</v>
      </c>
      <c r="E130" s="272">
        <v>1727</v>
      </c>
      <c r="F130" s="400">
        <v>2041</v>
      </c>
      <c r="G130" s="128">
        <v>2119</v>
      </c>
      <c r="H130" s="128">
        <v>2198</v>
      </c>
      <c r="I130" s="27" t="e">
        <f>E130/#REF!-1</f>
        <v>#REF!</v>
      </c>
      <c r="J130" s="573"/>
    </row>
    <row r="131" spans="1:10" ht="173.25" customHeight="1">
      <c r="A131" s="1044"/>
      <c r="B131" s="1045"/>
      <c r="C131" s="298" t="s">
        <v>94</v>
      </c>
      <c r="D131" s="36" t="s">
        <v>98</v>
      </c>
      <c r="E131" s="272">
        <v>4129</v>
      </c>
      <c r="F131" s="400">
        <v>4800</v>
      </c>
      <c r="G131" s="128">
        <v>5068</v>
      </c>
      <c r="H131" s="128">
        <v>5255</v>
      </c>
      <c r="I131" s="27" t="e">
        <f>E131/#REF!-1</f>
        <v>#REF!</v>
      </c>
      <c r="J131" s="574"/>
    </row>
    <row r="132" spans="1:10" ht="26.25" customHeight="1">
      <c r="A132" s="603" t="s">
        <v>99</v>
      </c>
      <c r="B132" s="1052"/>
      <c r="C132" s="1052"/>
      <c r="D132" s="1051"/>
      <c r="E132" s="19"/>
      <c r="F132" s="19"/>
      <c r="G132" s="19"/>
      <c r="H132" s="134"/>
      <c r="I132" s="19"/>
      <c r="J132" s="19"/>
    </row>
    <row r="133" spans="1:10" ht="18">
      <c r="A133" s="670" t="s">
        <v>100</v>
      </c>
      <c r="B133" s="1052"/>
      <c r="C133" s="1052"/>
      <c r="D133" s="1051"/>
      <c r="E133" s="273"/>
      <c r="F133" s="419"/>
      <c r="G133" s="287"/>
      <c r="H133" s="145"/>
      <c r="I133" s="30"/>
      <c r="J133" s="30"/>
    </row>
    <row r="134" spans="1:10" ht="47.25" customHeight="1">
      <c r="A134" s="671" t="s">
        <v>101</v>
      </c>
      <c r="B134" s="1051"/>
      <c r="C134" s="298" t="s">
        <v>71</v>
      </c>
      <c r="D134" s="24" t="s">
        <v>102</v>
      </c>
      <c r="E134" s="275">
        <v>36</v>
      </c>
      <c r="F134" s="418">
        <v>41</v>
      </c>
      <c r="G134" s="143">
        <v>43</v>
      </c>
      <c r="H134" s="143">
        <v>46</v>
      </c>
      <c r="I134" s="27" t="e">
        <f>E134/#REF!-1</f>
        <v>#REF!</v>
      </c>
      <c r="J134" s="45"/>
    </row>
    <row r="135" spans="1:10" ht="97.5" customHeight="1">
      <c r="A135" s="724" t="s">
        <v>103</v>
      </c>
      <c r="B135" s="1051"/>
      <c r="C135" s="298" t="s">
        <v>67</v>
      </c>
      <c r="D135" s="36" t="s">
        <v>69</v>
      </c>
      <c r="E135" s="272">
        <v>214</v>
      </c>
      <c r="F135" s="400">
        <v>254</v>
      </c>
      <c r="G135" s="128">
        <v>263</v>
      </c>
      <c r="H135" s="128">
        <v>273</v>
      </c>
      <c r="I135" s="27" t="e">
        <f>E135/#REF!-1</f>
        <v>#REF!</v>
      </c>
      <c r="J135" s="28"/>
    </row>
    <row r="136" spans="1:10" ht="17.25" customHeight="1">
      <c r="A136" s="670" t="s">
        <v>104</v>
      </c>
      <c r="B136" s="1052"/>
      <c r="C136" s="1052"/>
      <c r="D136" s="1051"/>
      <c r="E136" s="273"/>
      <c r="F136" s="429"/>
      <c r="G136" s="430"/>
      <c r="H136" s="431"/>
      <c r="I136" s="348"/>
      <c r="J136" s="30"/>
    </row>
    <row r="137" spans="1:10" ht="151.5" customHeight="1">
      <c r="A137" s="674" t="s">
        <v>105</v>
      </c>
      <c r="B137" s="1051"/>
      <c r="C137" s="298" t="s">
        <v>67</v>
      </c>
      <c r="D137" s="36" t="s">
        <v>69</v>
      </c>
      <c r="E137" s="272">
        <v>260</v>
      </c>
      <c r="F137" s="400">
        <v>306</v>
      </c>
      <c r="G137" s="128">
        <v>330</v>
      </c>
      <c r="H137" s="128">
        <v>356</v>
      </c>
      <c r="I137" s="348" t="e">
        <f>E137/#REF!-1</f>
        <v>#REF!</v>
      </c>
      <c r="J137" s="28"/>
    </row>
    <row r="138" spans="1:10" ht="216.75" customHeight="1">
      <c r="A138" s="674" t="s">
        <v>106</v>
      </c>
      <c r="B138" s="1051"/>
      <c r="C138" s="298" t="s">
        <v>67</v>
      </c>
      <c r="D138" s="36" t="s">
        <v>69</v>
      </c>
      <c r="E138" s="272">
        <v>916</v>
      </c>
      <c r="F138" s="400">
        <v>1082</v>
      </c>
      <c r="G138" s="128">
        <v>1125</v>
      </c>
      <c r="H138" s="128">
        <v>1165</v>
      </c>
      <c r="I138" s="27" t="e">
        <f>E138/#REF!-1</f>
        <v>#REF!</v>
      </c>
      <c r="J138" s="28"/>
    </row>
    <row r="139" spans="1:10" ht="143.25" customHeight="1">
      <c r="A139" s="724" t="s">
        <v>107</v>
      </c>
      <c r="B139" s="1051"/>
      <c r="C139" s="298" t="s">
        <v>67</v>
      </c>
      <c r="D139" s="36" t="s">
        <v>69</v>
      </c>
      <c r="E139" s="272">
        <v>1889</v>
      </c>
      <c r="F139" s="400">
        <v>1975</v>
      </c>
      <c r="G139" s="128">
        <v>2130</v>
      </c>
      <c r="H139" s="128">
        <v>2405</v>
      </c>
      <c r="I139" s="27" t="e">
        <f>E139/#REF!-1</f>
        <v>#REF!</v>
      </c>
      <c r="J139" s="28"/>
    </row>
    <row r="140" spans="1:10" ht="26.25" customHeight="1">
      <c r="A140" s="603" t="s">
        <v>108</v>
      </c>
      <c r="B140" s="1052"/>
      <c r="C140" s="1052"/>
      <c r="D140" s="1051"/>
      <c r="E140" s="19"/>
      <c r="F140" s="19"/>
      <c r="G140" s="19"/>
      <c r="H140" s="134"/>
      <c r="I140" s="19"/>
      <c r="J140" s="19"/>
    </row>
    <row r="141" spans="1:10" ht="15" customHeight="1">
      <c r="A141" s="666" t="s">
        <v>109</v>
      </c>
      <c r="B141" s="1041"/>
      <c r="C141" s="298" t="s">
        <v>67</v>
      </c>
      <c r="D141" s="36" t="s">
        <v>110</v>
      </c>
      <c r="E141" s="272">
        <v>4347</v>
      </c>
      <c r="F141" s="400">
        <v>5138</v>
      </c>
      <c r="G141" s="128">
        <v>5335</v>
      </c>
      <c r="H141" s="128">
        <v>5533</v>
      </c>
      <c r="I141" s="27" t="e">
        <f>E141/#REF!-1</f>
        <v>#REF!</v>
      </c>
      <c r="J141" s="681"/>
    </row>
    <row r="142" spans="1:10">
      <c r="A142" s="1042"/>
      <c r="B142" s="1043"/>
      <c r="C142" s="298" t="s">
        <v>93</v>
      </c>
      <c r="D142" s="36" t="s">
        <v>110</v>
      </c>
      <c r="E142" s="272">
        <v>5662</v>
      </c>
      <c r="F142" s="400">
        <v>6693</v>
      </c>
      <c r="G142" s="128">
        <v>6950</v>
      </c>
      <c r="H142" s="128">
        <v>10166</v>
      </c>
      <c r="I142" s="27" t="e">
        <f>E142/#REF!-1</f>
        <v>#REF!</v>
      </c>
      <c r="J142" s="573"/>
    </row>
    <row r="143" spans="1:10" ht="136.5" customHeight="1">
      <c r="A143" s="1044"/>
      <c r="B143" s="1045"/>
      <c r="C143" s="298" t="s">
        <v>94</v>
      </c>
      <c r="D143" s="36" t="s">
        <v>110</v>
      </c>
      <c r="E143" s="272">
        <v>9190</v>
      </c>
      <c r="F143" s="400">
        <v>10862</v>
      </c>
      <c r="G143" s="128">
        <v>11279</v>
      </c>
      <c r="H143" s="128">
        <v>11697</v>
      </c>
      <c r="I143" s="27" t="e">
        <f>E143/#REF!-1</f>
        <v>#REF!</v>
      </c>
      <c r="J143" s="573"/>
    </row>
    <row r="144" spans="1:10" ht="15" customHeight="1">
      <c r="A144" s="725" t="s">
        <v>111</v>
      </c>
      <c r="B144" s="1041"/>
      <c r="C144" s="298" t="s">
        <v>67</v>
      </c>
      <c r="D144" s="36" t="s">
        <v>110</v>
      </c>
      <c r="E144" s="272">
        <v>5591</v>
      </c>
      <c r="F144" s="400">
        <v>6608</v>
      </c>
      <c r="G144" s="128">
        <v>6862</v>
      </c>
      <c r="H144" s="128">
        <v>7116</v>
      </c>
      <c r="I144" s="27" t="e">
        <f>E144/#REF!-1</f>
        <v>#REF!</v>
      </c>
      <c r="J144" s="573"/>
    </row>
    <row r="145" spans="1:10">
      <c r="A145" s="1042"/>
      <c r="B145" s="1043"/>
      <c r="C145" s="298" t="s">
        <v>93</v>
      </c>
      <c r="D145" s="36" t="s">
        <v>98</v>
      </c>
      <c r="E145" s="272">
        <v>5782</v>
      </c>
      <c r="F145" s="400">
        <v>6834</v>
      </c>
      <c r="G145" s="128">
        <v>7097</v>
      </c>
      <c r="H145" s="128">
        <v>7359</v>
      </c>
      <c r="I145" s="27" t="e">
        <f>E145/#REF!-1</f>
        <v>#REF!</v>
      </c>
      <c r="J145" s="573"/>
    </row>
    <row r="146" spans="1:10" ht="280.5" customHeight="1">
      <c r="A146" s="1044"/>
      <c r="B146" s="1045"/>
      <c r="C146" s="298" t="s">
        <v>94</v>
      </c>
      <c r="D146" s="36" t="s">
        <v>110</v>
      </c>
      <c r="E146" s="272">
        <v>12057</v>
      </c>
      <c r="F146" s="400">
        <v>14250</v>
      </c>
      <c r="G146" s="128">
        <v>14798</v>
      </c>
      <c r="H146" s="128">
        <v>15346</v>
      </c>
      <c r="I146" s="27" t="e">
        <f>E146/#REF!-1</f>
        <v>#REF!</v>
      </c>
      <c r="J146" s="573"/>
    </row>
    <row r="147" spans="1:10" ht="15" customHeight="1">
      <c r="A147" s="666" t="s">
        <v>112</v>
      </c>
      <c r="B147" s="1041"/>
      <c r="C147" s="298" t="s">
        <v>67</v>
      </c>
      <c r="D147" s="36" t="s">
        <v>113</v>
      </c>
      <c r="E147" s="272">
        <v>1884</v>
      </c>
      <c r="F147" s="400">
        <v>2226</v>
      </c>
      <c r="G147" s="128">
        <v>2312</v>
      </c>
      <c r="H147" s="128">
        <v>2398</v>
      </c>
      <c r="I147" s="27" t="e">
        <f>E147/#REF!-1</f>
        <v>#REF!</v>
      </c>
      <c r="J147" s="573"/>
    </row>
    <row r="148" spans="1:10">
      <c r="A148" s="1042"/>
      <c r="B148" s="1043"/>
      <c r="C148" s="298" t="s">
        <v>93</v>
      </c>
      <c r="D148" s="36" t="s">
        <v>113</v>
      </c>
      <c r="E148" s="272">
        <v>2359</v>
      </c>
      <c r="F148" s="400">
        <v>2789</v>
      </c>
      <c r="G148" s="128">
        <v>2896</v>
      </c>
      <c r="H148" s="128">
        <v>3945</v>
      </c>
      <c r="I148" s="27" t="e">
        <f>E148/#REF!-1</f>
        <v>#REF!</v>
      </c>
      <c r="J148" s="573"/>
    </row>
    <row r="149" spans="1:10" ht="124.5" customHeight="1">
      <c r="A149" s="1044"/>
      <c r="B149" s="1045"/>
      <c r="C149" s="298" t="s">
        <v>114</v>
      </c>
      <c r="D149" s="36" t="s">
        <v>113</v>
      </c>
      <c r="E149" s="272">
        <v>3675</v>
      </c>
      <c r="F149" s="400">
        <v>4344</v>
      </c>
      <c r="G149" s="128">
        <v>4511</v>
      </c>
      <c r="H149" s="128">
        <v>4678</v>
      </c>
      <c r="I149" s="27" t="e">
        <f>E149/#REF!-1</f>
        <v>#REF!</v>
      </c>
      <c r="J149" s="573"/>
    </row>
    <row r="150" spans="1:10" ht="15" customHeight="1">
      <c r="A150" s="675" t="s">
        <v>115</v>
      </c>
      <c r="B150" s="1041"/>
      <c r="C150" s="298" t="s">
        <v>67</v>
      </c>
      <c r="D150" s="36" t="s">
        <v>113</v>
      </c>
      <c r="E150" s="272">
        <v>1493</v>
      </c>
      <c r="F150" s="400">
        <v>1765</v>
      </c>
      <c r="G150" s="128">
        <v>1833</v>
      </c>
      <c r="H150" s="128">
        <v>1901</v>
      </c>
      <c r="I150" s="27" t="e">
        <f>E150/#REF!-1</f>
        <v>#REF!</v>
      </c>
      <c r="J150" s="573"/>
    </row>
    <row r="151" spans="1:10">
      <c r="A151" s="1042"/>
      <c r="B151" s="1043"/>
      <c r="C151" s="298" t="s">
        <v>93</v>
      </c>
      <c r="D151" s="36" t="s">
        <v>113</v>
      </c>
      <c r="E151" s="272">
        <v>1845</v>
      </c>
      <c r="F151" s="400">
        <v>2181</v>
      </c>
      <c r="G151" s="128">
        <v>2265</v>
      </c>
      <c r="H151" s="128">
        <v>2349</v>
      </c>
      <c r="I151" s="27" t="e">
        <f>E151/#REF!-1</f>
        <v>#REF!</v>
      </c>
      <c r="J151" s="573"/>
    </row>
    <row r="152" spans="1:10" ht="81.75" customHeight="1">
      <c r="A152" s="1044"/>
      <c r="B152" s="1045"/>
      <c r="C152" s="298" t="s">
        <v>114</v>
      </c>
      <c r="D152" s="36" t="s">
        <v>113</v>
      </c>
      <c r="E152" s="272">
        <v>2732</v>
      </c>
      <c r="F152" s="400">
        <v>3229</v>
      </c>
      <c r="G152" s="128">
        <v>3354</v>
      </c>
      <c r="H152" s="128">
        <v>3478</v>
      </c>
      <c r="I152" s="27" t="e">
        <f>E152/#REF!-1</f>
        <v>#REF!</v>
      </c>
      <c r="J152" s="573"/>
    </row>
    <row r="153" spans="1:10" ht="15" customHeight="1">
      <c r="A153" s="665" t="s">
        <v>116</v>
      </c>
      <c r="B153" s="1041"/>
      <c r="C153" s="298" t="s">
        <v>93</v>
      </c>
      <c r="D153" s="36" t="s">
        <v>92</v>
      </c>
      <c r="E153" s="272">
        <v>2574</v>
      </c>
      <c r="F153" s="400">
        <v>3042</v>
      </c>
      <c r="G153" s="128">
        <v>3159</v>
      </c>
      <c r="H153" s="128">
        <v>3276</v>
      </c>
      <c r="I153" s="27" t="e">
        <f>E153/#REF!-1</f>
        <v>#REF!</v>
      </c>
      <c r="J153" s="573"/>
    </row>
    <row r="154" spans="1:10" ht="165" customHeight="1">
      <c r="A154" s="1044"/>
      <c r="B154" s="1045"/>
      <c r="C154" s="298" t="s">
        <v>114</v>
      </c>
      <c r="D154" s="36" t="s">
        <v>92</v>
      </c>
      <c r="E154" s="272">
        <v>4030</v>
      </c>
      <c r="F154" s="400">
        <v>4764</v>
      </c>
      <c r="G154" s="128">
        <v>4947</v>
      </c>
      <c r="H154" s="128">
        <v>5130</v>
      </c>
      <c r="I154" s="27" t="e">
        <f>E154/#REF!-1</f>
        <v>#REF!</v>
      </c>
      <c r="J154" s="573"/>
    </row>
    <row r="155" spans="1:10" ht="15" customHeight="1">
      <c r="A155" s="672" t="s">
        <v>117</v>
      </c>
      <c r="B155" s="1041"/>
      <c r="C155" s="298" t="s">
        <v>67</v>
      </c>
      <c r="D155" s="602" t="s">
        <v>69</v>
      </c>
      <c r="E155" s="272">
        <v>1190</v>
      </c>
      <c r="F155" s="418">
        <v>1407</v>
      </c>
      <c r="G155" s="143">
        <v>1461</v>
      </c>
      <c r="H155" s="143">
        <v>1515</v>
      </c>
      <c r="I155" s="27" t="e">
        <f>E155/#REF!-1</f>
        <v>#REF!</v>
      </c>
      <c r="J155" s="573"/>
    </row>
    <row r="156" spans="1:10">
      <c r="A156" s="1042"/>
      <c r="B156" s="1043"/>
      <c r="C156" s="298" t="s">
        <v>118</v>
      </c>
      <c r="D156" s="1049"/>
      <c r="E156" s="272">
        <v>1498</v>
      </c>
      <c r="F156" s="418">
        <v>1770</v>
      </c>
      <c r="G156" s="143">
        <v>1839</v>
      </c>
      <c r="H156" s="143">
        <v>1907</v>
      </c>
      <c r="I156" s="27" t="e">
        <f>E156/#REF!-1</f>
        <v>#REF!</v>
      </c>
      <c r="J156" s="573"/>
    </row>
    <row r="157" spans="1:10" ht="30.75" customHeight="1">
      <c r="A157" s="1044"/>
      <c r="B157" s="1045"/>
      <c r="C157" s="298" t="s">
        <v>94</v>
      </c>
      <c r="D157" s="1050"/>
      <c r="E157" s="272">
        <v>2428</v>
      </c>
      <c r="F157" s="418">
        <v>2870</v>
      </c>
      <c r="G157" s="143">
        <v>2981</v>
      </c>
      <c r="H157" s="143">
        <v>3091</v>
      </c>
      <c r="I157" s="27" t="e">
        <f>E157/#REF!-1</f>
        <v>#REF!</v>
      </c>
      <c r="J157" s="573"/>
    </row>
    <row r="158" spans="1:10" ht="15" customHeight="1">
      <c r="A158" s="672" t="s">
        <v>119</v>
      </c>
      <c r="B158" s="1041"/>
      <c r="C158" s="298" t="s">
        <v>67</v>
      </c>
      <c r="D158" s="602" t="s">
        <v>69</v>
      </c>
      <c r="E158" s="272">
        <v>1582</v>
      </c>
      <c r="F158" s="418">
        <v>1871</v>
      </c>
      <c r="G158" s="143">
        <v>1943</v>
      </c>
      <c r="H158" s="143">
        <v>2015</v>
      </c>
      <c r="I158" s="27" t="e">
        <f>E158/#REF!-1</f>
        <v>#REF!</v>
      </c>
      <c r="J158" s="573"/>
    </row>
    <row r="159" spans="1:10">
      <c r="A159" s="1042"/>
      <c r="B159" s="1043"/>
      <c r="C159" s="298" t="s">
        <v>118</v>
      </c>
      <c r="D159" s="1049"/>
      <c r="E159" s="272">
        <v>1745</v>
      </c>
      <c r="F159" s="418">
        <v>2063</v>
      </c>
      <c r="G159" s="143">
        <v>2142</v>
      </c>
      <c r="H159" s="143">
        <v>2221</v>
      </c>
      <c r="I159" s="27" t="e">
        <f>E159/#REF!-1</f>
        <v>#REF!</v>
      </c>
      <c r="J159" s="573"/>
    </row>
    <row r="160" spans="1:10" ht="28.5" customHeight="1">
      <c r="A160" s="1044"/>
      <c r="B160" s="1045"/>
      <c r="C160" s="298" t="s">
        <v>94</v>
      </c>
      <c r="D160" s="1050"/>
      <c r="E160" s="272">
        <v>1992</v>
      </c>
      <c r="F160" s="418">
        <v>2354</v>
      </c>
      <c r="G160" s="143">
        <v>2444</v>
      </c>
      <c r="H160" s="143">
        <v>2535</v>
      </c>
      <c r="I160" s="27" t="e">
        <f>E160/#REF!-1</f>
        <v>#REF!</v>
      </c>
      <c r="J160" s="573"/>
    </row>
    <row r="161" spans="1:10" ht="15" customHeight="1">
      <c r="A161" s="673" t="s">
        <v>120</v>
      </c>
      <c r="B161" s="1041"/>
      <c r="C161" s="298" t="s">
        <v>67</v>
      </c>
      <c r="D161" s="602" t="s">
        <v>69</v>
      </c>
      <c r="E161" s="272">
        <v>2555</v>
      </c>
      <c r="F161" s="418">
        <v>3019</v>
      </c>
      <c r="G161" s="143">
        <v>3136</v>
      </c>
      <c r="H161" s="143">
        <v>3252</v>
      </c>
      <c r="I161" s="27" t="e">
        <f>E161/#REF!-1</f>
        <v>#REF!</v>
      </c>
      <c r="J161" s="573"/>
    </row>
    <row r="162" spans="1:10">
      <c r="A162" s="1042"/>
      <c r="B162" s="1043"/>
      <c r="C162" s="298" t="s">
        <v>118</v>
      </c>
      <c r="D162" s="1049"/>
      <c r="E162" s="272">
        <v>2869</v>
      </c>
      <c r="F162" s="418">
        <v>3392</v>
      </c>
      <c r="G162" s="143">
        <v>3522</v>
      </c>
      <c r="H162" s="143">
        <v>3652</v>
      </c>
      <c r="I162" s="27" t="e">
        <f>E162/#REF!-1</f>
        <v>#REF!</v>
      </c>
      <c r="J162" s="573"/>
    </row>
    <row r="163" spans="1:10" ht="33" customHeight="1">
      <c r="A163" s="1044"/>
      <c r="B163" s="1045"/>
      <c r="C163" s="298" t="s">
        <v>94</v>
      </c>
      <c r="D163" s="1050"/>
      <c r="E163" s="272">
        <v>4870</v>
      </c>
      <c r="F163" s="418">
        <v>5757</v>
      </c>
      <c r="G163" s="143">
        <v>5978</v>
      </c>
      <c r="H163" s="143">
        <v>6200</v>
      </c>
      <c r="I163" s="27" t="e">
        <f>E163/#REF!-1</f>
        <v>#REF!</v>
      </c>
      <c r="J163" s="574"/>
    </row>
    <row r="164" spans="1:10" ht="26.25">
      <c r="A164" s="46" t="s">
        <v>121</v>
      </c>
      <c r="B164" s="19"/>
      <c r="C164" s="19"/>
      <c r="D164" s="19"/>
      <c r="E164" s="19"/>
      <c r="F164" s="19"/>
      <c r="G164" s="19"/>
      <c r="H164" s="19"/>
      <c r="I164" s="46"/>
      <c r="J164" s="46"/>
    </row>
    <row r="165" spans="1:10" ht="134.25" customHeight="1">
      <c r="A165" s="674" t="s">
        <v>122</v>
      </c>
      <c r="B165" s="605"/>
      <c r="C165" s="298" t="s">
        <v>67</v>
      </c>
      <c r="D165" s="36" t="s">
        <v>113</v>
      </c>
      <c r="E165" s="272">
        <v>1073</v>
      </c>
      <c r="F165" s="400">
        <v>1269</v>
      </c>
      <c r="G165" s="128">
        <v>1318</v>
      </c>
      <c r="H165" s="128">
        <v>1367</v>
      </c>
      <c r="I165" s="27" t="e">
        <f>E165/#REF!-1</f>
        <v>#REF!</v>
      </c>
      <c r="J165" s="681"/>
    </row>
    <row r="166" spans="1:10" ht="15" customHeight="1">
      <c r="A166" s="664" t="s">
        <v>123</v>
      </c>
      <c r="B166" s="568"/>
      <c r="C166" s="298" t="s">
        <v>67</v>
      </c>
      <c r="D166" s="36" t="s">
        <v>124</v>
      </c>
      <c r="E166" s="272">
        <v>1227</v>
      </c>
      <c r="F166" s="400">
        <v>1451</v>
      </c>
      <c r="G166" s="128">
        <v>1507</v>
      </c>
      <c r="H166" s="128">
        <v>1562</v>
      </c>
      <c r="I166" s="27" t="e">
        <f>E166/#REF!-1</f>
        <v>#REF!</v>
      </c>
      <c r="J166" s="573"/>
    </row>
    <row r="167" spans="1:10">
      <c r="A167" s="627"/>
      <c r="B167" s="628"/>
      <c r="C167" s="298" t="s">
        <v>93</v>
      </c>
      <c r="D167" s="36" t="s">
        <v>124</v>
      </c>
      <c r="E167" s="272">
        <v>1260</v>
      </c>
      <c r="F167" s="400">
        <v>1489</v>
      </c>
      <c r="G167" s="128">
        <v>1547</v>
      </c>
      <c r="H167" s="128">
        <v>4200</v>
      </c>
      <c r="I167" s="27" t="e">
        <f>E167/#REF!-1</f>
        <v>#REF!</v>
      </c>
      <c r="J167" s="573"/>
    </row>
    <row r="168" spans="1:10" ht="127.5" customHeight="1">
      <c r="A168" s="623"/>
      <c r="B168" s="629"/>
      <c r="C168" s="298" t="s">
        <v>94</v>
      </c>
      <c r="D168" s="36" t="s">
        <v>97</v>
      </c>
      <c r="E168" s="272">
        <v>3325</v>
      </c>
      <c r="F168" s="400">
        <v>3929</v>
      </c>
      <c r="G168" s="128">
        <v>4080</v>
      </c>
      <c r="H168" s="128">
        <v>4232</v>
      </c>
      <c r="I168" s="27" t="e">
        <f>E168/#REF!-1</f>
        <v>#REF!</v>
      </c>
      <c r="J168" s="574"/>
    </row>
    <row r="169" spans="1:10" ht="26.25" customHeight="1">
      <c r="A169" s="603" t="s">
        <v>125</v>
      </c>
      <c r="B169" s="604"/>
      <c r="C169" s="604"/>
      <c r="D169" s="605"/>
      <c r="E169" s="19"/>
      <c r="F169" s="19"/>
      <c r="G169" s="19"/>
      <c r="H169" s="134"/>
      <c r="I169" s="19"/>
      <c r="J169" s="19"/>
    </row>
    <row r="170" spans="1:10" ht="15" customHeight="1">
      <c r="A170" s="668" t="s">
        <v>126</v>
      </c>
      <c r="B170" s="568"/>
      <c r="C170" s="298" t="s">
        <v>67</v>
      </c>
      <c r="D170" s="36" t="s">
        <v>127</v>
      </c>
      <c r="E170" s="272">
        <v>1032</v>
      </c>
      <c r="F170" s="400">
        <v>1220</v>
      </c>
      <c r="G170" s="128">
        <v>1268</v>
      </c>
      <c r="H170" s="128">
        <v>1315</v>
      </c>
      <c r="I170" s="27" t="e">
        <f>E170/#REF!-1</f>
        <v>#REF!</v>
      </c>
      <c r="J170" s="681"/>
    </row>
    <row r="171" spans="1:10">
      <c r="A171" s="627"/>
      <c r="B171" s="628"/>
      <c r="C171" s="298" t="s">
        <v>93</v>
      </c>
      <c r="D171" s="36" t="s">
        <v>127</v>
      </c>
      <c r="E171" s="272">
        <v>1193</v>
      </c>
      <c r="F171" s="400">
        <v>1357</v>
      </c>
      <c r="G171" s="128">
        <v>1410</v>
      </c>
      <c r="H171" s="128">
        <v>1519</v>
      </c>
      <c r="I171" s="27" t="e">
        <f>E171/#REF!-1</f>
        <v>#REF!</v>
      </c>
      <c r="J171" s="573"/>
    </row>
    <row r="172" spans="1:10" ht="113.25" customHeight="1">
      <c r="A172" s="623"/>
      <c r="B172" s="629"/>
      <c r="C172" s="298" t="s">
        <v>94</v>
      </c>
      <c r="D172" s="36" t="s">
        <v>127</v>
      </c>
      <c r="E172" s="272">
        <v>2222</v>
      </c>
      <c r="F172" s="400">
        <v>2424</v>
      </c>
      <c r="G172" s="128">
        <v>2525</v>
      </c>
      <c r="H172" s="128">
        <v>2828</v>
      </c>
      <c r="I172" s="27" t="e">
        <f>E172/#REF!-1</f>
        <v>#REF!</v>
      </c>
      <c r="J172" s="573"/>
    </row>
    <row r="173" spans="1:10" ht="15" customHeight="1">
      <c r="A173" s="664" t="s">
        <v>128</v>
      </c>
      <c r="B173" s="568"/>
      <c r="C173" s="298" t="s">
        <v>67</v>
      </c>
      <c r="D173" s="36" t="s">
        <v>92</v>
      </c>
      <c r="E173" s="272">
        <v>1266</v>
      </c>
      <c r="F173" s="400">
        <v>1386</v>
      </c>
      <c r="G173" s="128">
        <v>1495</v>
      </c>
      <c r="H173" s="128">
        <v>1688</v>
      </c>
      <c r="I173" s="27" t="e">
        <f>E173/#REF!-1</f>
        <v>#REF!</v>
      </c>
      <c r="J173" s="573"/>
    </row>
    <row r="174" spans="1:10">
      <c r="A174" s="627"/>
      <c r="B174" s="628"/>
      <c r="C174" s="298" t="s">
        <v>93</v>
      </c>
      <c r="D174" s="36" t="s">
        <v>92</v>
      </c>
      <c r="E174" s="272">
        <v>1823</v>
      </c>
      <c r="F174" s="400">
        <v>1997</v>
      </c>
      <c r="G174" s="128">
        <v>2153</v>
      </c>
      <c r="H174" s="128">
        <v>2432</v>
      </c>
      <c r="I174" s="27" t="e">
        <f>E174/#REF!-1</f>
        <v>#REF!</v>
      </c>
      <c r="J174" s="573"/>
    </row>
    <row r="175" spans="1:10" ht="127.5" customHeight="1">
      <c r="A175" s="623"/>
      <c r="B175" s="629"/>
      <c r="C175" s="298" t="s">
        <v>94</v>
      </c>
      <c r="D175" s="36" t="s">
        <v>92</v>
      </c>
      <c r="E175" s="272">
        <v>3263</v>
      </c>
      <c r="F175" s="400">
        <v>3574</v>
      </c>
      <c r="G175" s="128">
        <v>3853</v>
      </c>
      <c r="H175" s="128">
        <v>4351</v>
      </c>
      <c r="I175" s="27" t="e">
        <f>E175/#REF!-1</f>
        <v>#REF!</v>
      </c>
      <c r="J175" s="573"/>
    </row>
    <row r="176" spans="1:10" ht="15" customHeight="1">
      <c r="A176" s="664" t="s">
        <v>129</v>
      </c>
      <c r="B176" s="568"/>
      <c r="C176" s="298" t="s">
        <v>67</v>
      </c>
      <c r="D176" s="36" t="s">
        <v>92</v>
      </c>
      <c r="E176" s="272">
        <v>2179</v>
      </c>
      <c r="F176" s="400">
        <v>2384</v>
      </c>
      <c r="G176" s="128">
        <v>2574</v>
      </c>
      <c r="H176" s="128">
        <v>2906</v>
      </c>
      <c r="I176" s="27" t="e">
        <f>E176/#REF!-1</f>
        <v>#REF!</v>
      </c>
      <c r="J176" s="573"/>
    </row>
    <row r="177" spans="1:10">
      <c r="A177" s="627"/>
      <c r="B177" s="628"/>
      <c r="C177" s="298" t="s">
        <v>93</v>
      </c>
      <c r="D177" s="36" t="s">
        <v>92</v>
      </c>
      <c r="E177" s="272">
        <v>2559</v>
      </c>
      <c r="F177" s="400">
        <v>2803</v>
      </c>
      <c r="G177" s="128">
        <v>3023</v>
      </c>
      <c r="H177" s="128">
        <v>8645</v>
      </c>
      <c r="I177" s="27" t="e">
        <f>E177/#REF!-1</f>
        <v>#REF!</v>
      </c>
      <c r="J177" s="573"/>
    </row>
    <row r="178" spans="1:10" ht="136.5" customHeight="1">
      <c r="A178" s="623"/>
      <c r="B178" s="629"/>
      <c r="C178" s="298" t="s">
        <v>94</v>
      </c>
      <c r="D178" s="36" t="s">
        <v>92</v>
      </c>
      <c r="E178" s="272">
        <v>3788</v>
      </c>
      <c r="F178" s="400">
        <v>4149</v>
      </c>
      <c r="G178" s="128">
        <v>4473</v>
      </c>
      <c r="H178" s="128">
        <v>8645</v>
      </c>
      <c r="I178" s="27" t="e">
        <f>E178/#REF!-1</f>
        <v>#REF!</v>
      </c>
      <c r="J178" s="573"/>
    </row>
    <row r="179" spans="1:10" ht="15" customHeight="1">
      <c r="A179" s="720" t="s">
        <v>130</v>
      </c>
      <c r="B179" s="568"/>
      <c r="C179" s="24" t="s">
        <v>67</v>
      </c>
      <c r="D179" s="602" t="s">
        <v>69</v>
      </c>
      <c r="E179" s="272">
        <v>610</v>
      </c>
      <c r="F179" s="400">
        <v>722</v>
      </c>
      <c r="G179" s="128">
        <v>750</v>
      </c>
      <c r="H179" s="128">
        <v>777</v>
      </c>
      <c r="I179" s="27" t="e">
        <f>E179/#REF!-1</f>
        <v>#REF!</v>
      </c>
      <c r="J179" s="573"/>
    </row>
    <row r="180" spans="1:10">
      <c r="A180" s="627"/>
      <c r="B180" s="628"/>
      <c r="C180" s="24" t="s">
        <v>118</v>
      </c>
      <c r="D180" s="573"/>
      <c r="E180" s="272">
        <v>752</v>
      </c>
      <c r="F180" s="400">
        <v>889</v>
      </c>
      <c r="G180" s="128">
        <v>924</v>
      </c>
      <c r="H180" s="128">
        <v>958</v>
      </c>
      <c r="I180" s="27" t="e">
        <f>E180/#REF!-1</f>
        <v>#REF!</v>
      </c>
      <c r="J180" s="573"/>
    </row>
    <row r="181" spans="1:10" ht="40.5" customHeight="1">
      <c r="A181" s="623"/>
      <c r="B181" s="629"/>
      <c r="C181" s="24" t="s">
        <v>94</v>
      </c>
      <c r="D181" s="574"/>
      <c r="E181" s="272">
        <v>1090</v>
      </c>
      <c r="F181" s="400">
        <v>1288</v>
      </c>
      <c r="G181" s="128">
        <v>1338</v>
      </c>
      <c r="H181" s="128">
        <v>1387</v>
      </c>
      <c r="I181" s="27" t="e">
        <f>E181/#REF!-1</f>
        <v>#REF!</v>
      </c>
      <c r="J181" s="574"/>
    </row>
    <row r="182" spans="1:10" ht="26.25">
      <c r="A182" s="48" t="s">
        <v>131</v>
      </c>
      <c r="B182" s="19"/>
      <c r="C182" s="19"/>
      <c r="D182" s="19"/>
      <c r="E182" s="19"/>
      <c r="F182" s="19"/>
      <c r="G182" s="19"/>
      <c r="H182" s="19"/>
      <c r="I182" s="19"/>
      <c r="J182" s="19"/>
    </row>
    <row r="183" spans="1:10" ht="15" customHeight="1">
      <c r="A183" s="668" t="s">
        <v>132</v>
      </c>
      <c r="B183" s="568"/>
      <c r="C183" s="298" t="s">
        <v>67</v>
      </c>
      <c r="D183" s="36" t="s">
        <v>92</v>
      </c>
      <c r="E183" s="272">
        <v>1723</v>
      </c>
      <c r="F183" s="400">
        <v>1802</v>
      </c>
      <c r="G183" s="128">
        <v>1958</v>
      </c>
      <c r="H183" s="128">
        <v>2194</v>
      </c>
      <c r="I183" s="27" t="e">
        <f>E183/#REF!-1</f>
        <v>#REF!</v>
      </c>
      <c r="J183" s="681"/>
    </row>
    <row r="184" spans="1:10">
      <c r="A184" s="627"/>
      <c r="B184" s="628"/>
      <c r="C184" s="298" t="s">
        <v>93</v>
      </c>
      <c r="D184" s="36" t="s">
        <v>92</v>
      </c>
      <c r="E184" s="272">
        <v>2361</v>
      </c>
      <c r="F184" s="400">
        <v>2469</v>
      </c>
      <c r="G184" s="128">
        <v>2683</v>
      </c>
      <c r="H184" s="128">
        <v>8785</v>
      </c>
      <c r="I184" s="27" t="e">
        <f>E184/#REF!-1</f>
        <v>#REF!</v>
      </c>
      <c r="J184" s="573"/>
    </row>
    <row r="185" spans="1:10" ht="116.25" customHeight="1">
      <c r="A185" s="623"/>
      <c r="B185" s="629"/>
      <c r="C185" s="298" t="s">
        <v>94</v>
      </c>
      <c r="D185" s="36" t="s">
        <v>97</v>
      </c>
      <c r="E185" s="272">
        <v>4714</v>
      </c>
      <c r="F185" s="400">
        <v>4928</v>
      </c>
      <c r="G185" s="128">
        <v>5357</v>
      </c>
      <c r="H185" s="128">
        <v>8785</v>
      </c>
      <c r="I185" s="27" t="e">
        <f>E185/#REF!-1</f>
        <v>#REF!</v>
      </c>
      <c r="J185" s="573"/>
    </row>
    <row r="186" spans="1:10" ht="15" customHeight="1">
      <c r="A186" s="664" t="s">
        <v>133</v>
      </c>
      <c r="B186" s="568"/>
      <c r="C186" s="298" t="s">
        <v>67</v>
      </c>
      <c r="D186" s="36" t="s">
        <v>113</v>
      </c>
      <c r="E186" s="272">
        <v>1071</v>
      </c>
      <c r="F186" s="400">
        <v>1120</v>
      </c>
      <c r="G186" s="128">
        <v>1217</v>
      </c>
      <c r="H186" s="128">
        <v>1364</v>
      </c>
      <c r="I186" s="27" t="e">
        <f>E186/#REF!-1</f>
        <v>#REF!</v>
      </c>
      <c r="J186" s="573"/>
    </row>
    <row r="187" spans="1:10">
      <c r="A187" s="627"/>
      <c r="B187" s="628"/>
      <c r="C187" s="298" t="s">
        <v>93</v>
      </c>
      <c r="D187" s="36" t="s">
        <v>113</v>
      </c>
      <c r="E187" s="272">
        <v>1134</v>
      </c>
      <c r="F187" s="400">
        <v>1185</v>
      </c>
      <c r="G187" s="128">
        <v>1288</v>
      </c>
      <c r="H187" s="128">
        <v>1443</v>
      </c>
      <c r="I187" s="27" t="e">
        <f>E187/#REF!-1</f>
        <v>#REF!</v>
      </c>
      <c r="J187" s="573"/>
    </row>
    <row r="188" spans="1:10" ht="97.5" customHeight="1">
      <c r="A188" s="623"/>
      <c r="B188" s="629"/>
      <c r="C188" s="298" t="s">
        <v>94</v>
      </c>
      <c r="D188" s="36" t="s">
        <v>113</v>
      </c>
      <c r="E188" s="272">
        <v>2921</v>
      </c>
      <c r="F188" s="400">
        <v>3054</v>
      </c>
      <c r="G188" s="128">
        <v>3320</v>
      </c>
      <c r="H188" s="128">
        <v>3718</v>
      </c>
      <c r="I188" s="27" t="e">
        <f>E188/#REF!-1</f>
        <v>#REF!</v>
      </c>
      <c r="J188" s="573"/>
    </row>
    <row r="189" spans="1:10" ht="15" customHeight="1">
      <c r="A189" s="664" t="s">
        <v>134</v>
      </c>
      <c r="B189" s="568"/>
      <c r="C189" s="298" t="s">
        <v>67</v>
      </c>
      <c r="D189" s="36" t="s">
        <v>113</v>
      </c>
      <c r="E189" s="272">
        <v>1215</v>
      </c>
      <c r="F189" s="400">
        <v>1270</v>
      </c>
      <c r="G189" s="128">
        <v>1381</v>
      </c>
      <c r="H189" s="128">
        <v>1547</v>
      </c>
      <c r="I189" s="27" t="e">
        <f>E189/#REF!-1</f>
        <v>#REF!</v>
      </c>
      <c r="J189" s="573"/>
    </row>
    <row r="190" spans="1:10" ht="90.75" customHeight="1">
      <c r="A190" s="623"/>
      <c r="B190" s="629"/>
      <c r="C190" s="298" t="s">
        <v>93</v>
      </c>
      <c r="D190" s="36" t="s">
        <v>113</v>
      </c>
      <c r="E190" s="272">
        <v>1215</v>
      </c>
      <c r="F190" s="400">
        <v>1307</v>
      </c>
      <c r="G190" s="128">
        <v>1426</v>
      </c>
      <c r="H190" s="128">
        <v>1664</v>
      </c>
      <c r="I190" s="27" t="e">
        <f>E190/#REF!-1</f>
        <v>#REF!</v>
      </c>
      <c r="J190" s="573"/>
    </row>
    <row r="191" spans="1:10" ht="15" customHeight="1">
      <c r="A191" s="735" t="s">
        <v>135</v>
      </c>
      <c r="B191" s="568"/>
      <c r="C191" s="298" t="s">
        <v>67</v>
      </c>
      <c r="D191" s="36" t="s">
        <v>113</v>
      </c>
      <c r="E191" s="272">
        <v>2457</v>
      </c>
      <c r="F191" s="400">
        <v>2680</v>
      </c>
      <c r="G191" s="128">
        <v>2904</v>
      </c>
      <c r="H191" s="128">
        <v>3128</v>
      </c>
      <c r="I191" s="27" t="e">
        <f>E191/#REF!-1</f>
        <v>#REF!</v>
      </c>
      <c r="J191" s="573"/>
    </row>
    <row r="192" spans="1:10">
      <c r="A192" s="627"/>
      <c r="B192" s="628"/>
      <c r="C192" s="298" t="s">
        <v>93</v>
      </c>
      <c r="D192" s="36" t="s">
        <v>113</v>
      </c>
      <c r="E192" s="272">
        <v>2788</v>
      </c>
      <c r="F192" s="400">
        <v>3042</v>
      </c>
      <c r="G192" s="128">
        <v>3295</v>
      </c>
      <c r="H192" s="128">
        <v>6148</v>
      </c>
      <c r="I192" s="27" t="e">
        <f>E192/#REF!-1</f>
        <v>#REF!</v>
      </c>
      <c r="J192" s="573"/>
    </row>
    <row r="193" spans="1:10" ht="127.5" customHeight="1">
      <c r="A193" s="623"/>
      <c r="B193" s="629"/>
      <c r="C193" s="298" t="s">
        <v>94</v>
      </c>
      <c r="D193" s="36" t="s">
        <v>113</v>
      </c>
      <c r="E193" s="272">
        <v>4386</v>
      </c>
      <c r="F193" s="400">
        <v>4785</v>
      </c>
      <c r="G193" s="128">
        <v>5184</v>
      </c>
      <c r="H193" s="128">
        <v>6148</v>
      </c>
      <c r="I193" s="27" t="e">
        <f>E193/#REF!-1</f>
        <v>#REF!</v>
      </c>
      <c r="J193" s="573"/>
    </row>
    <row r="194" spans="1:10" ht="15" customHeight="1">
      <c r="A194" s="736" t="s">
        <v>136</v>
      </c>
      <c r="B194" s="568"/>
      <c r="C194" s="298" t="s">
        <v>67</v>
      </c>
      <c r="D194" s="36" t="s">
        <v>127</v>
      </c>
      <c r="E194" s="272">
        <v>2230</v>
      </c>
      <c r="F194" s="400">
        <v>2332</v>
      </c>
      <c r="G194" s="128">
        <v>2535</v>
      </c>
      <c r="H194" s="128">
        <v>2839</v>
      </c>
      <c r="I194" s="27" t="e">
        <f>E194/#REF!-1</f>
        <v>#REF!</v>
      </c>
      <c r="J194" s="573"/>
    </row>
    <row r="195" spans="1:10">
      <c r="A195" s="627"/>
      <c r="B195" s="628"/>
      <c r="C195" s="298" t="s">
        <v>93</v>
      </c>
      <c r="D195" s="36" t="s">
        <v>127</v>
      </c>
      <c r="E195" s="272">
        <v>2432</v>
      </c>
      <c r="F195" s="400">
        <v>2542</v>
      </c>
      <c r="G195" s="128">
        <v>2763</v>
      </c>
      <c r="H195" s="128">
        <v>3095</v>
      </c>
      <c r="I195" s="27" t="e">
        <f>E195/#REF!-1</f>
        <v>#REF!</v>
      </c>
      <c r="J195" s="573"/>
    </row>
    <row r="196" spans="1:10" ht="106.5" customHeight="1">
      <c r="A196" s="623"/>
      <c r="B196" s="629"/>
      <c r="C196" s="298" t="s">
        <v>94</v>
      </c>
      <c r="D196" s="36" t="s">
        <v>127</v>
      </c>
      <c r="E196" s="272">
        <v>3622</v>
      </c>
      <c r="F196" s="400">
        <v>3786</v>
      </c>
      <c r="G196" s="128">
        <v>4116</v>
      </c>
      <c r="H196" s="128">
        <v>4610</v>
      </c>
      <c r="I196" s="27" t="e">
        <f>E196/#REF!-1</f>
        <v>#REF!</v>
      </c>
      <c r="J196" s="573"/>
    </row>
    <row r="197" spans="1:10" ht="15" customHeight="1">
      <c r="A197" s="668" t="s">
        <v>137</v>
      </c>
      <c r="B197" s="568"/>
      <c r="C197" s="298" t="s">
        <v>67</v>
      </c>
      <c r="D197" s="36" t="s">
        <v>113</v>
      </c>
      <c r="E197" s="272">
        <v>1172</v>
      </c>
      <c r="F197" s="400">
        <v>1225</v>
      </c>
      <c r="G197" s="128">
        <v>1332</v>
      </c>
      <c r="H197" s="128">
        <v>1492</v>
      </c>
      <c r="I197" s="27" t="e">
        <f>E197/#REF!-1</f>
        <v>#REF!</v>
      </c>
      <c r="J197" s="573"/>
    </row>
    <row r="198" spans="1:10" ht="123.75" customHeight="1">
      <c r="A198" s="623"/>
      <c r="B198" s="629"/>
      <c r="C198" s="298" t="s">
        <v>93</v>
      </c>
      <c r="D198" s="36" t="s">
        <v>113</v>
      </c>
      <c r="E198" s="272">
        <v>1205</v>
      </c>
      <c r="F198" s="400">
        <v>1260</v>
      </c>
      <c r="G198" s="128">
        <v>1370</v>
      </c>
      <c r="H198" s="128">
        <v>1534</v>
      </c>
      <c r="I198" s="27" t="e">
        <f>E198/#REF!-1</f>
        <v>#REF!</v>
      </c>
      <c r="J198" s="573"/>
    </row>
    <row r="199" spans="1:10" ht="126.75" customHeight="1">
      <c r="A199" s="674" t="s">
        <v>138</v>
      </c>
      <c r="B199" s="605"/>
      <c r="C199" s="298" t="s">
        <v>67</v>
      </c>
      <c r="D199" s="36" t="s">
        <v>113</v>
      </c>
      <c r="E199" s="272">
        <v>1647</v>
      </c>
      <c r="F199" s="400">
        <v>1722</v>
      </c>
      <c r="G199" s="128">
        <v>1872</v>
      </c>
      <c r="H199" s="128">
        <v>2097</v>
      </c>
      <c r="I199" s="27" t="e">
        <f>E199/#REF!-1</f>
        <v>#REF!</v>
      </c>
      <c r="J199" s="573"/>
    </row>
    <row r="200" spans="1:10" ht="15" customHeight="1">
      <c r="A200" s="668" t="s">
        <v>139</v>
      </c>
      <c r="B200" s="568"/>
      <c r="C200" s="298" t="s">
        <v>67</v>
      </c>
      <c r="D200" s="36" t="s">
        <v>98</v>
      </c>
      <c r="E200" s="272">
        <v>2174</v>
      </c>
      <c r="F200" s="400">
        <v>2274</v>
      </c>
      <c r="G200" s="128">
        <v>2471</v>
      </c>
      <c r="H200" s="128">
        <v>2768</v>
      </c>
      <c r="I200" s="27" t="e">
        <f>E200/#REF!-1</f>
        <v>#REF!</v>
      </c>
      <c r="J200" s="573"/>
    </row>
    <row r="201" spans="1:10">
      <c r="A201" s="627"/>
      <c r="B201" s="628"/>
      <c r="C201" s="298" t="s">
        <v>93</v>
      </c>
      <c r="D201" s="36" t="s">
        <v>98</v>
      </c>
      <c r="E201" s="272">
        <v>2681</v>
      </c>
      <c r="F201" s="400">
        <v>2803</v>
      </c>
      <c r="G201" s="128">
        <v>3047</v>
      </c>
      <c r="H201" s="128">
        <v>8000</v>
      </c>
      <c r="I201" s="27" t="e">
        <f>E201/#REF!-1</f>
        <v>#REF!</v>
      </c>
      <c r="J201" s="573"/>
    </row>
    <row r="202" spans="1:10" ht="138.75" customHeight="1">
      <c r="A202" s="623"/>
      <c r="B202" s="629"/>
      <c r="C202" s="298" t="s">
        <v>94</v>
      </c>
      <c r="D202" s="36" t="s">
        <v>98</v>
      </c>
      <c r="E202" s="272">
        <v>6173</v>
      </c>
      <c r="F202" s="400">
        <v>6453</v>
      </c>
      <c r="G202" s="128">
        <v>7015</v>
      </c>
      <c r="H202" s="128">
        <v>8000</v>
      </c>
      <c r="I202" s="27" t="e">
        <f>E202/#REF!-1</f>
        <v>#REF!</v>
      </c>
      <c r="J202" s="573"/>
    </row>
    <row r="203" spans="1:10" ht="15" customHeight="1">
      <c r="A203" s="664" t="s">
        <v>140</v>
      </c>
      <c r="B203" s="568"/>
      <c r="C203" s="298" t="s">
        <v>67</v>
      </c>
      <c r="D203" s="36" t="s">
        <v>98</v>
      </c>
      <c r="E203" s="272">
        <v>1684</v>
      </c>
      <c r="F203" s="400">
        <v>1760</v>
      </c>
      <c r="G203" s="128">
        <v>1913</v>
      </c>
      <c r="H203" s="128">
        <v>2143</v>
      </c>
      <c r="I203" s="27" t="e">
        <f>E203/#REF!-1</f>
        <v>#REF!</v>
      </c>
      <c r="J203" s="573"/>
    </row>
    <row r="204" spans="1:10">
      <c r="A204" s="627"/>
      <c r="B204" s="628"/>
      <c r="C204" s="298" t="s">
        <v>93</v>
      </c>
      <c r="D204" s="36" t="s">
        <v>98</v>
      </c>
      <c r="E204" s="272">
        <v>2359</v>
      </c>
      <c r="F204" s="400">
        <v>2466</v>
      </c>
      <c r="G204" s="128">
        <v>2681</v>
      </c>
      <c r="H204" s="128">
        <v>3003</v>
      </c>
      <c r="I204" s="27" t="e">
        <f>E204/#REF!-1</f>
        <v>#REF!</v>
      </c>
      <c r="J204" s="573"/>
    </row>
    <row r="205" spans="1:10" ht="103.5" customHeight="1">
      <c r="A205" s="623"/>
      <c r="B205" s="629"/>
      <c r="C205" s="298" t="s">
        <v>94</v>
      </c>
      <c r="D205" s="36" t="s">
        <v>98</v>
      </c>
      <c r="E205" s="272">
        <v>4250</v>
      </c>
      <c r="F205" s="400">
        <v>4443</v>
      </c>
      <c r="G205" s="128">
        <v>4830</v>
      </c>
      <c r="H205" s="128">
        <v>5410</v>
      </c>
      <c r="I205" s="27" t="e">
        <f>E205/#REF!-1</f>
        <v>#REF!</v>
      </c>
      <c r="J205" s="573"/>
    </row>
    <row r="206" spans="1:10" ht="15" customHeight="1">
      <c r="A206" s="668" t="s">
        <v>141</v>
      </c>
      <c r="B206" s="568"/>
      <c r="C206" s="298" t="s">
        <v>67</v>
      </c>
      <c r="D206" s="36" t="s">
        <v>98</v>
      </c>
      <c r="E206" s="272">
        <v>3513</v>
      </c>
      <c r="F206" s="400">
        <v>3673</v>
      </c>
      <c r="G206" s="128">
        <v>3992</v>
      </c>
      <c r="H206" s="128">
        <v>7212</v>
      </c>
      <c r="I206" s="27" t="e">
        <f>E206/#REF!-1</f>
        <v>#REF!</v>
      </c>
      <c r="J206" s="573"/>
    </row>
    <row r="207" spans="1:10" ht="187.5" customHeight="1">
      <c r="A207" s="623"/>
      <c r="B207" s="629"/>
      <c r="C207" s="298" t="s">
        <v>93</v>
      </c>
      <c r="D207" s="36" t="s">
        <v>98</v>
      </c>
      <c r="E207" s="272">
        <v>3353</v>
      </c>
      <c r="F207" s="400">
        <v>3964</v>
      </c>
      <c r="G207" s="128">
        <v>4116</v>
      </c>
      <c r="H207" s="128">
        <v>7212</v>
      </c>
      <c r="I207" s="27" t="e">
        <f>E207/#REF!-1</f>
        <v>#REF!</v>
      </c>
      <c r="J207" s="573"/>
    </row>
    <row r="208" spans="1:10" ht="149.25" customHeight="1">
      <c r="A208" s="674" t="s">
        <v>142</v>
      </c>
      <c r="B208" s="605"/>
      <c r="C208" s="298" t="s">
        <v>67</v>
      </c>
      <c r="D208" s="36" t="s">
        <v>110</v>
      </c>
      <c r="E208" s="277">
        <v>1227</v>
      </c>
      <c r="F208" s="400">
        <v>1283</v>
      </c>
      <c r="G208" s="128">
        <v>1395</v>
      </c>
      <c r="H208" s="128">
        <v>1562</v>
      </c>
      <c r="I208" s="27" t="e">
        <f>E208/#REF!-1</f>
        <v>#REF!</v>
      </c>
      <c r="J208" s="573"/>
    </row>
    <row r="209" spans="1:10" ht="42" customHeight="1">
      <c r="A209" s="668" t="s">
        <v>143</v>
      </c>
      <c r="B209" s="568"/>
      <c r="C209" s="298" t="s">
        <v>67</v>
      </c>
      <c r="D209" s="36" t="s">
        <v>113</v>
      </c>
      <c r="E209" s="272">
        <v>1666</v>
      </c>
      <c r="F209" s="400">
        <v>1970</v>
      </c>
      <c r="G209" s="128">
        <v>2045</v>
      </c>
      <c r="H209" s="128">
        <v>2121</v>
      </c>
      <c r="I209" s="27" t="e">
        <f>E209/#REF!-1</f>
        <v>#REF!</v>
      </c>
      <c r="J209" s="573"/>
    </row>
    <row r="210" spans="1:10" ht="30" customHeight="1">
      <c r="A210" s="627"/>
      <c r="B210" s="628"/>
      <c r="C210" s="298" t="s">
        <v>93</v>
      </c>
      <c r="D210" s="36" t="s">
        <v>113</v>
      </c>
      <c r="E210" s="272">
        <v>1687</v>
      </c>
      <c r="F210" s="400">
        <v>1994</v>
      </c>
      <c r="G210" s="128">
        <v>2070</v>
      </c>
      <c r="H210" s="128">
        <v>2147</v>
      </c>
      <c r="I210" s="27" t="e">
        <f>E210/#REF!-1</f>
        <v>#REF!</v>
      </c>
      <c r="J210" s="573"/>
    </row>
    <row r="211" spans="1:10" ht="32.25" customHeight="1">
      <c r="A211" s="623"/>
      <c r="B211" s="629"/>
      <c r="C211" s="298" t="s">
        <v>94</v>
      </c>
      <c r="D211" s="36" t="s">
        <v>92</v>
      </c>
      <c r="E211" s="272">
        <v>4075</v>
      </c>
      <c r="F211" s="400">
        <v>4817</v>
      </c>
      <c r="G211" s="128">
        <v>5002</v>
      </c>
      <c r="H211" s="128">
        <v>5187</v>
      </c>
      <c r="I211" s="27" t="e">
        <f>E211/#REF!-1</f>
        <v>#REF!</v>
      </c>
      <c r="J211" s="573"/>
    </row>
    <row r="212" spans="1:10" ht="28.5" customHeight="1">
      <c r="A212" s="668" t="s">
        <v>144</v>
      </c>
      <c r="B212" s="568"/>
      <c r="C212" s="298" t="s">
        <v>67</v>
      </c>
      <c r="D212" s="36" t="s">
        <v>113</v>
      </c>
      <c r="E212" s="272">
        <v>983</v>
      </c>
      <c r="F212" s="400">
        <v>1163</v>
      </c>
      <c r="G212" s="128">
        <v>1207</v>
      </c>
      <c r="H212" s="128">
        <v>1252</v>
      </c>
      <c r="I212" s="27" t="e">
        <f>E212/#REF!-1</f>
        <v>#REF!</v>
      </c>
      <c r="J212" s="573"/>
    </row>
    <row r="213" spans="1:10" ht="87" customHeight="1">
      <c r="A213" s="623"/>
      <c r="B213" s="629"/>
      <c r="C213" s="298" t="s">
        <v>93</v>
      </c>
      <c r="D213" s="36" t="s">
        <v>113</v>
      </c>
      <c r="E213" s="272">
        <v>981</v>
      </c>
      <c r="F213" s="400">
        <v>1192</v>
      </c>
      <c r="G213" s="128">
        <v>1238</v>
      </c>
      <c r="H213" s="128">
        <v>1285</v>
      </c>
      <c r="I213" s="27" t="e">
        <f>E213/#REF!-1</f>
        <v>#REF!</v>
      </c>
      <c r="J213" s="574"/>
    </row>
    <row r="214" spans="1:10" ht="26.25" customHeight="1">
      <c r="A214" s="603" t="s">
        <v>145</v>
      </c>
      <c r="B214" s="604"/>
      <c r="C214" s="604"/>
      <c r="D214" s="605"/>
      <c r="E214" s="19"/>
      <c r="F214" s="19"/>
      <c r="G214" s="19"/>
      <c r="H214" s="134"/>
      <c r="I214" s="19"/>
      <c r="J214" s="19"/>
    </row>
    <row r="215" spans="1:10" ht="18">
      <c r="A215" s="647" t="s">
        <v>100</v>
      </c>
      <c r="B215" s="604"/>
      <c r="C215" s="604"/>
      <c r="D215" s="605"/>
      <c r="E215" s="273"/>
      <c r="F215" s="419"/>
      <c r="G215" s="287"/>
      <c r="H215" s="145"/>
      <c r="I215" s="29"/>
      <c r="J215" s="86"/>
    </row>
    <row r="216" spans="1:10" ht="15" customHeight="1">
      <c r="A216" s="672" t="s">
        <v>146</v>
      </c>
      <c r="B216" s="568"/>
      <c r="C216" s="298" t="s">
        <v>71</v>
      </c>
      <c r="D216" s="36" t="s">
        <v>127</v>
      </c>
      <c r="E216" s="272">
        <v>748</v>
      </c>
      <c r="F216" s="400">
        <v>800</v>
      </c>
      <c r="G216" s="128">
        <v>867</v>
      </c>
      <c r="H216" s="128">
        <v>952</v>
      </c>
      <c r="I216" s="27" t="e">
        <f>E216/#REF!-1</f>
        <v>#REF!</v>
      </c>
      <c r="J216" s="616"/>
    </row>
    <row r="217" spans="1:10" ht="96" customHeight="1">
      <c r="A217" s="623"/>
      <c r="B217" s="629"/>
      <c r="C217" s="298" t="s">
        <v>67</v>
      </c>
      <c r="D217" s="36" t="s">
        <v>127</v>
      </c>
      <c r="E217" s="272">
        <v>820</v>
      </c>
      <c r="F217" s="400">
        <v>920</v>
      </c>
      <c r="G217" s="128">
        <v>980</v>
      </c>
      <c r="H217" s="128">
        <v>1044</v>
      </c>
      <c r="I217" s="27" t="e">
        <f>E217/#REF!-1</f>
        <v>#REF!</v>
      </c>
      <c r="J217" s="616"/>
    </row>
    <row r="218" spans="1:10" ht="15" customHeight="1">
      <c r="A218" s="665" t="s">
        <v>147</v>
      </c>
      <c r="B218" s="568"/>
      <c r="C218" s="298" t="s">
        <v>71</v>
      </c>
      <c r="D218" s="36" t="s">
        <v>127</v>
      </c>
      <c r="E218" s="272">
        <v>650</v>
      </c>
      <c r="F218" s="400">
        <v>700</v>
      </c>
      <c r="G218" s="128">
        <v>750</v>
      </c>
      <c r="H218" s="128">
        <v>827</v>
      </c>
      <c r="I218" s="27" t="e">
        <f>E218/#REF!-1</f>
        <v>#REF!</v>
      </c>
      <c r="J218" s="616"/>
    </row>
    <row r="219" spans="1:10" ht="76.5" customHeight="1">
      <c r="A219" s="623"/>
      <c r="B219" s="629"/>
      <c r="C219" s="298" t="s">
        <v>67</v>
      </c>
      <c r="D219" s="36" t="s">
        <v>127</v>
      </c>
      <c r="E219" s="272">
        <v>716</v>
      </c>
      <c r="F219" s="400">
        <v>800</v>
      </c>
      <c r="G219" s="128">
        <v>820</v>
      </c>
      <c r="H219" s="128">
        <v>911</v>
      </c>
      <c r="I219" s="27" t="e">
        <f>E219/#REF!-1</f>
        <v>#REF!</v>
      </c>
      <c r="J219" s="616"/>
    </row>
    <row r="220" spans="1:10" ht="33" customHeight="1">
      <c r="A220" s="664" t="s">
        <v>148</v>
      </c>
      <c r="B220" s="568"/>
      <c r="C220" s="298" t="s">
        <v>71</v>
      </c>
      <c r="D220" s="36" t="s">
        <v>69</v>
      </c>
      <c r="E220" s="272">
        <v>255</v>
      </c>
      <c r="F220" s="400">
        <v>278</v>
      </c>
      <c r="G220" s="128">
        <v>301</v>
      </c>
      <c r="H220" s="128">
        <v>325</v>
      </c>
      <c r="I220" s="27" t="e">
        <f>E220/#REF!-1</f>
        <v>#REF!</v>
      </c>
      <c r="J220" s="616"/>
    </row>
    <row r="221" spans="1:10" ht="45.75" customHeight="1">
      <c r="A221" s="623"/>
      <c r="B221" s="629"/>
      <c r="C221" s="298" t="s">
        <v>67</v>
      </c>
      <c r="D221" s="36" t="s">
        <v>69</v>
      </c>
      <c r="E221" s="272">
        <v>327</v>
      </c>
      <c r="F221" s="400">
        <v>357</v>
      </c>
      <c r="G221" s="128">
        <v>387</v>
      </c>
      <c r="H221" s="128">
        <v>417</v>
      </c>
      <c r="I221" s="27" t="e">
        <f>E221/#REF!-1</f>
        <v>#REF!</v>
      </c>
      <c r="J221" s="616"/>
    </row>
    <row r="222" spans="1:10" ht="90" customHeight="1">
      <c r="A222" s="721" t="s">
        <v>149</v>
      </c>
      <c r="B222" s="605"/>
      <c r="C222" s="24" t="s">
        <v>150</v>
      </c>
      <c r="D222" s="36"/>
      <c r="E222" s="272">
        <v>211</v>
      </c>
      <c r="F222" s="400">
        <v>250</v>
      </c>
      <c r="G222" s="128">
        <v>260</v>
      </c>
      <c r="H222" s="128">
        <v>270</v>
      </c>
      <c r="I222" s="27" t="e">
        <f>E222/#REF!-1</f>
        <v>#REF!</v>
      </c>
      <c r="J222" s="560"/>
    </row>
    <row r="223" spans="1:10" ht="123" customHeight="1">
      <c r="A223" s="722" t="s">
        <v>151</v>
      </c>
      <c r="B223" s="605"/>
      <c r="C223" s="298" t="s">
        <v>152</v>
      </c>
      <c r="D223" s="36" t="s">
        <v>86</v>
      </c>
      <c r="E223" s="275">
        <v>2167</v>
      </c>
      <c r="F223" s="400">
        <v>2264</v>
      </c>
      <c r="G223" s="128">
        <v>2462</v>
      </c>
      <c r="H223" s="128">
        <v>2758</v>
      </c>
      <c r="I223" s="27" t="e">
        <f>E223/#REF!-1</f>
        <v>#REF!</v>
      </c>
      <c r="J223" s="560"/>
    </row>
    <row r="224" spans="1:10" ht="26.25" customHeight="1">
      <c r="A224" s="670" t="s">
        <v>104</v>
      </c>
      <c r="B224" s="604"/>
      <c r="C224" s="604"/>
      <c r="D224" s="605"/>
      <c r="E224" s="273"/>
      <c r="F224" s="429"/>
      <c r="G224" s="430"/>
      <c r="H224" s="431"/>
      <c r="I224" s="27"/>
      <c r="J224" s="560"/>
    </row>
    <row r="225" spans="1:10" ht="107.25" customHeight="1">
      <c r="A225" s="723" t="s">
        <v>153</v>
      </c>
      <c r="B225" s="605"/>
      <c r="C225" s="298" t="s">
        <v>154</v>
      </c>
      <c r="D225" s="299"/>
      <c r="E225" s="272">
        <v>584</v>
      </c>
      <c r="F225" s="400">
        <v>611</v>
      </c>
      <c r="G225" s="128">
        <v>639</v>
      </c>
      <c r="H225" s="128">
        <v>778</v>
      </c>
      <c r="I225" s="27" t="e">
        <f>E225/#REF!-1</f>
        <v>#REF!</v>
      </c>
      <c r="J225" s="560"/>
    </row>
    <row r="226" spans="1:10" ht="45" customHeight="1">
      <c r="A226" s="665" t="s">
        <v>155</v>
      </c>
      <c r="B226" s="568"/>
      <c r="C226" s="298" t="s">
        <v>71</v>
      </c>
      <c r="D226" s="36" t="s">
        <v>156</v>
      </c>
      <c r="E226" s="272">
        <v>772</v>
      </c>
      <c r="F226" s="400">
        <v>870</v>
      </c>
      <c r="G226" s="128">
        <v>890</v>
      </c>
      <c r="H226" s="128">
        <v>983</v>
      </c>
      <c r="I226" s="27" t="e">
        <f>E226/#REF!-1</f>
        <v>#REF!</v>
      </c>
      <c r="J226" s="616"/>
    </row>
    <row r="227" spans="1:10" ht="43.5" customHeight="1">
      <c r="A227" s="623"/>
      <c r="B227" s="629"/>
      <c r="C227" s="298" t="s">
        <v>67</v>
      </c>
      <c r="D227" s="36" t="s">
        <v>156</v>
      </c>
      <c r="E227" s="272">
        <v>851</v>
      </c>
      <c r="F227" s="400">
        <v>980</v>
      </c>
      <c r="G227" s="128">
        <v>998</v>
      </c>
      <c r="H227" s="128">
        <v>1084</v>
      </c>
      <c r="I227" s="27" t="e">
        <f>E227/#REF!-1</f>
        <v>#REF!</v>
      </c>
      <c r="J227" s="616"/>
    </row>
    <row r="228" spans="1:10" ht="45.75" customHeight="1">
      <c r="A228" s="665" t="s">
        <v>157</v>
      </c>
      <c r="B228" s="568"/>
      <c r="C228" s="298" t="s">
        <v>71</v>
      </c>
      <c r="D228" s="36" t="s">
        <v>72</v>
      </c>
      <c r="E228" s="272">
        <v>536</v>
      </c>
      <c r="F228" s="400">
        <v>634</v>
      </c>
      <c r="G228" s="128">
        <v>659</v>
      </c>
      <c r="H228" s="128">
        <v>683</v>
      </c>
      <c r="I228" s="27" t="e">
        <f>E228/#REF!-1</f>
        <v>#REF!</v>
      </c>
      <c r="J228" s="616"/>
    </row>
    <row r="229" spans="1:10" ht="79.5" customHeight="1">
      <c r="A229" s="623"/>
      <c r="B229" s="629"/>
      <c r="C229" s="298" t="s">
        <v>67</v>
      </c>
      <c r="D229" s="36" t="s">
        <v>72</v>
      </c>
      <c r="E229" s="272">
        <v>643</v>
      </c>
      <c r="F229" s="400">
        <v>761</v>
      </c>
      <c r="G229" s="128">
        <v>790</v>
      </c>
      <c r="H229" s="128">
        <v>819</v>
      </c>
      <c r="I229" s="27" t="e">
        <f>E229/#REF!-1</f>
        <v>#REF!</v>
      </c>
      <c r="J229" s="616"/>
    </row>
    <row r="230" spans="1:10" ht="54" customHeight="1">
      <c r="A230" s="665" t="s">
        <v>158</v>
      </c>
      <c r="B230" s="568"/>
      <c r="C230" s="298" t="s">
        <v>71</v>
      </c>
      <c r="D230" s="36" t="s">
        <v>72</v>
      </c>
      <c r="E230" s="272">
        <v>614</v>
      </c>
      <c r="F230" s="400">
        <v>698</v>
      </c>
      <c r="G230" s="128">
        <v>726</v>
      </c>
      <c r="H230" s="128">
        <v>1583</v>
      </c>
      <c r="I230" s="27" t="e">
        <f>E230/#REF!-1</f>
        <v>#REF!</v>
      </c>
      <c r="J230" s="751"/>
    </row>
    <row r="231" spans="1:10" ht="87" customHeight="1">
      <c r="A231" s="623"/>
      <c r="B231" s="629"/>
      <c r="C231" s="298" t="s">
        <v>67</v>
      </c>
      <c r="D231" s="36" t="s">
        <v>72</v>
      </c>
      <c r="E231" s="272">
        <v>658</v>
      </c>
      <c r="F231" s="400">
        <v>779</v>
      </c>
      <c r="G231" s="128">
        <v>809</v>
      </c>
      <c r="H231" s="128">
        <v>1583</v>
      </c>
      <c r="I231" s="27" t="e">
        <f>E231/#REF!-1</f>
        <v>#REF!</v>
      </c>
      <c r="J231" s="751"/>
    </row>
    <row r="232" spans="1:10" ht="42" customHeight="1">
      <c r="A232" s="665" t="s">
        <v>159</v>
      </c>
      <c r="B232" s="568"/>
      <c r="C232" s="298" t="s">
        <v>71</v>
      </c>
      <c r="D232" s="36" t="s">
        <v>72</v>
      </c>
      <c r="E232" s="272">
        <v>449</v>
      </c>
      <c r="F232" s="400">
        <v>511</v>
      </c>
      <c r="G232" s="128">
        <v>531</v>
      </c>
      <c r="H232" s="128">
        <v>573</v>
      </c>
      <c r="I232" s="27" t="e">
        <f>E232/#REF!-1</f>
        <v>#REF!</v>
      </c>
      <c r="J232" s="616"/>
    </row>
    <row r="233" spans="1:10" ht="77.25" customHeight="1">
      <c r="A233" s="623"/>
      <c r="B233" s="629"/>
      <c r="C233" s="298" t="s">
        <v>67</v>
      </c>
      <c r="D233" s="36" t="s">
        <v>72</v>
      </c>
      <c r="E233" s="272">
        <v>498</v>
      </c>
      <c r="F233" s="400">
        <v>589</v>
      </c>
      <c r="G233" s="128">
        <v>611</v>
      </c>
      <c r="H233" s="128">
        <v>634</v>
      </c>
      <c r="I233" s="27" t="e">
        <f>E233/#REF!-1</f>
        <v>#REF!</v>
      </c>
      <c r="J233" s="616"/>
    </row>
    <row r="234" spans="1:10" ht="61.5" customHeight="1">
      <c r="A234" s="665" t="s">
        <v>160</v>
      </c>
      <c r="B234" s="568"/>
      <c r="C234" s="298" t="s">
        <v>67</v>
      </c>
      <c r="D234" s="36" t="s">
        <v>86</v>
      </c>
      <c r="E234" s="272">
        <v>858</v>
      </c>
      <c r="F234" s="400">
        <v>975</v>
      </c>
      <c r="G234" s="128">
        <v>1014</v>
      </c>
      <c r="H234" s="128">
        <v>1092</v>
      </c>
      <c r="I234" s="27" t="e">
        <f>E234/#REF!-1</f>
        <v>#REF!</v>
      </c>
      <c r="J234" s="616"/>
    </row>
    <row r="235" spans="1:10" ht="60" customHeight="1">
      <c r="A235" s="623"/>
      <c r="B235" s="629"/>
      <c r="C235" s="298" t="s">
        <v>93</v>
      </c>
      <c r="D235" s="36" t="s">
        <v>86</v>
      </c>
      <c r="E235" s="272">
        <v>936</v>
      </c>
      <c r="F235" s="400">
        <v>1063</v>
      </c>
      <c r="G235" s="128">
        <v>1106</v>
      </c>
      <c r="H235" s="128">
        <v>1191</v>
      </c>
      <c r="I235" s="27" t="e">
        <f>E235/#REF!-1</f>
        <v>#REF!</v>
      </c>
      <c r="J235" s="616"/>
    </row>
    <row r="236" spans="1:10" ht="15" customHeight="1">
      <c r="A236" s="665" t="s">
        <v>161</v>
      </c>
      <c r="B236" s="568"/>
      <c r="C236" s="298" t="s">
        <v>71</v>
      </c>
      <c r="D236" s="36" t="s">
        <v>86</v>
      </c>
      <c r="E236" s="272">
        <v>847</v>
      </c>
      <c r="F236" s="400">
        <v>962</v>
      </c>
      <c r="G236" s="128">
        <v>1001</v>
      </c>
      <c r="H236" s="128">
        <v>1078</v>
      </c>
      <c r="I236" s="27" t="e">
        <f>E236/#REF!-1</f>
        <v>#REF!</v>
      </c>
      <c r="J236" s="616"/>
    </row>
    <row r="237" spans="1:10" ht="91.5" customHeight="1">
      <c r="A237" s="623"/>
      <c r="B237" s="629"/>
      <c r="C237" s="298" t="s">
        <v>67</v>
      </c>
      <c r="D237" s="36" t="s">
        <v>156</v>
      </c>
      <c r="E237" s="272">
        <v>944</v>
      </c>
      <c r="F237" s="400">
        <v>1076</v>
      </c>
      <c r="G237" s="128">
        <v>1116</v>
      </c>
      <c r="H237" s="128">
        <v>1203</v>
      </c>
      <c r="I237" s="27" t="e">
        <f>E237/#REF!-1</f>
        <v>#REF!</v>
      </c>
      <c r="J237" s="616"/>
    </row>
    <row r="238" spans="1:10" ht="48" customHeight="1">
      <c r="A238" s="665" t="s">
        <v>162</v>
      </c>
      <c r="B238" s="568"/>
      <c r="C238" s="298" t="s">
        <v>71</v>
      </c>
      <c r="D238" s="36" t="s">
        <v>156</v>
      </c>
      <c r="E238" s="272">
        <v>958</v>
      </c>
      <c r="F238" s="400">
        <v>1088</v>
      </c>
      <c r="G238" s="128">
        <v>1132</v>
      </c>
      <c r="H238" s="128">
        <v>1219</v>
      </c>
      <c r="I238" s="27" t="e">
        <f>E238/#REF!-1</f>
        <v>#REF!</v>
      </c>
      <c r="J238" s="616"/>
    </row>
    <row r="239" spans="1:10" ht="61.5" customHeight="1">
      <c r="A239" s="623"/>
      <c r="B239" s="629"/>
      <c r="C239" s="298" t="s">
        <v>67</v>
      </c>
      <c r="D239" s="36" t="s">
        <v>156</v>
      </c>
      <c r="E239" s="272">
        <v>1065</v>
      </c>
      <c r="F239" s="400">
        <v>1211</v>
      </c>
      <c r="G239" s="128">
        <v>1259</v>
      </c>
      <c r="H239" s="128">
        <v>1357</v>
      </c>
      <c r="I239" s="27" t="e">
        <f>E239/#REF!-1</f>
        <v>#REF!</v>
      </c>
      <c r="J239" s="616"/>
    </row>
    <row r="240" spans="1:10" ht="51.75" customHeight="1">
      <c r="A240" s="665" t="s">
        <v>163</v>
      </c>
      <c r="B240" s="568"/>
      <c r="C240" s="298" t="s">
        <v>71</v>
      </c>
      <c r="D240" s="36" t="s">
        <v>92</v>
      </c>
      <c r="E240" s="272">
        <v>1281</v>
      </c>
      <c r="F240" s="400">
        <v>1339</v>
      </c>
      <c r="G240" s="128">
        <v>1514</v>
      </c>
      <c r="H240" s="128">
        <v>1631</v>
      </c>
      <c r="I240" s="27" t="e">
        <f>E240/#REF!-1</f>
        <v>#REF!</v>
      </c>
      <c r="J240" s="616"/>
    </row>
    <row r="241" spans="1:10" ht="87.75" customHeight="1">
      <c r="A241" s="623"/>
      <c r="B241" s="629"/>
      <c r="C241" s="298" t="s">
        <v>67</v>
      </c>
      <c r="D241" s="36" t="s">
        <v>92</v>
      </c>
      <c r="E241" s="272">
        <v>1413</v>
      </c>
      <c r="F241" s="400">
        <v>1477</v>
      </c>
      <c r="G241" s="128">
        <v>1606</v>
      </c>
      <c r="H241" s="128">
        <v>1799</v>
      </c>
      <c r="I241" s="27" t="e">
        <f>E241/#REF!-1</f>
        <v>#REF!</v>
      </c>
      <c r="J241" s="616"/>
    </row>
    <row r="242" spans="1:10" ht="103.5" customHeight="1">
      <c r="A242" s="737" t="s">
        <v>164</v>
      </c>
      <c r="B242" s="605"/>
      <c r="C242" s="298"/>
      <c r="D242" s="36" t="s">
        <v>69</v>
      </c>
      <c r="E242" s="272">
        <v>440</v>
      </c>
      <c r="F242" s="400">
        <v>520</v>
      </c>
      <c r="G242" s="128">
        <v>540</v>
      </c>
      <c r="H242" s="128">
        <v>560</v>
      </c>
      <c r="I242" s="27" t="e">
        <f>E242/#REF!-1</f>
        <v>#REF!</v>
      </c>
      <c r="J242" s="560"/>
    </row>
    <row r="243" spans="1:10" ht="112.5" customHeight="1">
      <c r="A243" s="719" t="s">
        <v>165</v>
      </c>
      <c r="B243" s="605"/>
      <c r="C243" s="298"/>
      <c r="D243" s="36" t="s">
        <v>69</v>
      </c>
      <c r="E243" s="272">
        <v>358</v>
      </c>
      <c r="F243" s="400">
        <v>424</v>
      </c>
      <c r="G243" s="128">
        <v>440</v>
      </c>
      <c r="H243" s="128">
        <v>457</v>
      </c>
      <c r="I243" s="27" t="e">
        <f>E243/#REF!-1</f>
        <v>#REF!</v>
      </c>
      <c r="J243" s="560"/>
    </row>
    <row r="244" spans="1:10" ht="40.5" customHeight="1">
      <c r="A244" s="665" t="s">
        <v>166</v>
      </c>
      <c r="B244" s="568"/>
      <c r="C244" s="298" t="s">
        <v>71</v>
      </c>
      <c r="D244" s="36" t="s">
        <v>127</v>
      </c>
      <c r="E244" s="272">
        <v>1350</v>
      </c>
      <c r="F244" s="400">
        <v>1532</v>
      </c>
      <c r="G244" s="128">
        <v>1593</v>
      </c>
      <c r="H244" s="128">
        <v>1716</v>
      </c>
      <c r="I244" s="27" t="e">
        <f>E244/#REF!-1</f>
        <v>#REF!</v>
      </c>
      <c r="J244" s="616"/>
    </row>
    <row r="245" spans="1:10" ht="76.5" customHeight="1">
      <c r="A245" s="623"/>
      <c r="B245" s="629"/>
      <c r="C245" s="298" t="s">
        <v>67</v>
      </c>
      <c r="D245" s="36" t="s">
        <v>127</v>
      </c>
      <c r="E245" s="272">
        <v>1347</v>
      </c>
      <c r="F245" s="400">
        <v>1592</v>
      </c>
      <c r="G245" s="128">
        <v>1662</v>
      </c>
      <c r="H245" s="128">
        <v>1940</v>
      </c>
      <c r="I245" s="27" t="e">
        <f>E245/#REF!-1</f>
        <v>#REF!</v>
      </c>
      <c r="J245" s="616"/>
    </row>
    <row r="246" spans="1:10" ht="120" customHeight="1">
      <c r="A246" s="719" t="s">
        <v>167</v>
      </c>
      <c r="B246" s="605"/>
      <c r="C246" s="298" t="s">
        <v>67</v>
      </c>
      <c r="D246" s="36" t="s">
        <v>86</v>
      </c>
      <c r="E246" s="272">
        <v>1718</v>
      </c>
      <c r="F246" s="400">
        <v>1952</v>
      </c>
      <c r="G246" s="128">
        <v>2030</v>
      </c>
      <c r="H246" s="128">
        <v>4120</v>
      </c>
      <c r="I246" s="27" t="e">
        <f>E246/#REF!-1</f>
        <v>#REF!</v>
      </c>
      <c r="J246" s="561"/>
    </row>
    <row r="247" spans="1:10" ht="26.25" customHeight="1">
      <c r="A247" s="603" t="s">
        <v>168</v>
      </c>
      <c r="B247" s="604"/>
      <c r="C247" s="604"/>
      <c r="D247" s="605"/>
      <c r="E247" s="19"/>
      <c r="F247" s="19"/>
      <c r="G247" s="19"/>
      <c r="H247" s="134"/>
      <c r="I247" s="19"/>
      <c r="J247" s="19"/>
    </row>
    <row r="248" spans="1:10" ht="18">
      <c r="A248" s="647" t="s">
        <v>104</v>
      </c>
      <c r="B248" s="604"/>
      <c r="C248" s="604"/>
      <c r="D248" s="605"/>
      <c r="E248" s="273"/>
      <c r="F248" s="419"/>
      <c r="G248" s="287"/>
      <c r="H248" s="145"/>
      <c r="I248" s="29"/>
      <c r="J248" s="694"/>
    </row>
    <row r="249" spans="1:10" ht="15" customHeight="1">
      <c r="A249" s="677" t="s">
        <v>169</v>
      </c>
      <c r="B249" s="679" t="s">
        <v>170</v>
      </c>
      <c r="C249" s="24" t="s">
        <v>67</v>
      </c>
      <c r="D249" s="602" t="s">
        <v>69</v>
      </c>
      <c r="E249" s="272">
        <v>117</v>
      </c>
      <c r="F249" s="418">
        <v>139</v>
      </c>
      <c r="G249" s="143">
        <v>145</v>
      </c>
      <c r="H249" s="143">
        <v>150</v>
      </c>
      <c r="I249" s="27" t="e">
        <f>E249/#REF!-1</f>
        <v>#REF!</v>
      </c>
      <c r="J249" s="573"/>
    </row>
    <row r="250" spans="1:10">
      <c r="A250" s="573"/>
      <c r="B250" s="573"/>
      <c r="C250" s="24" t="s">
        <v>118</v>
      </c>
      <c r="D250" s="573"/>
      <c r="E250" s="272">
        <v>125</v>
      </c>
      <c r="F250" s="418">
        <v>148</v>
      </c>
      <c r="G250" s="143">
        <v>154</v>
      </c>
      <c r="H250" s="143">
        <v>160</v>
      </c>
      <c r="I250" s="27" t="e">
        <f>E250/#REF!-1</f>
        <v>#REF!</v>
      </c>
      <c r="J250" s="573"/>
    </row>
    <row r="251" spans="1:10">
      <c r="A251" s="574"/>
      <c r="B251" s="574"/>
      <c r="C251" s="24" t="s">
        <v>94</v>
      </c>
      <c r="D251" s="573"/>
      <c r="E251" s="272">
        <v>301</v>
      </c>
      <c r="F251" s="418">
        <v>356</v>
      </c>
      <c r="G251" s="143">
        <v>370</v>
      </c>
      <c r="H251" s="143">
        <v>384</v>
      </c>
      <c r="I251" s="27" t="e">
        <f>E251/#REF!-1</f>
        <v>#REF!</v>
      </c>
      <c r="J251" s="573"/>
    </row>
    <row r="252" spans="1:10" ht="15" customHeight="1">
      <c r="A252" s="677" t="s">
        <v>171</v>
      </c>
      <c r="B252" s="679" t="s">
        <v>172</v>
      </c>
      <c r="C252" s="24" t="s">
        <v>67</v>
      </c>
      <c r="D252" s="573"/>
      <c r="E252" s="272">
        <v>181</v>
      </c>
      <c r="F252" s="418">
        <v>214</v>
      </c>
      <c r="G252" s="143">
        <v>222</v>
      </c>
      <c r="H252" s="143">
        <v>230</v>
      </c>
      <c r="I252" s="27" t="e">
        <f>E252/#REF!-1</f>
        <v>#REF!</v>
      </c>
      <c r="J252" s="573"/>
    </row>
    <row r="253" spans="1:10">
      <c r="A253" s="573"/>
      <c r="B253" s="573"/>
      <c r="C253" s="24" t="s">
        <v>118</v>
      </c>
      <c r="D253" s="573"/>
      <c r="E253" s="272">
        <v>192</v>
      </c>
      <c r="F253" s="418">
        <v>227</v>
      </c>
      <c r="G253" s="143">
        <v>236</v>
      </c>
      <c r="H253" s="143">
        <v>245</v>
      </c>
      <c r="I253" s="27" t="e">
        <f>E253/#REF!-1</f>
        <v>#REF!</v>
      </c>
      <c r="J253" s="573"/>
    </row>
    <row r="254" spans="1:10">
      <c r="A254" s="574"/>
      <c r="B254" s="574"/>
      <c r="C254" s="24" t="s">
        <v>94</v>
      </c>
      <c r="D254" s="573"/>
      <c r="E254" s="272">
        <v>614</v>
      </c>
      <c r="F254" s="418">
        <v>727</v>
      </c>
      <c r="G254" s="143">
        <v>755</v>
      </c>
      <c r="H254" s="143">
        <v>782</v>
      </c>
      <c r="I254" s="27" t="e">
        <f>E254/#REF!-1</f>
        <v>#REF!</v>
      </c>
      <c r="J254" s="573"/>
    </row>
    <row r="255" spans="1:10" ht="15" customHeight="1">
      <c r="A255" s="677" t="s">
        <v>173</v>
      </c>
      <c r="B255" s="679" t="s">
        <v>174</v>
      </c>
      <c r="C255" s="24" t="s">
        <v>67</v>
      </c>
      <c r="D255" s="573"/>
      <c r="E255" s="272">
        <v>269</v>
      </c>
      <c r="F255" s="418">
        <v>318</v>
      </c>
      <c r="G255" s="143">
        <v>331</v>
      </c>
      <c r="H255" s="143">
        <v>343</v>
      </c>
      <c r="I255" s="27" t="e">
        <f>E255/#REF!-1</f>
        <v>#REF!</v>
      </c>
      <c r="J255" s="573"/>
    </row>
    <row r="256" spans="1:10">
      <c r="A256" s="573"/>
      <c r="B256" s="573"/>
      <c r="C256" s="24" t="s">
        <v>118</v>
      </c>
      <c r="D256" s="573"/>
      <c r="E256" s="272">
        <v>299</v>
      </c>
      <c r="F256" s="418">
        <v>354</v>
      </c>
      <c r="G256" s="143">
        <v>368</v>
      </c>
      <c r="H256" s="143">
        <v>381</v>
      </c>
      <c r="I256" s="27" t="e">
        <f>E256/#REF!-1</f>
        <v>#REF!</v>
      </c>
      <c r="J256" s="573"/>
    </row>
    <row r="257" spans="1:10">
      <c r="A257" s="574"/>
      <c r="B257" s="574"/>
      <c r="C257" s="24" t="s">
        <v>94</v>
      </c>
      <c r="D257" s="574"/>
      <c r="E257" s="272">
        <v>959</v>
      </c>
      <c r="F257" s="418">
        <v>1134</v>
      </c>
      <c r="G257" s="143">
        <v>1177</v>
      </c>
      <c r="H257" s="143">
        <v>1221</v>
      </c>
      <c r="I257" s="27" t="e">
        <f>E257/#REF!-1</f>
        <v>#REF!</v>
      </c>
      <c r="J257" s="573"/>
    </row>
    <row r="258" spans="1:10" ht="15" customHeight="1">
      <c r="A258" s="677" t="s">
        <v>175</v>
      </c>
      <c r="B258" s="679" t="s">
        <v>176</v>
      </c>
      <c r="C258" s="24" t="s">
        <v>67</v>
      </c>
      <c r="D258" s="602" t="s">
        <v>69</v>
      </c>
      <c r="E258" s="272">
        <v>156</v>
      </c>
      <c r="F258" s="418">
        <v>184</v>
      </c>
      <c r="G258" s="143">
        <v>191</v>
      </c>
      <c r="H258" s="143">
        <v>198</v>
      </c>
      <c r="I258" s="27" t="e">
        <f>E258/#REF!-1</f>
        <v>#REF!</v>
      </c>
      <c r="J258" s="573"/>
    </row>
    <row r="259" spans="1:10">
      <c r="A259" s="573"/>
      <c r="B259" s="573"/>
      <c r="C259" s="24" t="s">
        <v>118</v>
      </c>
      <c r="D259" s="573"/>
      <c r="E259" s="272">
        <v>261</v>
      </c>
      <c r="F259" s="418">
        <v>310</v>
      </c>
      <c r="G259" s="143">
        <v>322</v>
      </c>
      <c r="H259" s="143">
        <v>334</v>
      </c>
      <c r="I259" s="27" t="e">
        <f>E259/#REF!-1</f>
        <v>#REF!</v>
      </c>
      <c r="J259" s="573"/>
    </row>
    <row r="260" spans="1:10">
      <c r="A260" s="574"/>
      <c r="B260" s="574"/>
      <c r="C260" s="24" t="s">
        <v>94</v>
      </c>
      <c r="D260" s="574"/>
      <c r="E260" s="272">
        <v>512</v>
      </c>
      <c r="F260" s="418">
        <v>606</v>
      </c>
      <c r="G260" s="143">
        <v>629</v>
      </c>
      <c r="H260" s="143">
        <v>652</v>
      </c>
      <c r="I260" s="27" t="e">
        <f>E260/#REF!-1</f>
        <v>#REF!</v>
      </c>
      <c r="J260" s="573"/>
    </row>
    <row r="261" spans="1:10" ht="15" customHeight="1">
      <c r="A261" s="676" t="s">
        <v>177</v>
      </c>
      <c r="B261" s="679" t="s">
        <v>178</v>
      </c>
      <c r="C261" s="24" t="s">
        <v>67</v>
      </c>
      <c r="D261" s="602" t="s">
        <v>69</v>
      </c>
      <c r="E261" s="272">
        <v>520</v>
      </c>
      <c r="F261" s="418">
        <v>614</v>
      </c>
      <c r="G261" s="143">
        <v>638</v>
      </c>
      <c r="H261" s="143">
        <v>662</v>
      </c>
      <c r="I261" s="27" t="e">
        <f>E261/#REF!-1</f>
        <v>#REF!</v>
      </c>
      <c r="J261" s="573"/>
    </row>
    <row r="262" spans="1:10">
      <c r="A262" s="573"/>
      <c r="B262" s="573"/>
      <c r="C262" s="24" t="s">
        <v>118</v>
      </c>
      <c r="D262" s="573"/>
      <c r="E262" s="272">
        <v>814</v>
      </c>
      <c r="F262" s="418">
        <v>962</v>
      </c>
      <c r="G262" s="143">
        <v>999</v>
      </c>
      <c r="H262" s="143">
        <v>1036</v>
      </c>
      <c r="I262" s="27" t="e">
        <f>E262/#REF!-1</f>
        <v>#REF!</v>
      </c>
      <c r="J262" s="573"/>
    </row>
    <row r="263" spans="1:10">
      <c r="A263" s="574"/>
      <c r="B263" s="574"/>
      <c r="C263" s="24" t="s">
        <v>94</v>
      </c>
      <c r="D263" s="574"/>
      <c r="E263" s="272">
        <v>1279</v>
      </c>
      <c r="F263" s="418">
        <v>1511</v>
      </c>
      <c r="G263" s="143">
        <v>1569</v>
      </c>
      <c r="H263" s="143">
        <v>1628</v>
      </c>
      <c r="I263" s="27" t="e">
        <f>E263/#REF!-1</f>
        <v>#REF!</v>
      </c>
      <c r="J263" s="573"/>
    </row>
    <row r="264" spans="1:10" ht="15" customHeight="1">
      <c r="A264" s="677" t="s">
        <v>179</v>
      </c>
      <c r="B264" s="679" t="s">
        <v>180</v>
      </c>
      <c r="C264" s="24" t="s">
        <v>67</v>
      </c>
      <c r="D264" s="602" t="s">
        <v>69</v>
      </c>
      <c r="E264" s="272">
        <v>394</v>
      </c>
      <c r="F264" s="418">
        <v>448</v>
      </c>
      <c r="G264" s="143">
        <v>466</v>
      </c>
      <c r="H264" s="143">
        <v>503</v>
      </c>
      <c r="I264" s="27" t="e">
        <f>E264/#REF!-1</f>
        <v>#REF!</v>
      </c>
      <c r="J264" s="573"/>
    </row>
    <row r="265" spans="1:10">
      <c r="A265" s="573"/>
      <c r="B265" s="573"/>
      <c r="C265" s="24" t="s">
        <v>118</v>
      </c>
      <c r="D265" s="573"/>
      <c r="E265" s="272">
        <v>610</v>
      </c>
      <c r="F265" s="418">
        <v>693</v>
      </c>
      <c r="G265" s="143">
        <v>721</v>
      </c>
      <c r="H265" s="143">
        <v>777</v>
      </c>
      <c r="I265" s="27" t="e">
        <f>E265/#REF!-1</f>
        <v>#REF!</v>
      </c>
      <c r="J265" s="573"/>
    </row>
    <row r="266" spans="1:10">
      <c r="A266" s="573"/>
      <c r="B266" s="574"/>
      <c r="C266" s="24" t="s">
        <v>94</v>
      </c>
      <c r="D266" s="573"/>
      <c r="E266" s="272">
        <v>1250</v>
      </c>
      <c r="F266" s="418">
        <v>1421</v>
      </c>
      <c r="G266" s="143">
        <v>1438</v>
      </c>
      <c r="H266" s="143">
        <v>1592</v>
      </c>
      <c r="I266" s="27" t="e">
        <f>E266/#REF!-1</f>
        <v>#REF!</v>
      </c>
      <c r="J266" s="573"/>
    </row>
    <row r="267" spans="1:10">
      <c r="A267" s="573"/>
      <c r="B267" s="679" t="s">
        <v>181</v>
      </c>
      <c r="C267" s="24" t="s">
        <v>67</v>
      </c>
      <c r="D267" s="573"/>
      <c r="E267" s="272">
        <v>289</v>
      </c>
      <c r="F267" s="418">
        <v>328</v>
      </c>
      <c r="G267" s="143">
        <v>341</v>
      </c>
      <c r="H267" s="143">
        <v>368</v>
      </c>
      <c r="I267" s="27" t="e">
        <f>E267/#REF!-1</f>
        <v>#REF!</v>
      </c>
      <c r="J267" s="573"/>
    </row>
    <row r="268" spans="1:10">
      <c r="A268" s="573"/>
      <c r="B268" s="573"/>
      <c r="C268" s="24" t="s">
        <v>118</v>
      </c>
      <c r="D268" s="573"/>
      <c r="E268" s="272">
        <v>336</v>
      </c>
      <c r="F268" s="418">
        <v>382</v>
      </c>
      <c r="G268" s="143">
        <v>397</v>
      </c>
      <c r="H268" s="143">
        <v>428</v>
      </c>
      <c r="I268" s="27" t="e">
        <f>E268/#REF!-1</f>
        <v>#REF!</v>
      </c>
      <c r="J268" s="573"/>
    </row>
    <row r="269" spans="1:10">
      <c r="A269" s="573"/>
      <c r="B269" s="574"/>
      <c r="C269" s="24" t="s">
        <v>94</v>
      </c>
      <c r="D269" s="573"/>
      <c r="E269" s="272">
        <v>863</v>
      </c>
      <c r="F269" s="418">
        <v>981</v>
      </c>
      <c r="G269" s="143">
        <v>1020</v>
      </c>
      <c r="H269" s="143">
        <v>1099</v>
      </c>
      <c r="I269" s="27" t="e">
        <f>E269/#REF!-1</f>
        <v>#REF!</v>
      </c>
      <c r="J269" s="573"/>
    </row>
    <row r="270" spans="1:10">
      <c r="A270" s="573"/>
      <c r="B270" s="679" t="s">
        <v>182</v>
      </c>
      <c r="C270" s="24" t="s">
        <v>67</v>
      </c>
      <c r="D270" s="573"/>
      <c r="E270" s="272">
        <v>122</v>
      </c>
      <c r="F270" s="418">
        <v>138</v>
      </c>
      <c r="G270" s="143">
        <v>144</v>
      </c>
      <c r="H270" s="143">
        <v>155</v>
      </c>
      <c r="I270" s="27" t="e">
        <f>E270/#REF!-1</f>
        <v>#REF!</v>
      </c>
      <c r="J270" s="573"/>
    </row>
    <row r="271" spans="1:10">
      <c r="A271" s="573"/>
      <c r="B271" s="573"/>
      <c r="C271" s="24" t="s">
        <v>118</v>
      </c>
      <c r="D271" s="573"/>
      <c r="E271" s="272">
        <v>170</v>
      </c>
      <c r="F271" s="418">
        <v>193</v>
      </c>
      <c r="G271" s="143">
        <v>201</v>
      </c>
      <c r="H271" s="143">
        <v>217</v>
      </c>
      <c r="I271" s="27" t="e">
        <f>E271/#REF!-1</f>
        <v>#REF!</v>
      </c>
      <c r="J271" s="573"/>
    </row>
    <row r="272" spans="1:10">
      <c r="A272" s="574"/>
      <c r="B272" s="574"/>
      <c r="C272" s="24" t="s">
        <v>94</v>
      </c>
      <c r="D272" s="574"/>
      <c r="E272" s="272">
        <v>265</v>
      </c>
      <c r="F272" s="418">
        <v>301</v>
      </c>
      <c r="G272" s="143">
        <v>313</v>
      </c>
      <c r="H272" s="143">
        <v>337</v>
      </c>
      <c r="I272" s="27" t="e">
        <f>E272/#REF!-1</f>
        <v>#REF!</v>
      </c>
      <c r="J272" s="573"/>
    </row>
    <row r="273" spans="1:10" ht="15" customHeight="1">
      <c r="A273" s="677" t="s">
        <v>183</v>
      </c>
      <c r="B273" s="679" t="s">
        <v>184</v>
      </c>
      <c r="C273" s="24" t="s">
        <v>67</v>
      </c>
      <c r="D273" s="602" t="s">
        <v>69</v>
      </c>
      <c r="E273" s="272">
        <v>518</v>
      </c>
      <c r="F273" s="418">
        <v>588</v>
      </c>
      <c r="G273" s="143">
        <v>612</v>
      </c>
      <c r="H273" s="143">
        <v>659</v>
      </c>
      <c r="I273" s="27" t="e">
        <f>E273/#REF!-1</f>
        <v>#REF!</v>
      </c>
      <c r="J273" s="573"/>
    </row>
    <row r="274" spans="1:10">
      <c r="A274" s="573"/>
      <c r="B274" s="573"/>
      <c r="C274" s="24" t="s">
        <v>118</v>
      </c>
      <c r="D274" s="573"/>
      <c r="E274" s="272">
        <v>740</v>
      </c>
      <c r="F274" s="418">
        <v>841</v>
      </c>
      <c r="G274" s="143">
        <v>874</v>
      </c>
      <c r="H274" s="143">
        <v>942</v>
      </c>
      <c r="I274" s="27" t="e">
        <f>E274/#REF!-1</f>
        <v>#REF!</v>
      </c>
      <c r="J274" s="573"/>
    </row>
    <row r="275" spans="1:10">
      <c r="A275" s="574"/>
      <c r="B275" s="574"/>
      <c r="C275" s="24" t="s">
        <v>94</v>
      </c>
      <c r="D275" s="574"/>
      <c r="E275" s="272">
        <v>1276</v>
      </c>
      <c r="F275" s="418">
        <v>1450</v>
      </c>
      <c r="G275" s="143">
        <v>1508</v>
      </c>
      <c r="H275" s="143">
        <v>1624</v>
      </c>
      <c r="I275" s="27" t="e">
        <f>E275/#REF!-1</f>
        <v>#REF!</v>
      </c>
      <c r="J275" s="573"/>
    </row>
    <row r="276" spans="1:10" ht="15" customHeight="1">
      <c r="A276" s="676" t="s">
        <v>185</v>
      </c>
      <c r="B276" s="679" t="s">
        <v>186</v>
      </c>
      <c r="C276" s="24" t="s">
        <v>67</v>
      </c>
      <c r="D276" s="602" t="s">
        <v>69</v>
      </c>
      <c r="E276" s="272">
        <v>748</v>
      </c>
      <c r="F276" s="418">
        <v>850</v>
      </c>
      <c r="G276" s="143">
        <v>884</v>
      </c>
      <c r="H276" s="143">
        <v>952</v>
      </c>
      <c r="I276" s="27" t="e">
        <f>E276/#REF!-1</f>
        <v>#REF!</v>
      </c>
      <c r="J276" s="573"/>
    </row>
    <row r="277" spans="1:10">
      <c r="A277" s="573"/>
      <c r="B277" s="573"/>
      <c r="C277" s="24" t="s">
        <v>118</v>
      </c>
      <c r="D277" s="573"/>
      <c r="E277" s="272">
        <v>1049</v>
      </c>
      <c r="F277" s="418">
        <v>1192</v>
      </c>
      <c r="G277" s="143">
        <v>1240</v>
      </c>
      <c r="H277" s="143">
        <v>1356</v>
      </c>
      <c r="I277" s="27" t="e">
        <f>E277/#REF!-1</f>
        <v>#REF!</v>
      </c>
      <c r="J277" s="573"/>
    </row>
    <row r="278" spans="1:10">
      <c r="A278" s="574"/>
      <c r="B278" s="574"/>
      <c r="C278" s="24" t="s">
        <v>94</v>
      </c>
      <c r="D278" s="574"/>
      <c r="E278" s="272">
        <v>2068</v>
      </c>
      <c r="F278" s="418">
        <v>2350</v>
      </c>
      <c r="G278" s="143">
        <v>2444</v>
      </c>
      <c r="H278" s="143">
        <v>2632</v>
      </c>
      <c r="I278" s="27" t="e">
        <f>E278/#REF!-1</f>
        <v>#REF!</v>
      </c>
      <c r="J278" s="573"/>
    </row>
    <row r="279" spans="1:10" ht="15" customHeight="1">
      <c r="A279" s="676" t="s">
        <v>187</v>
      </c>
      <c r="B279" s="679" t="s">
        <v>188</v>
      </c>
      <c r="C279" s="24" t="s">
        <v>67</v>
      </c>
      <c r="D279" s="602" t="s">
        <v>69</v>
      </c>
      <c r="E279" s="272">
        <v>2458</v>
      </c>
      <c r="F279" s="418">
        <v>2793</v>
      </c>
      <c r="G279" s="143">
        <v>2905</v>
      </c>
      <c r="H279" s="143">
        <v>3129</v>
      </c>
      <c r="I279" s="27" t="e">
        <f>E279/#REF!-1</f>
        <v>#REF!</v>
      </c>
      <c r="J279" s="573"/>
    </row>
    <row r="280" spans="1:10">
      <c r="A280" s="573"/>
      <c r="B280" s="573"/>
      <c r="C280" s="24" t="s">
        <v>118</v>
      </c>
      <c r="D280" s="573"/>
      <c r="E280" s="272">
        <v>2665</v>
      </c>
      <c r="F280" s="418">
        <v>3028</v>
      </c>
      <c r="G280" s="143">
        <v>3149</v>
      </c>
      <c r="H280" s="143">
        <v>3392</v>
      </c>
      <c r="I280" s="27" t="e">
        <f>E280/#REF!-1</f>
        <v>#REF!</v>
      </c>
      <c r="J280" s="573"/>
    </row>
    <row r="281" spans="1:10">
      <c r="A281" s="574"/>
      <c r="B281" s="574"/>
      <c r="C281" s="24" t="s">
        <v>94</v>
      </c>
      <c r="D281" s="574"/>
      <c r="E281" s="272">
        <v>3080</v>
      </c>
      <c r="F281" s="418">
        <v>3500</v>
      </c>
      <c r="G281" s="143">
        <v>3640</v>
      </c>
      <c r="H281" s="143">
        <v>3920</v>
      </c>
      <c r="I281" s="27" t="e">
        <f>E281/#REF!-1</f>
        <v>#REF!</v>
      </c>
      <c r="J281" s="573"/>
    </row>
    <row r="282" spans="1:10" ht="15" customHeight="1">
      <c r="A282" s="676" t="s">
        <v>189</v>
      </c>
      <c r="B282" s="679" t="s">
        <v>190</v>
      </c>
      <c r="C282" s="24" t="s">
        <v>67</v>
      </c>
      <c r="D282" s="602" t="s">
        <v>69</v>
      </c>
      <c r="E282" s="272">
        <v>2025</v>
      </c>
      <c r="F282" s="418">
        <v>2301</v>
      </c>
      <c r="G282" s="143">
        <v>2393</v>
      </c>
      <c r="H282" s="143">
        <v>2577</v>
      </c>
      <c r="I282" s="27" t="e">
        <f>E282/#REF!-1</f>
        <v>#REF!</v>
      </c>
      <c r="J282" s="573"/>
    </row>
    <row r="283" spans="1:10">
      <c r="A283" s="573"/>
      <c r="B283" s="573"/>
      <c r="C283" s="24" t="s">
        <v>118</v>
      </c>
      <c r="D283" s="573"/>
      <c r="E283" s="272">
        <v>2301</v>
      </c>
      <c r="F283" s="418">
        <v>2615</v>
      </c>
      <c r="G283" s="143">
        <v>2719</v>
      </c>
      <c r="H283" s="143">
        <v>2929</v>
      </c>
      <c r="I283" s="27" t="e">
        <f>E283/#REF!-1</f>
        <v>#REF!</v>
      </c>
      <c r="J283" s="573"/>
    </row>
    <row r="284" spans="1:10">
      <c r="A284" s="574"/>
      <c r="B284" s="574"/>
      <c r="C284" s="24" t="s">
        <v>94</v>
      </c>
      <c r="D284" s="574"/>
      <c r="E284" s="272">
        <v>2725</v>
      </c>
      <c r="F284" s="418">
        <v>3221</v>
      </c>
      <c r="G284" s="143">
        <v>3345</v>
      </c>
      <c r="H284" s="143">
        <v>3469</v>
      </c>
      <c r="I284" s="27" t="e">
        <f>E284/#REF!-1</f>
        <v>#REF!</v>
      </c>
      <c r="J284" s="573"/>
    </row>
    <row r="285" spans="1:10" ht="15" customHeight="1">
      <c r="A285" s="676" t="s">
        <v>191</v>
      </c>
      <c r="B285" s="679" t="s">
        <v>192</v>
      </c>
      <c r="C285" s="24" t="s">
        <v>67</v>
      </c>
      <c r="D285" s="602" t="s">
        <v>69</v>
      </c>
      <c r="E285" s="272">
        <v>349</v>
      </c>
      <c r="F285" s="418">
        <v>397</v>
      </c>
      <c r="G285" s="143">
        <v>413</v>
      </c>
      <c r="H285" s="143">
        <v>445</v>
      </c>
      <c r="I285" s="27" t="e">
        <f>E285/#REF!-1</f>
        <v>#REF!</v>
      </c>
      <c r="J285" s="573"/>
    </row>
    <row r="286" spans="1:10">
      <c r="A286" s="573"/>
      <c r="B286" s="573"/>
      <c r="C286" s="24" t="s">
        <v>118</v>
      </c>
      <c r="D286" s="573"/>
      <c r="E286" s="272">
        <v>354</v>
      </c>
      <c r="F286" s="418">
        <v>402</v>
      </c>
      <c r="G286" s="143">
        <v>429</v>
      </c>
      <c r="H286" s="143">
        <v>462</v>
      </c>
      <c r="I286" s="27" t="e">
        <f>E286/#REF!-1</f>
        <v>#REF!</v>
      </c>
      <c r="J286" s="573"/>
    </row>
    <row r="287" spans="1:10">
      <c r="A287" s="574"/>
      <c r="B287" s="574"/>
      <c r="C287" s="24" t="s">
        <v>94</v>
      </c>
      <c r="D287" s="574"/>
      <c r="E287" s="272">
        <v>881</v>
      </c>
      <c r="F287" s="418">
        <v>1001</v>
      </c>
      <c r="G287" s="143">
        <v>1041</v>
      </c>
      <c r="H287" s="143">
        <v>1121</v>
      </c>
      <c r="I287" s="27" t="e">
        <f>E287/#REF!-1</f>
        <v>#REF!</v>
      </c>
      <c r="J287" s="574"/>
    </row>
    <row r="288" spans="1:10" ht="26.25" customHeight="1">
      <c r="A288" s="603" t="s">
        <v>193</v>
      </c>
      <c r="B288" s="604"/>
      <c r="C288" s="604"/>
      <c r="D288" s="605"/>
      <c r="E288" s="19"/>
      <c r="F288" s="19"/>
      <c r="G288" s="19"/>
      <c r="H288" s="19"/>
      <c r="I288" s="19"/>
      <c r="J288" s="19"/>
    </row>
    <row r="289" spans="1:10" ht="18">
      <c r="A289" s="647" t="s">
        <v>100</v>
      </c>
      <c r="B289" s="604"/>
      <c r="C289" s="604"/>
      <c r="D289" s="605"/>
      <c r="E289" s="273"/>
      <c r="F289" s="433"/>
      <c r="G289" s="145"/>
      <c r="H289" s="145"/>
      <c r="I289" s="29"/>
      <c r="J289" s="86"/>
    </row>
    <row r="290" spans="1:10" ht="15" customHeight="1">
      <c r="A290" s="677" t="s">
        <v>194</v>
      </c>
      <c r="B290" s="680" t="s">
        <v>195</v>
      </c>
      <c r="C290" s="24" t="s">
        <v>71</v>
      </c>
      <c r="D290" s="696" t="s">
        <v>196</v>
      </c>
      <c r="E290" s="272">
        <v>92</v>
      </c>
      <c r="F290" s="418">
        <v>105</v>
      </c>
      <c r="G290" s="143">
        <v>110</v>
      </c>
      <c r="H290" s="143">
        <v>120</v>
      </c>
      <c r="I290" s="27" t="e">
        <f>E290/#REF!-1</f>
        <v>#REF!</v>
      </c>
      <c r="J290" s="616"/>
    </row>
    <row r="291" spans="1:10">
      <c r="A291" s="573"/>
      <c r="B291" s="574"/>
      <c r="C291" s="24" t="s">
        <v>67</v>
      </c>
      <c r="D291" s="573"/>
      <c r="E291" s="272">
        <v>95</v>
      </c>
      <c r="F291" s="418">
        <v>110</v>
      </c>
      <c r="G291" s="143">
        <v>120</v>
      </c>
      <c r="H291" s="143">
        <v>125</v>
      </c>
      <c r="I291" s="27" t="e">
        <f>E291/#REF!-1</f>
        <v>#REF!</v>
      </c>
      <c r="J291" s="616"/>
    </row>
    <row r="292" spans="1:10">
      <c r="A292" s="573"/>
      <c r="B292" s="680" t="s">
        <v>197</v>
      </c>
      <c r="C292" s="24" t="s">
        <v>71</v>
      </c>
      <c r="D292" s="573"/>
      <c r="E292" s="272">
        <v>79</v>
      </c>
      <c r="F292" s="418">
        <v>82</v>
      </c>
      <c r="G292" s="143">
        <v>86</v>
      </c>
      <c r="H292" s="143">
        <v>101</v>
      </c>
      <c r="I292" s="27" t="e">
        <f>E292/#REF!-1</f>
        <v>#REF!</v>
      </c>
      <c r="J292" s="616"/>
    </row>
    <row r="293" spans="1:10">
      <c r="A293" s="573"/>
      <c r="B293" s="574"/>
      <c r="C293" s="24" t="s">
        <v>67</v>
      </c>
      <c r="D293" s="573"/>
      <c r="E293" s="272">
        <v>94</v>
      </c>
      <c r="F293" s="418">
        <v>99</v>
      </c>
      <c r="G293" s="143">
        <v>103</v>
      </c>
      <c r="H293" s="143">
        <v>120</v>
      </c>
      <c r="I293" s="27" t="e">
        <f>E293/#REF!-1</f>
        <v>#REF!</v>
      </c>
      <c r="J293" s="616"/>
    </row>
    <row r="294" spans="1:10">
      <c r="A294" s="573"/>
      <c r="B294" s="680" t="s">
        <v>198</v>
      </c>
      <c r="C294" s="24" t="s">
        <v>71</v>
      </c>
      <c r="D294" s="573"/>
      <c r="E294" s="272">
        <v>117</v>
      </c>
      <c r="F294" s="418">
        <v>123</v>
      </c>
      <c r="G294" s="143">
        <v>128</v>
      </c>
      <c r="H294" s="143">
        <v>150</v>
      </c>
      <c r="I294" s="27" t="e">
        <f>E294/#REF!-1</f>
        <v>#REF!</v>
      </c>
      <c r="J294" s="616"/>
    </row>
    <row r="295" spans="1:10">
      <c r="A295" s="573"/>
      <c r="B295" s="574"/>
      <c r="C295" s="24" t="s">
        <v>67</v>
      </c>
      <c r="D295" s="573"/>
      <c r="E295" s="272">
        <v>108</v>
      </c>
      <c r="F295" s="418">
        <v>125</v>
      </c>
      <c r="G295" s="143">
        <v>130</v>
      </c>
      <c r="H295" s="143">
        <v>155</v>
      </c>
      <c r="I295" s="27" t="e">
        <f>E295/#REF!-1</f>
        <v>#REF!</v>
      </c>
      <c r="J295" s="616"/>
    </row>
    <row r="296" spans="1:10">
      <c r="A296" s="573"/>
      <c r="B296" s="680" t="s">
        <v>199</v>
      </c>
      <c r="C296" s="24" t="s">
        <v>71</v>
      </c>
      <c r="D296" s="573"/>
      <c r="E296" s="272">
        <v>119</v>
      </c>
      <c r="F296" s="418">
        <v>126</v>
      </c>
      <c r="G296" s="143">
        <v>131</v>
      </c>
      <c r="H296" s="143">
        <v>153</v>
      </c>
      <c r="I296" s="27" t="e">
        <f>E296/#REF!-1</f>
        <v>#REF!</v>
      </c>
      <c r="J296" s="616"/>
    </row>
    <row r="297" spans="1:10">
      <c r="A297" s="573"/>
      <c r="B297" s="574"/>
      <c r="C297" s="24" t="s">
        <v>67</v>
      </c>
      <c r="D297" s="573"/>
      <c r="E297" s="272">
        <v>114</v>
      </c>
      <c r="F297" s="418">
        <v>135</v>
      </c>
      <c r="G297" s="143">
        <v>142</v>
      </c>
      <c r="H297" s="143">
        <v>161</v>
      </c>
      <c r="I297" s="27" t="e">
        <f>E297/#REF!-1</f>
        <v>#REF!</v>
      </c>
      <c r="J297" s="616"/>
    </row>
    <row r="298" spans="1:10">
      <c r="A298" s="573"/>
      <c r="B298" s="680" t="s">
        <v>200</v>
      </c>
      <c r="C298" s="24" t="s">
        <v>71</v>
      </c>
      <c r="D298" s="573"/>
      <c r="E298" s="272">
        <v>119</v>
      </c>
      <c r="F298" s="418">
        <v>126</v>
      </c>
      <c r="G298" s="143">
        <v>131</v>
      </c>
      <c r="H298" s="143">
        <v>153</v>
      </c>
      <c r="I298" s="27" t="e">
        <f>E298/#REF!-1</f>
        <v>#REF!</v>
      </c>
      <c r="J298" s="616"/>
    </row>
    <row r="299" spans="1:10">
      <c r="A299" s="573"/>
      <c r="B299" s="574"/>
      <c r="C299" s="24" t="s">
        <v>67</v>
      </c>
      <c r="D299" s="573"/>
      <c r="E299" s="272">
        <v>122</v>
      </c>
      <c r="F299" s="418">
        <v>131</v>
      </c>
      <c r="G299" s="143">
        <v>137</v>
      </c>
      <c r="H299" s="143">
        <v>162</v>
      </c>
      <c r="I299" s="27" t="e">
        <f>E299/#REF!-1</f>
        <v>#REF!</v>
      </c>
      <c r="J299" s="616"/>
    </row>
    <row r="300" spans="1:10">
      <c r="A300" s="573"/>
      <c r="B300" s="680" t="s">
        <v>201</v>
      </c>
      <c r="C300" s="24" t="s">
        <v>71</v>
      </c>
      <c r="D300" s="573"/>
      <c r="E300" s="272">
        <v>170</v>
      </c>
      <c r="F300" s="418">
        <v>178</v>
      </c>
      <c r="G300" s="143">
        <v>186</v>
      </c>
      <c r="H300" s="143">
        <v>217</v>
      </c>
      <c r="I300" s="27" t="e">
        <f>E300/#REF!-1</f>
        <v>#REF!</v>
      </c>
      <c r="J300" s="616"/>
    </row>
    <row r="301" spans="1:10">
      <c r="A301" s="573"/>
      <c r="B301" s="574"/>
      <c r="C301" s="24" t="s">
        <v>67</v>
      </c>
      <c r="D301" s="573"/>
      <c r="E301" s="272">
        <v>213</v>
      </c>
      <c r="F301" s="418">
        <v>224</v>
      </c>
      <c r="G301" s="143">
        <v>233</v>
      </c>
      <c r="H301" s="143">
        <v>272</v>
      </c>
      <c r="I301" s="27" t="e">
        <f>E301/#REF!-1</f>
        <v>#REF!</v>
      </c>
      <c r="J301" s="616"/>
    </row>
    <row r="302" spans="1:10">
      <c r="A302" s="573"/>
      <c r="B302" s="680" t="s">
        <v>202</v>
      </c>
      <c r="C302" s="24" t="s">
        <v>71</v>
      </c>
      <c r="D302" s="573"/>
      <c r="E302" s="272">
        <v>228</v>
      </c>
      <c r="F302" s="418">
        <v>238</v>
      </c>
      <c r="G302" s="143">
        <v>248</v>
      </c>
      <c r="H302" s="143">
        <v>361</v>
      </c>
      <c r="I302" s="27" t="e">
        <f>E302/#REF!-1</f>
        <v>#REF!</v>
      </c>
      <c r="J302" s="616"/>
    </row>
    <row r="303" spans="1:10">
      <c r="A303" s="573"/>
      <c r="B303" s="574"/>
      <c r="C303" s="24" t="s">
        <v>67</v>
      </c>
      <c r="D303" s="573"/>
      <c r="E303" s="272">
        <v>266</v>
      </c>
      <c r="F303" s="418">
        <v>278</v>
      </c>
      <c r="G303" s="143">
        <v>290</v>
      </c>
      <c r="H303" s="143">
        <v>499</v>
      </c>
      <c r="I303" s="27" t="e">
        <f>E303/#REF!-1</f>
        <v>#REF!</v>
      </c>
      <c r="J303" s="616"/>
    </row>
    <row r="304" spans="1:10">
      <c r="A304" s="573"/>
      <c r="B304" s="680" t="s">
        <v>203</v>
      </c>
      <c r="C304" s="24" t="s">
        <v>71</v>
      </c>
      <c r="D304" s="573"/>
      <c r="E304" s="272">
        <v>206</v>
      </c>
      <c r="F304" s="418">
        <v>216</v>
      </c>
      <c r="G304" s="143">
        <v>225</v>
      </c>
      <c r="H304" s="143">
        <v>263</v>
      </c>
      <c r="I304" s="27" t="e">
        <f>E304/#REF!-1</f>
        <v>#REF!</v>
      </c>
      <c r="J304" s="616"/>
    </row>
    <row r="305" spans="1:10">
      <c r="A305" s="573"/>
      <c r="B305" s="574"/>
      <c r="C305" s="24" t="s">
        <v>67</v>
      </c>
      <c r="D305" s="573"/>
      <c r="E305" s="272">
        <v>270</v>
      </c>
      <c r="F305" s="418">
        <v>282</v>
      </c>
      <c r="G305" s="143">
        <v>295</v>
      </c>
      <c r="H305" s="143">
        <v>344</v>
      </c>
      <c r="I305" s="27" t="e">
        <f>E305/#REF!-1</f>
        <v>#REF!</v>
      </c>
      <c r="J305" s="616"/>
    </row>
    <row r="306" spans="1:10">
      <c r="A306" s="573"/>
      <c r="B306" s="680" t="s">
        <v>204</v>
      </c>
      <c r="C306" s="24" t="s">
        <v>71</v>
      </c>
      <c r="D306" s="573"/>
      <c r="E306" s="272">
        <v>194</v>
      </c>
      <c r="F306" s="418">
        <v>203</v>
      </c>
      <c r="G306" s="143">
        <v>212</v>
      </c>
      <c r="H306" s="143">
        <v>245</v>
      </c>
      <c r="I306" s="27" t="e">
        <f>E306/#REF!-1</f>
        <v>#REF!</v>
      </c>
      <c r="J306" s="616"/>
    </row>
    <row r="307" spans="1:10">
      <c r="A307" s="574"/>
      <c r="B307" s="574"/>
      <c r="C307" s="24" t="s">
        <v>67</v>
      </c>
      <c r="D307" s="574"/>
      <c r="E307" s="272">
        <v>246</v>
      </c>
      <c r="F307" s="418">
        <v>257</v>
      </c>
      <c r="G307" s="143">
        <v>268</v>
      </c>
      <c r="H307" s="143">
        <v>314</v>
      </c>
      <c r="I307" s="27" t="e">
        <f>E307/#REF!-1</f>
        <v>#REF!</v>
      </c>
      <c r="J307" s="616"/>
    </row>
    <row r="308" spans="1:10" ht="21" customHeight="1">
      <c r="A308" s="678" t="s">
        <v>205</v>
      </c>
      <c r="B308" s="24" t="s">
        <v>206</v>
      </c>
      <c r="C308" s="24" t="s">
        <v>207</v>
      </c>
      <c r="D308" s="602" t="s">
        <v>208</v>
      </c>
      <c r="E308" s="272">
        <v>3026</v>
      </c>
      <c r="F308" s="418">
        <v>3250</v>
      </c>
      <c r="G308" s="143">
        <v>3576.7</v>
      </c>
      <c r="H308" s="143">
        <v>3851</v>
      </c>
      <c r="I308" s="27" t="e">
        <f>E308/#REF!-1</f>
        <v>#REF!</v>
      </c>
      <c r="J308" s="616"/>
    </row>
    <row r="309" spans="1:10" ht="19.5" customHeight="1">
      <c r="A309" s="594"/>
      <c r="B309" s="24" t="s">
        <v>209</v>
      </c>
      <c r="C309" s="24" t="s">
        <v>207</v>
      </c>
      <c r="D309" s="573"/>
      <c r="E309" s="272">
        <v>3081</v>
      </c>
      <c r="F309" s="418">
        <v>3365</v>
      </c>
      <c r="G309" s="143">
        <v>3645</v>
      </c>
      <c r="H309" s="143">
        <v>3926</v>
      </c>
      <c r="I309" s="27" t="e">
        <f>E309/#REF!-1</f>
        <v>#REF!</v>
      </c>
      <c r="J309" s="616"/>
    </row>
    <row r="310" spans="1:10" ht="18" customHeight="1">
      <c r="A310" s="594"/>
      <c r="B310" s="24" t="s">
        <v>206</v>
      </c>
      <c r="C310" s="24" t="s">
        <v>210</v>
      </c>
      <c r="D310" s="573"/>
      <c r="E310" s="272">
        <v>4424</v>
      </c>
      <c r="F310" s="418">
        <v>5250</v>
      </c>
      <c r="G310" s="143">
        <v>5250</v>
      </c>
      <c r="H310" s="143">
        <v>5250</v>
      </c>
      <c r="I310" s="27" t="e">
        <f>E310/#REF!-1</f>
        <v>#REF!</v>
      </c>
      <c r="J310" s="616"/>
    </row>
    <row r="311" spans="1:10" ht="21.75" customHeight="1">
      <c r="A311" s="594"/>
      <c r="B311" s="24" t="s">
        <v>209</v>
      </c>
      <c r="C311" s="24" t="s">
        <v>355</v>
      </c>
      <c r="D311" s="573"/>
      <c r="E311" s="272">
        <v>3706</v>
      </c>
      <c r="F311" s="418">
        <v>4045</v>
      </c>
      <c r="G311" s="143">
        <v>4380</v>
      </c>
      <c r="H311" s="143">
        <v>4717</v>
      </c>
      <c r="I311" s="27" t="e">
        <f>E311/#REF!-1</f>
        <v>#REF!</v>
      </c>
      <c r="J311" s="616"/>
    </row>
    <row r="312" spans="1:10" ht="24.75" customHeight="1">
      <c r="A312" s="595"/>
      <c r="B312" s="24" t="s">
        <v>209</v>
      </c>
      <c r="C312" s="24" t="s">
        <v>356</v>
      </c>
      <c r="D312" s="574"/>
      <c r="E312" s="272">
        <v>4329</v>
      </c>
      <c r="F312" s="418">
        <v>4720</v>
      </c>
      <c r="G312" s="143">
        <v>5115</v>
      </c>
      <c r="H312" s="143">
        <v>5509</v>
      </c>
      <c r="I312" s="27" t="e">
        <f>E312/#REF!-1</f>
        <v>#REF!</v>
      </c>
      <c r="J312" s="616"/>
    </row>
    <row r="313" spans="1:10" ht="18">
      <c r="A313" s="647" t="s">
        <v>211</v>
      </c>
      <c r="B313" s="604"/>
      <c r="C313" s="604"/>
      <c r="D313" s="605"/>
      <c r="E313" s="273"/>
      <c r="F313" s="433"/>
      <c r="G313" s="145"/>
      <c r="H313" s="145"/>
      <c r="I313" s="348"/>
      <c r="J313" s="560"/>
    </row>
    <row r="314" spans="1:10" ht="15" customHeight="1">
      <c r="A314" s="706" t="s">
        <v>212</v>
      </c>
      <c r="B314" s="679" t="s">
        <v>195</v>
      </c>
      <c r="C314" s="24" t="s">
        <v>71</v>
      </c>
      <c r="D314" s="602" t="s">
        <v>213</v>
      </c>
      <c r="E314" s="272">
        <v>132</v>
      </c>
      <c r="F314" s="418">
        <v>138</v>
      </c>
      <c r="G314" s="143">
        <v>144</v>
      </c>
      <c r="H314" s="143">
        <v>168</v>
      </c>
      <c r="I314" s="27" t="e">
        <f>E314/#REF!-1</f>
        <v>#REF!</v>
      </c>
      <c r="J314" s="616"/>
    </row>
    <row r="315" spans="1:10">
      <c r="A315" s="707"/>
      <c r="B315" s="574"/>
      <c r="C315" s="24" t="s">
        <v>67</v>
      </c>
      <c r="D315" s="573"/>
      <c r="E315" s="272">
        <v>135</v>
      </c>
      <c r="F315" s="418">
        <v>142</v>
      </c>
      <c r="G315" s="143">
        <v>148</v>
      </c>
      <c r="H315" s="143">
        <v>172</v>
      </c>
      <c r="I315" s="27" t="e">
        <f>E315/#REF!-1</f>
        <v>#REF!</v>
      </c>
      <c r="J315" s="616"/>
    </row>
    <row r="316" spans="1:10">
      <c r="A316" s="707"/>
      <c r="B316" s="679" t="s">
        <v>197</v>
      </c>
      <c r="C316" s="24" t="s">
        <v>71</v>
      </c>
      <c r="D316" s="573"/>
      <c r="E316" s="272">
        <v>118</v>
      </c>
      <c r="F316" s="418">
        <v>124</v>
      </c>
      <c r="G316" s="143">
        <v>129</v>
      </c>
      <c r="H316" s="143">
        <v>151</v>
      </c>
      <c r="I316" s="27" t="e">
        <f>E316/#REF!-1</f>
        <v>#REF!</v>
      </c>
      <c r="J316" s="616"/>
    </row>
    <row r="317" spans="1:10">
      <c r="A317" s="707"/>
      <c r="B317" s="574"/>
      <c r="C317" s="24" t="s">
        <v>67</v>
      </c>
      <c r="D317" s="573"/>
      <c r="E317" s="272">
        <v>134</v>
      </c>
      <c r="F317" s="418">
        <v>140</v>
      </c>
      <c r="G317" s="143">
        <v>146</v>
      </c>
      <c r="H317" s="143">
        <v>171</v>
      </c>
      <c r="I317" s="27" t="e">
        <f>E317/#REF!-1</f>
        <v>#REF!</v>
      </c>
      <c r="J317" s="616"/>
    </row>
    <row r="318" spans="1:10">
      <c r="A318" s="707"/>
      <c r="B318" s="679" t="s">
        <v>176</v>
      </c>
      <c r="C318" s="24" t="s">
        <v>71</v>
      </c>
      <c r="D318" s="573"/>
      <c r="E318" s="272">
        <v>152</v>
      </c>
      <c r="F318" s="418">
        <v>160</v>
      </c>
      <c r="G318" s="143">
        <v>167</v>
      </c>
      <c r="H318" s="143">
        <v>195</v>
      </c>
      <c r="I318" s="27" t="e">
        <f>E318/#REF!-1</f>
        <v>#REF!</v>
      </c>
      <c r="J318" s="616"/>
    </row>
    <row r="319" spans="1:10">
      <c r="A319" s="707"/>
      <c r="B319" s="574"/>
      <c r="C319" s="24" t="s">
        <v>67</v>
      </c>
      <c r="D319" s="573"/>
      <c r="E319" s="272">
        <v>163</v>
      </c>
      <c r="F319" s="418">
        <v>171</v>
      </c>
      <c r="G319" s="143">
        <v>178</v>
      </c>
      <c r="H319" s="143">
        <v>209</v>
      </c>
      <c r="I319" s="27" t="e">
        <f>E319/#REF!-1</f>
        <v>#REF!</v>
      </c>
      <c r="J319" s="616"/>
    </row>
    <row r="320" spans="1:10">
      <c r="A320" s="707"/>
      <c r="B320" s="679" t="s">
        <v>198</v>
      </c>
      <c r="C320" s="24" t="s">
        <v>71</v>
      </c>
      <c r="D320" s="573"/>
      <c r="E320" s="272">
        <v>157</v>
      </c>
      <c r="F320" s="418">
        <v>164</v>
      </c>
      <c r="G320" s="143">
        <v>172</v>
      </c>
      <c r="H320" s="143">
        <v>200</v>
      </c>
      <c r="I320" s="27" t="e">
        <f>E320/#REF!-1</f>
        <v>#REF!</v>
      </c>
      <c r="J320" s="616"/>
    </row>
    <row r="321" spans="1:10">
      <c r="A321" s="707"/>
      <c r="B321" s="574"/>
      <c r="C321" s="24" t="s">
        <v>67</v>
      </c>
      <c r="D321" s="573"/>
      <c r="E321" s="272">
        <v>148</v>
      </c>
      <c r="F321" s="418">
        <v>170</v>
      </c>
      <c r="G321" s="143">
        <v>176</v>
      </c>
      <c r="H321" s="143">
        <v>209</v>
      </c>
      <c r="I321" s="27" t="e">
        <f>E321/#REF!-1</f>
        <v>#REF!</v>
      </c>
      <c r="J321" s="616"/>
    </row>
    <row r="322" spans="1:10">
      <c r="A322" s="707"/>
      <c r="B322" s="680" t="s">
        <v>199</v>
      </c>
      <c r="C322" s="24" t="s">
        <v>71</v>
      </c>
      <c r="D322" s="738"/>
      <c r="E322" s="272"/>
      <c r="F322" s="418">
        <v>140</v>
      </c>
      <c r="G322" s="143">
        <v>145</v>
      </c>
      <c r="H322" s="143">
        <v>150</v>
      </c>
      <c r="I322" s="27"/>
      <c r="J322" s="616"/>
    </row>
    <row r="323" spans="1:10">
      <c r="A323" s="707"/>
      <c r="B323" s="574"/>
      <c r="C323" s="24" t="s">
        <v>67</v>
      </c>
      <c r="D323" s="738"/>
      <c r="E323" s="272"/>
      <c r="F323" s="418">
        <v>143</v>
      </c>
      <c r="G323" s="143">
        <v>149</v>
      </c>
      <c r="H323" s="143">
        <v>157</v>
      </c>
      <c r="I323" s="27"/>
      <c r="J323" s="616"/>
    </row>
    <row r="324" spans="1:10">
      <c r="A324" s="707"/>
      <c r="B324" s="679" t="s">
        <v>200</v>
      </c>
      <c r="C324" s="24" t="s">
        <v>71</v>
      </c>
      <c r="D324" s="573"/>
      <c r="E324" s="272">
        <v>159</v>
      </c>
      <c r="F324" s="418">
        <v>167</v>
      </c>
      <c r="G324" s="143">
        <v>174</v>
      </c>
      <c r="H324" s="143">
        <v>203</v>
      </c>
      <c r="I324" s="27" t="e">
        <f>E324/#REF!-1</f>
        <v>#REF!</v>
      </c>
      <c r="J324" s="616"/>
    </row>
    <row r="325" spans="1:10">
      <c r="A325" s="707"/>
      <c r="B325" s="574"/>
      <c r="C325" s="24" t="s">
        <v>67</v>
      </c>
      <c r="D325" s="573"/>
      <c r="E325" s="272">
        <v>160</v>
      </c>
      <c r="F325" s="418">
        <v>170</v>
      </c>
      <c r="G325" s="143">
        <v>179</v>
      </c>
      <c r="H325" s="143">
        <v>206</v>
      </c>
      <c r="I325" s="27" t="e">
        <f>E325/#REF!-1</f>
        <v>#REF!</v>
      </c>
      <c r="J325" s="616"/>
    </row>
    <row r="326" spans="1:10">
      <c r="A326" s="707"/>
      <c r="B326" s="679" t="s">
        <v>201</v>
      </c>
      <c r="C326" s="24" t="s">
        <v>71</v>
      </c>
      <c r="D326" s="573"/>
      <c r="E326" s="272">
        <v>239</v>
      </c>
      <c r="F326" s="418">
        <v>251</v>
      </c>
      <c r="G326" s="143">
        <v>262</v>
      </c>
      <c r="H326" s="143">
        <v>305</v>
      </c>
      <c r="I326" s="27" t="e">
        <f>E326/#REF!-1</f>
        <v>#REF!</v>
      </c>
      <c r="J326" s="616"/>
    </row>
    <row r="327" spans="1:10">
      <c r="A327" s="707"/>
      <c r="B327" s="574"/>
      <c r="C327" s="24" t="s">
        <v>67</v>
      </c>
      <c r="D327" s="573"/>
      <c r="E327" s="272">
        <v>259</v>
      </c>
      <c r="F327" s="418">
        <v>271</v>
      </c>
      <c r="G327" s="143">
        <v>283</v>
      </c>
      <c r="H327" s="143">
        <v>330</v>
      </c>
      <c r="I327" s="27" t="e">
        <f>E327/#REF!-1</f>
        <v>#REF!</v>
      </c>
      <c r="J327" s="616"/>
    </row>
    <row r="328" spans="1:10">
      <c r="A328" s="707"/>
      <c r="B328" s="739" t="s">
        <v>202</v>
      </c>
      <c r="C328" s="24" t="s">
        <v>71</v>
      </c>
      <c r="D328" s="573"/>
      <c r="E328" s="272">
        <v>253</v>
      </c>
      <c r="F328" s="418">
        <v>277</v>
      </c>
      <c r="G328" s="143">
        <v>288</v>
      </c>
      <c r="H328" s="143">
        <v>361</v>
      </c>
      <c r="I328" s="27" t="e">
        <f>E328/#REF!-1</f>
        <v>#REF!</v>
      </c>
      <c r="J328" s="616"/>
    </row>
    <row r="329" spans="1:10">
      <c r="A329" s="707"/>
      <c r="B329" s="574"/>
      <c r="C329" s="24" t="s">
        <v>67</v>
      </c>
      <c r="D329" s="573"/>
      <c r="E329" s="272">
        <v>295</v>
      </c>
      <c r="F329" s="418">
        <v>322</v>
      </c>
      <c r="G329" s="143">
        <v>336</v>
      </c>
      <c r="H329" s="143">
        <v>495</v>
      </c>
      <c r="I329" s="27" t="e">
        <f>E329/#REF!-1</f>
        <v>#REF!</v>
      </c>
      <c r="J329" s="616"/>
    </row>
    <row r="330" spans="1:10">
      <c r="A330" s="707"/>
      <c r="B330" s="679" t="s">
        <v>203</v>
      </c>
      <c r="C330" s="24" t="s">
        <v>71</v>
      </c>
      <c r="D330" s="573"/>
      <c r="E330" s="272">
        <v>283</v>
      </c>
      <c r="F330" s="418">
        <v>296</v>
      </c>
      <c r="G330" s="143">
        <v>309</v>
      </c>
      <c r="H330" s="143">
        <v>361</v>
      </c>
      <c r="I330" s="27" t="e">
        <f>E330/#REF!-1</f>
        <v>#REF!</v>
      </c>
      <c r="J330" s="616"/>
    </row>
    <row r="331" spans="1:10">
      <c r="A331" s="707"/>
      <c r="B331" s="574"/>
      <c r="C331" s="24" t="s">
        <v>67</v>
      </c>
      <c r="D331" s="573"/>
      <c r="E331" s="272">
        <v>314</v>
      </c>
      <c r="F331" s="418">
        <v>329</v>
      </c>
      <c r="G331" s="143">
        <v>343</v>
      </c>
      <c r="H331" s="143">
        <v>400</v>
      </c>
      <c r="I331" s="27" t="e">
        <f>E331/#REF!-1</f>
        <v>#REF!</v>
      </c>
      <c r="J331" s="616"/>
    </row>
    <row r="332" spans="1:10">
      <c r="A332" s="707"/>
      <c r="B332" s="679" t="s">
        <v>204</v>
      </c>
      <c r="C332" s="24" t="s">
        <v>71</v>
      </c>
      <c r="D332" s="573"/>
      <c r="E332" s="272">
        <v>268</v>
      </c>
      <c r="F332" s="418">
        <v>281</v>
      </c>
      <c r="G332" s="143">
        <v>293</v>
      </c>
      <c r="H332" s="143">
        <v>342</v>
      </c>
      <c r="I332" s="27" t="e">
        <f>E332/#REF!-1</f>
        <v>#REF!</v>
      </c>
      <c r="J332" s="616"/>
    </row>
    <row r="333" spans="1:10">
      <c r="A333" s="708"/>
      <c r="B333" s="574"/>
      <c r="C333" s="24" t="s">
        <v>67</v>
      </c>
      <c r="D333" s="574"/>
      <c r="E333" s="272">
        <v>291</v>
      </c>
      <c r="F333" s="418">
        <v>304</v>
      </c>
      <c r="G333" s="143">
        <v>317</v>
      </c>
      <c r="H333" s="143">
        <v>371</v>
      </c>
      <c r="I333" s="27" t="e">
        <f>E333/#REF!-1</f>
        <v>#REF!</v>
      </c>
      <c r="J333" s="561"/>
    </row>
    <row r="334" spans="1:10" ht="26.25" customHeight="1">
      <c r="A334" s="603" t="s">
        <v>214</v>
      </c>
      <c r="B334" s="604"/>
      <c r="C334" s="604"/>
      <c r="D334" s="605"/>
      <c r="E334" s="434"/>
      <c r="F334" s="434"/>
      <c r="G334" s="434"/>
      <c r="H334" s="435"/>
      <c r="I334" s="19"/>
      <c r="J334" s="19"/>
    </row>
    <row r="335" spans="1:10" ht="18">
      <c r="A335" s="647" t="s">
        <v>215</v>
      </c>
      <c r="B335" s="604"/>
      <c r="C335" s="604"/>
      <c r="D335" s="605"/>
      <c r="E335" s="273"/>
      <c r="F335" s="433"/>
      <c r="G335" s="145"/>
      <c r="H335" s="145"/>
      <c r="I335" s="29"/>
      <c r="J335" s="694"/>
    </row>
    <row r="336" spans="1:10" ht="18">
      <c r="A336" s="697" t="s">
        <v>216</v>
      </c>
      <c r="B336" s="24" t="s">
        <v>217</v>
      </c>
      <c r="C336" s="299"/>
      <c r="D336" s="602" t="s">
        <v>218</v>
      </c>
      <c r="E336" s="272">
        <v>203</v>
      </c>
      <c r="F336" s="418">
        <v>212</v>
      </c>
      <c r="G336" s="143">
        <v>222</v>
      </c>
      <c r="H336" s="143">
        <v>259</v>
      </c>
      <c r="I336" s="27" t="e">
        <f>E336/#REF!-1</f>
        <v>#REF!</v>
      </c>
      <c r="J336" s="573"/>
    </row>
    <row r="337" spans="1:10">
      <c r="A337" s="573"/>
      <c r="B337" s="24" t="s">
        <v>219</v>
      </c>
      <c r="C337" s="37"/>
      <c r="D337" s="573"/>
      <c r="E337" s="272">
        <v>214</v>
      </c>
      <c r="F337" s="418">
        <v>224</v>
      </c>
      <c r="G337" s="143">
        <v>234</v>
      </c>
      <c r="H337" s="143">
        <v>531</v>
      </c>
      <c r="I337" s="27" t="e">
        <f>E337/#REF!-1</f>
        <v>#REF!</v>
      </c>
      <c r="J337" s="573"/>
    </row>
    <row r="338" spans="1:10">
      <c r="A338" s="574"/>
      <c r="B338" s="24" t="s">
        <v>220</v>
      </c>
      <c r="C338" s="37"/>
      <c r="D338" s="574"/>
      <c r="E338" s="272">
        <v>286</v>
      </c>
      <c r="F338" s="418">
        <v>299</v>
      </c>
      <c r="G338" s="143">
        <v>312</v>
      </c>
      <c r="H338" s="143">
        <v>531</v>
      </c>
      <c r="I338" s="27" t="e">
        <f>E338/#REF!-1</f>
        <v>#REF!</v>
      </c>
      <c r="J338" s="573"/>
    </row>
    <row r="339" spans="1:10" ht="18">
      <c r="A339" s="29" t="s">
        <v>221</v>
      </c>
      <c r="B339" s="29"/>
      <c r="C339" s="29"/>
      <c r="D339" s="29"/>
      <c r="E339" s="273"/>
      <c r="F339" s="433"/>
      <c r="G339" s="145"/>
      <c r="H339" s="145"/>
      <c r="I339" s="27"/>
      <c r="J339" s="573"/>
    </row>
    <row r="340" spans="1:10" ht="18">
      <c r="A340" s="697" t="s">
        <v>216</v>
      </c>
      <c r="B340" s="24" t="s">
        <v>217</v>
      </c>
      <c r="C340" s="299"/>
      <c r="D340" s="602" t="s">
        <v>218</v>
      </c>
      <c r="E340" s="272">
        <v>209</v>
      </c>
      <c r="F340" s="418">
        <v>218</v>
      </c>
      <c r="G340" s="143">
        <v>228</v>
      </c>
      <c r="H340" s="143">
        <v>266</v>
      </c>
      <c r="I340" s="27" t="e">
        <f>E340/#REF!-1</f>
        <v>#REF!</v>
      </c>
      <c r="J340" s="573"/>
    </row>
    <row r="341" spans="1:10">
      <c r="A341" s="573"/>
      <c r="B341" s="24" t="s">
        <v>219</v>
      </c>
      <c r="C341" s="37"/>
      <c r="D341" s="573"/>
      <c r="E341" s="272">
        <v>222</v>
      </c>
      <c r="F341" s="418">
        <v>232</v>
      </c>
      <c r="G341" s="143">
        <v>242</v>
      </c>
      <c r="H341" s="143">
        <v>531</v>
      </c>
      <c r="I341" s="27" t="e">
        <f>E341/#REF!-1</f>
        <v>#REF!</v>
      </c>
      <c r="J341" s="573"/>
    </row>
    <row r="342" spans="1:10">
      <c r="A342" s="574"/>
      <c r="B342" s="24" t="s">
        <v>220</v>
      </c>
      <c r="C342" s="37"/>
      <c r="D342" s="574"/>
      <c r="E342" s="272">
        <v>292</v>
      </c>
      <c r="F342" s="418">
        <v>305</v>
      </c>
      <c r="G342" s="143">
        <v>319</v>
      </c>
      <c r="H342" s="143">
        <v>531</v>
      </c>
      <c r="I342" s="27" t="e">
        <f>E342/#REF!-1</f>
        <v>#REF!</v>
      </c>
      <c r="J342" s="574"/>
    </row>
    <row r="343" spans="1:10" ht="26.25">
      <c r="A343" s="603" t="s">
        <v>223</v>
      </c>
      <c r="B343" s="604"/>
      <c r="C343" s="604"/>
      <c r="D343" s="605"/>
      <c r="E343" s="434"/>
      <c r="F343" s="434"/>
      <c r="G343" s="434"/>
      <c r="H343" s="435"/>
      <c r="I343" s="19"/>
      <c r="J343" s="19"/>
    </row>
    <row r="344" spans="1:10" ht="18">
      <c r="A344" s="740" t="s">
        <v>100</v>
      </c>
      <c r="B344" s="604"/>
      <c r="C344" s="604"/>
      <c r="D344" s="605"/>
      <c r="E344" s="273"/>
      <c r="F344" s="433"/>
      <c r="G344" s="145"/>
      <c r="H344" s="145"/>
      <c r="I344" s="29"/>
      <c r="J344" s="694"/>
    </row>
    <row r="345" spans="1:10" ht="15" customHeight="1">
      <c r="A345" s="677" t="s">
        <v>223</v>
      </c>
      <c r="B345" s="679" t="s">
        <v>224</v>
      </c>
      <c r="C345" s="24" t="s">
        <v>66</v>
      </c>
      <c r="D345" s="696" t="s">
        <v>225</v>
      </c>
      <c r="E345" s="272">
        <v>17</v>
      </c>
      <c r="F345" s="418">
        <v>19</v>
      </c>
      <c r="G345" s="143">
        <v>20</v>
      </c>
      <c r="H345" s="143">
        <v>23</v>
      </c>
      <c r="I345" s="27" t="e">
        <f>E345/#REF!-1</f>
        <v>#REF!</v>
      </c>
      <c r="J345" s="573"/>
    </row>
    <row r="346" spans="1:10">
      <c r="A346" s="573"/>
      <c r="B346" s="574"/>
      <c r="C346" s="24" t="s">
        <v>67</v>
      </c>
      <c r="D346" s="573"/>
      <c r="E346" s="272">
        <v>20</v>
      </c>
      <c r="F346" s="418">
        <v>22</v>
      </c>
      <c r="G346" s="143">
        <v>23</v>
      </c>
      <c r="H346" s="143">
        <v>26</v>
      </c>
      <c r="I346" s="27" t="e">
        <f>E346/#REF!-1</f>
        <v>#REF!</v>
      </c>
      <c r="J346" s="573"/>
    </row>
    <row r="347" spans="1:10">
      <c r="A347" s="573"/>
      <c r="B347" s="679" t="s">
        <v>226</v>
      </c>
      <c r="C347" s="24" t="s">
        <v>66</v>
      </c>
      <c r="D347" s="573"/>
      <c r="E347" s="272">
        <v>31</v>
      </c>
      <c r="F347" s="418">
        <v>35</v>
      </c>
      <c r="G347" s="143">
        <v>37</v>
      </c>
      <c r="H347" s="143">
        <v>41</v>
      </c>
      <c r="I347" s="27" t="e">
        <f>E347/#REF!-1</f>
        <v>#REF!</v>
      </c>
      <c r="J347" s="573"/>
    </row>
    <row r="348" spans="1:10">
      <c r="A348" s="573"/>
      <c r="B348" s="574"/>
      <c r="C348" s="24" t="s">
        <v>67</v>
      </c>
      <c r="D348" s="573"/>
      <c r="E348" s="272">
        <v>33</v>
      </c>
      <c r="F348" s="418">
        <v>36</v>
      </c>
      <c r="G348" s="143">
        <v>38</v>
      </c>
      <c r="H348" s="143">
        <v>42</v>
      </c>
      <c r="I348" s="27" t="e">
        <f>E348/#REF!-1</f>
        <v>#REF!</v>
      </c>
      <c r="J348" s="573"/>
    </row>
    <row r="349" spans="1:10">
      <c r="A349" s="573"/>
      <c r="B349" s="679" t="s">
        <v>227</v>
      </c>
      <c r="C349" s="24" t="s">
        <v>66</v>
      </c>
      <c r="D349" s="573"/>
      <c r="E349" s="272">
        <v>42</v>
      </c>
      <c r="F349" s="418">
        <v>47</v>
      </c>
      <c r="G349" s="143">
        <v>49</v>
      </c>
      <c r="H349" s="143">
        <v>54</v>
      </c>
      <c r="I349" s="27" t="e">
        <f>E349/#REF!-1</f>
        <v>#REF!</v>
      </c>
      <c r="J349" s="573"/>
    </row>
    <row r="350" spans="1:10">
      <c r="A350" s="573"/>
      <c r="B350" s="574"/>
      <c r="C350" s="24" t="s">
        <v>67</v>
      </c>
      <c r="D350" s="573"/>
      <c r="E350" s="272">
        <v>45</v>
      </c>
      <c r="F350" s="418">
        <v>50</v>
      </c>
      <c r="G350" s="143">
        <v>52</v>
      </c>
      <c r="H350" s="143">
        <v>57</v>
      </c>
      <c r="I350" s="27" t="e">
        <f>E350/#REF!-1</f>
        <v>#REF!</v>
      </c>
      <c r="J350" s="573"/>
    </row>
    <row r="351" spans="1:10">
      <c r="A351" s="573"/>
      <c r="B351" s="679" t="s">
        <v>228</v>
      </c>
      <c r="C351" s="24" t="s">
        <v>66</v>
      </c>
      <c r="D351" s="573"/>
      <c r="E351" s="272">
        <v>29</v>
      </c>
      <c r="F351" s="418">
        <v>47</v>
      </c>
      <c r="G351" s="143">
        <v>49</v>
      </c>
      <c r="H351" s="143">
        <v>49</v>
      </c>
      <c r="I351" s="27" t="e">
        <f>E351/#REF!-1</f>
        <v>#REF!</v>
      </c>
      <c r="J351" s="573"/>
    </row>
    <row r="352" spans="1:10">
      <c r="A352" s="573"/>
      <c r="B352" s="574"/>
      <c r="C352" s="24" t="s">
        <v>67</v>
      </c>
      <c r="D352" s="573"/>
      <c r="E352" s="272">
        <v>36</v>
      </c>
      <c r="F352" s="418">
        <v>50</v>
      </c>
      <c r="G352" s="143">
        <v>52</v>
      </c>
      <c r="H352" s="143">
        <v>54</v>
      </c>
      <c r="I352" s="27" t="e">
        <f>E352/#REF!-1</f>
        <v>#REF!</v>
      </c>
      <c r="J352" s="573"/>
    </row>
    <row r="353" spans="1:10">
      <c r="A353" s="573"/>
      <c r="B353" s="679" t="s">
        <v>229</v>
      </c>
      <c r="C353" s="24" t="s">
        <v>66</v>
      </c>
      <c r="D353" s="573"/>
      <c r="E353" s="272">
        <v>45</v>
      </c>
      <c r="F353" s="418">
        <v>49</v>
      </c>
      <c r="G353" s="143">
        <v>51</v>
      </c>
      <c r="H353" s="418">
        <v>59</v>
      </c>
      <c r="I353" s="27" t="e">
        <f>E353/#REF!-1</f>
        <v>#REF!</v>
      </c>
      <c r="J353" s="573"/>
    </row>
    <row r="354" spans="1:10">
      <c r="A354" s="574"/>
      <c r="B354" s="574"/>
      <c r="C354" s="24" t="s">
        <v>67</v>
      </c>
      <c r="D354" s="574"/>
      <c r="E354" s="272">
        <v>46</v>
      </c>
      <c r="F354" s="418">
        <v>52</v>
      </c>
      <c r="G354" s="143">
        <v>54</v>
      </c>
      <c r="H354" s="418">
        <v>60</v>
      </c>
      <c r="I354" s="27" t="e">
        <f>E354/#REF!-1</f>
        <v>#REF!</v>
      </c>
      <c r="J354" s="573"/>
    </row>
    <row r="355" spans="1:10" ht="18">
      <c r="A355" s="647" t="s">
        <v>104</v>
      </c>
      <c r="B355" s="604"/>
      <c r="C355" s="604"/>
      <c r="D355" s="605"/>
      <c r="E355" s="273"/>
      <c r="F355" s="433"/>
      <c r="G355" s="145"/>
      <c r="H355" s="145"/>
      <c r="I355" s="27"/>
      <c r="J355" s="573"/>
    </row>
    <row r="356" spans="1:10" ht="15" customHeight="1">
      <c r="A356" s="677" t="s">
        <v>223</v>
      </c>
      <c r="B356" s="679" t="s">
        <v>230</v>
      </c>
      <c r="C356" s="24" t="s">
        <v>71</v>
      </c>
      <c r="D356" s="602"/>
      <c r="E356" s="272">
        <v>80</v>
      </c>
      <c r="F356" s="418">
        <v>95</v>
      </c>
      <c r="G356" s="143">
        <v>99</v>
      </c>
      <c r="H356" s="143">
        <v>105</v>
      </c>
      <c r="I356" s="27" t="e">
        <f>E356/#REF!-1</f>
        <v>#REF!</v>
      </c>
      <c r="J356" s="573"/>
    </row>
    <row r="357" spans="1:10">
      <c r="A357" s="573"/>
      <c r="B357" s="574"/>
      <c r="C357" s="24" t="s">
        <v>67</v>
      </c>
      <c r="D357" s="573"/>
      <c r="E357" s="272">
        <v>81</v>
      </c>
      <c r="F357" s="418">
        <v>98</v>
      </c>
      <c r="G357" s="143">
        <v>102</v>
      </c>
      <c r="H357" s="143">
        <v>107</v>
      </c>
      <c r="I357" s="27" t="e">
        <f>E357/#REF!-1</f>
        <v>#REF!</v>
      </c>
      <c r="J357" s="573"/>
    </row>
    <row r="358" spans="1:10">
      <c r="A358" s="573"/>
      <c r="B358" s="679" t="s">
        <v>231</v>
      </c>
      <c r="C358" s="24" t="s">
        <v>71</v>
      </c>
      <c r="D358" s="573"/>
      <c r="E358" s="272">
        <v>91</v>
      </c>
      <c r="F358" s="418">
        <v>108</v>
      </c>
      <c r="G358" s="143">
        <v>112</v>
      </c>
      <c r="H358" s="143">
        <v>120</v>
      </c>
      <c r="I358" s="27" t="e">
        <f>E358/#REF!-1</f>
        <v>#REF!</v>
      </c>
      <c r="J358" s="573"/>
    </row>
    <row r="359" spans="1:10">
      <c r="A359" s="573"/>
      <c r="B359" s="574"/>
      <c r="C359" s="24" t="s">
        <v>67</v>
      </c>
      <c r="D359" s="573"/>
      <c r="E359" s="272">
        <v>93</v>
      </c>
      <c r="F359" s="418">
        <v>111</v>
      </c>
      <c r="G359" s="143">
        <v>115</v>
      </c>
      <c r="H359" s="143">
        <v>125</v>
      </c>
      <c r="I359" s="27" t="e">
        <f>E359/#REF!-1</f>
        <v>#REF!</v>
      </c>
      <c r="J359" s="573"/>
    </row>
    <row r="360" spans="1:10">
      <c r="A360" s="573"/>
      <c r="B360" s="679" t="s">
        <v>228</v>
      </c>
      <c r="C360" s="24" t="s">
        <v>71</v>
      </c>
      <c r="D360" s="573"/>
      <c r="E360" s="272">
        <v>77</v>
      </c>
      <c r="F360" s="418">
        <v>92</v>
      </c>
      <c r="G360" s="143">
        <v>95</v>
      </c>
      <c r="H360" s="143">
        <v>110</v>
      </c>
      <c r="I360" s="27" t="e">
        <f>E360/#REF!-1</f>
        <v>#REF!</v>
      </c>
      <c r="J360" s="573"/>
    </row>
    <row r="361" spans="1:10">
      <c r="A361" s="573"/>
      <c r="B361" s="574"/>
      <c r="C361" s="24" t="s">
        <v>67</v>
      </c>
      <c r="D361" s="573"/>
      <c r="E361" s="272">
        <v>84</v>
      </c>
      <c r="F361" s="418">
        <v>100</v>
      </c>
      <c r="G361" s="143">
        <v>104</v>
      </c>
      <c r="H361" s="143">
        <v>115</v>
      </c>
      <c r="I361" s="27" t="e">
        <f>E361/#REF!-1</f>
        <v>#REF!</v>
      </c>
      <c r="J361" s="573"/>
    </row>
    <row r="362" spans="1:10">
      <c r="A362" s="574"/>
      <c r="B362" s="22" t="s">
        <v>229</v>
      </c>
      <c r="C362" s="24" t="s">
        <v>67</v>
      </c>
      <c r="D362" s="574"/>
      <c r="E362" s="272">
        <v>103</v>
      </c>
      <c r="F362" s="418">
        <v>127</v>
      </c>
      <c r="G362" s="143">
        <v>133</v>
      </c>
      <c r="H362" s="143">
        <v>244</v>
      </c>
      <c r="I362" s="27" t="e">
        <f>E362/#REF!-1</f>
        <v>#REF!</v>
      </c>
      <c r="J362" s="574"/>
    </row>
    <row r="363" spans="1:10" ht="26.25">
      <c r="A363" s="603" t="s">
        <v>232</v>
      </c>
      <c r="B363" s="604"/>
      <c r="C363" s="605"/>
      <c r="D363" s="19"/>
      <c r="E363" s="19"/>
      <c r="F363" s="19"/>
      <c r="G363" s="19"/>
      <c r="H363" s="134"/>
      <c r="I363" s="19"/>
      <c r="J363" s="19"/>
    </row>
    <row r="364" spans="1:10" ht="15" customHeight="1">
      <c r="A364" s="676" t="s">
        <v>233</v>
      </c>
      <c r="B364" s="24" t="s">
        <v>38</v>
      </c>
      <c r="C364" s="696" t="s">
        <v>67</v>
      </c>
      <c r="D364" s="602" t="s">
        <v>234</v>
      </c>
      <c r="E364" s="272">
        <v>546</v>
      </c>
      <c r="F364" s="683">
        <v>590</v>
      </c>
      <c r="G364" s="683">
        <v>710</v>
      </c>
      <c r="H364" s="683">
        <v>730</v>
      </c>
      <c r="I364" s="27" t="e">
        <f>E364/#REF!-1</f>
        <v>#REF!</v>
      </c>
      <c r="J364" s="695"/>
    </row>
    <row r="365" spans="1:10">
      <c r="A365" s="573"/>
      <c r="B365" s="24" t="s">
        <v>39</v>
      </c>
      <c r="C365" s="573"/>
      <c r="D365" s="573"/>
      <c r="E365" s="272">
        <v>574</v>
      </c>
      <c r="F365" s="688"/>
      <c r="G365" s="688"/>
      <c r="H365" s="688"/>
      <c r="I365" s="27" t="e">
        <f>E365/#REF!-1</f>
        <v>#REF!</v>
      </c>
      <c r="J365" s="573"/>
    </row>
    <row r="366" spans="1:10">
      <c r="A366" s="573"/>
      <c r="B366" s="24" t="s">
        <v>235</v>
      </c>
      <c r="C366" s="573"/>
      <c r="D366" s="573"/>
      <c r="E366" s="272">
        <v>647</v>
      </c>
      <c r="F366" s="688"/>
      <c r="G366" s="688"/>
      <c r="H366" s="688"/>
      <c r="I366" s="27" t="e">
        <f>E366/#REF!-1</f>
        <v>#REF!</v>
      </c>
      <c r="J366" s="573"/>
    </row>
    <row r="367" spans="1:10">
      <c r="A367" s="574"/>
      <c r="B367" s="24" t="s">
        <v>236</v>
      </c>
      <c r="C367" s="574"/>
      <c r="D367" s="574"/>
      <c r="E367" s="272">
        <v>660</v>
      </c>
      <c r="F367" s="684"/>
      <c r="G367" s="684"/>
      <c r="H367" s="684"/>
      <c r="I367" s="27" t="e">
        <f>E367/#REF!-1</f>
        <v>#REF!</v>
      </c>
      <c r="J367" s="573"/>
    </row>
    <row r="368" spans="1:10" ht="15" customHeight="1">
      <c r="A368" s="697" t="s">
        <v>237</v>
      </c>
      <c r="B368" s="24" t="s">
        <v>38</v>
      </c>
      <c r="C368" s="696" t="s">
        <v>93</v>
      </c>
      <c r="D368" s="602"/>
      <c r="E368" s="272">
        <v>719</v>
      </c>
      <c r="F368" s="683">
        <v>760</v>
      </c>
      <c r="G368" s="683">
        <v>780</v>
      </c>
      <c r="H368" s="683">
        <v>916</v>
      </c>
      <c r="I368" s="27" t="e">
        <f>E368/#REF!-1</f>
        <v>#REF!</v>
      </c>
      <c r="J368" s="573"/>
    </row>
    <row r="369" spans="1:10">
      <c r="A369" s="574"/>
      <c r="B369" s="24" t="s">
        <v>39</v>
      </c>
      <c r="C369" s="574"/>
      <c r="D369" s="573"/>
      <c r="E369" s="272">
        <v>721</v>
      </c>
      <c r="F369" s="684"/>
      <c r="G369" s="684"/>
      <c r="H369" s="684"/>
      <c r="I369" s="27" t="e">
        <f>E369/#REF!-1</f>
        <v>#REF!</v>
      </c>
      <c r="J369" s="573"/>
    </row>
    <row r="370" spans="1:10" ht="15" customHeight="1">
      <c r="A370" s="676" t="s">
        <v>238</v>
      </c>
      <c r="B370" s="24" t="s">
        <v>38</v>
      </c>
      <c r="C370" s="696" t="s">
        <v>239</v>
      </c>
      <c r="D370" s="573"/>
      <c r="E370" s="272">
        <v>583</v>
      </c>
      <c r="F370" s="683">
        <v>720</v>
      </c>
      <c r="G370" s="683">
        <v>750</v>
      </c>
      <c r="H370" s="683">
        <v>780</v>
      </c>
      <c r="I370" s="27" t="e">
        <f>E370/#REF!-1</f>
        <v>#REF!</v>
      </c>
      <c r="J370" s="573"/>
    </row>
    <row r="371" spans="1:10">
      <c r="A371" s="573"/>
      <c r="B371" s="24" t="s">
        <v>39</v>
      </c>
      <c r="C371" s="573"/>
      <c r="D371" s="573"/>
      <c r="E371" s="272">
        <v>583</v>
      </c>
      <c r="F371" s="688"/>
      <c r="G371" s="688"/>
      <c r="H371" s="688"/>
      <c r="I371" s="27" t="e">
        <f>E371/#REF!-1</f>
        <v>#REF!</v>
      </c>
      <c r="J371" s="573"/>
    </row>
    <row r="372" spans="1:10">
      <c r="A372" s="574"/>
      <c r="B372" s="24" t="s">
        <v>235</v>
      </c>
      <c r="C372" s="574"/>
      <c r="D372" s="573"/>
      <c r="E372" s="272">
        <v>705</v>
      </c>
      <c r="F372" s="684"/>
      <c r="G372" s="684"/>
      <c r="H372" s="684"/>
      <c r="I372" s="27" t="e">
        <f>E372/#REF!-1</f>
        <v>#REF!</v>
      </c>
      <c r="J372" s="573"/>
    </row>
    <row r="373" spans="1:10" ht="25.5">
      <c r="A373" s="53" t="s">
        <v>237</v>
      </c>
      <c r="B373" s="24" t="s">
        <v>235</v>
      </c>
      <c r="C373" s="24" t="s">
        <v>241</v>
      </c>
      <c r="D373" s="573"/>
      <c r="E373" s="272">
        <v>889</v>
      </c>
      <c r="F373" s="400">
        <v>1000</v>
      </c>
      <c r="G373" s="128">
        <v>1050</v>
      </c>
      <c r="H373" s="128">
        <v>1133</v>
      </c>
      <c r="I373" s="27" t="e">
        <f>E373/#REF!-1</f>
        <v>#REF!</v>
      </c>
      <c r="J373" s="573"/>
    </row>
    <row r="374" spans="1:10" ht="15" customHeight="1">
      <c r="A374" s="678" t="s">
        <v>242</v>
      </c>
      <c r="B374" s="24" t="s">
        <v>37</v>
      </c>
      <c r="C374" s="696" t="s">
        <v>241</v>
      </c>
      <c r="D374" s="573"/>
      <c r="E374" s="272">
        <v>964</v>
      </c>
      <c r="F374" s="683">
        <v>1100</v>
      </c>
      <c r="G374" s="683">
        <v>1150</v>
      </c>
      <c r="H374" s="683">
        <v>1228</v>
      </c>
      <c r="I374" s="27" t="e">
        <f>E374/#REF!-1</f>
        <v>#REF!</v>
      </c>
      <c r="J374" s="573"/>
    </row>
    <row r="375" spans="1:10">
      <c r="A375" s="594"/>
      <c r="B375" s="24" t="s">
        <v>38</v>
      </c>
      <c r="C375" s="573"/>
      <c r="D375" s="573"/>
      <c r="E375" s="272">
        <v>969</v>
      </c>
      <c r="F375" s="688"/>
      <c r="G375" s="688"/>
      <c r="H375" s="688"/>
      <c r="I375" s="27" t="e">
        <f>E375/#REF!-1</f>
        <v>#REF!</v>
      </c>
      <c r="J375" s="573"/>
    </row>
    <row r="376" spans="1:10">
      <c r="A376" s="595"/>
      <c r="B376" s="24" t="s">
        <v>235</v>
      </c>
      <c r="C376" s="574"/>
      <c r="D376" s="574"/>
      <c r="E376" s="272">
        <v>983</v>
      </c>
      <c r="F376" s="684"/>
      <c r="G376" s="684"/>
      <c r="H376" s="684"/>
      <c r="I376" s="27" t="e">
        <f>E376/#REF!-1</f>
        <v>#REF!</v>
      </c>
      <c r="J376" s="573"/>
    </row>
    <row r="377" spans="1:10" ht="30.75">
      <c r="A377" s="53" t="s">
        <v>243</v>
      </c>
      <c r="B377" s="24" t="s">
        <v>235</v>
      </c>
      <c r="C377" s="24" t="s">
        <v>244</v>
      </c>
      <c r="D377" s="36"/>
      <c r="E377" s="272">
        <v>893</v>
      </c>
      <c r="F377" s="400">
        <v>1056</v>
      </c>
      <c r="G377" s="128">
        <v>1096</v>
      </c>
      <c r="H377" s="128">
        <v>1137</v>
      </c>
      <c r="I377" s="27" t="e">
        <f>E377/#REF!-1</f>
        <v>#REF!</v>
      </c>
      <c r="J377" s="574"/>
    </row>
    <row r="378" spans="1:10" ht="26.25" customHeight="1">
      <c r="A378" s="603" t="s">
        <v>245</v>
      </c>
      <c r="B378" s="604"/>
      <c r="C378" s="605"/>
      <c r="D378" s="19"/>
      <c r="E378" s="19"/>
      <c r="F378" s="19"/>
      <c r="G378" s="19"/>
      <c r="H378" s="134"/>
      <c r="I378" s="19"/>
      <c r="J378" s="19"/>
    </row>
    <row r="379" spans="1:10" ht="18">
      <c r="A379" s="647" t="s">
        <v>100</v>
      </c>
      <c r="B379" s="604"/>
      <c r="C379" s="604"/>
      <c r="D379" s="605"/>
      <c r="E379" s="273"/>
      <c r="F379" s="419"/>
      <c r="G379" s="287"/>
      <c r="H379" s="145"/>
      <c r="I379" s="29"/>
      <c r="J379" s="694"/>
    </row>
    <row r="380" spans="1:10" ht="15" customHeight="1">
      <c r="A380" s="697" t="s">
        <v>246</v>
      </c>
      <c r="B380" s="24" t="s">
        <v>247</v>
      </c>
      <c r="C380" s="696" t="s">
        <v>71</v>
      </c>
      <c r="D380" s="602" t="s">
        <v>248</v>
      </c>
      <c r="E380" s="280">
        <v>411</v>
      </c>
      <c r="F380" s="418">
        <v>430</v>
      </c>
      <c r="G380" s="143">
        <v>448</v>
      </c>
      <c r="H380" s="143">
        <v>1063</v>
      </c>
      <c r="I380" s="27" t="e">
        <f>E380/#REF!-1</f>
        <v>#REF!</v>
      </c>
      <c r="J380" s="573"/>
    </row>
    <row r="381" spans="1:10">
      <c r="A381" s="573"/>
      <c r="B381" s="24" t="s">
        <v>39</v>
      </c>
      <c r="C381" s="573"/>
      <c r="D381" s="573"/>
      <c r="E381" s="280">
        <v>423</v>
      </c>
      <c r="F381" s="418">
        <v>442</v>
      </c>
      <c r="G381" s="143">
        <v>462</v>
      </c>
      <c r="H381" s="143">
        <v>1063</v>
      </c>
      <c r="I381" s="27" t="e">
        <f>E381/#REF!-1</f>
        <v>#REF!</v>
      </c>
      <c r="J381" s="573"/>
    </row>
    <row r="382" spans="1:10">
      <c r="A382" s="573"/>
      <c r="B382" s="24" t="s">
        <v>236</v>
      </c>
      <c r="C382" s="574"/>
      <c r="D382" s="573"/>
      <c r="E382" s="280">
        <v>490</v>
      </c>
      <c r="F382" s="418">
        <v>512</v>
      </c>
      <c r="G382" s="143">
        <v>535</v>
      </c>
      <c r="H382" s="143">
        <v>1290</v>
      </c>
      <c r="I382" s="27" t="e">
        <f>E382/#REF!-1</f>
        <v>#REF!</v>
      </c>
      <c r="J382" s="573"/>
    </row>
    <row r="383" spans="1:10">
      <c r="A383" s="573"/>
      <c r="B383" s="24" t="s">
        <v>37</v>
      </c>
      <c r="C383" s="696" t="s">
        <v>67</v>
      </c>
      <c r="D383" s="573"/>
      <c r="E383" s="280">
        <v>523</v>
      </c>
      <c r="F383" s="418">
        <v>546</v>
      </c>
      <c r="G383" s="143">
        <v>570</v>
      </c>
      <c r="H383" s="143">
        <v>1290</v>
      </c>
      <c r="I383" s="27" t="e">
        <f>E383/#REF!-1</f>
        <v>#REF!</v>
      </c>
      <c r="J383" s="573"/>
    </row>
    <row r="384" spans="1:10">
      <c r="A384" s="573"/>
      <c r="B384" s="24" t="s">
        <v>247</v>
      </c>
      <c r="C384" s="573"/>
      <c r="D384" s="573"/>
      <c r="E384" s="280">
        <v>519</v>
      </c>
      <c r="F384" s="418">
        <v>542</v>
      </c>
      <c r="G384" s="143">
        <v>566</v>
      </c>
      <c r="H384" s="143">
        <v>1063</v>
      </c>
      <c r="I384" s="27" t="e">
        <f>E384/#REF!-1</f>
        <v>#REF!</v>
      </c>
      <c r="J384" s="573"/>
    </row>
    <row r="385" spans="1:10">
      <c r="A385" s="573"/>
      <c r="B385" s="24" t="s">
        <v>39</v>
      </c>
      <c r="C385" s="573"/>
      <c r="D385" s="573"/>
      <c r="E385" s="280">
        <v>521</v>
      </c>
      <c r="F385" s="418">
        <v>545</v>
      </c>
      <c r="G385" s="143">
        <v>568</v>
      </c>
      <c r="H385" s="143">
        <v>1063</v>
      </c>
      <c r="I385" s="27" t="e">
        <f>E385/#REF!-1</f>
        <v>#REF!</v>
      </c>
      <c r="J385" s="573"/>
    </row>
    <row r="386" spans="1:10">
      <c r="A386" s="573"/>
      <c r="B386" s="24" t="s">
        <v>235</v>
      </c>
      <c r="C386" s="573"/>
      <c r="D386" s="573"/>
      <c r="E386" s="280">
        <v>569</v>
      </c>
      <c r="F386" s="418">
        <v>595</v>
      </c>
      <c r="G386" s="143">
        <v>620</v>
      </c>
      <c r="H386" s="143">
        <v>1063</v>
      </c>
      <c r="I386" s="27" t="e">
        <f>E386/#REF!-1</f>
        <v>#REF!</v>
      </c>
      <c r="J386" s="573"/>
    </row>
    <row r="387" spans="1:10">
      <c r="A387" s="574"/>
      <c r="B387" s="24" t="s">
        <v>236</v>
      </c>
      <c r="C387" s="574"/>
      <c r="D387" s="574"/>
      <c r="E387" s="280">
        <v>568</v>
      </c>
      <c r="F387" s="418">
        <v>594</v>
      </c>
      <c r="G387" s="143">
        <v>620</v>
      </c>
      <c r="H387" s="143">
        <v>1290</v>
      </c>
      <c r="I387" s="27" t="e">
        <f>E387/#REF!-1</f>
        <v>#REF!</v>
      </c>
      <c r="J387" s="573"/>
    </row>
    <row r="388" spans="1:10" ht="15" customHeight="1">
      <c r="A388" s="676" t="s">
        <v>249</v>
      </c>
      <c r="B388" s="24" t="s">
        <v>37</v>
      </c>
      <c r="C388" s="696" t="s">
        <v>71</v>
      </c>
      <c r="D388" s="602" t="s">
        <v>250</v>
      </c>
      <c r="E388" s="280">
        <v>283</v>
      </c>
      <c r="F388" s="418">
        <v>296</v>
      </c>
      <c r="G388" s="143">
        <v>309</v>
      </c>
      <c r="H388" s="143">
        <v>1131</v>
      </c>
      <c r="I388" s="27" t="e">
        <f>E388/#REF!-1</f>
        <v>#REF!</v>
      </c>
      <c r="J388" s="573"/>
    </row>
    <row r="389" spans="1:10">
      <c r="A389" s="573"/>
      <c r="B389" s="24" t="s">
        <v>38</v>
      </c>
      <c r="C389" s="573"/>
      <c r="D389" s="573"/>
      <c r="E389" s="280">
        <v>284</v>
      </c>
      <c r="F389" s="418">
        <v>297</v>
      </c>
      <c r="G389" s="143">
        <v>310</v>
      </c>
      <c r="H389" s="143">
        <v>1131</v>
      </c>
      <c r="I389" s="27" t="e">
        <f>E389/#REF!-1</f>
        <v>#REF!</v>
      </c>
      <c r="J389" s="573"/>
    </row>
    <row r="390" spans="1:10">
      <c r="A390" s="573"/>
      <c r="B390" s="24" t="s">
        <v>39</v>
      </c>
      <c r="C390" s="573"/>
      <c r="D390" s="574"/>
      <c r="E390" s="280">
        <v>287</v>
      </c>
      <c r="F390" s="418">
        <v>300</v>
      </c>
      <c r="G390" s="143">
        <v>312</v>
      </c>
      <c r="H390" s="143">
        <v>1131</v>
      </c>
      <c r="I390" s="27" t="e">
        <f>E390/#REF!-1</f>
        <v>#REF!</v>
      </c>
      <c r="J390" s="573"/>
    </row>
    <row r="391" spans="1:10">
      <c r="A391" s="573"/>
      <c r="B391" s="24" t="s">
        <v>235</v>
      </c>
      <c r="C391" s="574"/>
      <c r="D391" s="36" t="s">
        <v>248</v>
      </c>
      <c r="E391" s="280">
        <v>337</v>
      </c>
      <c r="F391" s="418">
        <v>353</v>
      </c>
      <c r="G391" s="143">
        <v>368</v>
      </c>
      <c r="H391" s="143">
        <v>1131</v>
      </c>
      <c r="I391" s="27" t="e">
        <f>E391/#REF!-1</f>
        <v>#REF!</v>
      </c>
      <c r="J391" s="573"/>
    </row>
    <row r="392" spans="1:10">
      <c r="A392" s="573"/>
      <c r="B392" s="24" t="s">
        <v>37</v>
      </c>
      <c r="C392" s="696" t="s">
        <v>67</v>
      </c>
      <c r="D392" s="602" t="s">
        <v>250</v>
      </c>
      <c r="E392" s="280">
        <v>357</v>
      </c>
      <c r="F392" s="418">
        <v>373</v>
      </c>
      <c r="G392" s="143">
        <v>390</v>
      </c>
      <c r="H392" s="143">
        <v>1131</v>
      </c>
      <c r="I392" s="27" t="e">
        <f>E392/#REF!-1</f>
        <v>#REF!</v>
      </c>
      <c r="J392" s="573"/>
    </row>
    <row r="393" spans="1:10">
      <c r="A393" s="573"/>
      <c r="B393" s="24" t="s">
        <v>38</v>
      </c>
      <c r="C393" s="573"/>
      <c r="D393" s="574"/>
      <c r="E393" s="280">
        <v>354</v>
      </c>
      <c r="F393" s="418">
        <v>370</v>
      </c>
      <c r="G393" s="143">
        <v>386</v>
      </c>
      <c r="H393" s="143">
        <v>1131</v>
      </c>
      <c r="I393" s="27" t="e">
        <f>E393/#REF!-1</f>
        <v>#REF!</v>
      </c>
      <c r="J393" s="573"/>
    </row>
    <row r="394" spans="1:10">
      <c r="A394" s="573"/>
      <c r="B394" s="24" t="s">
        <v>39</v>
      </c>
      <c r="C394" s="573"/>
      <c r="D394" s="602" t="s">
        <v>248</v>
      </c>
      <c r="E394" s="280">
        <v>361</v>
      </c>
      <c r="F394" s="418">
        <v>378</v>
      </c>
      <c r="G394" s="143">
        <v>394</v>
      </c>
      <c r="H394" s="143">
        <v>1131</v>
      </c>
      <c r="I394" s="27" t="e">
        <f>E394/#REF!-1</f>
        <v>#REF!</v>
      </c>
      <c r="J394" s="573"/>
    </row>
    <row r="395" spans="1:10">
      <c r="A395" s="574"/>
      <c r="B395" s="24" t="s">
        <v>235</v>
      </c>
      <c r="C395" s="574"/>
      <c r="D395" s="574"/>
      <c r="E395" s="280">
        <v>374</v>
      </c>
      <c r="F395" s="418">
        <v>391</v>
      </c>
      <c r="G395" s="143">
        <v>408</v>
      </c>
      <c r="H395" s="143">
        <v>1131</v>
      </c>
      <c r="I395" s="27" t="e">
        <f>E395/#REF!-1</f>
        <v>#REF!</v>
      </c>
      <c r="J395" s="573"/>
    </row>
    <row r="396" spans="1:10" ht="18">
      <c r="A396" s="647" t="s">
        <v>251</v>
      </c>
      <c r="B396" s="604"/>
      <c r="C396" s="604"/>
      <c r="D396" s="605"/>
      <c r="E396" s="273"/>
      <c r="F396" s="419"/>
      <c r="G396" s="287"/>
      <c r="H396" s="145"/>
      <c r="I396" s="27"/>
      <c r="J396" s="573"/>
    </row>
    <row r="397" spans="1:10" ht="15" customHeight="1">
      <c r="A397" s="676" t="s">
        <v>252</v>
      </c>
      <c r="B397" s="24" t="s">
        <v>37</v>
      </c>
      <c r="C397" s="696" t="s">
        <v>71</v>
      </c>
      <c r="D397" s="602" t="s">
        <v>253</v>
      </c>
      <c r="E397" s="437">
        <v>458</v>
      </c>
      <c r="F397" s="427">
        <v>479</v>
      </c>
      <c r="G397" s="428">
        <v>500</v>
      </c>
      <c r="H397" s="428">
        <v>1290</v>
      </c>
      <c r="I397" s="27" t="e">
        <f>E397/#REF!-1</f>
        <v>#REF!</v>
      </c>
      <c r="J397" s="573"/>
    </row>
    <row r="398" spans="1:10">
      <c r="A398" s="573"/>
      <c r="B398" s="24" t="s">
        <v>38</v>
      </c>
      <c r="C398" s="573"/>
      <c r="D398" s="573"/>
      <c r="E398" s="437">
        <v>460</v>
      </c>
      <c r="F398" s="427">
        <v>481</v>
      </c>
      <c r="G398" s="428">
        <v>502</v>
      </c>
      <c r="H398" s="428">
        <v>1063</v>
      </c>
      <c r="I398" s="27" t="e">
        <f>E398/#REF!-1</f>
        <v>#REF!</v>
      </c>
      <c r="J398" s="573"/>
    </row>
    <row r="399" spans="1:10">
      <c r="A399" s="573"/>
      <c r="B399" s="24" t="s">
        <v>39</v>
      </c>
      <c r="C399" s="573"/>
      <c r="D399" s="573"/>
      <c r="E399" s="437">
        <v>471</v>
      </c>
      <c r="F399" s="427">
        <v>493</v>
      </c>
      <c r="G399" s="428">
        <v>514</v>
      </c>
      <c r="H399" s="428">
        <v>1063</v>
      </c>
      <c r="I399" s="27" t="e">
        <f>E399/#REF!-1</f>
        <v>#REF!</v>
      </c>
      <c r="J399" s="573"/>
    </row>
    <row r="400" spans="1:10">
      <c r="A400" s="573"/>
      <c r="B400" s="24" t="s">
        <v>235</v>
      </c>
      <c r="C400" s="573"/>
      <c r="D400" s="573"/>
      <c r="E400" s="437">
        <v>517</v>
      </c>
      <c r="F400" s="427">
        <v>540</v>
      </c>
      <c r="G400" s="428">
        <v>564</v>
      </c>
      <c r="H400" s="428">
        <v>1063</v>
      </c>
      <c r="I400" s="27" t="e">
        <f>E400/#REF!-1</f>
        <v>#REF!</v>
      </c>
      <c r="J400" s="573"/>
    </row>
    <row r="401" spans="1:10">
      <c r="A401" s="573"/>
      <c r="B401" s="24" t="s">
        <v>236</v>
      </c>
      <c r="C401" s="574"/>
      <c r="D401" s="573"/>
      <c r="E401" s="437">
        <v>539</v>
      </c>
      <c r="F401" s="427">
        <v>563</v>
      </c>
      <c r="G401" s="428">
        <v>588</v>
      </c>
      <c r="H401" s="428">
        <v>1290</v>
      </c>
      <c r="I401" s="27" t="e">
        <f>E401/#REF!-1</f>
        <v>#REF!</v>
      </c>
      <c r="J401" s="573"/>
    </row>
    <row r="402" spans="1:10">
      <c r="A402" s="573"/>
      <c r="B402" s="24" t="s">
        <v>37</v>
      </c>
      <c r="C402" s="696" t="s">
        <v>67</v>
      </c>
      <c r="D402" s="573"/>
      <c r="E402" s="437">
        <v>559</v>
      </c>
      <c r="F402" s="427">
        <v>585</v>
      </c>
      <c r="G402" s="428">
        <v>610</v>
      </c>
      <c r="H402" s="428">
        <v>1290</v>
      </c>
      <c r="I402" s="27" t="e">
        <f>E402/#REF!-1</f>
        <v>#REF!</v>
      </c>
      <c r="J402" s="573"/>
    </row>
    <row r="403" spans="1:10">
      <c r="A403" s="573"/>
      <c r="B403" s="24" t="s">
        <v>38</v>
      </c>
      <c r="C403" s="573"/>
      <c r="D403" s="573"/>
      <c r="E403" s="437">
        <v>564</v>
      </c>
      <c r="F403" s="427">
        <v>589</v>
      </c>
      <c r="G403" s="428">
        <v>615</v>
      </c>
      <c r="H403" s="428">
        <v>1063</v>
      </c>
      <c r="I403" s="27" t="e">
        <f>E403/#REF!-1</f>
        <v>#REF!</v>
      </c>
      <c r="J403" s="573"/>
    </row>
    <row r="404" spans="1:10">
      <c r="A404" s="573"/>
      <c r="B404" s="24" t="s">
        <v>39</v>
      </c>
      <c r="C404" s="573"/>
      <c r="D404" s="573"/>
      <c r="E404" s="437">
        <v>565</v>
      </c>
      <c r="F404" s="427">
        <v>591</v>
      </c>
      <c r="G404" s="428">
        <v>616</v>
      </c>
      <c r="H404" s="428">
        <v>1063</v>
      </c>
      <c r="I404" s="27" t="e">
        <f>E404/#REF!-1</f>
        <v>#REF!</v>
      </c>
      <c r="J404" s="573"/>
    </row>
    <row r="405" spans="1:10">
      <c r="A405" s="573"/>
      <c r="B405" s="24" t="s">
        <v>235</v>
      </c>
      <c r="C405" s="573"/>
      <c r="D405" s="573"/>
      <c r="E405" s="437">
        <v>595</v>
      </c>
      <c r="F405" s="427">
        <v>622</v>
      </c>
      <c r="G405" s="428">
        <v>649</v>
      </c>
      <c r="H405" s="428">
        <v>1063</v>
      </c>
      <c r="I405" s="27" t="e">
        <f>E405/#REF!-1</f>
        <v>#REF!</v>
      </c>
      <c r="J405" s="573"/>
    </row>
    <row r="406" spans="1:10">
      <c r="A406" s="574"/>
      <c r="B406" s="24" t="s">
        <v>236</v>
      </c>
      <c r="C406" s="574"/>
      <c r="D406" s="574"/>
      <c r="E406" s="437">
        <v>612</v>
      </c>
      <c r="F406" s="427">
        <v>640</v>
      </c>
      <c r="G406" s="428">
        <v>668</v>
      </c>
      <c r="H406" s="428">
        <v>1290</v>
      </c>
      <c r="I406" s="27" t="e">
        <f>E406/#REF!-1</f>
        <v>#REF!</v>
      </c>
      <c r="J406" s="573"/>
    </row>
    <row r="407" spans="1:10" ht="15" customHeight="1">
      <c r="A407" s="676" t="s">
        <v>254</v>
      </c>
      <c r="B407" s="24" t="s">
        <v>37</v>
      </c>
      <c r="C407" s="696" t="s">
        <v>71</v>
      </c>
      <c r="D407" s="602" t="s">
        <v>69</v>
      </c>
      <c r="E407" s="439">
        <v>331</v>
      </c>
      <c r="F407" s="427">
        <v>346</v>
      </c>
      <c r="G407" s="428">
        <v>361</v>
      </c>
      <c r="H407" s="428">
        <v>1131</v>
      </c>
      <c r="I407" s="27" t="e">
        <f>E407/#REF!-1</f>
        <v>#REF!</v>
      </c>
      <c r="J407" s="573"/>
    </row>
    <row r="408" spans="1:10">
      <c r="A408" s="573"/>
      <c r="B408" s="24" t="s">
        <v>38</v>
      </c>
      <c r="C408" s="573"/>
      <c r="D408" s="573"/>
      <c r="E408" s="276">
        <v>332</v>
      </c>
      <c r="F408" s="418">
        <v>347</v>
      </c>
      <c r="G408" s="143">
        <v>362</v>
      </c>
      <c r="H408" s="143">
        <v>1131</v>
      </c>
      <c r="I408" s="27" t="e">
        <f>E408/#REF!-1</f>
        <v>#REF!</v>
      </c>
      <c r="J408" s="573"/>
    </row>
    <row r="409" spans="1:10">
      <c r="A409" s="573"/>
      <c r="B409" s="24" t="s">
        <v>39</v>
      </c>
      <c r="C409" s="573"/>
      <c r="D409" s="573"/>
      <c r="E409" s="276">
        <v>334</v>
      </c>
      <c r="F409" s="418">
        <v>349</v>
      </c>
      <c r="G409" s="143">
        <v>364</v>
      </c>
      <c r="H409" s="143">
        <v>1131</v>
      </c>
      <c r="I409" s="27" t="e">
        <f>E409/#REF!-1</f>
        <v>#REF!</v>
      </c>
      <c r="J409" s="573"/>
    </row>
    <row r="410" spans="1:10">
      <c r="A410" s="573"/>
      <c r="B410" s="24" t="s">
        <v>236</v>
      </c>
      <c r="C410" s="574"/>
      <c r="D410" s="573"/>
      <c r="E410" s="276">
        <v>387</v>
      </c>
      <c r="F410" s="418">
        <v>404</v>
      </c>
      <c r="G410" s="143">
        <v>422</v>
      </c>
      <c r="H410" s="143">
        <v>1131</v>
      </c>
      <c r="I410" s="27" t="e">
        <f>E410/#REF!-1</f>
        <v>#REF!</v>
      </c>
      <c r="J410" s="573"/>
    </row>
    <row r="411" spans="1:10">
      <c r="A411" s="573"/>
      <c r="B411" s="36" t="s">
        <v>37</v>
      </c>
      <c r="C411" s="696" t="s">
        <v>67</v>
      </c>
      <c r="D411" s="573"/>
      <c r="E411" s="276">
        <v>404</v>
      </c>
      <c r="F411" s="418">
        <v>423</v>
      </c>
      <c r="G411" s="143">
        <v>441</v>
      </c>
      <c r="H411" s="143">
        <v>1131</v>
      </c>
      <c r="I411" s="27" t="e">
        <f>E411/#REF!-1</f>
        <v>#REF!</v>
      </c>
      <c r="J411" s="573"/>
    </row>
    <row r="412" spans="1:10">
      <c r="A412" s="573"/>
      <c r="B412" s="36" t="s">
        <v>38</v>
      </c>
      <c r="C412" s="573"/>
      <c r="D412" s="573"/>
      <c r="E412" s="276">
        <v>401</v>
      </c>
      <c r="F412" s="418">
        <v>419</v>
      </c>
      <c r="G412" s="143">
        <v>438</v>
      </c>
      <c r="H412" s="143">
        <v>1131</v>
      </c>
      <c r="I412" s="27" t="e">
        <f>E412/#REF!-1</f>
        <v>#REF!</v>
      </c>
      <c r="J412" s="573"/>
    </row>
    <row r="413" spans="1:10">
      <c r="A413" s="573"/>
      <c r="B413" s="36" t="s">
        <v>39</v>
      </c>
      <c r="C413" s="573"/>
      <c r="D413" s="573"/>
      <c r="E413" s="276">
        <v>409</v>
      </c>
      <c r="F413" s="418">
        <v>427</v>
      </c>
      <c r="G413" s="143">
        <v>446</v>
      </c>
      <c r="H413" s="143">
        <v>1131</v>
      </c>
      <c r="I413" s="27" t="e">
        <f>E413/#REF!-1</f>
        <v>#REF!</v>
      </c>
      <c r="J413" s="573"/>
    </row>
    <row r="414" spans="1:10">
      <c r="A414" s="574"/>
      <c r="B414" s="36" t="s">
        <v>236</v>
      </c>
      <c r="C414" s="574"/>
      <c r="D414" s="574"/>
      <c r="E414" s="276">
        <v>445</v>
      </c>
      <c r="F414" s="418">
        <v>465</v>
      </c>
      <c r="G414" s="143">
        <v>486</v>
      </c>
      <c r="H414" s="143">
        <v>1131</v>
      </c>
      <c r="I414" s="27" t="e">
        <f>E414/#REF!-1</f>
        <v>#REF!</v>
      </c>
      <c r="J414" s="574"/>
    </row>
    <row r="415" spans="1:10" ht="26.25" customHeight="1">
      <c r="A415" s="603" t="s">
        <v>255</v>
      </c>
      <c r="B415" s="604"/>
      <c r="C415" s="604"/>
      <c r="D415" s="605"/>
      <c r="E415" s="19"/>
      <c r="F415" s="19"/>
      <c r="G415" s="19"/>
      <c r="H415" s="134"/>
      <c r="I415" s="19"/>
      <c r="J415" s="19"/>
    </row>
    <row r="416" spans="1:10" ht="18">
      <c r="A416" s="29" t="s">
        <v>100</v>
      </c>
      <c r="B416" s="29"/>
      <c r="C416" s="29"/>
      <c r="D416" s="29"/>
      <c r="E416" s="273"/>
      <c r="F416" s="419"/>
      <c r="G416" s="287"/>
      <c r="H416" s="145"/>
      <c r="I416" s="29"/>
      <c r="J416" s="29"/>
    </row>
    <row r="417" spans="1:10" ht="15.75" customHeight="1">
      <c r="A417" s="676" t="s">
        <v>256</v>
      </c>
      <c r="B417" s="300" t="s">
        <v>37</v>
      </c>
      <c r="C417" s="702" t="s">
        <v>71</v>
      </c>
      <c r="D417" s="703" t="s">
        <v>250</v>
      </c>
      <c r="E417" s="701">
        <v>253</v>
      </c>
      <c r="F417" s="683">
        <v>310</v>
      </c>
      <c r="G417" s="683">
        <v>322</v>
      </c>
      <c r="H417" s="683">
        <v>345</v>
      </c>
      <c r="I417" s="642" t="e">
        <f>E417/#REF!-1</f>
        <v>#REF!</v>
      </c>
      <c r="J417" s="685"/>
    </row>
    <row r="418" spans="1:10" ht="15.75">
      <c r="A418" s="573"/>
      <c r="B418" s="300" t="s">
        <v>38</v>
      </c>
      <c r="C418" s="573"/>
      <c r="D418" s="622"/>
      <c r="E418" s="570"/>
      <c r="F418" s="688"/>
      <c r="G418" s="688"/>
      <c r="H418" s="688"/>
      <c r="I418" s="640"/>
      <c r="J418" s="760"/>
    </row>
    <row r="419" spans="1:10" ht="15.75">
      <c r="A419" s="573"/>
      <c r="B419" s="300" t="s">
        <v>39</v>
      </c>
      <c r="C419" s="573"/>
      <c r="D419" s="622"/>
      <c r="E419" s="570"/>
      <c r="F419" s="688"/>
      <c r="G419" s="688"/>
      <c r="H419" s="688"/>
      <c r="I419" s="640"/>
      <c r="J419" s="760"/>
    </row>
    <row r="420" spans="1:10" ht="15.75">
      <c r="A420" s="573"/>
      <c r="B420" s="300" t="s">
        <v>235</v>
      </c>
      <c r="C420" s="573"/>
      <c r="D420" s="622"/>
      <c r="E420" s="570"/>
      <c r="F420" s="688"/>
      <c r="G420" s="688"/>
      <c r="H420" s="688"/>
      <c r="I420" s="640"/>
      <c r="J420" s="760"/>
    </row>
    <row r="421" spans="1:10" ht="15.75">
      <c r="A421" s="573"/>
      <c r="B421" s="300" t="s">
        <v>236</v>
      </c>
      <c r="C421" s="574"/>
      <c r="D421" s="622"/>
      <c r="E421" s="571"/>
      <c r="F421" s="684"/>
      <c r="G421" s="684"/>
      <c r="H421" s="684"/>
      <c r="I421" s="641"/>
      <c r="J421" s="760"/>
    </row>
    <row r="422" spans="1:10" ht="15.75">
      <c r="A422" s="573"/>
      <c r="B422" s="300" t="s">
        <v>37</v>
      </c>
      <c r="C422" s="702" t="s">
        <v>67</v>
      </c>
      <c r="D422" s="622"/>
      <c r="E422" s="701">
        <v>394</v>
      </c>
      <c r="F422" s="683">
        <v>449</v>
      </c>
      <c r="G422" s="683">
        <v>467</v>
      </c>
      <c r="H422" s="683">
        <v>503</v>
      </c>
      <c r="I422" s="642" t="e">
        <f>E422/#REF!-1</f>
        <v>#REF!</v>
      </c>
      <c r="J422" s="760"/>
    </row>
    <row r="423" spans="1:10" ht="15.75">
      <c r="A423" s="573"/>
      <c r="B423" s="300" t="s">
        <v>38</v>
      </c>
      <c r="C423" s="573"/>
      <c r="D423" s="622"/>
      <c r="E423" s="570"/>
      <c r="F423" s="688"/>
      <c r="G423" s="688"/>
      <c r="H423" s="688"/>
      <c r="I423" s="640"/>
      <c r="J423" s="760"/>
    </row>
    <row r="424" spans="1:10" ht="15.75">
      <c r="A424" s="573"/>
      <c r="B424" s="300" t="s">
        <v>39</v>
      </c>
      <c r="C424" s="573"/>
      <c r="D424" s="622"/>
      <c r="E424" s="570"/>
      <c r="F424" s="688"/>
      <c r="G424" s="688"/>
      <c r="H424" s="688"/>
      <c r="I424" s="640"/>
      <c r="J424" s="760"/>
    </row>
    <row r="425" spans="1:10" ht="15.75">
      <c r="A425" s="573"/>
      <c r="B425" s="300" t="s">
        <v>235</v>
      </c>
      <c r="C425" s="573"/>
      <c r="D425" s="622"/>
      <c r="E425" s="570"/>
      <c r="F425" s="688"/>
      <c r="G425" s="688"/>
      <c r="H425" s="688"/>
      <c r="I425" s="640"/>
      <c r="J425" s="760"/>
    </row>
    <row r="426" spans="1:10" ht="15.75">
      <c r="A426" s="573"/>
      <c r="B426" s="300" t="s">
        <v>236</v>
      </c>
      <c r="C426" s="574"/>
      <c r="D426" s="622"/>
      <c r="E426" s="571"/>
      <c r="F426" s="684"/>
      <c r="G426" s="684"/>
      <c r="H426" s="684"/>
      <c r="I426" s="641"/>
      <c r="J426" s="760"/>
    </row>
    <row r="427" spans="1:10" ht="15.75">
      <c r="A427" s="573"/>
      <c r="B427" s="300" t="s">
        <v>37</v>
      </c>
      <c r="C427" s="702" t="s">
        <v>93</v>
      </c>
      <c r="D427" s="573"/>
      <c r="E427" s="272">
        <v>512</v>
      </c>
      <c r="F427" s="418">
        <v>535</v>
      </c>
      <c r="G427" s="143">
        <v>559</v>
      </c>
      <c r="H427" s="143">
        <v>652</v>
      </c>
      <c r="I427" s="348" t="e">
        <f>E427/#REF!-1</f>
        <v>#REF!</v>
      </c>
      <c r="J427" s="760"/>
    </row>
    <row r="428" spans="1:10" ht="15.75">
      <c r="A428" s="573"/>
      <c r="B428" s="300" t="s">
        <v>38</v>
      </c>
      <c r="C428" s="573"/>
      <c r="D428" s="573"/>
      <c r="E428" s="272">
        <v>541</v>
      </c>
      <c r="F428" s="418">
        <v>565</v>
      </c>
      <c r="G428" s="143">
        <v>590</v>
      </c>
      <c r="H428" s="143">
        <v>689</v>
      </c>
      <c r="I428" s="348" t="e">
        <f>E428/#REF!-1</f>
        <v>#REF!</v>
      </c>
      <c r="J428" s="760"/>
    </row>
    <row r="429" spans="1:10" ht="15.75">
      <c r="A429" s="573"/>
      <c r="B429" s="300" t="s">
        <v>39</v>
      </c>
      <c r="C429" s="573"/>
      <c r="D429" s="573"/>
      <c r="E429" s="272">
        <v>555</v>
      </c>
      <c r="F429" s="418">
        <v>580</v>
      </c>
      <c r="G429" s="143">
        <v>606</v>
      </c>
      <c r="H429" s="143">
        <v>707</v>
      </c>
      <c r="I429" s="348" t="e">
        <f>E429/#REF!-1</f>
        <v>#REF!</v>
      </c>
      <c r="J429" s="760"/>
    </row>
    <row r="430" spans="1:10" ht="15.75">
      <c r="A430" s="573"/>
      <c r="B430" s="300" t="s">
        <v>235</v>
      </c>
      <c r="C430" s="573"/>
      <c r="D430" s="573"/>
      <c r="E430" s="272">
        <v>564</v>
      </c>
      <c r="F430" s="418">
        <v>589</v>
      </c>
      <c r="G430" s="143">
        <v>615</v>
      </c>
      <c r="H430" s="143">
        <v>718</v>
      </c>
      <c r="I430" s="348" t="e">
        <f>E430/#REF!-1</f>
        <v>#REF!</v>
      </c>
      <c r="J430" s="760"/>
    </row>
    <row r="431" spans="1:10" ht="15.75">
      <c r="A431" s="574"/>
      <c r="B431" s="300" t="s">
        <v>236</v>
      </c>
      <c r="C431" s="574"/>
      <c r="D431" s="574"/>
      <c r="E431" s="272">
        <v>569</v>
      </c>
      <c r="F431" s="418">
        <v>595</v>
      </c>
      <c r="G431" s="143">
        <v>621</v>
      </c>
      <c r="H431" s="143">
        <v>725</v>
      </c>
      <c r="I431" s="348" t="e">
        <f>E431/#REF!-1</f>
        <v>#REF!</v>
      </c>
      <c r="J431" s="760"/>
    </row>
    <row r="432" spans="1:10" ht="15.75" customHeight="1">
      <c r="A432" s="697" t="s">
        <v>822</v>
      </c>
      <c r="B432" s="300" t="s">
        <v>38</v>
      </c>
      <c r="C432" s="702" t="s">
        <v>71</v>
      </c>
      <c r="D432" s="602" t="s">
        <v>69</v>
      </c>
      <c r="E432" s="272">
        <v>311</v>
      </c>
      <c r="F432" s="418">
        <v>325</v>
      </c>
      <c r="G432" s="143">
        <v>339</v>
      </c>
      <c r="H432" s="143">
        <v>396</v>
      </c>
      <c r="I432" s="348" t="e">
        <f>E432/#REF!-1</f>
        <v>#REF!</v>
      </c>
      <c r="J432" s="760"/>
    </row>
    <row r="433" spans="1:10" ht="15.75">
      <c r="A433" s="573"/>
      <c r="B433" s="300" t="s">
        <v>39</v>
      </c>
      <c r="C433" s="574"/>
      <c r="D433" s="573"/>
      <c r="E433" s="272">
        <v>317</v>
      </c>
      <c r="F433" s="418">
        <v>332</v>
      </c>
      <c r="G433" s="143">
        <v>346</v>
      </c>
      <c r="H433" s="143">
        <v>405</v>
      </c>
      <c r="I433" s="348" t="e">
        <f>E433/#REF!-1</f>
        <v>#REF!</v>
      </c>
      <c r="J433" s="760"/>
    </row>
    <row r="434" spans="1:10" ht="15.75">
      <c r="A434" s="573"/>
      <c r="B434" s="300" t="s">
        <v>37</v>
      </c>
      <c r="C434" s="702" t="s">
        <v>67</v>
      </c>
      <c r="D434" s="573"/>
      <c r="E434" s="272">
        <v>333</v>
      </c>
      <c r="F434" s="418">
        <v>348</v>
      </c>
      <c r="G434" s="143">
        <v>363</v>
      </c>
      <c r="H434" s="143">
        <v>424</v>
      </c>
      <c r="I434" s="348" t="e">
        <f>E434/#REF!-1</f>
        <v>#REF!</v>
      </c>
      <c r="J434" s="760"/>
    </row>
    <row r="435" spans="1:10" ht="15.75">
      <c r="A435" s="573"/>
      <c r="B435" s="300" t="s">
        <v>38</v>
      </c>
      <c r="C435" s="717"/>
      <c r="D435" s="573"/>
      <c r="E435" s="272">
        <v>309</v>
      </c>
      <c r="F435" s="418">
        <v>323</v>
      </c>
      <c r="G435" s="143">
        <v>337</v>
      </c>
      <c r="H435" s="143">
        <v>393</v>
      </c>
      <c r="I435" s="348" t="e">
        <f>E435/#REF!-1</f>
        <v>#REF!</v>
      </c>
      <c r="J435" s="760"/>
    </row>
    <row r="436" spans="1:10" ht="15.75">
      <c r="A436" s="574"/>
      <c r="B436" s="300" t="s">
        <v>39</v>
      </c>
      <c r="C436" s="718"/>
      <c r="D436" s="574"/>
      <c r="E436" s="272">
        <v>317</v>
      </c>
      <c r="F436" s="418">
        <v>332</v>
      </c>
      <c r="G436" s="143">
        <v>346</v>
      </c>
      <c r="H436" s="143">
        <v>405</v>
      </c>
      <c r="I436" s="348" t="e">
        <f>E436/#REF!-1</f>
        <v>#REF!</v>
      </c>
      <c r="J436" s="761"/>
    </row>
    <row r="437" spans="1:10" ht="18">
      <c r="A437" s="647" t="s">
        <v>211</v>
      </c>
      <c r="B437" s="604"/>
      <c r="C437" s="604"/>
      <c r="D437" s="605"/>
      <c r="E437" s="273"/>
      <c r="F437" s="419"/>
      <c r="G437" s="287"/>
      <c r="H437" s="145"/>
      <c r="I437" s="348"/>
      <c r="J437" s="685"/>
    </row>
    <row r="438" spans="1:10" ht="15.75" customHeight="1">
      <c r="A438" s="697" t="s">
        <v>263</v>
      </c>
      <c r="B438" s="300" t="s">
        <v>37</v>
      </c>
      <c r="C438" s="702" t="s">
        <v>71</v>
      </c>
      <c r="D438" s="703" t="s">
        <v>69</v>
      </c>
      <c r="E438" s="701">
        <v>297</v>
      </c>
      <c r="F438" s="683">
        <v>364</v>
      </c>
      <c r="G438" s="683">
        <v>378</v>
      </c>
      <c r="H438" s="683">
        <v>405</v>
      </c>
      <c r="I438" s="642" t="e">
        <f>E438/#REF!-1</f>
        <v>#REF!</v>
      </c>
      <c r="J438" s="573"/>
    </row>
    <row r="439" spans="1:10" ht="15.75">
      <c r="A439" s="573"/>
      <c r="B439" s="300" t="s">
        <v>38</v>
      </c>
      <c r="C439" s="573"/>
      <c r="D439" s="622"/>
      <c r="E439" s="570"/>
      <c r="F439" s="688"/>
      <c r="G439" s="688"/>
      <c r="H439" s="688"/>
      <c r="I439" s="640"/>
      <c r="J439" s="573"/>
    </row>
    <row r="440" spans="1:10" ht="15.75">
      <c r="A440" s="573"/>
      <c r="B440" s="300" t="s">
        <v>39</v>
      </c>
      <c r="C440" s="573"/>
      <c r="D440" s="622"/>
      <c r="E440" s="570"/>
      <c r="F440" s="688"/>
      <c r="G440" s="688"/>
      <c r="H440" s="688"/>
      <c r="I440" s="640"/>
      <c r="J440" s="573"/>
    </row>
    <row r="441" spans="1:10" ht="15.75">
      <c r="A441" s="573"/>
      <c r="B441" s="300" t="s">
        <v>235</v>
      </c>
      <c r="C441" s="573"/>
      <c r="D441" s="622"/>
      <c r="E441" s="570"/>
      <c r="F441" s="688"/>
      <c r="G441" s="688"/>
      <c r="H441" s="688"/>
      <c r="I441" s="640"/>
      <c r="J441" s="573"/>
    </row>
    <row r="442" spans="1:10" ht="15.75">
      <c r="A442" s="573"/>
      <c r="B442" s="300" t="s">
        <v>236</v>
      </c>
      <c r="C442" s="574"/>
      <c r="D442" s="622"/>
      <c r="E442" s="571"/>
      <c r="F442" s="684"/>
      <c r="G442" s="684"/>
      <c r="H442" s="684"/>
      <c r="I442" s="641"/>
      <c r="J442" s="573"/>
    </row>
    <row r="443" spans="1:10" ht="15.75">
      <c r="A443" s="573"/>
      <c r="B443" s="300" t="s">
        <v>37</v>
      </c>
      <c r="C443" s="702" t="s">
        <v>67</v>
      </c>
      <c r="D443" s="573"/>
      <c r="E443" s="701">
        <v>403</v>
      </c>
      <c r="F443" s="683">
        <v>518</v>
      </c>
      <c r="G443" s="683">
        <v>578</v>
      </c>
      <c r="H443" s="683">
        <v>576</v>
      </c>
      <c r="I443" s="642" t="e">
        <f>E443/#REF!-1</f>
        <v>#REF!</v>
      </c>
      <c r="J443" s="573"/>
    </row>
    <row r="444" spans="1:10" ht="15.75">
      <c r="A444" s="573"/>
      <c r="B444" s="300" t="s">
        <v>38</v>
      </c>
      <c r="C444" s="573"/>
      <c r="D444" s="573"/>
      <c r="E444" s="570"/>
      <c r="F444" s="688"/>
      <c r="G444" s="688"/>
      <c r="H444" s="688"/>
      <c r="I444" s="640"/>
      <c r="J444" s="573"/>
    </row>
    <row r="445" spans="1:10" ht="15.75">
      <c r="A445" s="573"/>
      <c r="B445" s="300" t="s">
        <v>39</v>
      </c>
      <c r="C445" s="573"/>
      <c r="D445" s="573"/>
      <c r="E445" s="570"/>
      <c r="F445" s="688"/>
      <c r="G445" s="688"/>
      <c r="H445" s="688"/>
      <c r="I445" s="640"/>
      <c r="J445" s="573"/>
    </row>
    <row r="446" spans="1:10" ht="15.75">
      <c r="A446" s="573"/>
      <c r="B446" s="300" t="s">
        <v>235</v>
      </c>
      <c r="C446" s="573"/>
      <c r="D446" s="573"/>
      <c r="E446" s="570"/>
      <c r="F446" s="688"/>
      <c r="G446" s="688"/>
      <c r="H446" s="688"/>
      <c r="I446" s="640"/>
      <c r="J446" s="573"/>
    </row>
    <row r="447" spans="1:10" ht="15.75">
      <c r="A447" s="573"/>
      <c r="B447" s="300" t="s">
        <v>236</v>
      </c>
      <c r="C447" s="574"/>
      <c r="D447" s="573"/>
      <c r="E447" s="571"/>
      <c r="F447" s="684"/>
      <c r="G447" s="684"/>
      <c r="H447" s="684"/>
      <c r="I447" s="641"/>
      <c r="J447" s="573"/>
    </row>
    <row r="448" spans="1:10" ht="15.75">
      <c r="A448" s="573"/>
      <c r="B448" s="300" t="s">
        <v>37</v>
      </c>
      <c r="C448" s="702" t="s">
        <v>93</v>
      </c>
      <c r="D448" s="573"/>
      <c r="E448" s="272">
        <v>506</v>
      </c>
      <c r="F448" s="418">
        <v>540</v>
      </c>
      <c r="G448" s="143">
        <v>555</v>
      </c>
      <c r="H448" s="143">
        <v>675</v>
      </c>
      <c r="I448" s="27" t="e">
        <f>E448/#REF!-1</f>
        <v>#REF!</v>
      </c>
      <c r="J448" s="573"/>
    </row>
    <row r="449" spans="1:10" ht="15.75">
      <c r="A449" s="573"/>
      <c r="B449" s="300" t="s">
        <v>38</v>
      </c>
      <c r="C449" s="573"/>
      <c r="D449" s="573"/>
      <c r="E449" s="272">
        <v>533</v>
      </c>
      <c r="F449" s="418">
        <v>560</v>
      </c>
      <c r="G449" s="143">
        <v>575</v>
      </c>
      <c r="H449" s="143">
        <v>711</v>
      </c>
      <c r="I449" s="27" t="e">
        <f>E449/#REF!-1</f>
        <v>#REF!</v>
      </c>
      <c r="J449" s="573"/>
    </row>
    <row r="450" spans="1:10" ht="15.75">
      <c r="A450" s="573"/>
      <c r="B450" s="300" t="s">
        <v>39</v>
      </c>
      <c r="C450" s="573"/>
      <c r="D450" s="573"/>
      <c r="E450" s="272">
        <v>547</v>
      </c>
      <c r="F450" s="418">
        <v>580</v>
      </c>
      <c r="G450" s="143">
        <v>595</v>
      </c>
      <c r="H450" s="143">
        <v>729</v>
      </c>
      <c r="I450" s="27" t="e">
        <f>E450/#REF!-1</f>
        <v>#REF!</v>
      </c>
      <c r="J450" s="573"/>
    </row>
    <row r="451" spans="1:10" ht="15.75">
      <c r="A451" s="573"/>
      <c r="B451" s="300" t="s">
        <v>235</v>
      </c>
      <c r="C451" s="573"/>
      <c r="D451" s="573"/>
      <c r="E451" s="272">
        <v>555</v>
      </c>
      <c r="F451" s="418">
        <v>600</v>
      </c>
      <c r="G451" s="143">
        <v>615</v>
      </c>
      <c r="H451" s="143">
        <v>741</v>
      </c>
      <c r="I451" s="27" t="e">
        <f>E451/#REF!-1</f>
        <v>#REF!</v>
      </c>
      <c r="J451" s="573"/>
    </row>
    <row r="452" spans="1:10" ht="15.75">
      <c r="A452" s="573"/>
      <c r="B452" s="300" t="s">
        <v>236</v>
      </c>
      <c r="C452" s="574"/>
      <c r="D452" s="573"/>
      <c r="E452" s="272">
        <v>560</v>
      </c>
      <c r="F452" s="418">
        <v>620</v>
      </c>
      <c r="G452" s="143">
        <v>635</v>
      </c>
      <c r="H452" s="143">
        <v>748</v>
      </c>
      <c r="I452" s="27" t="e">
        <f>E452/#REF!-1</f>
        <v>#REF!</v>
      </c>
      <c r="J452" s="573"/>
    </row>
    <row r="453" spans="1:10" ht="15.75">
      <c r="A453" s="573"/>
      <c r="B453" s="300" t="s">
        <v>37</v>
      </c>
      <c r="C453" s="702" t="s">
        <v>94</v>
      </c>
      <c r="D453" s="573"/>
      <c r="E453" s="272">
        <v>1047</v>
      </c>
      <c r="F453" s="418">
        <v>1170</v>
      </c>
      <c r="G453" s="143">
        <v>1190</v>
      </c>
      <c r="H453" s="143">
        <v>1397</v>
      </c>
      <c r="I453" s="27" t="e">
        <f>E453/#REF!-1</f>
        <v>#REF!</v>
      </c>
      <c r="J453" s="573"/>
    </row>
    <row r="454" spans="1:10" ht="15.75">
      <c r="A454" s="573"/>
      <c r="B454" s="300" t="s">
        <v>38</v>
      </c>
      <c r="C454" s="573"/>
      <c r="D454" s="573"/>
      <c r="E454" s="272">
        <v>1041</v>
      </c>
      <c r="F454" s="418">
        <v>1200</v>
      </c>
      <c r="G454" s="143">
        <v>1220</v>
      </c>
      <c r="H454" s="143">
        <v>1389</v>
      </c>
      <c r="I454" s="27" t="e">
        <f>E454/#REF!-1</f>
        <v>#REF!</v>
      </c>
      <c r="J454" s="573"/>
    </row>
    <row r="455" spans="1:10" ht="15.75">
      <c r="A455" s="573"/>
      <c r="B455" s="300" t="s">
        <v>39</v>
      </c>
      <c r="C455" s="573"/>
      <c r="D455" s="573"/>
      <c r="E455" s="272">
        <v>1032</v>
      </c>
      <c r="F455" s="418">
        <v>1230</v>
      </c>
      <c r="G455" s="143">
        <v>1250</v>
      </c>
      <c r="H455" s="143">
        <v>1376</v>
      </c>
      <c r="I455" s="27" t="e">
        <f>E455/#REF!-1</f>
        <v>#REF!</v>
      </c>
      <c r="J455" s="573"/>
    </row>
    <row r="456" spans="1:10" ht="15.75">
      <c r="A456" s="573"/>
      <c r="B456" s="300" t="s">
        <v>235</v>
      </c>
      <c r="C456" s="573"/>
      <c r="D456" s="573"/>
      <c r="E456" s="272">
        <v>1000</v>
      </c>
      <c r="F456" s="418">
        <v>1260</v>
      </c>
      <c r="G456" s="143">
        <v>1280</v>
      </c>
      <c r="H456" s="143">
        <v>1334</v>
      </c>
      <c r="I456" s="27" t="e">
        <f>E456/#REF!-1</f>
        <v>#REF!</v>
      </c>
      <c r="J456" s="573"/>
    </row>
    <row r="457" spans="1:10" ht="15.75">
      <c r="A457" s="574"/>
      <c r="B457" s="300" t="s">
        <v>236</v>
      </c>
      <c r="C457" s="574"/>
      <c r="D457" s="574"/>
      <c r="E457" s="272">
        <v>1000</v>
      </c>
      <c r="F457" s="418">
        <v>1290</v>
      </c>
      <c r="G457" s="143">
        <v>1310</v>
      </c>
      <c r="H457" s="143">
        <v>1330</v>
      </c>
      <c r="I457" s="27" t="e">
        <f>E457/#REF!-1</f>
        <v>#REF!</v>
      </c>
      <c r="J457" s="573"/>
    </row>
    <row r="458" spans="1:10" ht="15.75" customHeight="1">
      <c r="A458" s="697" t="s">
        <v>264</v>
      </c>
      <c r="B458" s="300" t="s">
        <v>37</v>
      </c>
      <c r="C458" s="702" t="s">
        <v>67</v>
      </c>
      <c r="D458" s="602" t="s">
        <v>69</v>
      </c>
      <c r="E458" s="701">
        <v>346</v>
      </c>
      <c r="F458" s="683">
        <v>394</v>
      </c>
      <c r="G458" s="683">
        <v>410</v>
      </c>
      <c r="H458" s="683">
        <v>441</v>
      </c>
      <c r="I458" s="642" t="e">
        <f>E458/#REF!-1</f>
        <v>#REF!</v>
      </c>
      <c r="J458" s="573"/>
    </row>
    <row r="459" spans="1:10" ht="15.75">
      <c r="A459" s="573"/>
      <c r="B459" s="300" t="s">
        <v>38</v>
      </c>
      <c r="C459" s="573"/>
      <c r="D459" s="573"/>
      <c r="E459" s="570"/>
      <c r="F459" s="688"/>
      <c r="G459" s="688"/>
      <c r="H459" s="688"/>
      <c r="I459" s="640"/>
      <c r="J459" s="573"/>
    </row>
    <row r="460" spans="1:10" ht="15.75">
      <c r="A460" s="573"/>
      <c r="B460" s="300" t="s">
        <v>39</v>
      </c>
      <c r="C460" s="574"/>
      <c r="D460" s="573"/>
      <c r="E460" s="570"/>
      <c r="F460" s="684"/>
      <c r="G460" s="684"/>
      <c r="H460" s="684"/>
      <c r="I460" s="641"/>
      <c r="J460" s="573"/>
    </row>
    <row r="461" spans="1:10" ht="15.75">
      <c r="A461" s="573"/>
      <c r="B461" s="300" t="s">
        <v>38</v>
      </c>
      <c r="C461" s="702" t="s">
        <v>71</v>
      </c>
      <c r="D461" s="573"/>
      <c r="E461" s="570"/>
      <c r="F461" s="683">
        <v>394</v>
      </c>
      <c r="G461" s="683">
        <v>410</v>
      </c>
      <c r="H461" s="683">
        <v>441</v>
      </c>
      <c r="I461" s="642" t="e">
        <f>E458/#REF!-1</f>
        <v>#REF!</v>
      </c>
      <c r="J461" s="573"/>
    </row>
    <row r="462" spans="1:10" ht="15.75">
      <c r="A462" s="574"/>
      <c r="B462" s="300" t="s">
        <v>39</v>
      </c>
      <c r="C462" s="574"/>
      <c r="D462" s="574"/>
      <c r="E462" s="571"/>
      <c r="F462" s="684"/>
      <c r="G462" s="684"/>
      <c r="H462" s="684"/>
      <c r="I462" s="641"/>
      <c r="J462" s="574"/>
    </row>
    <row r="463" spans="1:10" ht="26.25" customHeight="1">
      <c r="A463" s="603" t="s">
        <v>265</v>
      </c>
      <c r="B463" s="604"/>
      <c r="C463" s="604"/>
      <c r="D463" s="605"/>
      <c r="E463" s="134"/>
      <c r="F463" s="134"/>
      <c r="G463" s="134"/>
      <c r="H463" s="134"/>
      <c r="I463" s="19"/>
      <c r="J463" s="19"/>
    </row>
    <row r="464" spans="1:10" ht="38.25">
      <c r="A464" s="464" t="s">
        <v>266</v>
      </c>
      <c r="B464" s="440" t="s">
        <v>267</v>
      </c>
      <c r="C464" s="440" t="s">
        <v>268</v>
      </c>
      <c r="D464" s="396" t="s">
        <v>269</v>
      </c>
      <c r="E464" s="465">
        <v>19.5</v>
      </c>
      <c r="F464" s="400">
        <v>5</v>
      </c>
      <c r="G464" s="400">
        <v>5</v>
      </c>
      <c r="H464" s="400">
        <v>5</v>
      </c>
      <c r="I464" s="27" t="e">
        <f>E464/#REF!-1</f>
        <v>#REF!</v>
      </c>
      <c r="J464" s="681"/>
    </row>
    <row r="465" spans="1:10" ht="38.25">
      <c r="A465" s="466" t="s">
        <v>270</v>
      </c>
      <c r="B465" s="440" t="s">
        <v>271</v>
      </c>
      <c r="C465" s="440" t="s">
        <v>272</v>
      </c>
      <c r="D465" s="396" t="s">
        <v>269</v>
      </c>
      <c r="E465" s="397">
        <v>17</v>
      </c>
      <c r="F465" s="400">
        <v>5</v>
      </c>
      <c r="G465" s="400">
        <v>5</v>
      </c>
      <c r="H465" s="400">
        <v>5</v>
      </c>
      <c r="I465" s="27" t="e">
        <f>E465/#REF!-1</f>
        <v>#REF!</v>
      </c>
      <c r="J465" s="573"/>
    </row>
    <row r="466" spans="1:10" ht="28.5">
      <c r="A466" s="467" t="s">
        <v>795</v>
      </c>
      <c r="B466" s="440" t="s">
        <v>274</v>
      </c>
      <c r="C466" s="714" t="s">
        <v>275</v>
      </c>
      <c r="D466" s="715"/>
      <c r="E466" s="397">
        <v>6</v>
      </c>
      <c r="F466" s="400">
        <v>9</v>
      </c>
      <c r="G466" s="400">
        <v>10</v>
      </c>
      <c r="H466" s="400">
        <v>11</v>
      </c>
      <c r="I466" s="27" t="e">
        <f>E466/#REF!-1</f>
        <v>#REF!</v>
      </c>
      <c r="J466" s="573"/>
    </row>
    <row r="467" spans="1:10" ht="45.75">
      <c r="A467" s="467" t="s">
        <v>796</v>
      </c>
      <c r="B467" s="440" t="s">
        <v>277</v>
      </c>
      <c r="C467" s="714" t="s">
        <v>275</v>
      </c>
      <c r="D467" s="715"/>
      <c r="E467" s="397">
        <v>21</v>
      </c>
      <c r="F467" s="426" t="s">
        <v>58</v>
      </c>
      <c r="G467" s="426" t="s">
        <v>58</v>
      </c>
      <c r="H467" s="426" t="s">
        <v>58</v>
      </c>
      <c r="I467" s="27" t="e">
        <f>E467/#REF!-1</f>
        <v>#REF!</v>
      </c>
      <c r="J467" s="573"/>
    </row>
    <row r="468" spans="1:10" ht="31.5">
      <c r="A468" s="393" t="s">
        <v>278</v>
      </c>
      <c r="B468" s="440" t="s">
        <v>274</v>
      </c>
      <c r="C468" s="714" t="s">
        <v>102</v>
      </c>
      <c r="D468" s="715"/>
      <c r="E468" s="397">
        <v>21</v>
      </c>
      <c r="F468" s="400">
        <v>22</v>
      </c>
      <c r="G468" s="400">
        <v>24</v>
      </c>
      <c r="H468" s="400">
        <v>28</v>
      </c>
      <c r="I468" s="27" t="e">
        <f>E468/#REF!-1</f>
        <v>#REF!</v>
      </c>
      <c r="J468" s="573"/>
    </row>
    <row r="469" spans="1:10" ht="35.25" customHeight="1">
      <c r="A469" s="393" t="s">
        <v>279</v>
      </c>
      <c r="B469" s="394" t="s">
        <v>280</v>
      </c>
      <c r="C469" s="395" t="s">
        <v>281</v>
      </c>
      <c r="D469" s="396" t="s">
        <v>282</v>
      </c>
      <c r="E469" s="397">
        <v>47</v>
      </c>
      <c r="F469" s="426" t="s">
        <v>58</v>
      </c>
      <c r="G469" s="426" t="s">
        <v>58</v>
      </c>
      <c r="H469" s="426" t="s">
        <v>58</v>
      </c>
      <c r="I469" s="27" t="e">
        <f>E469/#REF!-1</f>
        <v>#REF!</v>
      </c>
      <c r="J469" s="573"/>
    </row>
    <row r="470" spans="1:10" ht="15" customHeight="1">
      <c r="A470" s="716" t="s">
        <v>283</v>
      </c>
      <c r="B470" s="705" t="s">
        <v>284</v>
      </c>
      <c r="C470" s="395" t="s">
        <v>285</v>
      </c>
      <c r="D470" s="396" t="s">
        <v>286</v>
      </c>
      <c r="E470" s="397">
        <v>53</v>
      </c>
      <c r="F470" s="400">
        <v>64</v>
      </c>
      <c r="G470" s="400">
        <v>67</v>
      </c>
      <c r="H470" s="400">
        <v>72</v>
      </c>
      <c r="I470" s="27" t="e">
        <f>E470/#REF!-1</f>
        <v>#REF!</v>
      </c>
      <c r="J470" s="573"/>
    </row>
    <row r="471" spans="1:10">
      <c r="A471" s="594"/>
      <c r="B471" s="594"/>
      <c r="C471" s="395" t="s">
        <v>288</v>
      </c>
      <c r="D471" s="440" t="s">
        <v>289</v>
      </c>
      <c r="E471" s="397">
        <v>118</v>
      </c>
      <c r="F471" s="400">
        <v>129</v>
      </c>
      <c r="G471" s="400">
        <v>134</v>
      </c>
      <c r="H471" s="400">
        <v>157</v>
      </c>
      <c r="I471" s="27" t="e">
        <f>E471/#REF!-1</f>
        <v>#REF!</v>
      </c>
      <c r="J471" s="573"/>
    </row>
    <row r="472" spans="1:10">
      <c r="A472" s="594"/>
      <c r="B472" s="594"/>
      <c r="C472" s="395" t="s">
        <v>290</v>
      </c>
      <c r="D472" s="396" t="s">
        <v>286</v>
      </c>
      <c r="E472" s="397">
        <v>290</v>
      </c>
      <c r="F472" s="400">
        <v>55</v>
      </c>
      <c r="G472" s="400">
        <v>55</v>
      </c>
      <c r="H472" s="400">
        <v>55</v>
      </c>
      <c r="I472" s="27" t="e">
        <f>E472/#REF!-1</f>
        <v>#REF!</v>
      </c>
      <c r="J472" s="573"/>
    </row>
    <row r="473" spans="1:10">
      <c r="A473" s="594"/>
      <c r="B473" s="594"/>
      <c r="C473" s="395" t="s">
        <v>291</v>
      </c>
      <c r="D473" s="396" t="s">
        <v>289</v>
      </c>
      <c r="E473" s="397">
        <v>127</v>
      </c>
      <c r="F473" s="400">
        <v>60</v>
      </c>
      <c r="G473" s="400">
        <v>60</v>
      </c>
      <c r="H473" s="400">
        <v>60</v>
      </c>
      <c r="I473" s="27" t="e">
        <f>E473/#REF!-1</f>
        <v>#REF!</v>
      </c>
      <c r="J473" s="573"/>
    </row>
    <row r="474" spans="1:10">
      <c r="A474" s="594"/>
      <c r="B474" s="594"/>
      <c r="C474" s="395" t="s">
        <v>292</v>
      </c>
      <c r="D474" s="396" t="s">
        <v>286</v>
      </c>
      <c r="E474" s="397">
        <v>148</v>
      </c>
      <c r="F474" s="400">
        <v>65</v>
      </c>
      <c r="G474" s="400">
        <v>65</v>
      </c>
      <c r="H474" s="400">
        <v>65</v>
      </c>
      <c r="I474" s="27" t="e">
        <f>E474/#REF!-1</f>
        <v>#REF!</v>
      </c>
      <c r="J474" s="573"/>
    </row>
    <row r="475" spans="1:10">
      <c r="A475" s="595"/>
      <c r="B475" s="595"/>
      <c r="C475" s="395" t="s">
        <v>293</v>
      </c>
      <c r="D475" s="440" t="s">
        <v>289</v>
      </c>
      <c r="E475" s="397">
        <v>221</v>
      </c>
      <c r="F475" s="400">
        <v>70</v>
      </c>
      <c r="G475" s="400">
        <v>70</v>
      </c>
      <c r="H475" s="400">
        <v>70</v>
      </c>
      <c r="I475" s="27" t="e">
        <f>E475/#REF!-1</f>
        <v>#REF!</v>
      </c>
      <c r="J475" s="573"/>
    </row>
    <row r="476" spans="1:10" ht="25.5">
      <c r="A476" s="393" t="s">
        <v>294</v>
      </c>
      <c r="B476" s="394" t="s">
        <v>295</v>
      </c>
      <c r="C476" s="395" t="s">
        <v>290</v>
      </c>
      <c r="D476" s="396" t="s">
        <v>296</v>
      </c>
      <c r="E476" s="275">
        <v>257</v>
      </c>
      <c r="F476" s="400">
        <v>270</v>
      </c>
      <c r="G476" s="128">
        <v>282</v>
      </c>
      <c r="H476" s="128">
        <v>343</v>
      </c>
      <c r="I476" s="27" t="e">
        <f>E476/#REF!-1</f>
        <v>#REF!</v>
      </c>
      <c r="J476" s="574"/>
    </row>
    <row r="477" spans="1:10" ht="26.25">
      <c r="A477" s="603" t="s">
        <v>297</v>
      </c>
      <c r="B477" s="604"/>
      <c r="C477" s="604"/>
      <c r="D477" s="605"/>
      <c r="E477" s="19"/>
      <c r="F477" s="19"/>
      <c r="G477" s="19"/>
      <c r="H477" s="134"/>
      <c r="I477" s="19"/>
      <c r="J477" s="19"/>
    </row>
    <row r="478" spans="1:10" ht="15" customHeight="1">
      <c r="A478" s="706" t="s">
        <v>298</v>
      </c>
      <c r="B478" s="24" t="s">
        <v>755</v>
      </c>
      <c r="C478" s="696" t="s">
        <v>300</v>
      </c>
      <c r="D478" s="24" t="s">
        <v>301</v>
      </c>
      <c r="E478" s="275">
        <v>9.5</v>
      </c>
      <c r="F478" s="418">
        <v>10</v>
      </c>
      <c r="G478" s="143">
        <v>11</v>
      </c>
      <c r="H478" s="143">
        <v>13</v>
      </c>
      <c r="I478" s="27" t="e">
        <f>E478/#REF!-1</f>
        <v>#REF!</v>
      </c>
      <c r="J478" s="686"/>
    </row>
    <row r="479" spans="1:10" ht="15" customHeight="1">
      <c r="A479" s="707"/>
      <c r="B479" s="564" t="s">
        <v>756</v>
      </c>
      <c r="C479" s="709"/>
      <c r="D479" s="24" t="s">
        <v>301</v>
      </c>
      <c r="E479" s="275">
        <v>9.5</v>
      </c>
      <c r="F479" s="418">
        <v>10</v>
      </c>
      <c r="G479" s="143">
        <v>11</v>
      </c>
      <c r="H479" s="143">
        <v>13</v>
      </c>
      <c r="I479" s="27" t="e">
        <f>E479/#REF!-1</f>
        <v>#REF!</v>
      </c>
      <c r="J479" s="687"/>
    </row>
    <row r="480" spans="1:10" ht="15" customHeight="1">
      <c r="A480" s="708"/>
      <c r="B480" s="564" t="s">
        <v>757</v>
      </c>
      <c r="C480" s="710"/>
      <c r="D480" s="24" t="s">
        <v>301</v>
      </c>
      <c r="E480" s="275">
        <v>9.5</v>
      </c>
      <c r="F480" s="418">
        <v>10</v>
      </c>
      <c r="G480" s="143">
        <v>11</v>
      </c>
      <c r="H480" s="143">
        <v>13</v>
      </c>
      <c r="I480" s="27" t="e">
        <f>E480/#REF!-1</f>
        <v>#REF!</v>
      </c>
      <c r="J480" s="687"/>
    </row>
    <row r="481" spans="1:10" ht="15" customHeight="1">
      <c r="A481" s="676" t="s">
        <v>302</v>
      </c>
      <c r="B481" s="696" t="s">
        <v>274</v>
      </c>
      <c r="C481" s="24" t="s">
        <v>71</v>
      </c>
      <c r="D481" s="696" t="s">
        <v>225</v>
      </c>
      <c r="E481" s="272">
        <v>46</v>
      </c>
      <c r="F481" s="418">
        <v>54</v>
      </c>
      <c r="G481" s="143">
        <v>56</v>
      </c>
      <c r="H481" s="143">
        <v>59</v>
      </c>
      <c r="I481" s="27" t="e">
        <f>E481/#REF!-1</f>
        <v>#REF!</v>
      </c>
      <c r="J481" s="573"/>
    </row>
    <row r="482" spans="1:10">
      <c r="A482" s="574"/>
      <c r="B482" s="574"/>
      <c r="C482" s="24" t="s">
        <v>67</v>
      </c>
      <c r="D482" s="574"/>
      <c r="E482" s="272">
        <v>48</v>
      </c>
      <c r="F482" s="418">
        <v>57</v>
      </c>
      <c r="G482" s="143">
        <v>59</v>
      </c>
      <c r="H482" s="143">
        <v>62</v>
      </c>
      <c r="I482" s="27" t="e">
        <f>E482/#REF!-1</f>
        <v>#REF!</v>
      </c>
      <c r="J482" s="573"/>
    </row>
    <row r="483" spans="1:10" ht="15" customHeight="1">
      <c r="A483" s="676" t="s">
        <v>303</v>
      </c>
      <c r="B483" s="696" t="s">
        <v>274</v>
      </c>
      <c r="C483" s="24" t="s">
        <v>71</v>
      </c>
      <c r="D483" s="696" t="s">
        <v>304</v>
      </c>
      <c r="E483" s="272">
        <v>54</v>
      </c>
      <c r="F483" s="418">
        <v>59</v>
      </c>
      <c r="G483" s="143">
        <v>61</v>
      </c>
      <c r="H483" s="143">
        <v>69</v>
      </c>
      <c r="I483" s="27" t="e">
        <f>E483/#REF!-1</f>
        <v>#REF!</v>
      </c>
      <c r="J483" s="573"/>
    </row>
    <row r="484" spans="1:10">
      <c r="A484" s="574"/>
      <c r="B484" s="574"/>
      <c r="C484" s="24" t="s">
        <v>67</v>
      </c>
      <c r="D484" s="574"/>
      <c r="E484" s="272">
        <v>54</v>
      </c>
      <c r="F484" s="418">
        <v>60</v>
      </c>
      <c r="G484" s="143">
        <v>62</v>
      </c>
      <c r="H484" s="143">
        <v>69</v>
      </c>
      <c r="I484" s="27" t="e">
        <f>E484/#REF!-1</f>
        <v>#REF!</v>
      </c>
      <c r="J484" s="574"/>
    </row>
    <row r="485" spans="1:10" ht="26.25">
      <c r="A485" s="603" t="s">
        <v>305</v>
      </c>
      <c r="B485" s="604"/>
      <c r="C485" s="604"/>
      <c r="D485" s="605"/>
      <c r="E485" s="19"/>
      <c r="F485" s="19"/>
      <c r="G485" s="19"/>
      <c r="H485" s="134"/>
      <c r="I485" s="19"/>
      <c r="J485" s="19"/>
    </row>
    <row r="486" spans="1:10" ht="26.25">
      <c r="A486" s="711" t="s">
        <v>306</v>
      </c>
      <c r="B486" s="696" t="s">
        <v>274</v>
      </c>
      <c r="C486" s="24" t="s">
        <v>794</v>
      </c>
      <c r="D486" s="696">
        <v>1000</v>
      </c>
      <c r="E486" s="272"/>
      <c r="F486" s="397">
        <v>5.5</v>
      </c>
      <c r="G486" s="266">
        <v>7.5</v>
      </c>
      <c r="H486" s="266">
        <v>8.5</v>
      </c>
      <c r="I486" s="19"/>
      <c r="J486" s="643"/>
    </row>
    <row r="487" spans="1:10" ht="15" customHeight="1">
      <c r="A487" s="712"/>
      <c r="B487" s="709"/>
      <c r="C487" s="24" t="s">
        <v>308</v>
      </c>
      <c r="D487" s="709"/>
      <c r="E487" s="272">
        <v>9.5</v>
      </c>
      <c r="F487" s="400">
        <v>10</v>
      </c>
      <c r="G487" s="128">
        <v>12</v>
      </c>
      <c r="H487" s="128">
        <v>13</v>
      </c>
      <c r="I487" s="27" t="e">
        <f>E487/#REF!-1</f>
        <v>#REF!</v>
      </c>
      <c r="J487" s="643"/>
    </row>
    <row r="488" spans="1:10" ht="15" customHeight="1">
      <c r="A488" s="713"/>
      <c r="B488" s="710"/>
      <c r="C488" s="24" t="s">
        <v>308</v>
      </c>
      <c r="D488" s="710"/>
      <c r="E488" s="272">
        <v>10</v>
      </c>
      <c r="F488" s="400">
        <v>10</v>
      </c>
      <c r="G488" s="128">
        <v>11</v>
      </c>
      <c r="H488" s="128">
        <v>12</v>
      </c>
      <c r="I488" s="27" t="e">
        <f>E488/#REF!-1</f>
        <v>#REF!</v>
      </c>
      <c r="J488" s="643"/>
    </row>
    <row r="489" spans="1:10" ht="15.75" customHeight="1">
      <c r="A489" s="53" t="s">
        <v>309</v>
      </c>
      <c r="B489" s="24" t="s">
        <v>274</v>
      </c>
      <c r="C489" s="24" t="s">
        <v>71</v>
      </c>
      <c r="D489" s="24" t="s">
        <v>310</v>
      </c>
      <c r="E489" s="272">
        <v>21</v>
      </c>
      <c r="F489" s="400">
        <v>23</v>
      </c>
      <c r="G489" s="128">
        <v>24</v>
      </c>
      <c r="H489" s="128">
        <v>28</v>
      </c>
      <c r="I489" s="27" t="e">
        <f>E489/#REF!-1</f>
        <v>#REF!</v>
      </c>
      <c r="J489" s="643"/>
    </row>
    <row r="490" spans="1:10" ht="15" customHeight="1">
      <c r="A490" s="677" t="s">
        <v>311</v>
      </c>
      <c r="B490" s="696" t="s">
        <v>274</v>
      </c>
      <c r="C490" s="24" t="s">
        <v>71</v>
      </c>
      <c r="D490" s="696" t="s">
        <v>312</v>
      </c>
      <c r="E490" s="272">
        <v>104</v>
      </c>
      <c r="F490" s="400">
        <v>115</v>
      </c>
      <c r="G490" s="128">
        <v>120</v>
      </c>
      <c r="H490" s="128">
        <v>139</v>
      </c>
      <c r="I490" s="27" t="e">
        <f>E490/#REF!-1</f>
        <v>#REF!</v>
      </c>
      <c r="J490" s="643"/>
    </row>
    <row r="491" spans="1:10" ht="15" customHeight="1">
      <c r="A491" s="574"/>
      <c r="B491" s="574"/>
      <c r="C491" s="24" t="s">
        <v>67</v>
      </c>
      <c r="D491" s="574"/>
      <c r="E491" s="272">
        <v>104</v>
      </c>
      <c r="F491" s="400">
        <v>115</v>
      </c>
      <c r="G491" s="128">
        <v>120</v>
      </c>
      <c r="H491" s="128">
        <v>139</v>
      </c>
      <c r="I491" s="27" t="e">
        <f>E491/#REF!-1</f>
        <v>#REF!</v>
      </c>
      <c r="J491" s="643"/>
    </row>
    <row r="492" spans="1:10" ht="15" customHeight="1">
      <c r="A492" s="676" t="s">
        <v>313</v>
      </c>
      <c r="B492" s="696" t="s">
        <v>274</v>
      </c>
      <c r="C492" s="24" t="s">
        <v>314</v>
      </c>
      <c r="D492" s="696" t="s">
        <v>315</v>
      </c>
      <c r="E492" s="272">
        <v>104</v>
      </c>
      <c r="F492" s="400">
        <v>105</v>
      </c>
      <c r="G492" s="128">
        <v>110</v>
      </c>
      <c r="H492" s="128">
        <v>144</v>
      </c>
      <c r="I492" s="27" t="e">
        <f>E492/#REF!-1</f>
        <v>#REF!</v>
      </c>
      <c r="J492" s="643"/>
    </row>
    <row r="493" spans="1:10" ht="15" customHeight="1">
      <c r="A493" s="574"/>
      <c r="B493" s="574"/>
      <c r="C493" s="24" t="s">
        <v>316</v>
      </c>
      <c r="D493" s="574"/>
      <c r="E493" s="275">
        <v>124</v>
      </c>
      <c r="F493" s="400">
        <v>130</v>
      </c>
      <c r="G493" s="128">
        <v>136</v>
      </c>
      <c r="H493" s="128">
        <v>165</v>
      </c>
      <c r="I493" s="27" t="e">
        <f>E493/#REF!-1</f>
        <v>#REF!</v>
      </c>
      <c r="J493" s="644"/>
    </row>
    <row r="494" spans="1:10" ht="26.25" customHeight="1">
      <c r="A494" s="603" t="s">
        <v>317</v>
      </c>
      <c r="B494" s="604"/>
      <c r="C494" s="604"/>
      <c r="D494" s="605"/>
      <c r="E494" s="19"/>
      <c r="F494" s="19"/>
      <c r="G494" s="19"/>
      <c r="H494" s="134"/>
      <c r="I494" s="19"/>
      <c r="J494" s="19"/>
    </row>
    <row r="495" spans="1:10" ht="15" customHeight="1">
      <c r="A495" s="704" t="s">
        <v>318</v>
      </c>
      <c r="B495" s="605"/>
      <c r="C495" s="24" t="s">
        <v>71</v>
      </c>
      <c r="D495" s="24" t="s">
        <v>225</v>
      </c>
      <c r="E495" s="337">
        <v>41</v>
      </c>
      <c r="F495" s="400">
        <v>50</v>
      </c>
      <c r="G495" s="128">
        <v>52</v>
      </c>
      <c r="H495" s="128">
        <v>53</v>
      </c>
      <c r="I495" s="347" t="e">
        <f>E495/#REF!-1</f>
        <v>#REF!</v>
      </c>
      <c r="J495" s="681"/>
    </row>
    <row r="496" spans="1:10" ht="15" customHeight="1">
      <c r="A496" s="672" t="s">
        <v>319</v>
      </c>
      <c r="B496" s="568"/>
      <c r="C496" s="24" t="s">
        <v>71</v>
      </c>
      <c r="D496" s="602" t="s">
        <v>320</v>
      </c>
      <c r="E496" s="337">
        <v>21</v>
      </c>
      <c r="F496" s="400">
        <v>25</v>
      </c>
      <c r="G496" s="128">
        <v>26</v>
      </c>
      <c r="H496" s="128">
        <v>27</v>
      </c>
      <c r="I496" s="347" t="e">
        <f>E496/#REF!-1</f>
        <v>#REF!</v>
      </c>
      <c r="J496" s="573"/>
    </row>
    <row r="497" spans="1:10">
      <c r="A497" s="623"/>
      <c r="B497" s="629"/>
      <c r="C497" s="24" t="s">
        <v>67</v>
      </c>
      <c r="D497" s="574"/>
      <c r="E497" s="337">
        <v>22</v>
      </c>
      <c r="F497" s="400">
        <v>26</v>
      </c>
      <c r="G497" s="128">
        <v>27</v>
      </c>
      <c r="H497" s="128">
        <v>28</v>
      </c>
      <c r="I497" s="347" t="e">
        <f>E497/#REF!-1</f>
        <v>#REF!</v>
      </c>
      <c r="J497" s="573"/>
    </row>
    <row r="498" spans="1:10" ht="15" customHeight="1">
      <c r="A498" s="626" t="s">
        <v>321</v>
      </c>
      <c r="B498" s="568"/>
      <c r="C498" s="24" t="s">
        <v>322</v>
      </c>
      <c r="D498" s="602" t="s">
        <v>323</v>
      </c>
      <c r="E498" s="337">
        <v>105.6</v>
      </c>
      <c r="F498" s="400">
        <v>124</v>
      </c>
      <c r="G498" s="128">
        <v>135</v>
      </c>
      <c r="H498" s="128">
        <v>140</v>
      </c>
      <c r="I498" s="347" t="e">
        <f>E498/#REF!-1</f>
        <v>#REF!</v>
      </c>
      <c r="J498" s="573"/>
    </row>
    <row r="499" spans="1:10">
      <c r="A499" s="627"/>
      <c r="B499" s="628"/>
      <c r="C499" s="24" t="s">
        <v>324</v>
      </c>
      <c r="D499" s="573"/>
      <c r="E499" s="337">
        <v>121</v>
      </c>
      <c r="F499" s="400">
        <v>143</v>
      </c>
      <c r="G499" s="128">
        <v>149</v>
      </c>
      <c r="H499" s="128">
        <v>154</v>
      </c>
      <c r="I499" s="347" t="e">
        <f>E499/#REF!-1</f>
        <v>#REF!</v>
      </c>
      <c r="J499" s="573"/>
    </row>
    <row r="500" spans="1:10">
      <c r="A500" s="623"/>
      <c r="B500" s="629"/>
      <c r="C500" s="24" t="s">
        <v>325</v>
      </c>
      <c r="D500" s="574"/>
      <c r="E500" s="337">
        <v>141</v>
      </c>
      <c r="F500" s="400" t="e">
        <f>#REF!*1.3</f>
        <v>#REF!</v>
      </c>
      <c r="G500" s="128">
        <v>175</v>
      </c>
      <c r="H500" s="128">
        <v>181</v>
      </c>
      <c r="I500" s="347" t="e">
        <f>E500/#REF!-1</f>
        <v>#REF!</v>
      </c>
      <c r="J500" s="573"/>
    </row>
    <row r="501" spans="1:10" ht="15" customHeight="1">
      <c r="A501" s="672" t="s">
        <v>326</v>
      </c>
      <c r="B501" s="568"/>
      <c r="C501" s="24" t="s">
        <v>71</v>
      </c>
      <c r="D501" s="602" t="s">
        <v>196</v>
      </c>
      <c r="E501" s="337">
        <v>176</v>
      </c>
      <c r="F501" s="400">
        <v>208</v>
      </c>
      <c r="G501" s="128">
        <v>216</v>
      </c>
      <c r="H501" s="128">
        <v>224</v>
      </c>
      <c r="I501" s="347" t="e">
        <f>E501/#REF!-1</f>
        <v>#REF!</v>
      </c>
      <c r="J501" s="573"/>
    </row>
    <row r="502" spans="1:10">
      <c r="A502" s="623"/>
      <c r="B502" s="629"/>
      <c r="C502" s="24" t="s">
        <v>67</v>
      </c>
      <c r="D502" s="574"/>
      <c r="E502" s="337">
        <v>201</v>
      </c>
      <c r="F502" s="400">
        <v>238</v>
      </c>
      <c r="G502" s="128">
        <v>247</v>
      </c>
      <c r="H502" s="128">
        <v>256</v>
      </c>
      <c r="I502" s="347" t="e">
        <f>E502/#REF!-1</f>
        <v>#REF!</v>
      </c>
      <c r="J502" s="573"/>
    </row>
    <row r="503" spans="1:10" ht="15" customHeight="1">
      <c r="A503" s="672" t="s">
        <v>327</v>
      </c>
      <c r="B503" s="568"/>
      <c r="C503" s="24" t="s">
        <v>71</v>
      </c>
      <c r="D503" s="602" t="s">
        <v>328</v>
      </c>
      <c r="E503" s="337">
        <v>118</v>
      </c>
      <c r="F503" s="400">
        <v>128</v>
      </c>
      <c r="G503" s="128">
        <v>139</v>
      </c>
      <c r="H503" s="128">
        <v>150</v>
      </c>
      <c r="I503" s="347" t="e">
        <f>E503/#REF!-1</f>
        <v>#REF!</v>
      </c>
      <c r="J503" s="573"/>
    </row>
    <row r="504" spans="1:10">
      <c r="A504" s="623"/>
      <c r="B504" s="629"/>
      <c r="C504" s="24" t="s">
        <v>67</v>
      </c>
      <c r="D504" s="574"/>
      <c r="E504" s="337">
        <v>149</v>
      </c>
      <c r="F504" s="400">
        <v>162</v>
      </c>
      <c r="G504" s="128">
        <v>176</v>
      </c>
      <c r="H504" s="128">
        <v>189</v>
      </c>
      <c r="I504" s="347" t="e">
        <f>E504/#REF!-1</f>
        <v>#REF!</v>
      </c>
      <c r="J504" s="573"/>
    </row>
    <row r="505" spans="1:10" ht="15" customHeight="1">
      <c r="A505" s="672" t="s">
        <v>329</v>
      </c>
      <c r="B505" s="568"/>
      <c r="C505" s="24" t="s">
        <v>67</v>
      </c>
      <c r="D505" s="36" t="s">
        <v>330</v>
      </c>
      <c r="E505" s="337">
        <v>91</v>
      </c>
      <c r="F505" s="400">
        <v>95</v>
      </c>
      <c r="G505" s="128">
        <v>100</v>
      </c>
      <c r="H505" s="128">
        <v>116</v>
      </c>
      <c r="I505" s="347" t="e">
        <f>E505/#REF!-1</f>
        <v>#REF!</v>
      </c>
      <c r="J505" s="573"/>
    </row>
    <row r="506" spans="1:10">
      <c r="A506" s="623"/>
      <c r="B506" s="629"/>
      <c r="C506" s="24" t="s">
        <v>331</v>
      </c>
      <c r="D506" s="36" t="s">
        <v>332</v>
      </c>
      <c r="E506" s="337">
        <v>72</v>
      </c>
      <c r="F506" s="400">
        <v>75</v>
      </c>
      <c r="G506" s="128">
        <v>78</v>
      </c>
      <c r="H506" s="128">
        <v>91</v>
      </c>
      <c r="I506" s="347" t="e">
        <f>E506/#REF!-1</f>
        <v>#REF!</v>
      </c>
      <c r="J506" s="573"/>
    </row>
    <row r="507" spans="1:10" ht="15" customHeight="1">
      <c r="A507" s="677" t="s">
        <v>333</v>
      </c>
      <c r="B507" s="53" t="s">
        <v>334</v>
      </c>
      <c r="C507" s="24" t="s">
        <v>59</v>
      </c>
      <c r="D507" s="36" t="s">
        <v>335</v>
      </c>
      <c r="E507" s="337">
        <v>76</v>
      </c>
      <c r="F507" s="400">
        <v>90</v>
      </c>
      <c r="G507" s="128">
        <v>93</v>
      </c>
      <c r="H507" s="128">
        <v>97</v>
      </c>
      <c r="I507" s="347" t="e">
        <f>E507/#REF!-1</f>
        <v>#REF!</v>
      </c>
      <c r="J507" s="573"/>
    </row>
    <row r="508" spans="1:10">
      <c r="A508" s="574"/>
      <c r="B508" s="53" t="s">
        <v>336</v>
      </c>
      <c r="C508" s="24" t="s">
        <v>59</v>
      </c>
      <c r="D508" s="36" t="s">
        <v>337</v>
      </c>
      <c r="E508" s="337">
        <v>112</v>
      </c>
      <c r="F508" s="400">
        <v>133</v>
      </c>
      <c r="G508" s="128">
        <v>138</v>
      </c>
      <c r="H508" s="128">
        <v>143</v>
      </c>
      <c r="I508" s="347" t="e">
        <f>E508/#REF!-1</f>
        <v>#REF!</v>
      </c>
      <c r="J508" s="574"/>
    </row>
    <row r="509" spans="1:10" ht="26.25" customHeight="1">
      <c r="A509" s="618" t="s">
        <v>350</v>
      </c>
      <c r="B509" s="619"/>
      <c r="C509" s="619"/>
      <c r="D509" s="619"/>
      <c r="E509" s="19"/>
      <c r="F509" s="19"/>
      <c r="G509" s="19"/>
      <c r="H509" s="135"/>
      <c r="I509" s="83"/>
      <c r="J509" s="83"/>
    </row>
    <row r="510" spans="1:10" ht="47.25">
      <c r="A510" s="336" t="s">
        <v>351</v>
      </c>
      <c r="B510" s="301" t="s">
        <v>352</v>
      </c>
      <c r="C510" s="565" t="s">
        <v>353</v>
      </c>
      <c r="D510" s="303"/>
      <c r="E510" s="281">
        <v>11.94</v>
      </c>
      <c r="F510" s="441">
        <v>10</v>
      </c>
      <c r="G510" s="442">
        <v>11</v>
      </c>
      <c r="H510" s="442">
        <v>12</v>
      </c>
      <c r="I510" s="84" t="e">
        <f>E510/#REF!-1</f>
        <v>#REF!</v>
      </c>
      <c r="J510" s="620"/>
    </row>
    <row r="511" spans="1:10" ht="47.25">
      <c r="A511" s="336" t="s">
        <v>351</v>
      </c>
      <c r="B511" s="301" t="s">
        <v>352</v>
      </c>
      <c r="C511" s="565" t="s">
        <v>354</v>
      </c>
      <c r="D511" s="303"/>
      <c r="E511" s="281">
        <v>14.22</v>
      </c>
      <c r="F511" s="441">
        <v>11</v>
      </c>
      <c r="G511" s="442">
        <v>12</v>
      </c>
      <c r="H511" s="442">
        <v>13</v>
      </c>
      <c r="I511" s="84" t="e">
        <f>E511/#REF!-1</f>
        <v>#REF!</v>
      </c>
      <c r="J511" s="620"/>
    </row>
    <row r="512" spans="1:10" ht="15.75">
      <c r="A512" s="61"/>
      <c r="B512" s="304"/>
      <c r="C512" s="305"/>
      <c r="D512" s="306"/>
      <c r="E512" s="270"/>
      <c r="F512" s="420"/>
      <c r="G512" s="147"/>
      <c r="H512" s="147"/>
      <c r="I512" s="67"/>
      <c r="J512" s="10"/>
    </row>
    <row r="513" spans="1:10" ht="16.5">
      <c r="A513" s="68" t="s">
        <v>338</v>
      </c>
      <c r="B513" s="307"/>
      <c r="C513" s="307"/>
      <c r="D513" s="70"/>
      <c r="E513" s="129"/>
      <c r="F513" s="421"/>
      <c r="G513" s="289"/>
      <c r="H513" s="148"/>
      <c r="I513" s="72"/>
      <c r="J513" s="5"/>
    </row>
    <row r="514" spans="1:10" ht="16.5">
      <c r="A514" s="73" t="s">
        <v>339</v>
      </c>
      <c r="B514" s="131"/>
      <c r="C514" s="131"/>
      <c r="D514" s="73"/>
      <c r="E514" s="130"/>
      <c r="F514" s="422"/>
      <c r="G514" s="291"/>
      <c r="H514" s="149"/>
      <c r="I514" s="72"/>
      <c r="J514" s="5"/>
    </row>
    <row r="515" spans="1:10" ht="16.5">
      <c r="A515" s="73" t="s">
        <v>340</v>
      </c>
      <c r="B515" s="131"/>
      <c r="C515" s="131"/>
      <c r="D515" s="73"/>
      <c r="E515" s="131"/>
      <c r="F515" s="423"/>
      <c r="G515" s="292"/>
      <c r="H515" s="150"/>
      <c r="I515" s="72" t="e">
        <f>AVERAGE(I6:I511)</f>
        <v>#REF!</v>
      </c>
      <c r="J515" s="5"/>
    </row>
    <row r="516" spans="1:10" ht="16.5">
      <c r="A516" s="73" t="s">
        <v>341</v>
      </c>
      <c r="B516" s="131"/>
      <c r="C516" s="131"/>
      <c r="D516" s="73"/>
      <c r="E516" s="131"/>
      <c r="F516" s="423"/>
      <c r="G516" s="292"/>
      <c r="H516" s="150"/>
      <c r="I516" s="5"/>
      <c r="J516" s="5"/>
    </row>
    <row r="517" spans="1:10" ht="16.5">
      <c r="A517" s="76" t="s">
        <v>342</v>
      </c>
      <c r="B517" s="132"/>
      <c r="C517" s="132"/>
      <c r="D517" s="76"/>
      <c r="E517" s="132"/>
      <c r="F517" s="424"/>
      <c r="G517" s="293"/>
      <c r="H517" s="151"/>
      <c r="I517" s="5"/>
      <c r="J517" s="5"/>
    </row>
    <row r="518" spans="1:10" ht="16.5">
      <c r="A518" s="76" t="s">
        <v>343</v>
      </c>
      <c r="B518" s="132"/>
      <c r="C518" s="132"/>
      <c r="D518" s="76"/>
      <c r="E518" s="132"/>
      <c r="F518" s="424"/>
      <c r="G518" s="293"/>
      <c r="H518" s="151"/>
      <c r="I518" s="1"/>
      <c r="J518" s="1"/>
    </row>
    <row r="519" spans="1:10" ht="16.5">
      <c r="A519" s="73"/>
      <c r="B519" s="131"/>
      <c r="C519" s="131"/>
      <c r="D519" s="73"/>
      <c r="E519" s="131"/>
      <c r="F519" s="423"/>
      <c r="G519" s="292"/>
      <c r="H519" s="150"/>
      <c r="I519" s="1"/>
      <c r="J519" s="1"/>
    </row>
    <row r="520" spans="1:10">
      <c r="A520" s="5"/>
      <c r="B520" s="295"/>
      <c r="C520" s="265"/>
      <c r="D520" s="10"/>
      <c r="E520" s="265"/>
      <c r="F520" s="414"/>
      <c r="G520" s="126"/>
      <c r="H520" s="126"/>
      <c r="I520" s="5"/>
      <c r="J520" s="5"/>
    </row>
    <row r="521" spans="1:10">
      <c r="A521" s="5"/>
      <c r="B521" s="295"/>
      <c r="C521" s="265"/>
      <c r="D521" s="10"/>
      <c r="E521" s="265"/>
      <c r="F521" s="414"/>
      <c r="G521" s="126"/>
      <c r="H521" s="126"/>
      <c r="I521" s="5"/>
      <c r="J521" s="5"/>
    </row>
    <row r="522" spans="1:10" ht="18">
      <c r="A522" s="78" t="s">
        <v>344</v>
      </c>
      <c r="B522" s="295"/>
      <c r="C522" s="308" t="s">
        <v>785</v>
      </c>
      <c r="D522" s="10"/>
      <c r="E522" s="265"/>
      <c r="F522" s="414"/>
      <c r="G522" s="126"/>
      <c r="H522" s="126"/>
      <c r="I522" s="1"/>
      <c r="J522" s="1"/>
    </row>
    <row r="523" spans="1:10">
      <c r="A523" s="5"/>
      <c r="B523" s="295"/>
      <c r="C523" s="265"/>
      <c r="D523" s="10"/>
      <c r="E523" s="265"/>
      <c r="F523" s="414"/>
      <c r="G523" s="126"/>
      <c r="H523" s="126"/>
      <c r="I523" s="5"/>
      <c r="J523" s="5"/>
    </row>
    <row r="524" spans="1:10" ht="18">
      <c r="A524" s="78" t="s">
        <v>346</v>
      </c>
      <c r="B524" s="295"/>
      <c r="C524" s="309" t="s">
        <v>347</v>
      </c>
      <c r="D524" s="10"/>
      <c r="E524" s="265"/>
      <c r="F524" s="414"/>
      <c r="G524" s="126"/>
      <c r="H524" s="126"/>
      <c r="I524" s="1"/>
      <c r="J524" s="1"/>
    </row>
    <row r="525" spans="1:10">
      <c r="A525" s="5"/>
      <c r="B525" s="295"/>
      <c r="C525" s="295"/>
      <c r="D525" s="10"/>
      <c r="E525" s="265"/>
      <c r="F525" s="414"/>
      <c r="G525" s="126"/>
      <c r="H525" s="126"/>
      <c r="I525" s="1"/>
      <c r="J525" s="1"/>
    </row>
    <row r="526" spans="1:10" ht="18">
      <c r="A526" s="81" t="s">
        <v>791</v>
      </c>
      <c r="B526" s="295"/>
      <c r="C526" s="309" t="s">
        <v>786</v>
      </c>
      <c r="D526" s="10"/>
      <c r="E526" s="265"/>
      <c r="F526" s="414"/>
      <c r="G526" s="126"/>
      <c r="H526" s="126"/>
      <c r="I526" s="1"/>
      <c r="J526" s="1"/>
    </row>
    <row r="527" spans="1:10">
      <c r="A527" s="5"/>
      <c r="B527" s="295"/>
      <c r="C527" s="295"/>
      <c r="D527" s="10"/>
      <c r="E527" s="265"/>
      <c r="F527" s="414"/>
      <c r="G527" s="126"/>
      <c r="H527" s="126"/>
      <c r="I527" s="1"/>
      <c r="J527" s="1"/>
    </row>
    <row r="528" spans="1:10" ht="18">
      <c r="A528" s="78"/>
      <c r="B528" s="295"/>
      <c r="C528" s="309"/>
      <c r="D528" s="10"/>
      <c r="E528" s="265"/>
      <c r="F528" s="414"/>
      <c r="G528" s="126"/>
      <c r="H528" s="126"/>
      <c r="I528" s="1"/>
      <c r="J528" s="1"/>
    </row>
    <row r="529" spans="1:10">
      <c r="A529" s="5"/>
      <c r="B529" s="295"/>
      <c r="C529" s="265"/>
      <c r="D529" s="10"/>
      <c r="E529" s="265"/>
      <c r="F529" s="414"/>
      <c r="G529" s="126"/>
      <c r="H529" s="126"/>
      <c r="I529" s="5"/>
      <c r="J529" s="5"/>
    </row>
    <row r="530" spans="1:10">
      <c r="A530" s="5"/>
      <c r="B530" s="295"/>
      <c r="C530" s="265"/>
      <c r="D530" s="10"/>
      <c r="E530" s="265"/>
      <c r="F530" s="414"/>
      <c r="G530" s="126"/>
      <c r="H530" s="126"/>
      <c r="I530" s="5"/>
      <c r="J530" s="5"/>
    </row>
    <row r="531" spans="1:10">
      <c r="A531" s="5"/>
      <c r="B531" s="295"/>
      <c r="C531" s="265"/>
      <c r="D531" s="10"/>
      <c r="E531" s="265"/>
      <c r="F531" s="414"/>
      <c r="G531" s="126"/>
      <c r="H531" s="126"/>
      <c r="I531" s="5"/>
      <c r="J531" s="5"/>
    </row>
    <row r="532" spans="1:10">
      <c r="A532" s="5"/>
      <c r="B532" s="295"/>
      <c r="C532" s="265"/>
      <c r="D532" s="10"/>
      <c r="E532" s="265"/>
      <c r="F532" s="414"/>
      <c r="G532" s="126"/>
      <c r="H532" s="126"/>
      <c r="I532" s="5"/>
      <c r="J532" s="5"/>
    </row>
    <row r="533" spans="1:10">
      <c r="A533" s="5"/>
      <c r="B533" s="295"/>
      <c r="C533" s="265"/>
      <c r="D533" s="10"/>
      <c r="E533" s="265"/>
      <c r="F533" s="414"/>
      <c r="G533" s="126"/>
      <c r="H533" s="126"/>
      <c r="I533" s="5"/>
      <c r="J533" s="5"/>
    </row>
    <row r="534" spans="1:10">
      <c r="A534" s="5"/>
      <c r="B534" s="295"/>
      <c r="C534" s="265"/>
      <c r="D534" s="10"/>
      <c r="E534" s="265"/>
      <c r="F534" s="414"/>
      <c r="G534" s="126"/>
      <c r="H534" s="126"/>
      <c r="I534" s="5"/>
      <c r="J534" s="5"/>
    </row>
    <row r="535" spans="1:10">
      <c r="A535" s="5"/>
      <c r="B535" s="295"/>
      <c r="C535" s="265"/>
      <c r="D535" s="10"/>
      <c r="E535" s="265"/>
      <c r="F535" s="414"/>
      <c r="G535" s="126"/>
      <c r="H535" s="126"/>
      <c r="I535" s="5"/>
      <c r="J535" s="5"/>
    </row>
    <row r="536" spans="1:10">
      <c r="A536" s="5"/>
      <c r="B536" s="295"/>
      <c r="C536" s="265"/>
      <c r="D536" s="10"/>
      <c r="E536" s="265"/>
      <c r="F536" s="414"/>
      <c r="G536" s="126"/>
      <c r="H536" s="126"/>
      <c r="I536" s="5"/>
      <c r="J536" s="5"/>
    </row>
    <row r="537" spans="1:10">
      <c r="A537" s="5"/>
      <c r="B537" s="295"/>
      <c r="C537" s="265"/>
      <c r="D537" s="10"/>
      <c r="E537" s="265"/>
      <c r="F537" s="414"/>
      <c r="G537" s="126"/>
      <c r="H537" s="126"/>
      <c r="I537" s="5"/>
      <c r="J537" s="5"/>
    </row>
    <row r="538" spans="1:10">
      <c r="A538" s="5"/>
      <c r="B538" s="295"/>
      <c r="C538" s="265"/>
      <c r="D538" s="10"/>
      <c r="E538" s="265"/>
      <c r="F538" s="414"/>
      <c r="G538" s="126"/>
      <c r="H538" s="126"/>
      <c r="I538" s="5"/>
      <c r="J538" s="5"/>
    </row>
    <row r="539" spans="1:10">
      <c r="A539" s="5"/>
      <c r="B539" s="295"/>
      <c r="C539" s="265"/>
      <c r="D539" s="10"/>
      <c r="E539" s="265"/>
      <c r="F539" s="414"/>
      <c r="G539" s="126"/>
      <c r="H539" s="126"/>
      <c r="I539" s="5"/>
      <c r="J539" s="5"/>
    </row>
    <row r="540" spans="1:10">
      <c r="A540" s="5"/>
      <c r="B540" s="295"/>
      <c r="C540" s="265"/>
      <c r="D540" s="10"/>
      <c r="E540" s="265"/>
      <c r="F540" s="414"/>
      <c r="G540" s="126"/>
      <c r="H540" s="126"/>
      <c r="I540" s="5"/>
      <c r="J540" s="5"/>
    </row>
    <row r="541" spans="1:10">
      <c r="A541" s="5"/>
      <c r="B541" s="295"/>
      <c r="C541" s="265"/>
      <c r="D541" s="10"/>
      <c r="E541" s="265"/>
      <c r="F541" s="414"/>
      <c r="G541" s="126"/>
      <c r="H541" s="126"/>
      <c r="I541" s="5"/>
      <c r="J541" s="5"/>
    </row>
    <row r="542" spans="1:10">
      <c r="A542" s="5"/>
      <c r="B542" s="295"/>
      <c r="C542" s="265"/>
      <c r="D542" s="10"/>
      <c r="E542" s="265"/>
      <c r="F542" s="414"/>
      <c r="G542" s="126"/>
      <c r="H542" s="126"/>
      <c r="I542" s="5"/>
      <c r="J542" s="5"/>
    </row>
    <row r="543" spans="1:10">
      <c r="A543" s="5"/>
      <c r="B543" s="295"/>
      <c r="C543" s="265"/>
      <c r="D543" s="10"/>
      <c r="E543" s="265"/>
      <c r="F543" s="414"/>
      <c r="G543" s="126"/>
      <c r="H543" s="126"/>
      <c r="I543" s="5"/>
      <c r="J543" s="5"/>
    </row>
    <row r="544" spans="1:10">
      <c r="A544" s="5"/>
      <c r="B544" s="295"/>
      <c r="C544" s="265"/>
      <c r="D544" s="10"/>
      <c r="E544" s="265"/>
      <c r="F544" s="414"/>
      <c r="G544" s="126"/>
      <c r="H544" s="126"/>
      <c r="I544" s="5"/>
      <c r="J544" s="5"/>
    </row>
    <row r="545" spans="1:10">
      <c r="A545" s="5"/>
      <c r="B545" s="295"/>
      <c r="C545" s="265"/>
      <c r="D545" s="10"/>
      <c r="E545" s="265"/>
      <c r="F545" s="414"/>
      <c r="G545" s="126"/>
      <c r="H545" s="126"/>
      <c r="I545" s="5"/>
      <c r="J545" s="5"/>
    </row>
    <row r="546" spans="1:10">
      <c r="A546" s="5"/>
      <c r="B546" s="295"/>
      <c r="C546" s="265"/>
      <c r="D546" s="10"/>
      <c r="E546" s="265"/>
      <c r="F546" s="414"/>
      <c r="G546" s="126"/>
      <c r="H546" s="126"/>
      <c r="I546" s="5"/>
      <c r="J546" s="5"/>
    </row>
    <row r="547" spans="1:10">
      <c r="A547" s="5"/>
      <c r="B547" s="295"/>
      <c r="C547" s="265"/>
      <c r="D547" s="10"/>
      <c r="E547" s="265"/>
      <c r="F547" s="414"/>
      <c r="G547" s="126"/>
      <c r="H547" s="126"/>
      <c r="I547" s="5"/>
      <c r="J547" s="5"/>
    </row>
    <row r="548" spans="1:10">
      <c r="A548" s="5"/>
      <c r="B548" s="295"/>
      <c r="C548" s="265"/>
      <c r="D548" s="10"/>
      <c r="E548" s="265"/>
      <c r="F548" s="414"/>
      <c r="G548" s="126"/>
      <c r="H548" s="126"/>
      <c r="I548" s="5"/>
      <c r="J548" s="5"/>
    </row>
    <row r="549" spans="1:10">
      <c r="A549" s="5"/>
      <c r="B549" s="295"/>
      <c r="C549" s="265"/>
      <c r="D549" s="10"/>
      <c r="E549" s="265"/>
      <c r="F549" s="414"/>
      <c r="G549" s="126"/>
      <c r="H549" s="126"/>
      <c r="I549" s="5"/>
      <c r="J549" s="5"/>
    </row>
    <row r="550" spans="1:10">
      <c r="A550" s="5"/>
      <c r="B550" s="295"/>
      <c r="C550" s="265"/>
      <c r="D550" s="10"/>
      <c r="E550" s="265"/>
      <c r="F550" s="414"/>
      <c r="G550" s="126"/>
      <c r="H550" s="126"/>
      <c r="I550" s="5"/>
      <c r="J550" s="5"/>
    </row>
    <row r="551" spans="1:10">
      <c r="A551" s="5"/>
      <c r="B551" s="295"/>
      <c r="C551" s="265"/>
      <c r="D551" s="10"/>
      <c r="E551" s="265"/>
      <c r="F551" s="414"/>
      <c r="G551" s="126"/>
      <c r="H551" s="126"/>
      <c r="I551" s="5"/>
      <c r="J551" s="5"/>
    </row>
    <row r="552" spans="1:10">
      <c r="A552" s="5"/>
      <c r="B552" s="295"/>
      <c r="C552" s="265"/>
      <c r="D552" s="10"/>
      <c r="E552" s="265"/>
      <c r="F552" s="414"/>
      <c r="G552" s="126"/>
      <c r="H552" s="126"/>
      <c r="I552" s="5"/>
      <c r="J552" s="5"/>
    </row>
    <row r="553" spans="1:10">
      <c r="A553" s="5"/>
      <c r="B553" s="295"/>
      <c r="C553" s="265"/>
      <c r="D553" s="10"/>
      <c r="E553" s="265"/>
      <c r="F553" s="414"/>
      <c r="G553" s="126"/>
      <c r="H553" s="126"/>
      <c r="I553" s="5"/>
      <c r="J553" s="5"/>
    </row>
    <row r="554" spans="1:10">
      <c r="A554" s="5"/>
      <c r="B554" s="295"/>
      <c r="C554" s="265"/>
      <c r="D554" s="10"/>
      <c r="E554" s="265"/>
      <c r="F554" s="414"/>
      <c r="G554" s="126"/>
      <c r="H554" s="126"/>
      <c r="I554" s="5"/>
      <c r="J554" s="5"/>
    </row>
    <row r="555" spans="1:10">
      <c r="A555" s="5"/>
      <c r="B555" s="295"/>
      <c r="C555" s="265"/>
      <c r="D555" s="10"/>
      <c r="E555" s="265"/>
      <c r="F555" s="414"/>
      <c r="G555" s="126"/>
      <c r="H555" s="126"/>
      <c r="I555" s="5"/>
      <c r="J555" s="5"/>
    </row>
    <row r="556" spans="1:10">
      <c r="A556" s="5"/>
      <c r="B556" s="295"/>
      <c r="C556" s="265"/>
      <c r="D556" s="10"/>
      <c r="E556" s="265"/>
      <c r="F556" s="414"/>
      <c r="G556" s="126"/>
      <c r="H556" s="126"/>
      <c r="I556" s="5"/>
      <c r="J556" s="5"/>
    </row>
    <row r="557" spans="1:10">
      <c r="A557" s="5"/>
      <c r="B557" s="295"/>
      <c r="C557" s="265"/>
      <c r="D557" s="10"/>
      <c r="E557" s="265"/>
      <c r="F557" s="414"/>
      <c r="G557" s="126"/>
      <c r="H557" s="126"/>
      <c r="I557" s="5"/>
      <c r="J557" s="5"/>
    </row>
    <row r="558" spans="1:10">
      <c r="A558" s="5"/>
      <c r="B558" s="295"/>
      <c r="C558" s="265"/>
      <c r="D558" s="10"/>
      <c r="E558" s="265"/>
      <c r="F558" s="414"/>
      <c r="G558" s="126"/>
      <c r="H558" s="126"/>
      <c r="I558" s="5"/>
      <c r="J558" s="5"/>
    </row>
    <row r="559" spans="1:10">
      <c r="A559" s="5"/>
      <c r="B559" s="295"/>
      <c r="C559" s="265"/>
      <c r="D559" s="10"/>
      <c r="E559" s="265"/>
      <c r="F559" s="414"/>
      <c r="G559" s="126"/>
      <c r="H559" s="126"/>
      <c r="I559" s="5"/>
      <c r="J559" s="5"/>
    </row>
    <row r="560" spans="1:10">
      <c r="A560" s="5"/>
      <c r="B560" s="295"/>
      <c r="C560" s="265"/>
      <c r="D560" s="10"/>
      <c r="E560" s="265"/>
      <c r="F560" s="414"/>
      <c r="G560" s="126"/>
      <c r="H560" s="126"/>
      <c r="I560" s="5"/>
      <c r="J560" s="5"/>
    </row>
    <row r="561" spans="1:10">
      <c r="A561" s="5"/>
      <c r="B561" s="295"/>
      <c r="C561" s="265"/>
      <c r="D561" s="10"/>
      <c r="E561" s="265"/>
      <c r="F561" s="414"/>
      <c r="G561" s="126"/>
      <c r="H561" s="126"/>
      <c r="I561" s="5"/>
      <c r="J561" s="5"/>
    </row>
    <row r="562" spans="1:10">
      <c r="A562" s="5"/>
      <c r="B562" s="295"/>
      <c r="C562" s="265"/>
      <c r="D562" s="10"/>
      <c r="E562" s="265"/>
      <c r="F562" s="414"/>
      <c r="G562" s="126"/>
      <c r="H562" s="126"/>
      <c r="I562" s="5"/>
      <c r="J562" s="5"/>
    </row>
    <row r="563" spans="1:10">
      <c r="A563" s="5"/>
      <c r="B563" s="295"/>
      <c r="C563" s="265"/>
      <c r="D563" s="10"/>
      <c r="E563" s="265"/>
      <c r="F563" s="414"/>
      <c r="G563" s="126"/>
      <c r="H563" s="126"/>
      <c r="I563" s="5"/>
      <c r="J563" s="5"/>
    </row>
    <row r="564" spans="1:10">
      <c r="A564" s="5"/>
      <c r="B564" s="295"/>
      <c r="C564" s="265"/>
      <c r="D564" s="10"/>
      <c r="E564" s="265"/>
      <c r="F564" s="414"/>
      <c r="G564" s="126"/>
      <c r="H564" s="126"/>
      <c r="I564" s="5"/>
      <c r="J564" s="5"/>
    </row>
    <row r="565" spans="1:10">
      <c r="A565" s="5"/>
      <c r="B565" s="295"/>
      <c r="C565" s="265"/>
      <c r="D565" s="10"/>
      <c r="E565" s="265"/>
      <c r="F565" s="414"/>
      <c r="G565" s="126"/>
      <c r="H565" s="126"/>
      <c r="I565" s="5"/>
      <c r="J565" s="5"/>
    </row>
    <row r="566" spans="1:10">
      <c r="A566" s="5"/>
      <c r="B566" s="295"/>
      <c r="C566" s="265"/>
      <c r="D566" s="10"/>
      <c r="E566" s="265"/>
      <c r="F566" s="414"/>
      <c r="G566" s="126"/>
      <c r="H566" s="126"/>
      <c r="I566" s="5"/>
      <c r="J566" s="5"/>
    </row>
    <row r="567" spans="1:10">
      <c r="A567" s="5"/>
      <c r="B567" s="295"/>
      <c r="C567" s="265"/>
      <c r="D567" s="10"/>
      <c r="E567" s="265"/>
      <c r="F567" s="414"/>
      <c r="G567" s="126"/>
      <c r="H567" s="126"/>
      <c r="I567" s="5"/>
      <c r="J567" s="5"/>
    </row>
    <row r="568" spans="1:10">
      <c r="A568" s="5"/>
      <c r="B568" s="295"/>
      <c r="C568" s="265"/>
      <c r="D568" s="10"/>
      <c r="E568" s="265"/>
      <c r="F568" s="414"/>
      <c r="G568" s="126"/>
      <c r="H568" s="126"/>
      <c r="I568" s="5"/>
      <c r="J568" s="5"/>
    </row>
    <row r="569" spans="1:10">
      <c r="A569" s="5"/>
      <c r="B569" s="295"/>
      <c r="C569" s="265"/>
      <c r="D569" s="10"/>
      <c r="E569" s="265"/>
      <c r="F569" s="414"/>
      <c r="G569" s="126"/>
      <c r="H569" s="126"/>
      <c r="I569" s="5"/>
      <c r="J569" s="5"/>
    </row>
    <row r="570" spans="1:10">
      <c r="A570" s="5"/>
      <c r="B570" s="295"/>
      <c r="C570" s="265"/>
      <c r="D570" s="10"/>
      <c r="E570" s="265"/>
      <c r="F570" s="414"/>
      <c r="G570" s="126"/>
      <c r="H570" s="126"/>
      <c r="I570" s="5"/>
      <c r="J570" s="5"/>
    </row>
    <row r="571" spans="1:10">
      <c r="A571" s="5"/>
      <c r="B571" s="295"/>
      <c r="C571" s="265"/>
      <c r="D571" s="10"/>
      <c r="E571" s="265"/>
      <c r="F571" s="414"/>
      <c r="G571" s="126"/>
      <c r="H571" s="126"/>
      <c r="I571" s="5"/>
      <c r="J571" s="5"/>
    </row>
    <row r="572" spans="1:10">
      <c r="A572" s="5"/>
      <c r="B572" s="295"/>
      <c r="C572" s="265"/>
      <c r="D572" s="10"/>
      <c r="E572" s="265"/>
      <c r="F572" s="414"/>
      <c r="G572" s="126"/>
      <c r="H572" s="126"/>
      <c r="I572" s="5"/>
      <c r="J572" s="5"/>
    </row>
    <row r="573" spans="1:10">
      <c r="A573" s="5"/>
      <c r="B573" s="295"/>
      <c r="C573" s="265"/>
      <c r="D573" s="10"/>
      <c r="E573" s="265"/>
      <c r="F573" s="414"/>
      <c r="G573" s="126"/>
      <c r="H573" s="126"/>
      <c r="I573" s="5"/>
      <c r="J573" s="5"/>
    </row>
    <row r="574" spans="1:10">
      <c r="A574" s="5"/>
      <c r="B574" s="295"/>
      <c r="C574" s="265"/>
      <c r="D574" s="10"/>
      <c r="E574" s="265"/>
      <c r="F574" s="414"/>
      <c r="G574" s="126"/>
      <c r="H574" s="126"/>
      <c r="I574" s="5"/>
      <c r="J574" s="5"/>
    </row>
    <row r="575" spans="1:10">
      <c r="A575" s="5"/>
      <c r="B575" s="295"/>
      <c r="C575" s="265"/>
      <c r="D575" s="10"/>
      <c r="E575" s="265"/>
      <c r="F575" s="414"/>
      <c r="G575" s="126"/>
      <c r="H575" s="126"/>
      <c r="I575" s="5"/>
      <c r="J575" s="5"/>
    </row>
    <row r="576" spans="1:10">
      <c r="A576" s="5"/>
      <c r="B576" s="295"/>
      <c r="C576" s="265"/>
      <c r="D576" s="10"/>
      <c r="E576" s="265"/>
      <c r="F576" s="414"/>
      <c r="G576" s="126"/>
      <c r="H576" s="126"/>
      <c r="I576" s="5"/>
      <c r="J576" s="5"/>
    </row>
    <row r="577" spans="1:10">
      <c r="A577" s="5"/>
      <c r="B577" s="295"/>
      <c r="C577" s="265"/>
      <c r="D577" s="10"/>
      <c r="E577" s="265"/>
      <c r="F577" s="414"/>
      <c r="G577" s="126"/>
      <c r="H577" s="126"/>
      <c r="I577" s="5"/>
      <c r="J577" s="5"/>
    </row>
    <row r="578" spans="1:10">
      <c r="A578" s="5"/>
      <c r="B578" s="295"/>
      <c r="C578" s="265"/>
      <c r="D578" s="10"/>
      <c r="E578" s="265"/>
      <c r="F578" s="414"/>
      <c r="G578" s="126"/>
      <c r="H578" s="126"/>
      <c r="I578" s="5"/>
      <c r="J578" s="5"/>
    </row>
    <row r="579" spans="1:10">
      <c r="A579" s="5"/>
      <c r="B579" s="295"/>
      <c r="C579" s="265"/>
      <c r="D579" s="10"/>
      <c r="E579" s="265"/>
      <c r="F579" s="414"/>
      <c r="G579" s="126"/>
      <c r="H579" s="126"/>
      <c r="I579" s="5"/>
      <c r="J579" s="5"/>
    </row>
    <row r="580" spans="1:10">
      <c r="A580" s="5"/>
      <c r="B580" s="295"/>
      <c r="C580" s="265"/>
      <c r="D580" s="10"/>
      <c r="E580" s="265"/>
      <c r="F580" s="414"/>
      <c r="G580" s="126"/>
      <c r="H580" s="126"/>
      <c r="I580" s="5"/>
      <c r="J580" s="5"/>
    </row>
    <row r="581" spans="1:10">
      <c r="A581" s="5"/>
      <c r="B581" s="295"/>
      <c r="C581" s="265"/>
      <c r="D581" s="10"/>
      <c r="E581" s="265"/>
      <c r="F581" s="414"/>
      <c r="G581" s="126"/>
      <c r="H581" s="126"/>
      <c r="I581" s="5"/>
      <c r="J581" s="5"/>
    </row>
    <row r="582" spans="1:10">
      <c r="A582" s="5"/>
      <c r="B582" s="295"/>
      <c r="C582" s="265"/>
      <c r="D582" s="10"/>
      <c r="E582" s="265"/>
      <c r="F582" s="414"/>
      <c r="G582" s="126"/>
      <c r="H582" s="126"/>
      <c r="I582" s="5"/>
      <c r="J582" s="5"/>
    </row>
    <row r="583" spans="1:10">
      <c r="A583" s="5"/>
      <c r="B583" s="295"/>
      <c r="C583" s="265"/>
      <c r="D583" s="10"/>
      <c r="E583" s="265"/>
      <c r="F583" s="414"/>
      <c r="G583" s="126"/>
      <c r="H583" s="126"/>
      <c r="I583" s="5"/>
      <c r="J583" s="5"/>
    </row>
    <row r="584" spans="1:10">
      <c r="A584" s="5"/>
      <c r="B584" s="295"/>
      <c r="C584" s="265"/>
      <c r="D584" s="10"/>
      <c r="E584" s="265"/>
      <c r="F584" s="414"/>
      <c r="G584" s="126"/>
      <c r="H584" s="126"/>
      <c r="I584" s="5"/>
      <c r="J584" s="5"/>
    </row>
    <row r="585" spans="1:10">
      <c r="A585" s="5"/>
      <c r="B585" s="295"/>
      <c r="C585" s="265"/>
      <c r="D585" s="10"/>
      <c r="E585" s="265"/>
      <c r="F585" s="414"/>
      <c r="G585" s="126"/>
      <c r="H585" s="126"/>
      <c r="I585" s="5"/>
      <c r="J585" s="5"/>
    </row>
    <row r="586" spans="1:10">
      <c r="A586" s="5"/>
      <c r="B586" s="295"/>
      <c r="C586" s="265"/>
      <c r="D586" s="10"/>
      <c r="E586" s="265"/>
      <c r="F586" s="414"/>
      <c r="G586" s="126"/>
      <c r="H586" s="126"/>
      <c r="I586" s="5"/>
      <c r="J586" s="5"/>
    </row>
    <row r="587" spans="1:10">
      <c r="A587" s="5"/>
      <c r="B587" s="295"/>
      <c r="C587" s="265"/>
      <c r="D587" s="10"/>
      <c r="E587" s="265"/>
      <c r="F587" s="414"/>
      <c r="G587" s="126"/>
      <c r="H587" s="126"/>
      <c r="I587" s="5"/>
      <c r="J587" s="5"/>
    </row>
    <row r="588" spans="1:10">
      <c r="A588" s="5"/>
      <c r="B588" s="295"/>
      <c r="C588" s="265"/>
      <c r="D588" s="10"/>
      <c r="E588" s="265"/>
      <c r="F588" s="414"/>
      <c r="G588" s="126"/>
      <c r="H588" s="126"/>
      <c r="I588" s="5"/>
      <c r="J588" s="5"/>
    </row>
    <row r="589" spans="1:10">
      <c r="A589" s="5"/>
      <c r="B589" s="295"/>
      <c r="C589" s="265"/>
      <c r="D589" s="10"/>
      <c r="E589" s="265"/>
      <c r="F589" s="414"/>
      <c r="G589" s="126"/>
      <c r="H589" s="126"/>
      <c r="I589" s="5"/>
      <c r="J589" s="5"/>
    </row>
    <row r="590" spans="1:10">
      <c r="A590" s="5"/>
      <c r="B590" s="295"/>
      <c r="C590" s="265"/>
      <c r="D590" s="10"/>
      <c r="E590" s="265"/>
      <c r="F590" s="414"/>
      <c r="G590" s="126"/>
      <c r="H590" s="126"/>
      <c r="I590" s="5"/>
      <c r="J590" s="5"/>
    </row>
    <row r="591" spans="1:10">
      <c r="A591" s="5"/>
      <c r="B591" s="295"/>
      <c r="C591" s="265"/>
      <c r="D591" s="10"/>
      <c r="E591" s="265"/>
      <c r="F591" s="414"/>
      <c r="G591" s="126"/>
      <c r="H591" s="126"/>
      <c r="I591" s="5"/>
      <c r="J591" s="5"/>
    </row>
    <row r="592" spans="1:10">
      <c r="A592" s="5"/>
      <c r="B592" s="295"/>
      <c r="C592" s="265"/>
      <c r="D592" s="10"/>
      <c r="E592" s="265"/>
      <c r="F592" s="414"/>
      <c r="G592" s="126"/>
      <c r="H592" s="126"/>
      <c r="I592" s="5"/>
      <c r="J592" s="5"/>
    </row>
    <row r="593" spans="1:10">
      <c r="A593" s="5"/>
      <c r="B593" s="295"/>
      <c r="C593" s="265"/>
      <c r="D593" s="10"/>
      <c r="E593" s="265"/>
      <c r="F593" s="414"/>
      <c r="G593" s="126"/>
      <c r="H593" s="126"/>
      <c r="I593" s="5"/>
      <c r="J593" s="5"/>
    </row>
    <row r="594" spans="1:10">
      <c r="A594" s="5"/>
      <c r="B594" s="295"/>
      <c r="C594" s="265"/>
      <c r="D594" s="10"/>
      <c r="E594" s="265"/>
      <c r="F594" s="414"/>
      <c r="G594" s="126"/>
      <c r="H594" s="126"/>
      <c r="I594" s="5"/>
      <c r="J594" s="5"/>
    </row>
    <row r="595" spans="1:10">
      <c r="A595" s="5"/>
      <c r="B595" s="295"/>
      <c r="C595" s="265"/>
      <c r="D595" s="10"/>
      <c r="E595" s="265"/>
      <c r="F595" s="414"/>
      <c r="G595" s="126"/>
      <c r="H595" s="126"/>
      <c r="I595" s="5"/>
      <c r="J595" s="5"/>
    </row>
    <row r="596" spans="1:10">
      <c r="A596" s="5"/>
      <c r="B596" s="295"/>
      <c r="C596" s="265"/>
      <c r="D596" s="10"/>
      <c r="E596" s="265"/>
      <c r="F596" s="414"/>
      <c r="G596" s="126"/>
      <c r="H596" s="126"/>
      <c r="I596" s="5"/>
      <c r="J596" s="5"/>
    </row>
    <row r="597" spans="1:10">
      <c r="A597" s="5"/>
      <c r="B597" s="295"/>
      <c r="C597" s="265"/>
      <c r="D597" s="10"/>
      <c r="E597" s="265"/>
      <c r="F597" s="414"/>
      <c r="G597" s="126"/>
      <c r="H597" s="126"/>
      <c r="I597" s="5"/>
      <c r="J597" s="5"/>
    </row>
    <row r="598" spans="1:10">
      <c r="A598" s="5"/>
      <c r="B598" s="295"/>
      <c r="C598" s="265"/>
      <c r="D598" s="10"/>
      <c r="E598" s="265"/>
      <c r="F598" s="414"/>
      <c r="G598" s="126"/>
      <c r="H598" s="126"/>
      <c r="I598" s="5"/>
      <c r="J598" s="5"/>
    </row>
    <row r="599" spans="1:10">
      <c r="A599" s="5"/>
      <c r="B599" s="295"/>
      <c r="C599" s="265"/>
      <c r="D599" s="10"/>
      <c r="E599" s="265"/>
      <c r="F599" s="414"/>
      <c r="G599" s="126"/>
      <c r="H599" s="126"/>
      <c r="I599" s="5"/>
      <c r="J599" s="5"/>
    </row>
    <row r="600" spans="1:10">
      <c r="A600" s="5"/>
      <c r="B600" s="295"/>
      <c r="C600" s="265"/>
      <c r="D600" s="10"/>
      <c r="E600" s="265"/>
      <c r="F600" s="414"/>
      <c r="G600" s="126"/>
      <c r="H600" s="126"/>
      <c r="I600" s="5"/>
      <c r="J600" s="5"/>
    </row>
    <row r="601" spans="1:10">
      <c r="A601" s="5"/>
      <c r="B601" s="295"/>
      <c r="C601" s="265"/>
      <c r="D601" s="10"/>
      <c r="E601" s="265"/>
      <c r="F601" s="414"/>
      <c r="G601" s="126"/>
      <c r="H601" s="126"/>
      <c r="I601" s="5"/>
      <c r="J601" s="5"/>
    </row>
    <row r="602" spans="1:10">
      <c r="A602" s="5"/>
      <c r="B602" s="295"/>
      <c r="C602" s="265"/>
      <c r="D602" s="10"/>
      <c r="E602" s="265"/>
      <c r="F602" s="414"/>
      <c r="G602" s="126"/>
      <c r="H602" s="126"/>
      <c r="I602" s="5"/>
      <c r="J602" s="5"/>
    </row>
    <row r="603" spans="1:10">
      <c r="A603" s="5"/>
      <c r="B603" s="295"/>
      <c r="C603" s="265"/>
      <c r="D603" s="10"/>
      <c r="E603" s="265"/>
      <c r="F603" s="414"/>
      <c r="G603" s="126"/>
      <c r="H603" s="126"/>
      <c r="I603" s="5"/>
      <c r="J603" s="5"/>
    </row>
    <row r="604" spans="1:10">
      <c r="A604" s="5"/>
      <c r="B604" s="295"/>
      <c r="C604" s="265"/>
      <c r="D604" s="10"/>
      <c r="E604" s="265"/>
      <c r="F604" s="414"/>
      <c r="G604" s="126"/>
      <c r="H604" s="126"/>
      <c r="I604" s="5"/>
      <c r="J604" s="5"/>
    </row>
    <row r="605" spans="1:10">
      <c r="A605" s="5"/>
      <c r="B605" s="295"/>
      <c r="C605" s="265"/>
      <c r="D605" s="10"/>
      <c r="E605" s="265"/>
      <c r="F605" s="414"/>
      <c r="G605" s="126"/>
      <c r="H605" s="126"/>
      <c r="I605" s="5"/>
      <c r="J605" s="5"/>
    </row>
    <row r="606" spans="1:10">
      <c r="A606" s="5"/>
      <c r="B606" s="295"/>
      <c r="C606" s="265"/>
      <c r="D606" s="10"/>
      <c r="E606" s="265"/>
      <c r="F606" s="414"/>
      <c r="G606" s="126"/>
      <c r="H606" s="126"/>
      <c r="I606" s="5"/>
      <c r="J606" s="5"/>
    </row>
    <row r="607" spans="1:10">
      <c r="A607" s="5"/>
      <c r="B607" s="295"/>
      <c r="C607" s="265"/>
      <c r="D607" s="10"/>
      <c r="E607" s="265"/>
      <c r="F607" s="414"/>
      <c r="G607" s="126"/>
      <c r="H607" s="126"/>
      <c r="I607" s="5"/>
      <c r="J607" s="5"/>
    </row>
    <row r="608" spans="1:10">
      <c r="A608" s="5"/>
      <c r="B608" s="295"/>
      <c r="C608" s="265"/>
      <c r="D608" s="10"/>
      <c r="E608" s="265"/>
      <c r="F608" s="414"/>
      <c r="G608" s="126"/>
      <c r="H608" s="126"/>
      <c r="I608" s="5"/>
      <c r="J608" s="5"/>
    </row>
    <row r="609" spans="1:10">
      <c r="A609" s="5"/>
      <c r="B609" s="295"/>
      <c r="C609" s="265"/>
      <c r="D609" s="10"/>
      <c r="E609" s="265"/>
      <c r="F609" s="414"/>
      <c r="G609" s="126"/>
      <c r="H609" s="126"/>
      <c r="I609" s="5"/>
      <c r="J609" s="5"/>
    </row>
    <row r="610" spans="1:10">
      <c r="A610" s="5"/>
      <c r="B610" s="295"/>
      <c r="C610" s="265"/>
      <c r="D610" s="10"/>
      <c r="E610" s="265"/>
      <c r="F610" s="414"/>
      <c r="G610" s="126"/>
      <c r="H610" s="126"/>
      <c r="I610" s="5"/>
      <c r="J610" s="5"/>
    </row>
    <row r="611" spans="1:10">
      <c r="A611" s="5"/>
      <c r="B611" s="295"/>
      <c r="C611" s="265"/>
      <c r="D611" s="10"/>
      <c r="E611" s="265"/>
      <c r="F611" s="414"/>
      <c r="G611" s="126"/>
      <c r="H611" s="126"/>
      <c r="I611" s="5"/>
      <c r="J611" s="5"/>
    </row>
    <row r="612" spans="1:10">
      <c r="A612" s="5"/>
      <c r="B612" s="295"/>
      <c r="C612" s="265"/>
      <c r="D612" s="10"/>
      <c r="E612" s="265"/>
      <c r="F612" s="414"/>
      <c r="G612" s="126"/>
      <c r="H612" s="126"/>
      <c r="I612" s="5"/>
      <c r="J612" s="5"/>
    </row>
    <row r="613" spans="1:10">
      <c r="A613" s="5"/>
      <c r="B613" s="295"/>
      <c r="C613" s="265"/>
      <c r="D613" s="10"/>
      <c r="E613" s="265"/>
      <c r="F613" s="414"/>
      <c r="G613" s="126"/>
      <c r="H613" s="126"/>
      <c r="I613" s="5"/>
      <c r="J613" s="5"/>
    </row>
    <row r="614" spans="1:10">
      <c r="A614" s="5"/>
      <c r="B614" s="295"/>
      <c r="C614" s="265"/>
      <c r="D614" s="10"/>
      <c r="E614" s="265"/>
      <c r="F614" s="414"/>
      <c r="G614" s="126"/>
      <c r="H614" s="126"/>
      <c r="I614" s="5"/>
      <c r="J614" s="5"/>
    </row>
    <row r="615" spans="1:10">
      <c r="A615" s="5"/>
      <c r="B615" s="295"/>
      <c r="C615" s="265"/>
      <c r="D615" s="10"/>
      <c r="E615" s="265"/>
      <c r="F615" s="414"/>
      <c r="G615" s="126"/>
      <c r="H615" s="126"/>
      <c r="I615" s="5"/>
      <c r="J615" s="5"/>
    </row>
    <row r="616" spans="1:10">
      <c r="A616" s="5"/>
      <c r="B616" s="295"/>
      <c r="C616" s="265"/>
      <c r="D616" s="10"/>
      <c r="E616" s="265"/>
      <c r="F616" s="414"/>
      <c r="G616" s="126"/>
      <c r="H616" s="126"/>
      <c r="I616" s="5"/>
      <c r="J616" s="5"/>
    </row>
    <row r="617" spans="1:10">
      <c r="A617" s="5"/>
      <c r="B617" s="295"/>
      <c r="C617" s="265"/>
      <c r="D617" s="10"/>
      <c r="E617" s="265"/>
      <c r="F617" s="414"/>
      <c r="G617" s="126"/>
      <c r="H617" s="126"/>
      <c r="I617" s="5"/>
      <c r="J617" s="5"/>
    </row>
    <row r="618" spans="1:10">
      <c r="A618" s="5"/>
      <c r="B618" s="295"/>
      <c r="C618" s="265"/>
      <c r="D618" s="10"/>
      <c r="E618" s="265"/>
      <c r="F618" s="414"/>
      <c r="G618" s="126"/>
      <c r="H618" s="126"/>
      <c r="I618" s="5"/>
      <c r="J618" s="5"/>
    </row>
    <row r="619" spans="1:10">
      <c r="A619" s="5"/>
      <c r="B619" s="295"/>
      <c r="C619" s="265"/>
      <c r="D619" s="10"/>
      <c r="E619" s="265"/>
      <c r="F619" s="414"/>
      <c r="G619" s="126"/>
      <c r="H619" s="126"/>
      <c r="I619" s="5"/>
      <c r="J619" s="5"/>
    </row>
    <row r="620" spans="1:10">
      <c r="A620" s="5"/>
      <c r="B620" s="295"/>
      <c r="C620" s="265"/>
      <c r="D620" s="10"/>
      <c r="E620" s="265"/>
      <c r="F620" s="414"/>
      <c r="G620" s="126"/>
      <c r="H620" s="126"/>
      <c r="I620" s="5"/>
      <c r="J620" s="5"/>
    </row>
    <row r="621" spans="1:10">
      <c r="A621" s="5"/>
      <c r="B621" s="295"/>
      <c r="C621" s="265"/>
      <c r="D621" s="10"/>
      <c r="E621" s="265"/>
      <c r="F621" s="414"/>
      <c r="G621" s="126"/>
      <c r="H621" s="126"/>
      <c r="I621" s="5"/>
      <c r="J621" s="5"/>
    </row>
    <row r="622" spans="1:10">
      <c r="A622" s="5"/>
      <c r="B622" s="295"/>
      <c r="C622" s="265"/>
      <c r="D622" s="10"/>
      <c r="E622" s="265"/>
      <c r="F622" s="414"/>
      <c r="G622" s="126"/>
      <c r="H622" s="126"/>
      <c r="I622" s="5"/>
      <c r="J622" s="5"/>
    </row>
    <row r="623" spans="1:10">
      <c r="A623" s="5"/>
      <c r="B623" s="295"/>
      <c r="C623" s="265"/>
      <c r="D623" s="10"/>
      <c r="E623" s="265"/>
      <c r="F623" s="414"/>
      <c r="G623" s="126"/>
      <c r="H623" s="126"/>
      <c r="I623" s="5"/>
      <c r="J623" s="5"/>
    </row>
    <row r="624" spans="1:10">
      <c r="A624" s="5"/>
      <c r="B624" s="295"/>
      <c r="C624" s="265"/>
      <c r="D624" s="10"/>
      <c r="E624" s="265"/>
      <c r="F624" s="414"/>
      <c r="G624" s="126"/>
      <c r="H624" s="126"/>
      <c r="I624" s="5"/>
      <c r="J624" s="5"/>
    </row>
    <row r="625" spans="1:10">
      <c r="A625" s="5"/>
      <c r="B625" s="295"/>
      <c r="C625" s="265"/>
      <c r="D625" s="10"/>
      <c r="E625" s="265"/>
      <c r="F625" s="414"/>
      <c r="G625" s="126"/>
      <c r="H625" s="126"/>
      <c r="I625" s="5"/>
      <c r="J625" s="5"/>
    </row>
    <row r="626" spans="1:10">
      <c r="A626" s="5"/>
      <c r="B626" s="295"/>
      <c r="C626" s="265"/>
      <c r="D626" s="10"/>
      <c r="E626" s="265"/>
      <c r="F626" s="414"/>
      <c r="G626" s="126"/>
      <c r="H626" s="126"/>
      <c r="I626" s="5"/>
      <c r="J626" s="5"/>
    </row>
    <row r="627" spans="1:10">
      <c r="A627" s="5"/>
      <c r="B627" s="295"/>
      <c r="C627" s="265"/>
      <c r="D627" s="10"/>
      <c r="E627" s="265"/>
      <c r="F627" s="414"/>
      <c r="G627" s="126"/>
      <c r="H627" s="126"/>
      <c r="I627" s="5"/>
      <c r="J627" s="5"/>
    </row>
    <row r="628" spans="1:10">
      <c r="A628" s="5"/>
      <c r="B628" s="295"/>
      <c r="C628" s="265"/>
      <c r="D628" s="10"/>
      <c r="E628" s="265"/>
      <c r="F628" s="414"/>
      <c r="G628" s="126"/>
      <c r="H628" s="126"/>
      <c r="I628" s="5"/>
      <c r="J628" s="5"/>
    </row>
    <row r="629" spans="1:10">
      <c r="A629" s="5"/>
      <c r="B629" s="295"/>
      <c r="C629" s="265"/>
      <c r="D629" s="10"/>
      <c r="E629" s="265"/>
      <c r="F629" s="414"/>
      <c r="G629" s="126"/>
      <c r="H629" s="126"/>
      <c r="I629" s="5"/>
      <c r="J629" s="5"/>
    </row>
    <row r="630" spans="1:10">
      <c r="A630" s="5"/>
      <c r="B630" s="295"/>
      <c r="C630" s="265"/>
      <c r="D630" s="10"/>
      <c r="E630" s="265"/>
      <c r="F630" s="414"/>
      <c r="G630" s="126"/>
      <c r="H630" s="126"/>
      <c r="I630" s="5"/>
      <c r="J630" s="5"/>
    </row>
    <row r="631" spans="1:10">
      <c r="A631" s="5"/>
      <c r="B631" s="295"/>
      <c r="C631" s="265"/>
      <c r="D631" s="10"/>
      <c r="E631" s="265"/>
      <c r="F631" s="414"/>
      <c r="G631" s="126"/>
      <c r="H631" s="126"/>
      <c r="I631" s="5"/>
      <c r="J631" s="5"/>
    </row>
    <row r="632" spans="1:10">
      <c r="A632" s="5"/>
      <c r="B632" s="295"/>
      <c r="C632" s="265"/>
      <c r="D632" s="10"/>
      <c r="E632" s="265"/>
      <c r="F632" s="414"/>
      <c r="G632" s="126"/>
      <c r="H632" s="126"/>
      <c r="I632" s="5"/>
      <c r="J632" s="5"/>
    </row>
    <row r="633" spans="1:10">
      <c r="A633" s="5"/>
      <c r="B633" s="295"/>
      <c r="C633" s="265"/>
      <c r="D633" s="10"/>
      <c r="E633" s="265"/>
      <c r="F633" s="414"/>
      <c r="G633" s="126"/>
      <c r="H633" s="126"/>
      <c r="I633" s="5"/>
      <c r="J633" s="5"/>
    </row>
    <row r="634" spans="1:10">
      <c r="A634" s="5"/>
      <c r="B634" s="295"/>
      <c r="C634" s="265"/>
      <c r="D634" s="10"/>
      <c r="E634" s="265"/>
      <c r="F634" s="414"/>
      <c r="G634" s="126"/>
      <c r="H634" s="126"/>
      <c r="I634" s="5"/>
      <c r="J634" s="5"/>
    </row>
    <row r="635" spans="1:10">
      <c r="A635" s="5"/>
      <c r="B635" s="295"/>
      <c r="C635" s="265"/>
      <c r="D635" s="10"/>
      <c r="E635" s="265"/>
      <c r="F635" s="414"/>
      <c r="G635" s="126"/>
      <c r="H635" s="126"/>
      <c r="I635" s="5"/>
      <c r="J635" s="5"/>
    </row>
    <row r="636" spans="1:10">
      <c r="A636" s="5"/>
      <c r="B636" s="295"/>
      <c r="C636" s="265"/>
      <c r="D636" s="10"/>
      <c r="E636" s="265"/>
      <c r="F636" s="414"/>
      <c r="G636" s="126"/>
      <c r="H636" s="126"/>
      <c r="I636" s="5"/>
      <c r="J636" s="5"/>
    </row>
    <row r="637" spans="1:10">
      <c r="A637" s="5"/>
      <c r="B637" s="295"/>
      <c r="C637" s="265"/>
      <c r="D637" s="10"/>
      <c r="E637" s="265"/>
      <c r="F637" s="414"/>
      <c r="G637" s="126"/>
      <c r="H637" s="126"/>
      <c r="I637" s="5"/>
      <c r="J637" s="5"/>
    </row>
    <row r="638" spans="1:10">
      <c r="A638" s="5"/>
      <c r="B638" s="295"/>
      <c r="C638" s="265"/>
      <c r="D638" s="10"/>
      <c r="E638" s="265"/>
      <c r="F638" s="414"/>
      <c r="G638" s="126"/>
      <c r="H638" s="126"/>
      <c r="I638" s="5"/>
      <c r="J638" s="5"/>
    </row>
    <row r="639" spans="1:10">
      <c r="A639" s="5"/>
      <c r="B639" s="295"/>
      <c r="C639" s="265"/>
      <c r="D639" s="10"/>
      <c r="E639" s="265"/>
      <c r="F639" s="414"/>
      <c r="G639" s="126"/>
      <c r="H639" s="126"/>
      <c r="I639" s="5"/>
      <c r="J639" s="5"/>
    </row>
    <row r="640" spans="1:10">
      <c r="A640" s="5"/>
      <c r="B640" s="295"/>
      <c r="C640" s="265"/>
      <c r="D640" s="10"/>
      <c r="E640" s="265"/>
      <c r="F640" s="414"/>
      <c r="G640" s="126"/>
      <c r="H640" s="126"/>
      <c r="I640" s="5"/>
      <c r="J640" s="5"/>
    </row>
    <row r="641" spans="1:10">
      <c r="A641" s="5"/>
      <c r="B641" s="295"/>
      <c r="C641" s="265"/>
      <c r="D641" s="10"/>
      <c r="E641" s="265"/>
      <c r="F641" s="414"/>
      <c r="G641" s="126"/>
      <c r="H641" s="126"/>
      <c r="I641" s="5"/>
      <c r="J641" s="5"/>
    </row>
    <row r="642" spans="1:10">
      <c r="A642" s="5"/>
      <c r="B642" s="295"/>
      <c r="C642" s="265"/>
      <c r="D642" s="10"/>
      <c r="E642" s="265"/>
      <c r="F642" s="414"/>
      <c r="G642" s="126"/>
      <c r="H642" s="126"/>
      <c r="I642" s="5"/>
      <c r="J642" s="5"/>
    </row>
    <row r="643" spans="1:10">
      <c r="A643" s="5"/>
      <c r="B643" s="295"/>
      <c r="C643" s="265"/>
      <c r="D643" s="10"/>
      <c r="E643" s="265"/>
      <c r="F643" s="414"/>
      <c r="G643" s="126"/>
      <c r="H643" s="126"/>
      <c r="I643" s="5"/>
      <c r="J643" s="5"/>
    </row>
    <row r="644" spans="1:10">
      <c r="A644" s="5"/>
      <c r="B644" s="295"/>
      <c r="C644" s="265"/>
      <c r="D644" s="10"/>
      <c r="E644" s="265"/>
      <c r="F644" s="414"/>
      <c r="G644" s="126"/>
      <c r="H644" s="126"/>
      <c r="I644" s="5"/>
      <c r="J644" s="5"/>
    </row>
    <row r="645" spans="1:10">
      <c r="A645" s="5"/>
      <c r="B645" s="295"/>
      <c r="C645" s="265"/>
      <c r="D645" s="10"/>
      <c r="E645" s="265"/>
      <c r="F645" s="414"/>
      <c r="G645" s="126"/>
      <c r="H645" s="126"/>
      <c r="I645" s="5"/>
      <c r="J645" s="5"/>
    </row>
    <row r="646" spans="1:10">
      <c r="A646" s="5"/>
      <c r="B646" s="295"/>
      <c r="C646" s="265"/>
      <c r="D646" s="10"/>
      <c r="E646" s="265"/>
      <c r="F646" s="414"/>
      <c r="G646" s="126"/>
      <c r="H646" s="126"/>
      <c r="I646" s="5"/>
      <c r="J646" s="5"/>
    </row>
    <row r="647" spans="1:10">
      <c r="A647" s="5"/>
      <c r="B647" s="295"/>
      <c r="C647" s="265"/>
      <c r="D647" s="10"/>
      <c r="E647" s="265"/>
      <c r="F647" s="414"/>
      <c r="G647" s="126"/>
      <c r="H647" s="126"/>
      <c r="I647" s="5"/>
      <c r="J647" s="5"/>
    </row>
    <row r="648" spans="1:10">
      <c r="A648" s="5"/>
      <c r="B648" s="295"/>
      <c r="C648" s="265"/>
      <c r="D648" s="10"/>
      <c r="E648" s="265"/>
      <c r="F648" s="414"/>
      <c r="G648" s="126"/>
      <c r="H648" s="126"/>
      <c r="I648" s="5"/>
      <c r="J648" s="5"/>
    </row>
    <row r="649" spans="1:10">
      <c r="A649" s="5"/>
      <c r="B649" s="295"/>
      <c r="C649" s="265"/>
      <c r="D649" s="10"/>
      <c r="E649" s="265"/>
      <c r="F649" s="414"/>
      <c r="G649" s="126"/>
      <c r="H649" s="126"/>
      <c r="I649" s="5"/>
      <c r="J649" s="5"/>
    </row>
    <row r="650" spans="1:10">
      <c r="A650" s="5"/>
      <c r="B650" s="295"/>
      <c r="C650" s="265"/>
      <c r="D650" s="10"/>
      <c r="E650" s="265"/>
      <c r="F650" s="414"/>
      <c r="G650" s="126"/>
      <c r="H650" s="126"/>
      <c r="I650" s="5"/>
      <c r="J650" s="5"/>
    </row>
    <row r="651" spans="1:10">
      <c r="A651" s="5"/>
      <c r="B651" s="295"/>
      <c r="C651" s="265"/>
      <c r="D651" s="10"/>
      <c r="E651" s="265"/>
      <c r="F651" s="414"/>
      <c r="G651" s="126"/>
      <c r="H651" s="126"/>
      <c r="I651" s="5"/>
      <c r="J651" s="5"/>
    </row>
    <row r="652" spans="1:10">
      <c r="A652" s="5"/>
      <c r="B652" s="295"/>
      <c r="C652" s="265"/>
      <c r="D652" s="10"/>
      <c r="E652" s="265"/>
      <c r="F652" s="414"/>
      <c r="G652" s="126"/>
      <c r="H652" s="126"/>
      <c r="I652" s="5"/>
      <c r="J652" s="5"/>
    </row>
    <row r="653" spans="1:10">
      <c r="A653" s="5"/>
      <c r="B653" s="295"/>
      <c r="C653" s="265"/>
      <c r="D653" s="10"/>
      <c r="E653" s="265"/>
      <c r="F653" s="414"/>
      <c r="G653" s="126"/>
      <c r="H653" s="126"/>
      <c r="I653" s="5"/>
      <c r="J653" s="5"/>
    </row>
    <row r="654" spans="1:10">
      <c r="A654" s="5"/>
      <c r="B654" s="295"/>
      <c r="C654" s="265"/>
      <c r="D654" s="10"/>
      <c r="E654" s="265"/>
      <c r="F654" s="414"/>
      <c r="G654" s="126"/>
      <c r="H654" s="126"/>
      <c r="I654" s="5"/>
      <c r="J654" s="5"/>
    </row>
    <row r="655" spans="1:10">
      <c r="A655" s="5"/>
      <c r="B655" s="295"/>
      <c r="C655" s="265"/>
      <c r="D655" s="10"/>
      <c r="E655" s="265"/>
      <c r="F655" s="414"/>
      <c r="G655" s="126"/>
      <c r="H655" s="126"/>
      <c r="I655" s="5"/>
      <c r="J655" s="5"/>
    </row>
    <row r="656" spans="1:10">
      <c r="A656" s="5"/>
      <c r="B656" s="295"/>
      <c r="C656" s="265"/>
      <c r="D656" s="10"/>
      <c r="E656" s="265"/>
      <c r="F656" s="414"/>
      <c r="G656" s="126"/>
      <c r="H656" s="126"/>
      <c r="I656" s="5"/>
      <c r="J656" s="5"/>
    </row>
    <row r="657" spans="1:10">
      <c r="A657" s="5"/>
      <c r="B657" s="295"/>
      <c r="C657" s="265"/>
      <c r="D657" s="10"/>
      <c r="E657" s="265"/>
      <c r="F657" s="414"/>
      <c r="G657" s="126"/>
      <c r="H657" s="126"/>
      <c r="I657" s="5"/>
      <c r="J657" s="5"/>
    </row>
    <row r="658" spans="1:10">
      <c r="A658" s="5"/>
      <c r="B658" s="295"/>
      <c r="C658" s="265"/>
      <c r="D658" s="10"/>
      <c r="E658" s="265"/>
      <c r="F658" s="414"/>
      <c r="G658" s="126"/>
      <c r="H658" s="126"/>
      <c r="I658" s="5"/>
      <c r="J658" s="5"/>
    </row>
    <row r="659" spans="1:10">
      <c r="A659" s="5"/>
      <c r="B659" s="295"/>
      <c r="C659" s="265"/>
      <c r="D659" s="10"/>
      <c r="E659" s="265"/>
      <c r="F659" s="414"/>
      <c r="G659" s="126"/>
      <c r="H659" s="126"/>
      <c r="I659" s="5"/>
      <c r="J659" s="5"/>
    </row>
    <row r="660" spans="1:10">
      <c r="A660" s="5"/>
      <c r="B660" s="295"/>
      <c r="C660" s="265"/>
      <c r="D660" s="10"/>
      <c r="E660" s="265"/>
      <c r="F660" s="414"/>
      <c r="G660" s="126"/>
      <c r="H660" s="126"/>
      <c r="I660" s="5"/>
      <c r="J660" s="5"/>
    </row>
    <row r="661" spans="1:10">
      <c r="A661" s="5"/>
      <c r="B661" s="295"/>
      <c r="C661" s="265"/>
      <c r="D661" s="10"/>
      <c r="E661" s="265"/>
      <c r="F661" s="414"/>
      <c r="G661" s="126"/>
      <c r="H661" s="126"/>
      <c r="I661" s="5"/>
      <c r="J661" s="5"/>
    </row>
    <row r="662" spans="1:10">
      <c r="A662" s="5"/>
      <c r="B662" s="295"/>
      <c r="C662" s="265"/>
      <c r="D662" s="10"/>
      <c r="E662" s="265"/>
      <c r="F662" s="414"/>
      <c r="G662" s="126"/>
      <c r="H662" s="126"/>
      <c r="I662" s="5"/>
      <c r="J662" s="5"/>
    </row>
    <row r="663" spans="1:10">
      <c r="A663" s="5"/>
      <c r="B663" s="295"/>
      <c r="C663" s="265"/>
      <c r="D663" s="10"/>
      <c r="E663" s="265"/>
      <c r="F663" s="414"/>
      <c r="G663" s="126"/>
      <c r="H663" s="126"/>
      <c r="I663" s="5"/>
      <c r="J663" s="5"/>
    </row>
    <row r="664" spans="1:10">
      <c r="A664" s="5"/>
      <c r="B664" s="295"/>
      <c r="C664" s="265"/>
      <c r="D664" s="10"/>
      <c r="E664" s="265"/>
      <c r="F664" s="414"/>
      <c r="G664" s="126"/>
      <c r="H664" s="126"/>
      <c r="I664" s="5"/>
      <c r="J664" s="5"/>
    </row>
    <row r="665" spans="1:10">
      <c r="A665" s="5"/>
      <c r="B665" s="295"/>
      <c r="C665" s="265"/>
      <c r="D665" s="10"/>
      <c r="E665" s="265"/>
      <c r="F665" s="414"/>
      <c r="G665" s="126"/>
      <c r="H665" s="126"/>
      <c r="I665" s="5"/>
      <c r="J665" s="5"/>
    </row>
    <row r="666" spans="1:10">
      <c r="A666" s="5"/>
      <c r="B666" s="295"/>
      <c r="C666" s="265"/>
      <c r="D666" s="10"/>
      <c r="E666" s="265"/>
      <c r="F666" s="414"/>
      <c r="G666" s="126"/>
      <c r="H666" s="126"/>
      <c r="I666" s="5"/>
      <c r="J666" s="5"/>
    </row>
    <row r="667" spans="1:10">
      <c r="A667" s="5"/>
      <c r="B667" s="295"/>
      <c r="C667" s="265"/>
      <c r="D667" s="10"/>
      <c r="E667" s="265"/>
      <c r="F667" s="414"/>
      <c r="G667" s="126"/>
      <c r="H667" s="126"/>
      <c r="I667" s="5"/>
      <c r="J667" s="5"/>
    </row>
    <row r="668" spans="1:10">
      <c r="A668" s="5"/>
      <c r="B668" s="295"/>
      <c r="C668" s="265"/>
      <c r="D668" s="10"/>
      <c r="E668" s="265"/>
      <c r="F668" s="414"/>
      <c r="G668" s="126"/>
      <c r="H668" s="126"/>
      <c r="I668" s="5"/>
      <c r="J668" s="5"/>
    </row>
    <row r="669" spans="1:10">
      <c r="A669" s="5"/>
      <c r="B669" s="295"/>
      <c r="C669" s="265"/>
      <c r="D669" s="10"/>
      <c r="E669" s="265"/>
      <c r="F669" s="414"/>
      <c r="G669" s="126"/>
      <c r="H669" s="126"/>
      <c r="I669" s="5"/>
      <c r="J669" s="5"/>
    </row>
    <row r="670" spans="1:10">
      <c r="A670" s="5"/>
      <c r="B670" s="295"/>
      <c r="C670" s="265"/>
      <c r="D670" s="10"/>
      <c r="E670" s="265"/>
      <c r="F670" s="414"/>
      <c r="G670" s="126"/>
      <c r="H670" s="126"/>
      <c r="I670" s="5"/>
      <c r="J670" s="5"/>
    </row>
    <row r="671" spans="1:10">
      <c r="A671" s="5"/>
      <c r="B671" s="295"/>
      <c r="C671" s="265"/>
      <c r="D671" s="10"/>
      <c r="E671" s="265"/>
      <c r="F671" s="414"/>
      <c r="G671" s="126"/>
      <c r="H671" s="126"/>
      <c r="I671" s="5"/>
      <c r="J671" s="5"/>
    </row>
    <row r="672" spans="1:10">
      <c r="A672" s="5"/>
      <c r="B672" s="295"/>
      <c r="C672" s="265"/>
      <c r="D672" s="10"/>
      <c r="E672" s="265"/>
      <c r="F672" s="414"/>
      <c r="G672" s="126"/>
      <c r="H672" s="126"/>
      <c r="I672" s="5"/>
      <c r="J672" s="5"/>
    </row>
    <row r="673" spans="1:10">
      <c r="A673" s="5"/>
      <c r="B673" s="295"/>
      <c r="C673" s="265"/>
      <c r="D673" s="10"/>
      <c r="E673" s="265"/>
      <c r="F673" s="414"/>
      <c r="G673" s="126"/>
      <c r="H673" s="126"/>
      <c r="I673" s="5"/>
      <c r="J673" s="5"/>
    </row>
    <row r="674" spans="1:10">
      <c r="A674" s="5"/>
      <c r="B674" s="295"/>
      <c r="C674" s="265"/>
      <c r="D674" s="10"/>
      <c r="E674" s="265"/>
      <c r="F674" s="414"/>
      <c r="G674" s="126"/>
      <c r="H674" s="126"/>
      <c r="I674" s="5"/>
      <c r="J674" s="5"/>
    </row>
    <row r="675" spans="1:10">
      <c r="A675" s="5"/>
      <c r="B675" s="295"/>
      <c r="C675" s="265"/>
      <c r="D675" s="10"/>
      <c r="E675" s="265"/>
      <c r="F675" s="414"/>
      <c r="G675" s="126"/>
      <c r="H675" s="126"/>
      <c r="I675" s="5"/>
      <c r="J675" s="5"/>
    </row>
    <row r="676" spans="1:10">
      <c r="A676" s="5"/>
      <c r="B676" s="295"/>
      <c r="C676" s="265"/>
      <c r="D676" s="10"/>
      <c r="E676" s="265"/>
      <c r="F676" s="414"/>
      <c r="G676" s="126"/>
      <c r="H676" s="126"/>
      <c r="I676" s="5"/>
      <c r="J676" s="5"/>
    </row>
    <row r="677" spans="1:10">
      <c r="A677" s="5"/>
      <c r="B677" s="295"/>
      <c r="C677" s="265"/>
      <c r="D677" s="10"/>
      <c r="E677" s="265"/>
      <c r="F677" s="414"/>
      <c r="G677" s="126"/>
      <c r="H677" s="126"/>
      <c r="I677" s="5"/>
      <c r="J677" s="5"/>
    </row>
    <row r="678" spans="1:10">
      <c r="A678" s="5"/>
      <c r="B678" s="295"/>
      <c r="C678" s="265"/>
      <c r="D678" s="10"/>
      <c r="E678" s="265"/>
      <c r="F678" s="414"/>
      <c r="G678" s="126"/>
      <c r="H678" s="126"/>
      <c r="I678" s="5"/>
      <c r="J678" s="5"/>
    </row>
    <row r="679" spans="1:10">
      <c r="A679" s="5"/>
      <c r="B679" s="295"/>
      <c r="C679" s="265"/>
      <c r="D679" s="10"/>
      <c r="E679" s="265"/>
      <c r="F679" s="414"/>
      <c r="G679" s="126"/>
      <c r="H679" s="126"/>
      <c r="I679" s="5"/>
      <c r="J679" s="5"/>
    </row>
    <row r="680" spans="1:10">
      <c r="A680" s="5"/>
      <c r="B680" s="295"/>
      <c r="C680" s="265"/>
      <c r="D680" s="10"/>
      <c r="E680" s="265"/>
      <c r="F680" s="414"/>
      <c r="G680" s="126"/>
      <c r="H680" s="126"/>
      <c r="I680" s="5"/>
      <c r="J680" s="5"/>
    </row>
    <row r="681" spans="1:10">
      <c r="A681" s="5"/>
      <c r="B681" s="295"/>
      <c r="C681" s="265"/>
      <c r="D681" s="10"/>
      <c r="E681" s="265"/>
      <c r="F681" s="414"/>
      <c r="G681" s="126"/>
      <c r="H681" s="126"/>
      <c r="I681" s="5"/>
      <c r="J681" s="5"/>
    </row>
    <row r="682" spans="1:10">
      <c r="A682" s="5"/>
      <c r="B682" s="295"/>
      <c r="C682" s="265"/>
      <c r="D682" s="10"/>
      <c r="E682" s="265"/>
      <c r="F682" s="414"/>
      <c r="G682" s="126"/>
      <c r="H682" s="126"/>
      <c r="I682" s="5"/>
      <c r="J682" s="5"/>
    </row>
    <row r="683" spans="1:10">
      <c r="A683" s="5"/>
      <c r="B683" s="295"/>
      <c r="C683" s="265"/>
      <c r="D683" s="10"/>
      <c r="E683" s="265"/>
      <c r="F683" s="414"/>
      <c r="G683" s="126"/>
      <c r="H683" s="126"/>
      <c r="I683" s="5"/>
      <c r="J683" s="5"/>
    </row>
    <row r="684" spans="1:10">
      <c r="A684" s="5"/>
      <c r="B684" s="295"/>
      <c r="C684" s="265"/>
      <c r="D684" s="10"/>
      <c r="E684" s="265"/>
      <c r="F684" s="414"/>
      <c r="G684" s="126"/>
      <c r="H684" s="126"/>
      <c r="I684" s="5"/>
      <c r="J684" s="5"/>
    </row>
    <row r="685" spans="1:10">
      <c r="A685" s="5"/>
      <c r="B685" s="295"/>
      <c r="C685" s="265"/>
      <c r="D685" s="10"/>
      <c r="E685" s="265"/>
      <c r="F685" s="414"/>
      <c r="G685" s="126"/>
      <c r="H685" s="126"/>
      <c r="I685" s="5"/>
      <c r="J685" s="5"/>
    </row>
    <row r="686" spans="1:10">
      <c r="A686" s="5"/>
      <c r="B686" s="295"/>
      <c r="C686" s="265"/>
      <c r="D686" s="10"/>
      <c r="E686" s="265"/>
      <c r="F686" s="414"/>
      <c r="G686" s="126"/>
      <c r="H686" s="126"/>
      <c r="I686" s="5"/>
      <c r="J686" s="5"/>
    </row>
    <row r="687" spans="1:10">
      <c r="A687" s="5"/>
      <c r="B687" s="295"/>
      <c r="C687" s="265"/>
      <c r="D687" s="10"/>
      <c r="E687" s="265"/>
      <c r="F687" s="414"/>
      <c r="G687" s="126"/>
      <c r="H687" s="126"/>
      <c r="I687" s="5"/>
      <c r="J687" s="5"/>
    </row>
    <row r="688" spans="1:10">
      <c r="A688" s="5"/>
      <c r="B688" s="295"/>
      <c r="C688" s="265"/>
      <c r="D688" s="10"/>
      <c r="E688" s="265"/>
      <c r="F688" s="414"/>
      <c r="G688" s="126"/>
      <c r="H688" s="126"/>
      <c r="I688" s="5"/>
      <c r="J688" s="5"/>
    </row>
    <row r="689" spans="1:10">
      <c r="A689" s="5"/>
      <c r="B689" s="295"/>
      <c r="C689" s="265"/>
      <c r="D689" s="10"/>
      <c r="E689" s="265"/>
      <c r="F689" s="414"/>
      <c r="G689" s="126"/>
      <c r="H689" s="126"/>
      <c r="I689" s="5"/>
      <c r="J689" s="5"/>
    </row>
    <row r="690" spans="1:10">
      <c r="A690" s="5"/>
      <c r="B690" s="295"/>
      <c r="C690" s="265"/>
      <c r="D690" s="10"/>
      <c r="E690" s="265"/>
      <c r="F690" s="414"/>
      <c r="G690" s="126"/>
      <c r="H690" s="126"/>
      <c r="I690" s="5"/>
      <c r="J690" s="5"/>
    </row>
    <row r="691" spans="1:10">
      <c r="A691" s="5"/>
      <c r="B691" s="295"/>
      <c r="C691" s="265"/>
      <c r="D691" s="10"/>
      <c r="E691" s="265"/>
      <c r="F691" s="414"/>
      <c r="G691" s="126"/>
      <c r="H691" s="126"/>
      <c r="I691" s="5"/>
      <c r="J691" s="5"/>
    </row>
    <row r="692" spans="1:10">
      <c r="A692" s="5"/>
      <c r="B692" s="295"/>
      <c r="C692" s="265"/>
      <c r="D692" s="10"/>
      <c r="E692" s="265"/>
      <c r="F692" s="414"/>
      <c r="G692" s="126"/>
      <c r="H692" s="126"/>
      <c r="I692" s="5"/>
      <c r="J692" s="5"/>
    </row>
    <row r="693" spans="1:10">
      <c r="A693" s="5"/>
      <c r="B693" s="295"/>
      <c r="C693" s="265"/>
      <c r="D693" s="10"/>
      <c r="E693" s="265"/>
      <c r="F693" s="414"/>
      <c r="G693" s="126"/>
      <c r="H693" s="126"/>
      <c r="I693" s="5"/>
      <c r="J693" s="5"/>
    </row>
    <row r="694" spans="1:10">
      <c r="A694" s="5"/>
      <c r="B694" s="295"/>
      <c r="C694" s="265"/>
      <c r="D694" s="10"/>
      <c r="E694" s="265"/>
      <c r="F694" s="414"/>
      <c r="G694" s="126"/>
      <c r="H694" s="126"/>
      <c r="I694" s="5"/>
      <c r="J694" s="5"/>
    </row>
    <row r="695" spans="1:10">
      <c r="A695" s="5"/>
      <c r="B695" s="295"/>
      <c r="C695" s="265"/>
      <c r="D695" s="10"/>
      <c r="E695" s="265"/>
      <c r="F695" s="414"/>
      <c r="G695" s="126"/>
      <c r="H695" s="126"/>
      <c r="I695" s="5"/>
      <c r="J695" s="5"/>
    </row>
    <row r="696" spans="1:10">
      <c r="A696" s="5"/>
      <c r="B696" s="295"/>
      <c r="C696" s="265"/>
      <c r="D696" s="10"/>
      <c r="E696" s="265"/>
      <c r="F696" s="414"/>
      <c r="G696" s="126"/>
      <c r="H696" s="126"/>
      <c r="I696" s="5"/>
      <c r="J696" s="5"/>
    </row>
    <row r="697" spans="1:10">
      <c r="A697" s="5"/>
      <c r="B697" s="295"/>
      <c r="C697" s="265"/>
      <c r="D697" s="10"/>
      <c r="E697" s="265"/>
      <c r="F697" s="414"/>
      <c r="G697" s="126"/>
      <c r="H697" s="126"/>
      <c r="I697" s="5"/>
      <c r="J697" s="5"/>
    </row>
    <row r="698" spans="1:10">
      <c r="A698" s="5"/>
      <c r="B698" s="295"/>
      <c r="C698" s="265"/>
      <c r="D698" s="10"/>
      <c r="E698" s="265"/>
      <c r="F698" s="414"/>
      <c r="G698" s="126"/>
      <c r="H698" s="126"/>
      <c r="I698" s="5"/>
      <c r="J698" s="5"/>
    </row>
    <row r="699" spans="1:10">
      <c r="A699" s="5"/>
      <c r="B699" s="295"/>
      <c r="C699" s="265"/>
      <c r="D699" s="10"/>
      <c r="E699" s="265"/>
      <c r="F699" s="414"/>
      <c r="G699" s="126"/>
      <c r="H699" s="126"/>
      <c r="I699" s="5"/>
      <c r="J699" s="5"/>
    </row>
    <row r="700" spans="1:10">
      <c r="A700" s="5"/>
      <c r="B700" s="295"/>
      <c r="C700" s="265"/>
      <c r="D700" s="10"/>
      <c r="E700" s="265"/>
      <c r="F700" s="414"/>
      <c r="G700" s="126"/>
      <c r="H700" s="126"/>
      <c r="I700" s="5"/>
      <c r="J700" s="5"/>
    </row>
    <row r="701" spans="1:10">
      <c r="A701" s="5"/>
      <c r="B701" s="295"/>
      <c r="C701" s="265"/>
      <c r="D701" s="10"/>
      <c r="E701" s="265"/>
      <c r="F701" s="414"/>
      <c r="G701" s="126"/>
      <c r="H701" s="126"/>
      <c r="I701" s="5"/>
      <c r="J701" s="5"/>
    </row>
    <row r="702" spans="1:10">
      <c r="A702" s="5"/>
      <c r="B702" s="295"/>
      <c r="C702" s="265"/>
      <c r="D702" s="10"/>
      <c r="E702" s="265"/>
      <c r="F702" s="414"/>
      <c r="G702" s="126"/>
      <c r="H702" s="126"/>
      <c r="I702" s="5"/>
      <c r="J702" s="5"/>
    </row>
    <row r="703" spans="1:10">
      <c r="A703" s="5"/>
      <c r="B703" s="295"/>
      <c r="C703" s="265"/>
      <c r="D703" s="10"/>
      <c r="E703" s="265"/>
      <c r="F703" s="414"/>
      <c r="G703" s="126"/>
      <c r="H703" s="126"/>
      <c r="I703" s="5"/>
      <c r="J703" s="5"/>
    </row>
    <row r="704" spans="1:10">
      <c r="A704" s="5"/>
      <c r="B704" s="295"/>
      <c r="C704" s="265"/>
      <c r="D704" s="10"/>
      <c r="E704" s="265"/>
      <c r="F704" s="414"/>
      <c r="G704" s="126"/>
      <c r="H704" s="126"/>
      <c r="I704" s="5"/>
      <c r="J704" s="5"/>
    </row>
    <row r="705" spans="1:10">
      <c r="A705" s="5"/>
      <c r="B705" s="295"/>
      <c r="C705" s="265"/>
      <c r="D705" s="10"/>
      <c r="E705" s="265"/>
      <c r="F705" s="414"/>
      <c r="G705" s="126"/>
      <c r="H705" s="126"/>
      <c r="I705" s="5"/>
      <c r="J705" s="5"/>
    </row>
    <row r="706" spans="1:10">
      <c r="A706" s="5"/>
      <c r="B706" s="295"/>
      <c r="C706" s="265"/>
      <c r="D706" s="10"/>
      <c r="E706" s="265"/>
      <c r="F706" s="414"/>
      <c r="G706" s="126"/>
      <c r="H706" s="126"/>
      <c r="I706" s="5"/>
      <c r="J706" s="5"/>
    </row>
    <row r="707" spans="1:10">
      <c r="A707" s="5"/>
      <c r="B707" s="295"/>
      <c r="C707" s="265"/>
      <c r="D707" s="10"/>
      <c r="E707" s="265"/>
      <c r="F707" s="414"/>
      <c r="G707" s="126"/>
      <c r="H707" s="126"/>
      <c r="I707" s="5"/>
      <c r="J707" s="5"/>
    </row>
    <row r="708" spans="1:10">
      <c r="A708" s="5"/>
      <c r="B708" s="295"/>
      <c r="C708" s="265"/>
      <c r="D708" s="10"/>
      <c r="E708" s="265"/>
      <c r="F708" s="414"/>
      <c r="G708" s="126"/>
      <c r="H708" s="126"/>
      <c r="I708" s="5"/>
      <c r="J708" s="5"/>
    </row>
    <row r="709" spans="1:10">
      <c r="A709" s="5"/>
      <c r="B709" s="295"/>
      <c r="C709" s="265"/>
      <c r="D709" s="10"/>
      <c r="E709" s="265"/>
      <c r="F709" s="414"/>
      <c r="G709" s="126"/>
      <c r="H709" s="126"/>
      <c r="I709" s="5"/>
      <c r="J709" s="5"/>
    </row>
    <row r="710" spans="1:10">
      <c r="A710" s="5"/>
      <c r="B710" s="295"/>
      <c r="C710" s="265"/>
      <c r="D710" s="10"/>
      <c r="E710" s="265"/>
      <c r="F710" s="414"/>
      <c r="G710" s="126"/>
      <c r="H710" s="126"/>
      <c r="I710" s="5"/>
      <c r="J710" s="5"/>
    </row>
    <row r="711" spans="1:10">
      <c r="A711" s="5"/>
      <c r="B711" s="295"/>
      <c r="C711" s="265"/>
      <c r="D711" s="10"/>
      <c r="E711" s="265"/>
      <c r="F711" s="414"/>
      <c r="G711" s="126"/>
      <c r="H711" s="126"/>
      <c r="I711" s="5"/>
      <c r="J711" s="5"/>
    </row>
    <row r="712" spans="1:10">
      <c r="A712" s="5"/>
      <c r="B712" s="295"/>
      <c r="C712" s="265"/>
      <c r="D712" s="10"/>
      <c r="E712" s="265"/>
      <c r="F712" s="414"/>
      <c r="G712" s="126"/>
      <c r="H712" s="126"/>
      <c r="I712" s="5"/>
      <c r="J712" s="5"/>
    </row>
    <row r="713" spans="1:10">
      <c r="A713" s="5"/>
      <c r="B713" s="295"/>
      <c r="C713" s="265"/>
      <c r="D713" s="10"/>
      <c r="E713" s="265"/>
      <c r="F713" s="414"/>
      <c r="G713" s="126"/>
      <c r="H713" s="126"/>
      <c r="I713" s="5"/>
      <c r="J713" s="5"/>
    </row>
    <row r="714" spans="1:10">
      <c r="A714" s="5"/>
      <c r="B714" s="295"/>
      <c r="C714" s="265"/>
      <c r="D714" s="10"/>
      <c r="E714" s="265"/>
      <c r="F714" s="414"/>
      <c r="G714" s="126"/>
      <c r="H714" s="126"/>
      <c r="I714" s="5"/>
      <c r="J714" s="5"/>
    </row>
    <row r="715" spans="1:10">
      <c r="A715" s="5"/>
      <c r="B715" s="295"/>
      <c r="C715" s="265"/>
      <c r="D715" s="10"/>
      <c r="E715" s="265"/>
      <c r="F715" s="414"/>
      <c r="G715" s="126"/>
      <c r="H715" s="126"/>
      <c r="I715" s="5"/>
      <c r="J715" s="5"/>
    </row>
    <row r="716" spans="1:10">
      <c r="A716" s="5"/>
      <c r="B716" s="295"/>
      <c r="C716" s="265"/>
      <c r="D716" s="10"/>
      <c r="E716" s="265"/>
      <c r="F716" s="414"/>
      <c r="G716" s="126"/>
      <c r="H716" s="126"/>
      <c r="I716" s="5"/>
      <c r="J716" s="5"/>
    </row>
    <row r="717" spans="1:10">
      <c r="A717" s="5"/>
      <c r="B717" s="295"/>
      <c r="C717" s="265"/>
      <c r="D717" s="10"/>
      <c r="E717" s="265"/>
      <c r="F717" s="414"/>
      <c r="G717" s="126"/>
      <c r="H717" s="126"/>
      <c r="I717" s="5"/>
      <c r="J717" s="5"/>
    </row>
    <row r="718" spans="1:10">
      <c r="A718" s="5"/>
      <c r="B718" s="295"/>
      <c r="C718" s="265"/>
      <c r="D718" s="10"/>
      <c r="E718" s="265"/>
      <c r="F718" s="414"/>
      <c r="G718" s="126"/>
      <c r="H718" s="126"/>
      <c r="I718" s="5"/>
      <c r="J718" s="5"/>
    </row>
    <row r="719" spans="1:10">
      <c r="A719" s="5"/>
      <c r="B719" s="295"/>
      <c r="C719" s="265"/>
      <c r="D719" s="10"/>
      <c r="E719" s="265"/>
      <c r="F719" s="414"/>
      <c r="G719" s="126"/>
      <c r="H719" s="126"/>
      <c r="I719" s="5"/>
      <c r="J719" s="5"/>
    </row>
    <row r="720" spans="1:10">
      <c r="A720" s="5"/>
      <c r="B720" s="295"/>
      <c r="C720" s="265"/>
      <c r="D720" s="10"/>
      <c r="E720" s="265"/>
      <c r="F720" s="414"/>
      <c r="G720" s="126"/>
      <c r="H720" s="126"/>
      <c r="I720" s="5"/>
      <c r="J720" s="5"/>
    </row>
    <row r="721" spans="1:10">
      <c r="A721" s="5"/>
      <c r="B721" s="295"/>
      <c r="C721" s="265"/>
      <c r="D721" s="10"/>
      <c r="E721" s="265"/>
      <c r="F721" s="414"/>
      <c r="G721" s="126"/>
      <c r="H721" s="126"/>
      <c r="I721" s="5"/>
      <c r="J721" s="5"/>
    </row>
    <row r="722" spans="1:10">
      <c r="A722" s="5"/>
      <c r="B722" s="295"/>
      <c r="C722" s="265"/>
      <c r="D722" s="10"/>
      <c r="E722" s="265"/>
      <c r="F722" s="414"/>
      <c r="G722" s="126"/>
      <c r="H722" s="126"/>
      <c r="I722" s="5"/>
      <c r="J722" s="5"/>
    </row>
    <row r="723" spans="1:10">
      <c r="A723" s="5"/>
      <c r="B723" s="295"/>
      <c r="C723" s="265"/>
      <c r="D723" s="10"/>
      <c r="E723" s="265"/>
      <c r="F723" s="414"/>
      <c r="G723" s="126"/>
      <c r="H723" s="126"/>
      <c r="I723" s="5"/>
      <c r="J723" s="5"/>
    </row>
    <row r="724" spans="1:10">
      <c r="A724" s="5"/>
      <c r="B724" s="295"/>
      <c r="C724" s="265"/>
      <c r="D724" s="10"/>
      <c r="E724" s="265"/>
      <c r="F724" s="414"/>
      <c r="G724" s="126"/>
      <c r="H724" s="126"/>
      <c r="I724" s="5"/>
      <c r="J724" s="5"/>
    </row>
    <row r="725" spans="1:10">
      <c r="A725" s="5"/>
      <c r="B725" s="295"/>
      <c r="C725" s="265"/>
      <c r="D725" s="10"/>
      <c r="E725" s="265"/>
      <c r="F725" s="414"/>
      <c r="G725" s="126"/>
      <c r="H725" s="126"/>
      <c r="I725" s="5"/>
      <c r="J725" s="5"/>
    </row>
    <row r="726" spans="1:10">
      <c r="A726" s="5"/>
      <c r="B726" s="295"/>
      <c r="C726" s="265"/>
      <c r="D726" s="10"/>
      <c r="E726" s="265"/>
      <c r="F726" s="414"/>
      <c r="G726" s="126"/>
      <c r="H726" s="126"/>
      <c r="I726" s="5"/>
      <c r="J726" s="5"/>
    </row>
    <row r="727" spans="1:10">
      <c r="A727" s="5"/>
      <c r="B727" s="295"/>
      <c r="C727" s="265"/>
      <c r="D727" s="10"/>
      <c r="E727" s="265"/>
      <c r="F727" s="414"/>
      <c r="G727" s="126"/>
      <c r="H727" s="126"/>
      <c r="I727" s="5"/>
      <c r="J727" s="5"/>
    </row>
    <row r="728" spans="1:10">
      <c r="A728" s="5"/>
      <c r="B728" s="295"/>
      <c r="C728" s="265"/>
      <c r="D728" s="10"/>
      <c r="E728" s="265"/>
      <c r="F728" s="414"/>
      <c r="G728" s="126"/>
      <c r="H728" s="126"/>
      <c r="I728" s="5"/>
      <c r="J728" s="5"/>
    </row>
    <row r="729" spans="1:10">
      <c r="A729" s="5"/>
      <c r="B729" s="295"/>
      <c r="C729" s="265"/>
      <c r="D729" s="10"/>
      <c r="E729" s="265"/>
      <c r="F729" s="414"/>
      <c r="G729" s="126"/>
      <c r="H729" s="126"/>
      <c r="I729" s="5"/>
      <c r="J729" s="5"/>
    </row>
    <row r="730" spans="1:10">
      <c r="A730" s="5"/>
      <c r="B730" s="295"/>
      <c r="C730" s="265"/>
      <c r="D730" s="10"/>
      <c r="E730" s="265"/>
      <c r="F730" s="414"/>
      <c r="G730" s="126"/>
      <c r="H730" s="126"/>
      <c r="I730" s="5"/>
      <c r="J730" s="5"/>
    </row>
    <row r="731" spans="1:10">
      <c r="A731" s="5"/>
      <c r="B731" s="295"/>
      <c r="C731" s="265"/>
      <c r="D731" s="10"/>
      <c r="E731" s="265"/>
      <c r="F731" s="414"/>
      <c r="G731" s="126"/>
      <c r="H731" s="126"/>
      <c r="I731" s="5"/>
      <c r="J731" s="5"/>
    </row>
    <row r="732" spans="1:10">
      <c r="A732" s="5"/>
      <c r="B732" s="295"/>
      <c r="C732" s="265"/>
      <c r="D732" s="10"/>
      <c r="E732" s="265"/>
      <c r="F732" s="414"/>
      <c r="G732" s="126"/>
      <c r="H732" s="126"/>
      <c r="I732" s="5"/>
      <c r="J732" s="5"/>
    </row>
    <row r="733" spans="1:10">
      <c r="A733" s="5"/>
      <c r="B733" s="295"/>
      <c r="C733" s="265"/>
      <c r="D733" s="10"/>
      <c r="E733" s="265"/>
      <c r="F733" s="414"/>
      <c r="G733" s="126"/>
      <c r="H733" s="126"/>
      <c r="I733" s="5"/>
      <c r="J733" s="5"/>
    </row>
    <row r="734" spans="1:10">
      <c r="A734" s="5"/>
      <c r="B734" s="295"/>
      <c r="C734" s="265"/>
      <c r="D734" s="10"/>
      <c r="E734" s="265"/>
      <c r="F734" s="414"/>
      <c r="G734" s="126"/>
      <c r="H734" s="126"/>
      <c r="I734" s="5"/>
      <c r="J734" s="5"/>
    </row>
    <row r="735" spans="1:10">
      <c r="A735" s="5"/>
      <c r="B735" s="295"/>
      <c r="C735" s="265"/>
      <c r="D735" s="10"/>
      <c r="E735" s="265"/>
      <c r="F735" s="414"/>
      <c r="G735" s="126"/>
      <c r="H735" s="126"/>
      <c r="I735" s="5"/>
      <c r="J735" s="5"/>
    </row>
    <row r="736" spans="1:10">
      <c r="A736" s="5"/>
      <c r="B736" s="295"/>
      <c r="C736" s="265"/>
      <c r="D736" s="10"/>
      <c r="E736" s="265"/>
      <c r="F736" s="414"/>
      <c r="G736" s="126"/>
      <c r="H736" s="126"/>
      <c r="I736" s="5"/>
      <c r="J736" s="5"/>
    </row>
    <row r="737" spans="1:10">
      <c r="A737" s="5"/>
      <c r="B737" s="295"/>
      <c r="C737" s="265"/>
      <c r="D737" s="10"/>
      <c r="E737" s="265"/>
      <c r="F737" s="414"/>
      <c r="G737" s="126"/>
      <c r="H737" s="126"/>
      <c r="I737" s="5"/>
      <c r="J737" s="5"/>
    </row>
    <row r="738" spans="1:10">
      <c r="A738" s="5"/>
      <c r="B738" s="295"/>
      <c r="C738" s="265"/>
      <c r="D738" s="10"/>
      <c r="E738" s="265"/>
      <c r="F738" s="414"/>
      <c r="G738" s="126"/>
      <c r="H738" s="126"/>
      <c r="I738" s="5"/>
      <c r="J738" s="5"/>
    </row>
    <row r="739" spans="1:10">
      <c r="A739" s="5"/>
      <c r="B739" s="295"/>
      <c r="C739" s="265"/>
      <c r="D739" s="10"/>
      <c r="E739" s="265"/>
      <c r="F739" s="414"/>
      <c r="G739" s="126"/>
      <c r="H739" s="126"/>
      <c r="I739" s="5"/>
      <c r="J739" s="5"/>
    </row>
    <row r="740" spans="1:10">
      <c r="A740" s="5"/>
      <c r="B740" s="295"/>
      <c r="C740" s="265"/>
      <c r="D740" s="10"/>
      <c r="E740" s="265"/>
      <c r="F740" s="414"/>
      <c r="G740" s="126"/>
      <c r="H740" s="126"/>
      <c r="I740" s="5"/>
      <c r="J740" s="5"/>
    </row>
    <row r="741" spans="1:10">
      <c r="A741" s="5"/>
      <c r="B741" s="295"/>
      <c r="C741" s="265"/>
      <c r="D741" s="10"/>
      <c r="E741" s="265"/>
      <c r="F741" s="414"/>
      <c r="G741" s="126"/>
      <c r="H741" s="126"/>
      <c r="I741" s="5"/>
      <c r="J741" s="5"/>
    </row>
    <row r="742" spans="1:10">
      <c r="A742" s="5"/>
      <c r="B742" s="295"/>
      <c r="C742" s="265"/>
      <c r="D742" s="10"/>
      <c r="E742" s="265"/>
      <c r="F742" s="414"/>
      <c r="G742" s="126"/>
      <c r="H742" s="126"/>
      <c r="I742" s="5"/>
      <c r="J742" s="5"/>
    </row>
    <row r="743" spans="1:10">
      <c r="A743" s="5"/>
      <c r="B743" s="295"/>
      <c r="C743" s="265"/>
      <c r="D743" s="10"/>
      <c r="E743" s="265"/>
      <c r="F743" s="414"/>
      <c r="G743" s="126"/>
      <c r="H743" s="126"/>
      <c r="I743" s="5"/>
      <c r="J743" s="5"/>
    </row>
    <row r="744" spans="1:10">
      <c r="A744" s="5"/>
      <c r="B744" s="295"/>
      <c r="C744" s="265"/>
      <c r="D744" s="10"/>
      <c r="E744" s="265"/>
      <c r="F744" s="414"/>
      <c r="G744" s="126"/>
      <c r="H744" s="126"/>
      <c r="I744" s="5"/>
      <c r="J744" s="5"/>
    </row>
    <row r="745" spans="1:10">
      <c r="A745" s="5"/>
      <c r="B745" s="295"/>
      <c r="C745" s="265"/>
      <c r="D745" s="10"/>
      <c r="E745" s="265"/>
      <c r="F745" s="414"/>
      <c r="G745" s="126"/>
      <c r="H745" s="126"/>
      <c r="I745" s="5"/>
      <c r="J745" s="5"/>
    </row>
    <row r="746" spans="1:10">
      <c r="A746" s="5"/>
      <c r="B746" s="295"/>
      <c r="C746" s="265"/>
      <c r="D746" s="10"/>
      <c r="E746" s="265"/>
      <c r="F746" s="414"/>
      <c r="G746" s="126"/>
      <c r="H746" s="126"/>
      <c r="I746" s="5"/>
      <c r="J746" s="5"/>
    </row>
    <row r="747" spans="1:10">
      <c r="A747" s="5"/>
      <c r="B747" s="295"/>
      <c r="C747" s="265"/>
      <c r="D747" s="10"/>
      <c r="E747" s="265"/>
      <c r="F747" s="414"/>
      <c r="G747" s="126"/>
      <c r="H747" s="126"/>
      <c r="I747" s="5"/>
      <c r="J747" s="5"/>
    </row>
    <row r="748" spans="1:10">
      <c r="A748" s="5"/>
      <c r="B748" s="295"/>
      <c r="C748" s="265"/>
      <c r="D748" s="10"/>
      <c r="E748" s="265"/>
      <c r="F748" s="414"/>
      <c r="G748" s="126"/>
      <c r="H748" s="126"/>
      <c r="I748" s="5"/>
      <c r="J748" s="5"/>
    </row>
    <row r="749" spans="1:10">
      <c r="A749" s="5"/>
      <c r="B749" s="295"/>
      <c r="C749" s="265"/>
      <c r="D749" s="10"/>
      <c r="E749" s="265"/>
      <c r="F749" s="414"/>
      <c r="G749" s="126"/>
      <c r="H749" s="126"/>
      <c r="I749" s="5"/>
      <c r="J749" s="5"/>
    </row>
    <row r="750" spans="1:10">
      <c r="A750" s="5"/>
      <c r="B750" s="295"/>
      <c r="C750" s="265"/>
      <c r="D750" s="10"/>
      <c r="E750" s="265"/>
      <c r="F750" s="414"/>
      <c r="G750" s="126"/>
      <c r="H750" s="126"/>
      <c r="I750" s="5"/>
      <c r="J750" s="5"/>
    </row>
    <row r="751" spans="1:10">
      <c r="A751" s="5"/>
      <c r="B751" s="295"/>
      <c r="C751" s="265"/>
      <c r="D751" s="10"/>
      <c r="E751" s="265"/>
      <c r="F751" s="414"/>
      <c r="G751" s="126"/>
      <c r="H751" s="126"/>
      <c r="I751" s="5"/>
      <c r="J751" s="5"/>
    </row>
    <row r="752" spans="1:10">
      <c r="A752" s="5"/>
      <c r="B752" s="295"/>
      <c r="C752" s="265"/>
      <c r="D752" s="10"/>
      <c r="E752" s="265"/>
      <c r="F752" s="414"/>
      <c r="G752" s="126"/>
      <c r="H752" s="126"/>
      <c r="I752" s="5"/>
      <c r="J752" s="5"/>
    </row>
    <row r="753" spans="1:10">
      <c r="A753" s="5"/>
      <c r="B753" s="295"/>
      <c r="C753" s="265"/>
      <c r="D753" s="10"/>
      <c r="E753" s="265"/>
      <c r="F753" s="414"/>
      <c r="G753" s="126"/>
      <c r="H753" s="126"/>
      <c r="I753" s="5"/>
      <c r="J753" s="5"/>
    </row>
    <row r="754" spans="1:10">
      <c r="A754" s="5"/>
      <c r="B754" s="295"/>
      <c r="C754" s="265"/>
      <c r="D754" s="10"/>
      <c r="E754" s="265"/>
      <c r="F754" s="414"/>
      <c r="G754" s="126"/>
      <c r="H754" s="126"/>
      <c r="I754" s="5"/>
      <c r="J754" s="5"/>
    </row>
    <row r="755" spans="1:10">
      <c r="A755" s="5"/>
      <c r="B755" s="295"/>
      <c r="C755" s="265"/>
      <c r="D755" s="10"/>
      <c r="E755" s="265"/>
      <c r="F755" s="414"/>
      <c r="G755" s="126"/>
      <c r="H755" s="126"/>
      <c r="I755" s="5"/>
      <c r="J755" s="5"/>
    </row>
    <row r="756" spans="1:10">
      <c r="A756" s="5"/>
      <c r="B756" s="295"/>
      <c r="C756" s="265"/>
      <c r="D756" s="10"/>
      <c r="E756" s="265"/>
      <c r="F756" s="414"/>
      <c r="G756" s="126"/>
      <c r="H756" s="126"/>
      <c r="I756" s="5"/>
      <c r="J756" s="5"/>
    </row>
    <row r="757" spans="1:10">
      <c r="A757" s="5"/>
      <c r="B757" s="295"/>
      <c r="C757" s="265"/>
      <c r="D757" s="10"/>
      <c r="E757" s="265"/>
      <c r="F757" s="414"/>
      <c r="G757" s="126"/>
      <c r="H757" s="126"/>
      <c r="I757" s="5"/>
      <c r="J757" s="5"/>
    </row>
    <row r="758" spans="1:10">
      <c r="A758" s="5"/>
      <c r="B758" s="295"/>
      <c r="C758" s="265"/>
      <c r="D758" s="10"/>
      <c r="E758" s="265"/>
      <c r="F758" s="414"/>
      <c r="G758" s="126"/>
      <c r="H758" s="126"/>
      <c r="I758" s="5"/>
      <c r="J758" s="5"/>
    </row>
    <row r="759" spans="1:10">
      <c r="A759" s="5"/>
      <c r="B759" s="295"/>
      <c r="C759" s="265"/>
      <c r="D759" s="10"/>
      <c r="E759" s="265"/>
      <c r="F759" s="414"/>
      <c r="G759" s="126"/>
      <c r="H759" s="126"/>
      <c r="I759" s="5"/>
      <c r="J759" s="5"/>
    </row>
    <row r="760" spans="1:10">
      <c r="A760" s="5"/>
      <c r="B760" s="295"/>
      <c r="C760" s="265"/>
      <c r="D760" s="10"/>
      <c r="E760" s="265"/>
      <c r="F760" s="414"/>
      <c r="G760" s="126"/>
      <c r="H760" s="126"/>
      <c r="I760" s="5"/>
      <c r="J760" s="5"/>
    </row>
    <row r="761" spans="1:10">
      <c r="A761" s="5"/>
      <c r="B761" s="295"/>
      <c r="C761" s="265"/>
      <c r="D761" s="10"/>
      <c r="E761" s="265"/>
      <c r="F761" s="414"/>
      <c r="G761" s="126"/>
      <c r="H761" s="126"/>
      <c r="I761" s="5"/>
      <c r="J761" s="5"/>
    </row>
    <row r="762" spans="1:10">
      <c r="A762" s="5"/>
      <c r="B762" s="295"/>
      <c r="C762" s="265"/>
      <c r="D762" s="10"/>
      <c r="E762" s="265"/>
      <c r="F762" s="414"/>
      <c r="G762" s="126"/>
      <c r="H762" s="126"/>
      <c r="I762" s="5"/>
      <c r="J762" s="5"/>
    </row>
    <row r="763" spans="1:10">
      <c r="A763" s="5"/>
      <c r="B763" s="295"/>
      <c r="C763" s="265"/>
      <c r="D763" s="10"/>
      <c r="E763" s="265"/>
      <c r="F763" s="414"/>
      <c r="G763" s="126"/>
      <c r="H763" s="126"/>
      <c r="I763" s="5"/>
      <c r="J763" s="5"/>
    </row>
    <row r="764" spans="1:10">
      <c r="A764" s="5"/>
      <c r="B764" s="295"/>
      <c r="C764" s="265"/>
      <c r="D764" s="10"/>
      <c r="E764" s="265"/>
      <c r="F764" s="414"/>
      <c r="G764" s="126"/>
      <c r="H764" s="126"/>
      <c r="I764" s="5"/>
      <c r="J764" s="5"/>
    </row>
    <row r="765" spans="1:10">
      <c r="A765" s="5"/>
      <c r="B765" s="295"/>
      <c r="C765" s="265"/>
      <c r="D765" s="10"/>
      <c r="E765" s="265"/>
      <c r="F765" s="414"/>
      <c r="G765" s="126"/>
      <c r="H765" s="126"/>
      <c r="I765" s="5"/>
      <c r="J765" s="5"/>
    </row>
    <row r="766" spans="1:10">
      <c r="A766" s="5"/>
      <c r="B766" s="295"/>
      <c r="C766" s="265"/>
      <c r="D766" s="10"/>
      <c r="E766" s="265"/>
      <c r="F766" s="414"/>
      <c r="G766" s="126"/>
      <c r="H766" s="126"/>
      <c r="I766" s="5"/>
      <c r="J766" s="5"/>
    </row>
    <row r="767" spans="1:10">
      <c r="A767" s="5"/>
      <c r="B767" s="295"/>
      <c r="C767" s="265"/>
      <c r="D767" s="10"/>
      <c r="E767" s="265"/>
      <c r="F767" s="414"/>
      <c r="G767" s="126"/>
      <c r="H767" s="126"/>
      <c r="I767" s="5"/>
      <c r="J767" s="5"/>
    </row>
    <row r="768" spans="1:10">
      <c r="A768" s="5"/>
      <c r="B768" s="295"/>
      <c r="C768" s="265"/>
      <c r="D768" s="10"/>
      <c r="E768" s="265"/>
      <c r="F768" s="414"/>
      <c r="G768" s="126"/>
      <c r="H768" s="126"/>
      <c r="I768" s="5"/>
      <c r="J768" s="5"/>
    </row>
    <row r="769" spans="1:10">
      <c r="A769" s="5"/>
      <c r="B769" s="295"/>
      <c r="C769" s="265"/>
      <c r="D769" s="10"/>
      <c r="E769" s="265"/>
      <c r="F769" s="414"/>
      <c r="G769" s="126"/>
      <c r="H769" s="126"/>
      <c r="I769" s="5"/>
      <c r="J769" s="5"/>
    </row>
    <row r="770" spans="1:10">
      <c r="A770" s="5"/>
      <c r="B770" s="295"/>
      <c r="C770" s="265"/>
      <c r="D770" s="10"/>
      <c r="E770" s="265"/>
      <c r="F770" s="414"/>
      <c r="G770" s="126"/>
      <c r="H770" s="126"/>
      <c r="I770" s="5"/>
      <c r="J770" s="5"/>
    </row>
    <row r="771" spans="1:10">
      <c r="A771" s="5"/>
      <c r="B771" s="295"/>
      <c r="C771" s="265"/>
      <c r="D771" s="10"/>
      <c r="E771" s="265"/>
      <c r="F771" s="414"/>
      <c r="G771" s="126"/>
      <c r="H771" s="126"/>
      <c r="I771" s="5"/>
      <c r="J771" s="5"/>
    </row>
    <row r="772" spans="1:10">
      <c r="A772" s="5"/>
      <c r="B772" s="295"/>
      <c r="C772" s="265"/>
      <c r="D772" s="10"/>
      <c r="E772" s="265"/>
      <c r="F772" s="414"/>
      <c r="G772" s="126"/>
      <c r="H772" s="126"/>
      <c r="I772" s="5"/>
      <c r="J772" s="5"/>
    </row>
    <row r="773" spans="1:10">
      <c r="A773" s="5"/>
      <c r="B773" s="295"/>
      <c r="C773" s="265"/>
      <c r="D773" s="10"/>
      <c r="E773" s="265"/>
      <c r="F773" s="414"/>
      <c r="G773" s="126"/>
      <c r="H773" s="126"/>
      <c r="I773" s="5"/>
      <c r="J773" s="5"/>
    </row>
    <row r="774" spans="1:10">
      <c r="A774" s="5"/>
      <c r="B774" s="295"/>
      <c r="C774" s="265"/>
      <c r="D774" s="10"/>
      <c r="E774" s="265"/>
      <c r="F774" s="414"/>
      <c r="G774" s="126"/>
      <c r="H774" s="126"/>
      <c r="I774" s="5"/>
      <c r="J774" s="5"/>
    </row>
    <row r="775" spans="1:10">
      <c r="A775" s="5"/>
      <c r="B775" s="295"/>
      <c r="C775" s="265"/>
      <c r="D775" s="10"/>
      <c r="E775" s="265"/>
      <c r="F775" s="414"/>
      <c r="G775" s="126"/>
      <c r="H775" s="126"/>
      <c r="I775" s="5"/>
      <c r="J775" s="5"/>
    </row>
    <row r="776" spans="1:10">
      <c r="A776" s="5"/>
      <c r="B776" s="295"/>
      <c r="C776" s="265"/>
      <c r="D776" s="10"/>
      <c r="E776" s="265"/>
      <c r="F776" s="414"/>
      <c r="G776" s="126"/>
      <c r="H776" s="126"/>
      <c r="I776" s="5"/>
      <c r="J776" s="5"/>
    </row>
    <row r="777" spans="1:10">
      <c r="A777" s="5"/>
      <c r="B777" s="295"/>
      <c r="C777" s="265"/>
      <c r="D777" s="10"/>
      <c r="E777" s="265"/>
      <c r="F777" s="414"/>
      <c r="G777" s="126"/>
      <c r="H777" s="126"/>
      <c r="I777" s="5"/>
      <c r="J777" s="5"/>
    </row>
    <row r="778" spans="1:10">
      <c r="A778" s="5"/>
      <c r="B778" s="295"/>
      <c r="C778" s="265"/>
      <c r="D778" s="10"/>
      <c r="E778" s="265"/>
      <c r="F778" s="414"/>
      <c r="G778" s="126"/>
      <c r="H778" s="126"/>
      <c r="I778" s="5"/>
      <c r="J778" s="5"/>
    </row>
    <row r="779" spans="1:10">
      <c r="A779" s="5"/>
      <c r="B779" s="295"/>
      <c r="C779" s="265"/>
      <c r="D779" s="10"/>
      <c r="E779" s="265"/>
      <c r="F779" s="414"/>
      <c r="G779" s="126"/>
      <c r="H779" s="126"/>
      <c r="I779" s="5"/>
      <c r="J779" s="5"/>
    </row>
    <row r="780" spans="1:10">
      <c r="A780" s="5"/>
      <c r="B780" s="295"/>
      <c r="C780" s="265"/>
      <c r="D780" s="10"/>
      <c r="E780" s="265"/>
      <c r="F780" s="414"/>
      <c r="G780" s="126"/>
      <c r="H780" s="126"/>
      <c r="I780" s="5"/>
      <c r="J780" s="5"/>
    </row>
    <row r="781" spans="1:10">
      <c r="A781" s="5"/>
      <c r="B781" s="295"/>
      <c r="C781" s="265"/>
      <c r="D781" s="10"/>
      <c r="E781" s="265"/>
      <c r="F781" s="414"/>
      <c r="G781" s="126"/>
      <c r="H781" s="126"/>
      <c r="I781" s="5"/>
      <c r="J781" s="5"/>
    </row>
    <row r="782" spans="1:10">
      <c r="A782" s="5"/>
      <c r="B782" s="295"/>
      <c r="C782" s="265"/>
      <c r="D782" s="10"/>
      <c r="E782" s="265"/>
      <c r="F782" s="414"/>
      <c r="G782" s="126"/>
      <c r="H782" s="126"/>
      <c r="I782" s="5"/>
      <c r="J782" s="5"/>
    </row>
    <row r="783" spans="1:10">
      <c r="A783" s="5"/>
      <c r="B783" s="295"/>
      <c r="C783" s="265"/>
      <c r="D783" s="10"/>
      <c r="E783" s="265"/>
      <c r="F783" s="414"/>
      <c r="G783" s="126"/>
      <c r="H783" s="126"/>
      <c r="I783" s="5"/>
      <c r="J783" s="5"/>
    </row>
    <row r="784" spans="1:10">
      <c r="A784" s="5"/>
      <c r="B784" s="295"/>
      <c r="C784" s="265"/>
      <c r="D784" s="10"/>
      <c r="E784" s="265"/>
      <c r="F784" s="414"/>
      <c r="G784" s="126"/>
      <c r="H784" s="126"/>
      <c r="I784" s="5"/>
      <c r="J784" s="5"/>
    </row>
    <row r="785" spans="1:10">
      <c r="A785" s="5"/>
      <c r="B785" s="295"/>
      <c r="C785" s="265"/>
      <c r="D785" s="10"/>
      <c r="E785" s="265"/>
      <c r="F785" s="414"/>
      <c r="G785" s="126"/>
      <c r="H785" s="126"/>
      <c r="I785" s="5"/>
      <c r="J785" s="5"/>
    </row>
    <row r="786" spans="1:10">
      <c r="A786" s="5"/>
      <c r="B786" s="295"/>
      <c r="C786" s="265"/>
      <c r="D786" s="10"/>
      <c r="E786" s="265"/>
      <c r="F786" s="414"/>
      <c r="G786" s="126"/>
      <c r="H786" s="126"/>
      <c r="I786" s="5"/>
      <c r="J786" s="5"/>
    </row>
    <row r="787" spans="1:10">
      <c r="A787" s="5"/>
      <c r="B787" s="295"/>
      <c r="C787" s="265"/>
      <c r="D787" s="10"/>
      <c r="E787" s="265"/>
      <c r="F787" s="414"/>
      <c r="G787" s="126"/>
      <c r="H787" s="126"/>
      <c r="I787" s="5"/>
      <c r="J787" s="5"/>
    </row>
    <row r="788" spans="1:10">
      <c r="A788" s="5"/>
      <c r="B788" s="295"/>
      <c r="C788" s="265"/>
      <c r="D788" s="10"/>
      <c r="E788" s="265"/>
      <c r="F788" s="414"/>
      <c r="G788" s="126"/>
      <c r="H788" s="126"/>
      <c r="I788" s="5"/>
      <c r="J788" s="5"/>
    </row>
    <row r="789" spans="1:10">
      <c r="A789" s="5"/>
      <c r="B789" s="295"/>
      <c r="C789" s="265"/>
      <c r="D789" s="10"/>
      <c r="E789" s="265"/>
      <c r="F789" s="414"/>
      <c r="G789" s="126"/>
      <c r="H789" s="126"/>
      <c r="I789" s="5"/>
      <c r="J789" s="5"/>
    </row>
    <row r="790" spans="1:10">
      <c r="A790" s="5"/>
      <c r="B790" s="295"/>
      <c r="C790" s="265"/>
      <c r="D790" s="10"/>
      <c r="E790" s="265"/>
      <c r="F790" s="414"/>
      <c r="G790" s="126"/>
      <c r="H790" s="126"/>
      <c r="I790" s="5"/>
      <c r="J790" s="5"/>
    </row>
    <row r="791" spans="1:10">
      <c r="A791" s="5"/>
      <c r="B791" s="295"/>
      <c r="C791" s="265"/>
      <c r="D791" s="10"/>
      <c r="E791" s="265"/>
      <c r="F791" s="414"/>
      <c r="G791" s="126"/>
      <c r="H791" s="126"/>
      <c r="I791" s="5"/>
      <c r="J791" s="5"/>
    </row>
    <row r="792" spans="1:10">
      <c r="A792" s="5"/>
      <c r="B792" s="295"/>
      <c r="C792" s="265"/>
      <c r="D792" s="10"/>
      <c r="E792" s="265"/>
      <c r="F792" s="414"/>
      <c r="G792" s="126"/>
      <c r="H792" s="126"/>
      <c r="I792" s="5"/>
      <c r="J792" s="5"/>
    </row>
    <row r="793" spans="1:10">
      <c r="A793" s="5"/>
      <c r="B793" s="295"/>
      <c r="C793" s="265"/>
      <c r="D793" s="10"/>
      <c r="E793" s="265"/>
      <c r="F793" s="414"/>
      <c r="G793" s="126"/>
      <c r="H793" s="126"/>
      <c r="I793" s="5"/>
      <c r="J793" s="5"/>
    </row>
    <row r="794" spans="1:10">
      <c r="A794" s="5"/>
      <c r="B794" s="295"/>
      <c r="C794" s="265"/>
      <c r="D794" s="10"/>
      <c r="E794" s="265"/>
      <c r="F794" s="414"/>
      <c r="G794" s="126"/>
      <c r="H794" s="126"/>
      <c r="I794" s="5"/>
      <c r="J794" s="5"/>
    </row>
    <row r="795" spans="1:10">
      <c r="A795" s="5"/>
      <c r="B795" s="295"/>
      <c r="C795" s="265"/>
      <c r="D795" s="10"/>
      <c r="E795" s="265"/>
      <c r="F795" s="414"/>
      <c r="G795" s="126"/>
      <c r="H795" s="126"/>
      <c r="I795" s="5"/>
      <c r="J795" s="5"/>
    </row>
    <row r="796" spans="1:10">
      <c r="A796" s="5"/>
      <c r="B796" s="295"/>
      <c r="C796" s="265"/>
      <c r="D796" s="10"/>
      <c r="E796" s="265"/>
      <c r="F796" s="414"/>
      <c r="G796" s="126"/>
      <c r="H796" s="126"/>
      <c r="I796" s="5"/>
      <c r="J796" s="5"/>
    </row>
    <row r="797" spans="1:10">
      <c r="A797" s="5"/>
      <c r="B797" s="295"/>
      <c r="C797" s="265"/>
      <c r="D797" s="10"/>
      <c r="E797" s="265"/>
      <c r="F797" s="414"/>
      <c r="G797" s="126"/>
      <c r="H797" s="126"/>
      <c r="I797" s="5"/>
      <c r="J797" s="5"/>
    </row>
    <row r="798" spans="1:10">
      <c r="A798" s="5"/>
      <c r="B798" s="295"/>
      <c r="C798" s="265"/>
      <c r="D798" s="10"/>
      <c r="E798" s="265"/>
      <c r="F798" s="414"/>
      <c r="G798" s="126"/>
      <c r="H798" s="126"/>
      <c r="I798" s="5"/>
      <c r="J798" s="5"/>
    </row>
    <row r="799" spans="1:10">
      <c r="A799" s="5"/>
      <c r="B799" s="295"/>
      <c r="C799" s="265"/>
      <c r="D799" s="10"/>
      <c r="E799" s="265"/>
      <c r="F799" s="414"/>
      <c r="G799" s="126"/>
      <c r="H799" s="126"/>
      <c r="I799" s="5"/>
      <c r="J799" s="5"/>
    </row>
    <row r="800" spans="1:10">
      <c r="A800" s="5"/>
      <c r="B800" s="295"/>
      <c r="C800" s="265"/>
      <c r="D800" s="10"/>
      <c r="E800" s="265"/>
      <c r="F800" s="414"/>
      <c r="G800" s="126"/>
      <c r="H800" s="126"/>
      <c r="I800" s="5"/>
      <c r="J800" s="5"/>
    </row>
    <row r="801" spans="1:10">
      <c r="A801" s="5"/>
      <c r="B801" s="295"/>
      <c r="C801" s="265"/>
      <c r="D801" s="10"/>
      <c r="E801" s="265"/>
      <c r="F801" s="414"/>
      <c r="G801" s="126"/>
      <c r="H801" s="126"/>
      <c r="I801" s="5"/>
      <c r="J801" s="5"/>
    </row>
    <row r="802" spans="1:10">
      <c r="A802" s="5"/>
      <c r="B802" s="295"/>
      <c r="C802" s="265"/>
      <c r="D802" s="10"/>
      <c r="E802" s="265"/>
      <c r="F802" s="414"/>
      <c r="G802" s="126"/>
      <c r="H802" s="126"/>
      <c r="I802" s="5"/>
      <c r="J802" s="5"/>
    </row>
    <row r="803" spans="1:10">
      <c r="A803" s="5"/>
      <c r="B803" s="295"/>
      <c r="C803" s="265"/>
      <c r="D803" s="10"/>
      <c r="E803" s="265"/>
      <c r="F803" s="414"/>
      <c r="G803" s="126"/>
      <c r="H803" s="126"/>
      <c r="I803" s="5"/>
      <c r="J803" s="5"/>
    </row>
    <row r="804" spans="1:10">
      <c r="A804" s="5"/>
      <c r="B804" s="295"/>
      <c r="C804" s="265"/>
      <c r="D804" s="10"/>
      <c r="E804" s="265"/>
      <c r="F804" s="414"/>
      <c r="G804" s="126"/>
      <c r="H804" s="126"/>
      <c r="I804" s="5"/>
      <c r="J804" s="5"/>
    </row>
    <row r="805" spans="1:10">
      <c r="A805" s="5"/>
      <c r="B805" s="295"/>
      <c r="C805" s="265"/>
      <c r="D805" s="10"/>
      <c r="E805" s="265"/>
      <c r="F805" s="414"/>
      <c r="G805" s="126"/>
      <c r="H805" s="126"/>
      <c r="I805" s="5"/>
      <c r="J805" s="5"/>
    </row>
    <row r="806" spans="1:10">
      <c r="A806" s="5"/>
      <c r="B806" s="295"/>
      <c r="C806" s="265"/>
      <c r="D806" s="10"/>
      <c r="E806" s="265"/>
      <c r="F806" s="414"/>
      <c r="G806" s="126"/>
      <c r="H806" s="126"/>
      <c r="I806" s="5"/>
      <c r="J806" s="5"/>
    </row>
    <row r="807" spans="1:10">
      <c r="A807" s="5"/>
      <c r="B807" s="295"/>
      <c r="C807" s="265"/>
      <c r="D807" s="10"/>
      <c r="E807" s="265"/>
      <c r="F807" s="414"/>
      <c r="G807" s="126"/>
      <c r="H807" s="126"/>
      <c r="I807" s="5"/>
      <c r="J807" s="5"/>
    </row>
    <row r="808" spans="1:10">
      <c r="A808" s="5"/>
      <c r="B808" s="295"/>
      <c r="C808" s="265"/>
      <c r="D808" s="10"/>
      <c r="E808" s="265"/>
      <c r="F808" s="414"/>
      <c r="G808" s="126"/>
      <c r="H808" s="126"/>
      <c r="I808" s="5"/>
      <c r="J808" s="5"/>
    </row>
    <row r="809" spans="1:10">
      <c r="A809" s="5"/>
      <c r="B809" s="295"/>
      <c r="C809" s="265"/>
      <c r="D809" s="10"/>
      <c r="E809" s="265"/>
      <c r="F809" s="414"/>
      <c r="G809" s="126"/>
      <c r="H809" s="126"/>
      <c r="I809" s="5"/>
      <c r="J809" s="5"/>
    </row>
    <row r="810" spans="1:10">
      <c r="A810" s="5"/>
      <c r="B810" s="295"/>
      <c r="C810" s="265"/>
      <c r="D810" s="10"/>
      <c r="E810" s="265"/>
      <c r="F810" s="414"/>
      <c r="G810" s="126"/>
      <c r="H810" s="126"/>
      <c r="I810" s="5"/>
      <c r="J810" s="5"/>
    </row>
    <row r="811" spans="1:10">
      <c r="A811" s="5"/>
      <c r="B811" s="295"/>
      <c r="C811" s="265"/>
      <c r="D811" s="10"/>
      <c r="E811" s="265"/>
      <c r="F811" s="414"/>
      <c r="G811" s="126"/>
      <c r="H811" s="126"/>
      <c r="I811" s="5"/>
      <c r="J811" s="5"/>
    </row>
    <row r="812" spans="1:10">
      <c r="A812" s="5"/>
      <c r="B812" s="295"/>
      <c r="C812" s="265"/>
      <c r="D812" s="10"/>
      <c r="E812" s="265"/>
      <c r="F812" s="414"/>
      <c r="G812" s="126"/>
      <c r="H812" s="126"/>
      <c r="I812" s="5"/>
      <c r="J812" s="5"/>
    </row>
    <row r="813" spans="1:10">
      <c r="A813" s="5"/>
      <c r="B813" s="295"/>
      <c r="C813" s="265"/>
      <c r="D813" s="10"/>
      <c r="E813" s="265"/>
      <c r="F813" s="414"/>
      <c r="G813" s="126"/>
      <c r="H813" s="126"/>
      <c r="I813" s="5"/>
      <c r="J813" s="5"/>
    </row>
    <row r="814" spans="1:10">
      <c r="A814" s="5"/>
      <c r="B814" s="295"/>
      <c r="C814" s="265"/>
      <c r="D814" s="10"/>
      <c r="E814" s="265"/>
      <c r="F814" s="414"/>
      <c r="G814" s="126"/>
      <c r="H814" s="126"/>
      <c r="I814" s="5"/>
      <c r="J814" s="5"/>
    </row>
    <row r="815" spans="1:10">
      <c r="A815" s="5"/>
      <c r="B815" s="295"/>
      <c r="C815" s="265"/>
      <c r="D815" s="10"/>
      <c r="E815" s="265"/>
      <c r="F815" s="414"/>
      <c r="G815" s="126"/>
      <c r="H815" s="126"/>
      <c r="I815" s="5"/>
      <c r="J815" s="5"/>
    </row>
    <row r="816" spans="1:10">
      <c r="A816" s="5"/>
      <c r="B816" s="295"/>
      <c r="C816" s="265"/>
      <c r="D816" s="10"/>
      <c r="E816" s="265"/>
      <c r="F816" s="414"/>
      <c r="G816" s="126"/>
      <c r="H816" s="126"/>
      <c r="I816" s="5"/>
      <c r="J816" s="5"/>
    </row>
    <row r="817" spans="1:10">
      <c r="A817" s="5"/>
      <c r="B817" s="295"/>
      <c r="C817" s="265"/>
      <c r="D817" s="10"/>
      <c r="E817" s="265"/>
      <c r="F817" s="414"/>
      <c r="G817" s="126"/>
      <c r="H817" s="126"/>
      <c r="I817" s="5"/>
      <c r="J817" s="5"/>
    </row>
    <row r="818" spans="1:10">
      <c r="A818" s="5"/>
      <c r="B818" s="295"/>
      <c r="C818" s="265"/>
      <c r="D818" s="10"/>
      <c r="E818" s="265"/>
      <c r="F818" s="414"/>
      <c r="G818" s="126"/>
      <c r="H818" s="126"/>
      <c r="I818" s="5"/>
      <c r="J818" s="5"/>
    </row>
    <row r="819" spans="1:10">
      <c r="A819" s="5"/>
      <c r="B819" s="295"/>
      <c r="C819" s="265"/>
      <c r="D819" s="10"/>
      <c r="E819" s="265"/>
      <c r="F819" s="414"/>
      <c r="G819" s="126"/>
      <c r="H819" s="126"/>
      <c r="I819" s="5"/>
      <c r="J819" s="5"/>
    </row>
    <row r="820" spans="1:10">
      <c r="A820" s="5"/>
      <c r="B820" s="295"/>
      <c r="C820" s="265"/>
      <c r="D820" s="10"/>
      <c r="E820" s="265"/>
      <c r="F820" s="414"/>
      <c r="G820" s="126"/>
      <c r="H820" s="126"/>
      <c r="I820" s="5"/>
      <c r="J820" s="5"/>
    </row>
    <row r="821" spans="1:10">
      <c r="A821" s="5"/>
      <c r="B821" s="295"/>
      <c r="C821" s="265"/>
      <c r="D821" s="10"/>
      <c r="E821" s="265"/>
      <c r="F821" s="414"/>
      <c r="G821" s="126"/>
      <c r="H821" s="126"/>
      <c r="I821" s="5"/>
      <c r="J821" s="5"/>
    </row>
    <row r="822" spans="1:10">
      <c r="A822" s="5"/>
      <c r="B822" s="295"/>
      <c r="C822" s="265"/>
      <c r="D822" s="10"/>
      <c r="E822" s="265"/>
      <c r="F822" s="414"/>
      <c r="G822" s="126"/>
      <c r="H822" s="126"/>
      <c r="I822" s="5"/>
      <c r="J822" s="5"/>
    </row>
    <row r="823" spans="1:10">
      <c r="A823" s="5"/>
      <c r="B823" s="295"/>
      <c r="C823" s="265"/>
      <c r="D823" s="10"/>
      <c r="E823" s="265"/>
      <c r="F823" s="414"/>
      <c r="G823" s="126"/>
      <c r="H823" s="126"/>
      <c r="I823" s="5"/>
      <c r="J823" s="5"/>
    </row>
    <row r="824" spans="1:10">
      <c r="A824" s="5"/>
      <c r="B824" s="295"/>
      <c r="C824" s="265"/>
      <c r="D824" s="10"/>
      <c r="E824" s="265"/>
      <c r="F824" s="414"/>
      <c r="G824" s="126"/>
      <c r="H824" s="126"/>
      <c r="I824" s="5"/>
      <c r="J824" s="5"/>
    </row>
    <row r="825" spans="1:10">
      <c r="A825" s="5"/>
      <c r="B825" s="295"/>
      <c r="C825" s="265"/>
      <c r="D825" s="10"/>
      <c r="E825" s="265"/>
      <c r="F825" s="414"/>
      <c r="G825" s="126"/>
      <c r="H825" s="126"/>
      <c r="I825" s="5"/>
      <c r="J825" s="5"/>
    </row>
    <row r="826" spans="1:10">
      <c r="A826" s="5"/>
      <c r="B826" s="295"/>
      <c r="C826" s="265"/>
      <c r="D826" s="10"/>
      <c r="E826" s="265"/>
      <c r="F826" s="414"/>
      <c r="G826" s="126"/>
      <c r="H826" s="126"/>
      <c r="I826" s="5"/>
      <c r="J826" s="5"/>
    </row>
    <row r="827" spans="1:10">
      <c r="A827" s="5"/>
      <c r="B827" s="295"/>
      <c r="C827" s="265"/>
      <c r="D827" s="10"/>
      <c r="E827" s="265"/>
      <c r="F827" s="414"/>
      <c r="G827" s="126"/>
      <c r="H827" s="126"/>
      <c r="I827" s="5"/>
      <c r="J827" s="5"/>
    </row>
    <row r="828" spans="1:10">
      <c r="A828" s="5"/>
      <c r="B828" s="295"/>
      <c r="C828" s="265"/>
      <c r="D828" s="10"/>
      <c r="E828" s="265"/>
      <c r="F828" s="414"/>
      <c r="G828" s="126"/>
      <c r="H828" s="126"/>
      <c r="I828" s="5"/>
      <c r="J828" s="5"/>
    </row>
    <row r="829" spans="1:10">
      <c r="A829" s="5"/>
      <c r="B829" s="295"/>
      <c r="C829" s="265"/>
      <c r="D829" s="10"/>
      <c r="E829" s="265"/>
      <c r="F829" s="414"/>
      <c r="G829" s="126"/>
      <c r="H829" s="126"/>
      <c r="I829" s="5"/>
      <c r="J829" s="5"/>
    </row>
    <row r="830" spans="1:10">
      <c r="A830" s="5"/>
      <c r="B830" s="295"/>
      <c r="C830" s="265"/>
      <c r="D830" s="10"/>
      <c r="E830" s="265"/>
      <c r="F830" s="414"/>
      <c r="G830" s="126"/>
      <c r="H830" s="126"/>
      <c r="I830" s="5"/>
      <c r="J830" s="5"/>
    </row>
    <row r="831" spans="1:10">
      <c r="A831" s="5"/>
      <c r="B831" s="295"/>
      <c r="C831" s="265"/>
      <c r="D831" s="10"/>
      <c r="E831" s="265"/>
      <c r="F831" s="414"/>
      <c r="G831" s="126"/>
      <c r="H831" s="126"/>
      <c r="I831" s="5"/>
      <c r="J831" s="5"/>
    </row>
    <row r="832" spans="1:10">
      <c r="A832" s="5"/>
      <c r="B832" s="295"/>
      <c r="C832" s="265"/>
      <c r="D832" s="10"/>
      <c r="E832" s="265"/>
      <c r="F832" s="414"/>
      <c r="G832" s="126"/>
      <c r="H832" s="126"/>
      <c r="I832" s="5"/>
      <c r="J832" s="5"/>
    </row>
    <row r="833" spans="1:10">
      <c r="A833" s="5"/>
      <c r="B833" s="295"/>
      <c r="C833" s="265"/>
      <c r="D833" s="10"/>
      <c r="E833" s="265"/>
      <c r="F833" s="414"/>
      <c r="G833" s="126"/>
      <c r="H833" s="126"/>
      <c r="I833" s="5"/>
      <c r="J833" s="5"/>
    </row>
    <row r="834" spans="1:10">
      <c r="A834" s="5"/>
      <c r="B834" s="295"/>
      <c r="C834" s="265"/>
      <c r="D834" s="10"/>
      <c r="E834" s="265"/>
      <c r="F834" s="414"/>
      <c r="G834" s="126"/>
      <c r="H834" s="126"/>
      <c r="I834" s="5"/>
      <c r="J834" s="5"/>
    </row>
    <row r="835" spans="1:10">
      <c r="A835" s="5"/>
      <c r="B835" s="295"/>
      <c r="C835" s="265"/>
      <c r="D835" s="10"/>
      <c r="E835" s="265"/>
      <c r="F835" s="414"/>
      <c r="G835" s="126"/>
      <c r="H835" s="126"/>
      <c r="I835" s="5"/>
      <c r="J835" s="5"/>
    </row>
    <row r="836" spans="1:10">
      <c r="A836" s="5"/>
      <c r="B836" s="295"/>
      <c r="C836" s="265"/>
      <c r="D836" s="10"/>
      <c r="E836" s="265"/>
      <c r="F836" s="414"/>
      <c r="G836" s="126"/>
      <c r="H836" s="126"/>
      <c r="I836" s="5"/>
      <c r="J836" s="5"/>
    </row>
    <row r="837" spans="1:10">
      <c r="A837" s="5"/>
      <c r="B837" s="295"/>
      <c r="C837" s="265"/>
      <c r="D837" s="10"/>
      <c r="E837" s="265"/>
      <c r="F837" s="414"/>
      <c r="G837" s="126"/>
      <c r="H837" s="126"/>
      <c r="I837" s="5"/>
      <c r="J837" s="5"/>
    </row>
    <row r="838" spans="1:10">
      <c r="A838" s="5"/>
      <c r="B838" s="295"/>
      <c r="C838" s="265"/>
      <c r="D838" s="10"/>
      <c r="E838" s="265"/>
      <c r="F838" s="414"/>
      <c r="G838" s="126"/>
      <c r="H838" s="126"/>
      <c r="I838" s="5"/>
      <c r="J838" s="5"/>
    </row>
    <row r="839" spans="1:10">
      <c r="A839" s="5"/>
      <c r="B839" s="295"/>
      <c r="C839" s="265"/>
      <c r="D839" s="10"/>
      <c r="E839" s="265"/>
      <c r="F839" s="414"/>
      <c r="G839" s="126"/>
      <c r="H839" s="126"/>
      <c r="I839" s="5"/>
      <c r="J839" s="5"/>
    </row>
    <row r="840" spans="1:10">
      <c r="A840" s="5"/>
      <c r="B840" s="295"/>
      <c r="C840" s="265"/>
      <c r="D840" s="10"/>
      <c r="E840" s="265"/>
      <c r="F840" s="414"/>
      <c r="G840" s="126"/>
      <c r="H840" s="126"/>
      <c r="I840" s="5"/>
      <c r="J840" s="5"/>
    </row>
    <row r="841" spans="1:10">
      <c r="A841" s="5"/>
      <c r="B841" s="295"/>
      <c r="C841" s="265"/>
      <c r="D841" s="10"/>
      <c r="E841" s="265"/>
      <c r="F841" s="414"/>
      <c r="G841" s="126"/>
      <c r="H841" s="126"/>
      <c r="I841" s="5"/>
      <c r="J841" s="5"/>
    </row>
    <row r="842" spans="1:10">
      <c r="A842" s="5"/>
      <c r="B842" s="295"/>
      <c r="C842" s="265"/>
      <c r="D842" s="10"/>
      <c r="E842" s="265"/>
      <c r="F842" s="414"/>
      <c r="G842" s="126"/>
      <c r="H842" s="126"/>
      <c r="I842" s="5"/>
      <c r="J842" s="5"/>
    </row>
    <row r="843" spans="1:10">
      <c r="A843" s="5"/>
      <c r="B843" s="295"/>
      <c r="C843" s="265"/>
      <c r="D843" s="10"/>
      <c r="E843" s="265"/>
      <c r="F843" s="414"/>
      <c r="G843" s="126"/>
      <c r="H843" s="126"/>
      <c r="I843" s="5"/>
      <c r="J843" s="5"/>
    </row>
    <row r="844" spans="1:10">
      <c r="A844" s="5"/>
      <c r="B844" s="295"/>
      <c r="C844" s="265"/>
      <c r="D844" s="10"/>
      <c r="E844" s="265"/>
      <c r="F844" s="414"/>
      <c r="G844" s="126"/>
      <c r="H844" s="126"/>
      <c r="I844" s="5"/>
      <c r="J844" s="5"/>
    </row>
    <row r="845" spans="1:10">
      <c r="A845" s="5"/>
      <c r="B845" s="295"/>
      <c r="C845" s="265"/>
      <c r="D845" s="10"/>
      <c r="E845" s="265"/>
      <c r="F845" s="414"/>
      <c r="G845" s="126"/>
      <c r="H845" s="126"/>
      <c r="I845" s="5"/>
      <c r="J845" s="5"/>
    </row>
    <row r="846" spans="1:10">
      <c r="A846" s="5"/>
      <c r="B846" s="295"/>
      <c r="C846" s="265"/>
      <c r="D846" s="10"/>
      <c r="E846" s="265"/>
      <c r="F846" s="414"/>
      <c r="G846" s="126"/>
      <c r="H846" s="126"/>
      <c r="I846" s="5"/>
      <c r="J846" s="5"/>
    </row>
    <row r="847" spans="1:10">
      <c r="A847" s="5"/>
      <c r="B847" s="295"/>
      <c r="C847" s="265"/>
      <c r="D847" s="10"/>
      <c r="E847" s="265"/>
      <c r="F847" s="414"/>
      <c r="G847" s="126"/>
      <c r="H847" s="126"/>
      <c r="I847" s="5"/>
      <c r="J847" s="5"/>
    </row>
    <row r="848" spans="1:10">
      <c r="A848" s="5"/>
      <c r="B848" s="295"/>
      <c r="C848" s="265"/>
      <c r="D848" s="10"/>
      <c r="E848" s="265"/>
      <c r="F848" s="414"/>
      <c r="G848" s="126"/>
      <c r="H848" s="126"/>
      <c r="I848" s="5"/>
      <c r="J848" s="5"/>
    </row>
    <row r="849" spans="1:10">
      <c r="A849" s="5"/>
      <c r="B849" s="295"/>
      <c r="C849" s="265"/>
      <c r="D849" s="10"/>
      <c r="E849" s="265"/>
      <c r="F849" s="414"/>
      <c r="G849" s="126"/>
      <c r="H849" s="126"/>
      <c r="I849" s="5"/>
      <c r="J849" s="5"/>
    </row>
    <row r="850" spans="1:10">
      <c r="A850" s="5"/>
      <c r="B850" s="295"/>
      <c r="C850" s="265"/>
      <c r="D850" s="10"/>
      <c r="E850" s="265"/>
      <c r="F850" s="414"/>
      <c r="G850" s="126"/>
      <c r="H850" s="126"/>
      <c r="I850" s="5"/>
      <c r="J850" s="5"/>
    </row>
    <row r="851" spans="1:10">
      <c r="A851" s="5"/>
      <c r="B851" s="295"/>
      <c r="C851" s="265"/>
      <c r="D851" s="10"/>
      <c r="E851" s="265"/>
      <c r="F851" s="414"/>
      <c r="G851" s="126"/>
      <c r="H851" s="126"/>
      <c r="I851" s="5"/>
      <c r="J851" s="5"/>
    </row>
    <row r="852" spans="1:10">
      <c r="A852" s="5"/>
      <c r="B852" s="295"/>
      <c r="C852" s="265"/>
      <c r="D852" s="10"/>
      <c r="E852" s="265"/>
      <c r="F852" s="414"/>
      <c r="G852" s="126"/>
      <c r="H852" s="126"/>
      <c r="I852" s="5"/>
      <c r="J852" s="5"/>
    </row>
    <row r="853" spans="1:10">
      <c r="A853" s="5"/>
      <c r="B853" s="295"/>
      <c r="C853" s="265"/>
      <c r="D853" s="10"/>
      <c r="E853" s="265"/>
      <c r="F853" s="414"/>
      <c r="G853" s="126"/>
      <c r="H853" s="126"/>
      <c r="I853" s="5"/>
      <c r="J853" s="5"/>
    </row>
    <row r="854" spans="1:10">
      <c r="A854" s="5"/>
      <c r="B854" s="295"/>
      <c r="C854" s="265"/>
      <c r="D854" s="10"/>
      <c r="E854" s="265"/>
      <c r="F854" s="414"/>
      <c r="G854" s="126"/>
      <c r="H854" s="126"/>
      <c r="I854" s="5"/>
      <c r="J854" s="5"/>
    </row>
    <row r="855" spans="1:10">
      <c r="A855" s="5"/>
      <c r="B855" s="295"/>
      <c r="C855" s="265"/>
      <c r="D855" s="10"/>
      <c r="E855" s="265"/>
      <c r="F855" s="414"/>
      <c r="G855" s="126"/>
      <c r="H855" s="126"/>
      <c r="I855" s="5"/>
      <c r="J855" s="5"/>
    </row>
    <row r="856" spans="1:10">
      <c r="A856" s="5"/>
      <c r="B856" s="295"/>
      <c r="C856" s="265"/>
      <c r="D856" s="10"/>
      <c r="E856" s="265"/>
      <c r="F856" s="414"/>
      <c r="G856" s="126"/>
      <c r="H856" s="126"/>
      <c r="I856" s="5"/>
      <c r="J856" s="5"/>
    </row>
    <row r="857" spans="1:10">
      <c r="A857" s="5"/>
      <c r="B857" s="295"/>
      <c r="C857" s="265"/>
      <c r="D857" s="10"/>
      <c r="E857" s="265"/>
      <c r="F857" s="414"/>
      <c r="G857" s="126"/>
      <c r="H857" s="126"/>
      <c r="I857" s="5"/>
      <c r="J857" s="5"/>
    </row>
    <row r="858" spans="1:10">
      <c r="A858" s="5"/>
      <c r="B858" s="295"/>
      <c r="C858" s="265"/>
      <c r="D858" s="10"/>
      <c r="E858" s="265"/>
      <c r="F858" s="414"/>
      <c r="G858" s="126"/>
      <c r="H858" s="126"/>
      <c r="I858" s="5"/>
      <c r="J858" s="5"/>
    </row>
    <row r="859" spans="1:10">
      <c r="A859" s="5"/>
      <c r="B859" s="295"/>
      <c r="C859" s="265"/>
      <c r="D859" s="10"/>
      <c r="E859" s="265"/>
      <c r="F859" s="414"/>
      <c r="G859" s="126"/>
      <c r="H859" s="126"/>
      <c r="I859" s="5"/>
      <c r="J859" s="5"/>
    </row>
    <row r="860" spans="1:10">
      <c r="A860" s="5"/>
      <c r="B860" s="295"/>
      <c r="C860" s="265"/>
      <c r="D860" s="10"/>
      <c r="E860" s="265"/>
      <c r="F860" s="414"/>
      <c r="G860" s="126"/>
      <c r="H860" s="126"/>
      <c r="I860" s="5"/>
      <c r="J860" s="5"/>
    </row>
    <row r="861" spans="1:10">
      <c r="A861" s="5"/>
      <c r="B861" s="295"/>
      <c r="C861" s="265"/>
      <c r="D861" s="10"/>
      <c r="E861" s="265"/>
      <c r="F861" s="414"/>
      <c r="G861" s="126"/>
      <c r="H861" s="126"/>
      <c r="I861" s="5"/>
      <c r="J861" s="5"/>
    </row>
    <row r="862" spans="1:10">
      <c r="A862" s="5"/>
      <c r="B862" s="295"/>
      <c r="C862" s="265"/>
      <c r="D862" s="10"/>
      <c r="E862" s="265"/>
      <c r="F862" s="414"/>
      <c r="G862" s="126"/>
      <c r="H862" s="126"/>
      <c r="I862" s="5"/>
      <c r="J862" s="5"/>
    </row>
    <row r="863" spans="1:10">
      <c r="A863" s="5"/>
      <c r="B863" s="295"/>
      <c r="C863" s="265"/>
      <c r="D863" s="10"/>
      <c r="E863" s="265"/>
      <c r="F863" s="414"/>
      <c r="G863" s="126"/>
      <c r="H863" s="126"/>
      <c r="I863" s="5"/>
      <c r="J863" s="5"/>
    </row>
    <row r="864" spans="1:10">
      <c r="A864" s="5"/>
      <c r="B864" s="295"/>
      <c r="C864" s="265"/>
      <c r="D864" s="10"/>
      <c r="E864" s="265"/>
      <c r="F864" s="414"/>
      <c r="G864" s="126"/>
      <c r="H864" s="126"/>
      <c r="I864" s="5"/>
      <c r="J864" s="5"/>
    </row>
    <row r="865" spans="1:10">
      <c r="A865" s="5"/>
      <c r="B865" s="295"/>
      <c r="C865" s="265"/>
      <c r="D865" s="10"/>
      <c r="E865" s="265"/>
      <c r="F865" s="414"/>
      <c r="G865" s="126"/>
      <c r="H865" s="126"/>
      <c r="I865" s="5"/>
      <c r="J865" s="5"/>
    </row>
    <row r="866" spans="1:10">
      <c r="A866" s="5"/>
      <c r="B866" s="295"/>
      <c r="C866" s="265"/>
      <c r="D866" s="10"/>
      <c r="E866" s="265"/>
      <c r="F866" s="414"/>
      <c r="G866" s="126"/>
      <c r="H866" s="126"/>
      <c r="I866" s="5"/>
      <c r="J866" s="5"/>
    </row>
    <row r="867" spans="1:10">
      <c r="A867" s="5"/>
      <c r="B867" s="295"/>
      <c r="C867" s="265"/>
      <c r="D867" s="10"/>
      <c r="E867" s="265"/>
      <c r="F867" s="414"/>
      <c r="G867" s="126"/>
      <c r="H867" s="126"/>
      <c r="I867" s="5"/>
      <c r="J867" s="5"/>
    </row>
    <row r="868" spans="1:10">
      <c r="A868" s="5"/>
      <c r="B868" s="295"/>
      <c r="C868" s="265"/>
      <c r="D868" s="10"/>
      <c r="E868" s="265"/>
      <c r="F868" s="414"/>
      <c r="G868" s="126"/>
      <c r="H868" s="126"/>
      <c r="I868" s="5"/>
      <c r="J868" s="5"/>
    </row>
    <row r="869" spans="1:10">
      <c r="A869" s="5"/>
      <c r="B869" s="295"/>
      <c r="C869" s="265"/>
      <c r="D869" s="10"/>
      <c r="E869" s="265"/>
      <c r="F869" s="414"/>
      <c r="G869" s="126"/>
      <c r="H869" s="126"/>
      <c r="I869" s="5"/>
      <c r="J869" s="5"/>
    </row>
    <row r="870" spans="1:10">
      <c r="A870" s="5"/>
      <c r="B870" s="295"/>
      <c r="C870" s="265"/>
      <c r="D870" s="10"/>
      <c r="E870" s="265"/>
      <c r="F870" s="414"/>
      <c r="G870" s="126"/>
      <c r="H870" s="126"/>
      <c r="I870" s="5"/>
      <c r="J870" s="5"/>
    </row>
    <row r="871" spans="1:10">
      <c r="A871" s="5"/>
      <c r="B871" s="295"/>
      <c r="C871" s="265"/>
      <c r="D871" s="10"/>
      <c r="E871" s="265"/>
      <c r="F871" s="414"/>
      <c r="G871" s="126"/>
      <c r="H871" s="126"/>
      <c r="I871" s="5"/>
      <c r="J871" s="5"/>
    </row>
    <row r="872" spans="1:10">
      <c r="A872" s="5"/>
      <c r="B872" s="295"/>
      <c r="C872" s="265"/>
      <c r="D872" s="10"/>
      <c r="E872" s="265"/>
      <c r="F872" s="414"/>
      <c r="G872" s="126"/>
      <c r="H872" s="126"/>
      <c r="I872" s="5"/>
      <c r="J872" s="5"/>
    </row>
    <row r="873" spans="1:10">
      <c r="A873" s="5"/>
      <c r="B873" s="295"/>
      <c r="C873" s="265"/>
      <c r="D873" s="10"/>
      <c r="E873" s="265"/>
      <c r="F873" s="414"/>
      <c r="G873" s="126"/>
      <c r="H873" s="126"/>
      <c r="I873" s="5"/>
      <c r="J873" s="5"/>
    </row>
    <row r="874" spans="1:10">
      <c r="A874" s="5"/>
      <c r="B874" s="295"/>
      <c r="C874" s="265"/>
      <c r="D874" s="10"/>
      <c r="E874" s="265"/>
      <c r="F874" s="414"/>
      <c r="G874" s="126"/>
      <c r="H874" s="126"/>
      <c r="I874" s="5"/>
      <c r="J874" s="5"/>
    </row>
    <row r="875" spans="1:10">
      <c r="A875" s="5"/>
      <c r="B875" s="295"/>
      <c r="C875" s="265"/>
      <c r="D875" s="10"/>
      <c r="E875" s="265"/>
      <c r="F875" s="414"/>
      <c r="G875" s="126"/>
      <c r="H875" s="126"/>
      <c r="I875" s="5"/>
      <c r="J875" s="5"/>
    </row>
    <row r="876" spans="1:10">
      <c r="A876" s="5"/>
      <c r="B876" s="295"/>
      <c r="C876" s="265"/>
      <c r="D876" s="10"/>
      <c r="E876" s="265"/>
      <c r="F876" s="414"/>
      <c r="G876" s="126"/>
      <c r="H876" s="126"/>
      <c r="I876" s="5"/>
      <c r="J876" s="5"/>
    </row>
    <row r="877" spans="1:10">
      <c r="A877" s="5"/>
      <c r="B877" s="295"/>
      <c r="C877" s="265"/>
      <c r="D877" s="10"/>
      <c r="E877" s="265"/>
      <c r="F877" s="414"/>
      <c r="G877" s="126"/>
      <c r="H877" s="126"/>
      <c r="I877" s="5"/>
      <c r="J877" s="5"/>
    </row>
    <row r="878" spans="1:10">
      <c r="A878" s="5"/>
      <c r="B878" s="295"/>
      <c r="C878" s="265"/>
      <c r="D878" s="10"/>
      <c r="E878" s="265"/>
      <c r="F878" s="414"/>
      <c r="G878" s="126"/>
      <c r="H878" s="126"/>
      <c r="I878" s="5"/>
      <c r="J878" s="5"/>
    </row>
    <row r="879" spans="1:10">
      <c r="A879" s="5"/>
      <c r="B879" s="295"/>
      <c r="C879" s="265"/>
      <c r="D879" s="10"/>
      <c r="E879" s="265"/>
      <c r="F879" s="414"/>
      <c r="G879" s="126"/>
      <c r="H879" s="126"/>
      <c r="I879" s="5"/>
      <c r="J879" s="5"/>
    </row>
    <row r="880" spans="1:10">
      <c r="A880" s="5"/>
      <c r="B880" s="295"/>
      <c r="C880" s="265"/>
      <c r="D880" s="10"/>
      <c r="E880" s="265"/>
      <c r="F880" s="414"/>
      <c r="G880" s="126"/>
      <c r="H880" s="126"/>
      <c r="I880" s="5"/>
      <c r="J880" s="5"/>
    </row>
    <row r="881" spans="1:10">
      <c r="A881" s="5"/>
      <c r="B881" s="295"/>
      <c r="C881" s="265"/>
      <c r="D881" s="10"/>
      <c r="E881" s="265"/>
      <c r="F881" s="414"/>
      <c r="G881" s="126"/>
      <c r="H881" s="126"/>
      <c r="I881" s="5"/>
      <c r="J881" s="5"/>
    </row>
    <row r="882" spans="1:10">
      <c r="A882" s="5"/>
      <c r="B882" s="295"/>
      <c r="C882" s="265"/>
      <c r="D882" s="10"/>
      <c r="E882" s="265"/>
      <c r="F882" s="414"/>
      <c r="G882" s="126"/>
      <c r="H882" s="126"/>
      <c r="I882" s="5"/>
      <c r="J882" s="5"/>
    </row>
    <row r="883" spans="1:10">
      <c r="A883" s="5"/>
      <c r="B883" s="295"/>
      <c r="C883" s="265"/>
      <c r="D883" s="10"/>
      <c r="E883" s="265"/>
      <c r="F883" s="414"/>
      <c r="G883" s="126"/>
      <c r="H883" s="126"/>
      <c r="I883" s="5"/>
      <c r="J883" s="5"/>
    </row>
    <row r="884" spans="1:10">
      <c r="A884" s="5"/>
      <c r="B884" s="295"/>
      <c r="C884" s="265"/>
      <c r="D884" s="10"/>
      <c r="E884" s="265"/>
      <c r="F884" s="414"/>
      <c r="G884" s="126"/>
      <c r="H884" s="126"/>
      <c r="I884" s="5"/>
      <c r="J884" s="5"/>
    </row>
    <row r="885" spans="1:10">
      <c r="A885" s="5"/>
      <c r="B885" s="295"/>
      <c r="C885" s="265"/>
      <c r="D885" s="10"/>
      <c r="E885" s="265"/>
      <c r="F885" s="414"/>
      <c r="G885" s="126"/>
      <c r="H885" s="126"/>
      <c r="I885" s="5"/>
      <c r="J885" s="5"/>
    </row>
    <row r="886" spans="1:10">
      <c r="A886" s="5"/>
      <c r="B886" s="295"/>
      <c r="C886" s="265"/>
      <c r="D886" s="10"/>
      <c r="E886" s="265"/>
      <c r="F886" s="414"/>
      <c r="G886" s="126"/>
      <c r="H886" s="126"/>
      <c r="I886" s="5"/>
      <c r="J886" s="5"/>
    </row>
    <row r="887" spans="1:10">
      <c r="A887" s="5"/>
      <c r="B887" s="295"/>
      <c r="C887" s="265"/>
      <c r="D887" s="10"/>
      <c r="E887" s="265"/>
      <c r="F887" s="414"/>
      <c r="G887" s="126"/>
      <c r="H887" s="126"/>
      <c r="I887" s="5"/>
      <c r="J887" s="5"/>
    </row>
    <row r="888" spans="1:10">
      <c r="A888" s="5"/>
      <c r="B888" s="295"/>
      <c r="C888" s="265"/>
      <c r="D888" s="10"/>
      <c r="E888" s="265"/>
      <c r="F888" s="414"/>
      <c r="G888" s="126"/>
      <c r="H888" s="126"/>
      <c r="I888" s="5"/>
      <c r="J888" s="5"/>
    </row>
    <row r="889" spans="1:10">
      <c r="A889" s="5"/>
      <c r="B889" s="295"/>
      <c r="C889" s="265"/>
      <c r="D889" s="10"/>
      <c r="E889" s="265"/>
      <c r="F889" s="414"/>
      <c r="G889" s="126"/>
      <c r="H889" s="126"/>
      <c r="I889" s="5"/>
      <c r="J889" s="5"/>
    </row>
    <row r="890" spans="1:10">
      <c r="A890" s="5"/>
      <c r="B890" s="295"/>
      <c r="C890" s="265"/>
      <c r="D890" s="10"/>
      <c r="E890" s="265"/>
      <c r="F890" s="414"/>
      <c r="G890" s="126"/>
      <c r="H890" s="126"/>
      <c r="I890" s="5"/>
      <c r="J890" s="5"/>
    </row>
    <row r="891" spans="1:10">
      <c r="A891" s="5"/>
      <c r="B891" s="295"/>
      <c r="C891" s="265"/>
      <c r="D891" s="10"/>
      <c r="E891" s="265"/>
      <c r="F891" s="414"/>
      <c r="G891" s="126"/>
      <c r="H891" s="126"/>
      <c r="I891" s="5"/>
      <c r="J891" s="5"/>
    </row>
    <row r="892" spans="1:10">
      <c r="A892" s="5"/>
      <c r="B892" s="295"/>
      <c r="C892" s="265"/>
      <c r="D892" s="10"/>
      <c r="E892" s="265"/>
      <c r="F892" s="414"/>
      <c r="G892" s="126"/>
      <c r="H892" s="126"/>
      <c r="I892" s="5"/>
      <c r="J892" s="5"/>
    </row>
    <row r="893" spans="1:10">
      <c r="A893" s="5"/>
      <c r="B893" s="295"/>
      <c r="C893" s="265"/>
      <c r="D893" s="10"/>
      <c r="E893" s="265"/>
      <c r="F893" s="414"/>
      <c r="G893" s="126"/>
      <c r="H893" s="126"/>
      <c r="I893" s="5"/>
      <c r="J893" s="5"/>
    </row>
    <row r="894" spans="1:10">
      <c r="A894" s="5"/>
      <c r="B894" s="295"/>
      <c r="C894" s="265"/>
      <c r="D894" s="10"/>
      <c r="E894" s="265"/>
      <c r="F894" s="414"/>
      <c r="G894" s="126"/>
      <c r="H894" s="126"/>
      <c r="I894" s="5"/>
      <c r="J894" s="5"/>
    </row>
    <row r="895" spans="1:10">
      <c r="A895" s="5"/>
      <c r="B895" s="295"/>
      <c r="C895" s="265"/>
      <c r="D895" s="10"/>
      <c r="E895" s="265"/>
      <c r="F895" s="414"/>
      <c r="G895" s="126"/>
      <c r="H895" s="126"/>
      <c r="I895" s="5"/>
      <c r="J895" s="5"/>
    </row>
    <row r="896" spans="1:10">
      <c r="A896" s="5"/>
      <c r="B896" s="295"/>
      <c r="C896" s="265"/>
      <c r="D896" s="10"/>
      <c r="E896" s="265"/>
      <c r="F896" s="414"/>
      <c r="G896" s="126"/>
      <c r="H896" s="126"/>
      <c r="I896" s="5"/>
      <c r="J896" s="5"/>
    </row>
    <row r="897" spans="1:10">
      <c r="A897" s="5"/>
      <c r="B897" s="295"/>
      <c r="C897" s="265"/>
      <c r="D897" s="10"/>
      <c r="E897" s="265"/>
      <c r="F897" s="414"/>
      <c r="G897" s="126"/>
      <c r="H897" s="126"/>
      <c r="I897" s="5"/>
      <c r="J897" s="5"/>
    </row>
    <row r="898" spans="1:10">
      <c r="A898" s="5"/>
      <c r="B898" s="295"/>
      <c r="C898" s="265"/>
      <c r="D898" s="10"/>
      <c r="E898" s="265"/>
      <c r="F898" s="414"/>
      <c r="G898" s="126"/>
      <c r="H898" s="126"/>
      <c r="I898" s="5"/>
      <c r="J898" s="5"/>
    </row>
    <row r="899" spans="1:10">
      <c r="A899" s="5"/>
      <c r="B899" s="295"/>
      <c r="C899" s="265"/>
      <c r="D899" s="10"/>
      <c r="E899" s="265"/>
      <c r="F899" s="414"/>
      <c r="G899" s="126"/>
      <c r="H899" s="126"/>
      <c r="I899" s="5"/>
      <c r="J899" s="5"/>
    </row>
    <row r="900" spans="1:10">
      <c r="A900" s="5"/>
      <c r="B900" s="295"/>
      <c r="C900" s="265"/>
      <c r="D900" s="10"/>
      <c r="E900" s="265"/>
      <c r="F900" s="414"/>
      <c r="G900" s="126"/>
      <c r="H900" s="126"/>
      <c r="I900" s="5"/>
      <c r="J900" s="5"/>
    </row>
    <row r="901" spans="1:10">
      <c r="A901" s="5"/>
      <c r="B901" s="295"/>
      <c r="C901" s="265"/>
      <c r="D901" s="10"/>
      <c r="E901" s="265"/>
      <c r="F901" s="414"/>
      <c r="G901" s="126"/>
      <c r="H901" s="126"/>
      <c r="I901" s="5"/>
      <c r="J901" s="5"/>
    </row>
    <row r="902" spans="1:10">
      <c r="A902" s="5"/>
      <c r="B902" s="295"/>
      <c r="C902" s="265"/>
      <c r="D902" s="10"/>
      <c r="E902" s="265"/>
      <c r="F902" s="414"/>
      <c r="G902" s="126"/>
      <c r="H902" s="126"/>
      <c r="I902" s="5"/>
      <c r="J902" s="5"/>
    </row>
    <row r="903" spans="1:10">
      <c r="A903" s="5"/>
      <c r="B903" s="295"/>
      <c r="C903" s="265"/>
      <c r="D903" s="10"/>
      <c r="E903" s="265"/>
      <c r="F903" s="414"/>
      <c r="G903" s="126"/>
      <c r="H903" s="126"/>
      <c r="I903" s="5"/>
      <c r="J903" s="5"/>
    </row>
    <row r="904" spans="1:10">
      <c r="A904" s="5"/>
      <c r="B904" s="295"/>
      <c r="C904" s="265"/>
      <c r="D904" s="10"/>
      <c r="E904" s="265"/>
      <c r="F904" s="414"/>
      <c r="G904" s="126"/>
      <c r="H904" s="126"/>
      <c r="I904" s="5"/>
      <c r="J904" s="5"/>
    </row>
    <row r="905" spans="1:10">
      <c r="A905" s="5"/>
      <c r="B905" s="295"/>
      <c r="C905" s="265"/>
      <c r="D905" s="10"/>
      <c r="E905" s="265"/>
      <c r="F905" s="414"/>
      <c r="G905" s="126"/>
      <c r="H905" s="126"/>
      <c r="I905" s="5"/>
      <c r="J905" s="5"/>
    </row>
    <row r="906" spans="1:10">
      <c r="A906" s="5"/>
      <c r="B906" s="295"/>
      <c r="C906" s="265"/>
      <c r="D906" s="10"/>
      <c r="E906" s="265"/>
      <c r="F906" s="414"/>
      <c r="G906" s="126"/>
      <c r="H906" s="126"/>
      <c r="I906" s="5"/>
      <c r="J906" s="5"/>
    </row>
    <row r="907" spans="1:10">
      <c r="A907" s="5"/>
      <c r="B907" s="295"/>
      <c r="C907" s="265"/>
      <c r="D907" s="10"/>
      <c r="E907" s="265"/>
      <c r="F907" s="414"/>
      <c r="G907" s="126"/>
      <c r="H907" s="126"/>
      <c r="I907" s="5"/>
      <c r="J907" s="5"/>
    </row>
    <row r="908" spans="1:10">
      <c r="A908" s="5"/>
      <c r="B908" s="295"/>
      <c r="C908" s="265"/>
      <c r="D908" s="10"/>
      <c r="E908" s="265"/>
      <c r="F908" s="414"/>
      <c r="G908" s="126"/>
      <c r="H908" s="126"/>
      <c r="I908" s="5"/>
      <c r="J908" s="5"/>
    </row>
    <row r="909" spans="1:10">
      <c r="A909" s="5"/>
      <c r="B909" s="295"/>
      <c r="C909" s="265"/>
      <c r="D909" s="10"/>
      <c r="E909" s="265"/>
      <c r="F909" s="414"/>
      <c r="G909" s="126"/>
      <c r="H909" s="126"/>
      <c r="I909" s="5"/>
      <c r="J909" s="5"/>
    </row>
    <row r="910" spans="1:10">
      <c r="A910" s="5"/>
      <c r="B910" s="295"/>
      <c r="C910" s="265"/>
      <c r="D910" s="10"/>
      <c r="E910" s="265"/>
      <c r="F910" s="414"/>
      <c r="G910" s="126"/>
      <c r="H910" s="126"/>
      <c r="I910" s="5"/>
      <c r="J910" s="5"/>
    </row>
    <row r="911" spans="1:10">
      <c r="A911" s="5"/>
      <c r="B911" s="295"/>
      <c r="C911" s="265"/>
      <c r="D911" s="10"/>
      <c r="E911" s="265"/>
      <c r="F911" s="414"/>
      <c r="G911" s="126"/>
      <c r="H911" s="126"/>
      <c r="I911" s="5"/>
      <c r="J911" s="5"/>
    </row>
    <row r="912" spans="1:10">
      <c r="A912" s="5"/>
      <c r="B912" s="295"/>
      <c r="C912" s="265"/>
      <c r="D912" s="10"/>
      <c r="E912" s="265"/>
      <c r="F912" s="414"/>
      <c r="G912" s="126"/>
      <c r="H912" s="126"/>
      <c r="I912" s="5"/>
      <c r="J912" s="5"/>
    </row>
    <row r="913" spans="1:10">
      <c r="A913" s="5"/>
      <c r="B913" s="295"/>
      <c r="C913" s="265"/>
      <c r="D913" s="10"/>
      <c r="E913" s="265"/>
      <c r="F913" s="414"/>
      <c r="G913" s="126"/>
      <c r="H913" s="126"/>
      <c r="I913" s="5"/>
      <c r="J913" s="5"/>
    </row>
    <row r="914" spans="1:10">
      <c r="A914" s="5"/>
      <c r="B914" s="295"/>
      <c r="C914" s="265"/>
      <c r="D914" s="10"/>
      <c r="E914" s="265"/>
      <c r="F914" s="414"/>
      <c r="G914" s="126"/>
      <c r="H914" s="126"/>
      <c r="I914" s="5"/>
      <c r="J914" s="5"/>
    </row>
    <row r="915" spans="1:10">
      <c r="A915" s="5"/>
      <c r="B915" s="295"/>
      <c r="C915" s="265"/>
      <c r="D915" s="10"/>
      <c r="E915" s="265"/>
      <c r="F915" s="414"/>
      <c r="G915" s="126"/>
      <c r="H915" s="126"/>
      <c r="I915" s="5"/>
      <c r="J915" s="5"/>
    </row>
    <row r="916" spans="1:10">
      <c r="A916" s="5"/>
      <c r="B916" s="295"/>
      <c r="C916" s="265"/>
      <c r="D916" s="10"/>
      <c r="E916" s="265"/>
      <c r="F916" s="414"/>
      <c r="G916" s="126"/>
      <c r="H916" s="126"/>
      <c r="I916" s="5"/>
      <c r="J916" s="5"/>
    </row>
    <row r="917" spans="1:10">
      <c r="A917" s="5"/>
      <c r="B917" s="295"/>
      <c r="C917" s="265"/>
      <c r="D917" s="10"/>
      <c r="E917" s="265"/>
      <c r="F917" s="414"/>
      <c r="G917" s="126"/>
      <c r="H917" s="126"/>
      <c r="I917" s="5"/>
      <c r="J917" s="5"/>
    </row>
    <row r="918" spans="1:10">
      <c r="A918" s="5"/>
      <c r="B918" s="295"/>
      <c r="C918" s="265"/>
      <c r="D918" s="10"/>
      <c r="E918" s="265"/>
      <c r="F918" s="414"/>
      <c r="G918" s="126"/>
      <c r="H918" s="126"/>
      <c r="I918" s="5"/>
      <c r="J918" s="5"/>
    </row>
    <row r="919" spans="1:10">
      <c r="A919" s="5"/>
      <c r="B919" s="295"/>
      <c r="C919" s="265"/>
      <c r="D919" s="10"/>
      <c r="E919" s="265"/>
      <c r="F919" s="414"/>
      <c r="G919" s="126"/>
      <c r="H919" s="126"/>
      <c r="I919" s="5"/>
      <c r="J919" s="5"/>
    </row>
    <row r="920" spans="1:10">
      <c r="A920" s="5"/>
      <c r="B920" s="295"/>
      <c r="C920" s="265"/>
      <c r="D920" s="10"/>
      <c r="E920" s="265"/>
      <c r="F920" s="414"/>
      <c r="G920" s="126"/>
      <c r="H920" s="126"/>
      <c r="I920" s="5"/>
      <c r="J920" s="5"/>
    </row>
    <row r="921" spans="1:10">
      <c r="A921" s="5"/>
      <c r="B921" s="295"/>
      <c r="C921" s="265"/>
      <c r="D921" s="10"/>
      <c r="E921" s="265"/>
      <c r="F921" s="414"/>
      <c r="G921" s="126"/>
      <c r="H921" s="126"/>
      <c r="I921" s="5"/>
      <c r="J921" s="5"/>
    </row>
    <row r="922" spans="1:10">
      <c r="A922" s="5"/>
      <c r="B922" s="295"/>
      <c r="C922" s="265"/>
      <c r="D922" s="10"/>
      <c r="E922" s="265"/>
      <c r="F922" s="414"/>
      <c r="G922" s="126"/>
      <c r="H922" s="126"/>
      <c r="I922" s="5"/>
      <c r="J922" s="5"/>
    </row>
    <row r="923" spans="1:10">
      <c r="A923" s="5"/>
      <c r="B923" s="295"/>
      <c r="C923" s="265"/>
      <c r="D923" s="10"/>
      <c r="E923" s="265"/>
      <c r="F923" s="414"/>
      <c r="G923" s="126"/>
      <c r="H923" s="126"/>
      <c r="I923" s="5"/>
      <c r="J923" s="5"/>
    </row>
    <row r="924" spans="1:10">
      <c r="A924" s="5"/>
      <c r="B924" s="295"/>
      <c r="C924" s="265"/>
      <c r="D924" s="10"/>
      <c r="E924" s="265"/>
      <c r="F924" s="414"/>
      <c r="G924" s="126"/>
      <c r="H924" s="126"/>
      <c r="I924" s="5"/>
      <c r="J924" s="5"/>
    </row>
    <row r="925" spans="1:10">
      <c r="A925" s="5"/>
      <c r="B925" s="295"/>
      <c r="C925" s="265"/>
      <c r="D925" s="10"/>
      <c r="E925" s="265"/>
      <c r="F925" s="414"/>
      <c r="G925" s="126"/>
      <c r="H925" s="126"/>
      <c r="I925" s="5"/>
      <c r="J925" s="5"/>
    </row>
    <row r="926" spans="1:10">
      <c r="A926" s="5"/>
      <c r="B926" s="295"/>
      <c r="C926" s="265"/>
      <c r="D926" s="10"/>
      <c r="E926" s="265"/>
      <c r="F926" s="414"/>
      <c r="G926" s="126"/>
      <c r="H926" s="126"/>
      <c r="I926" s="5"/>
      <c r="J926" s="5"/>
    </row>
    <row r="927" spans="1:10">
      <c r="A927" s="5"/>
      <c r="B927" s="295"/>
      <c r="C927" s="265"/>
      <c r="D927" s="10"/>
      <c r="E927" s="265"/>
      <c r="F927" s="414"/>
      <c r="G927" s="126"/>
      <c r="H927" s="126"/>
      <c r="I927" s="5"/>
      <c r="J927" s="5"/>
    </row>
    <row r="928" spans="1:10">
      <c r="A928" s="5"/>
      <c r="B928" s="295"/>
      <c r="C928" s="265"/>
      <c r="D928" s="10"/>
      <c r="E928" s="265"/>
      <c r="F928" s="414"/>
      <c r="G928" s="126"/>
      <c r="H928" s="126"/>
      <c r="I928" s="5"/>
      <c r="J928" s="5"/>
    </row>
    <row r="929" spans="1:10">
      <c r="A929" s="5"/>
      <c r="B929" s="295"/>
      <c r="C929" s="265"/>
      <c r="D929" s="10"/>
      <c r="E929" s="265"/>
      <c r="F929" s="414"/>
      <c r="G929" s="126"/>
      <c r="H929" s="126"/>
      <c r="I929" s="5"/>
      <c r="J929" s="5"/>
    </row>
    <row r="930" spans="1:10">
      <c r="A930" s="5"/>
      <c r="B930" s="295"/>
      <c r="C930" s="265"/>
      <c r="D930" s="10"/>
      <c r="E930" s="265"/>
      <c r="F930" s="414"/>
      <c r="G930" s="126"/>
      <c r="H930" s="126"/>
      <c r="I930" s="5"/>
      <c r="J930" s="5"/>
    </row>
    <row r="931" spans="1:10">
      <c r="A931" s="5"/>
      <c r="B931" s="295"/>
      <c r="C931" s="265"/>
      <c r="D931" s="10"/>
      <c r="E931" s="265"/>
      <c r="F931" s="414"/>
      <c r="G931" s="126"/>
      <c r="H931" s="126"/>
      <c r="I931" s="5"/>
      <c r="J931" s="5"/>
    </row>
    <row r="932" spans="1:10">
      <c r="A932" s="5"/>
      <c r="B932" s="295"/>
      <c r="C932" s="265"/>
      <c r="D932" s="10"/>
      <c r="E932" s="265"/>
      <c r="F932" s="414"/>
      <c r="G932" s="126"/>
      <c r="H932" s="126"/>
      <c r="I932" s="5"/>
      <c r="J932" s="5"/>
    </row>
    <row r="933" spans="1:10">
      <c r="A933" s="5"/>
      <c r="B933" s="295"/>
      <c r="C933" s="265"/>
      <c r="D933" s="10"/>
      <c r="E933" s="265"/>
      <c r="F933" s="414"/>
      <c r="G933" s="126"/>
      <c r="H933" s="126"/>
      <c r="I933" s="5"/>
      <c r="J933" s="5"/>
    </row>
    <row r="934" spans="1:10">
      <c r="A934" s="5"/>
      <c r="B934" s="295"/>
      <c r="C934" s="265"/>
      <c r="D934" s="10"/>
      <c r="E934" s="265"/>
      <c r="F934" s="414"/>
      <c r="G934" s="126"/>
      <c r="H934" s="126"/>
      <c r="I934" s="5"/>
      <c r="J934" s="5"/>
    </row>
    <row r="935" spans="1:10">
      <c r="A935" s="5"/>
      <c r="B935" s="295"/>
      <c r="C935" s="265"/>
      <c r="D935" s="10"/>
      <c r="E935" s="265"/>
      <c r="F935" s="414"/>
      <c r="G935" s="126"/>
      <c r="H935" s="126"/>
      <c r="I935" s="5"/>
      <c r="J935" s="5"/>
    </row>
    <row r="936" spans="1:10">
      <c r="A936" s="5"/>
      <c r="B936" s="295"/>
      <c r="C936" s="265"/>
      <c r="D936" s="10"/>
      <c r="E936" s="265"/>
      <c r="F936" s="414"/>
      <c r="G936" s="126"/>
      <c r="H936" s="126"/>
      <c r="I936" s="5"/>
      <c r="J936" s="5"/>
    </row>
    <row r="937" spans="1:10">
      <c r="A937" s="5"/>
      <c r="B937" s="295"/>
      <c r="C937" s="265"/>
      <c r="D937" s="10"/>
      <c r="E937" s="265"/>
      <c r="F937" s="414"/>
      <c r="G937" s="126"/>
      <c r="H937" s="126"/>
      <c r="I937" s="5"/>
      <c r="J937" s="5"/>
    </row>
    <row r="938" spans="1:10">
      <c r="A938" s="5"/>
      <c r="B938" s="295"/>
      <c r="C938" s="265"/>
      <c r="D938" s="10"/>
      <c r="E938" s="265"/>
      <c r="F938" s="414"/>
      <c r="G938" s="126"/>
      <c r="H938" s="126"/>
      <c r="I938" s="5"/>
      <c r="J938" s="5"/>
    </row>
    <row r="939" spans="1:10">
      <c r="A939" s="5"/>
      <c r="B939" s="295"/>
      <c r="C939" s="265"/>
      <c r="D939" s="10"/>
      <c r="E939" s="265"/>
      <c r="F939" s="414"/>
      <c r="G939" s="126"/>
      <c r="H939" s="126"/>
      <c r="I939" s="5"/>
      <c r="J939" s="5"/>
    </row>
    <row r="940" spans="1:10">
      <c r="A940" s="5"/>
      <c r="B940" s="295"/>
      <c r="C940" s="265"/>
      <c r="D940" s="10"/>
      <c r="E940" s="265"/>
      <c r="F940" s="414"/>
      <c r="G940" s="126"/>
      <c r="H940" s="126"/>
      <c r="I940" s="5"/>
      <c r="J940" s="5"/>
    </row>
    <row r="941" spans="1:10">
      <c r="A941" s="5"/>
      <c r="B941" s="295"/>
      <c r="C941" s="265"/>
      <c r="D941" s="10"/>
      <c r="E941" s="265"/>
      <c r="F941" s="414"/>
      <c r="G941" s="126"/>
      <c r="H941" s="126"/>
      <c r="I941" s="5"/>
      <c r="J941" s="5"/>
    </row>
    <row r="942" spans="1:10">
      <c r="A942" s="5"/>
      <c r="B942" s="295"/>
      <c r="C942" s="265"/>
      <c r="D942" s="10"/>
      <c r="E942" s="265"/>
      <c r="F942" s="414"/>
      <c r="G942" s="126"/>
      <c r="H942" s="126"/>
      <c r="I942" s="5"/>
      <c r="J942" s="5"/>
    </row>
    <row r="943" spans="1:10">
      <c r="A943" s="5"/>
      <c r="B943" s="295"/>
      <c r="C943" s="265"/>
      <c r="D943" s="10"/>
      <c r="E943" s="265"/>
      <c r="F943" s="414"/>
      <c r="G943" s="126"/>
      <c r="H943" s="126"/>
      <c r="I943" s="5"/>
      <c r="J943" s="5"/>
    </row>
    <row r="944" spans="1:10">
      <c r="A944" s="5"/>
      <c r="B944" s="295"/>
      <c r="C944" s="265"/>
      <c r="D944" s="10"/>
      <c r="E944" s="265"/>
      <c r="F944" s="414"/>
      <c r="G944" s="126"/>
      <c r="H944" s="126"/>
      <c r="I944" s="5"/>
      <c r="J944" s="5"/>
    </row>
    <row r="945" spans="1:10">
      <c r="A945" s="5"/>
      <c r="B945" s="295"/>
      <c r="C945" s="265"/>
      <c r="D945" s="10"/>
      <c r="E945" s="265"/>
      <c r="F945" s="414"/>
      <c r="G945" s="126"/>
      <c r="H945" s="126"/>
      <c r="I945" s="5"/>
      <c r="J945" s="5"/>
    </row>
    <row r="946" spans="1:10">
      <c r="A946" s="5"/>
      <c r="B946" s="295"/>
      <c r="C946" s="265"/>
      <c r="D946" s="10"/>
      <c r="E946" s="265"/>
      <c r="F946" s="414"/>
      <c r="G946" s="126"/>
      <c r="H946" s="126"/>
      <c r="I946" s="5"/>
      <c r="J946" s="5"/>
    </row>
    <row r="947" spans="1:10">
      <c r="A947" s="5"/>
      <c r="B947" s="295"/>
      <c r="C947" s="265"/>
      <c r="D947" s="10"/>
      <c r="E947" s="265"/>
      <c r="F947" s="414"/>
      <c r="G947" s="126"/>
      <c r="H947" s="126"/>
      <c r="I947" s="5"/>
      <c r="J947" s="5"/>
    </row>
    <row r="948" spans="1:10">
      <c r="A948" s="5"/>
      <c r="B948" s="295"/>
      <c r="C948" s="265"/>
      <c r="D948" s="10"/>
      <c r="E948" s="265"/>
      <c r="F948" s="414"/>
      <c r="G948" s="126"/>
      <c r="H948" s="126"/>
      <c r="I948" s="5"/>
      <c r="J948" s="5"/>
    </row>
    <row r="949" spans="1:10">
      <c r="A949" s="5"/>
      <c r="B949" s="295"/>
      <c r="C949" s="265"/>
      <c r="D949" s="10"/>
      <c r="E949" s="265"/>
      <c r="F949" s="414"/>
      <c r="G949" s="126"/>
      <c r="H949" s="126"/>
      <c r="I949" s="5"/>
      <c r="J949" s="5"/>
    </row>
    <row r="950" spans="1:10">
      <c r="A950" s="5"/>
      <c r="B950" s="295"/>
      <c r="C950" s="265"/>
      <c r="D950" s="10"/>
      <c r="E950" s="265"/>
      <c r="F950" s="414"/>
      <c r="G950" s="126"/>
      <c r="H950" s="126"/>
      <c r="I950" s="5"/>
      <c r="J950" s="5"/>
    </row>
    <row r="951" spans="1:10">
      <c r="A951" s="5"/>
      <c r="B951" s="295"/>
      <c r="C951" s="265"/>
      <c r="D951" s="10"/>
      <c r="E951" s="265"/>
      <c r="F951" s="414"/>
      <c r="G951" s="126"/>
      <c r="H951" s="126"/>
      <c r="I951" s="5"/>
      <c r="J951" s="5"/>
    </row>
    <row r="952" spans="1:10">
      <c r="A952" s="5"/>
      <c r="B952" s="295"/>
      <c r="C952" s="265"/>
      <c r="D952" s="10"/>
      <c r="E952" s="265"/>
      <c r="F952" s="414"/>
      <c r="G952" s="126"/>
      <c r="H952" s="126"/>
      <c r="I952" s="5"/>
      <c r="J952" s="5"/>
    </row>
    <row r="953" spans="1:10">
      <c r="A953" s="5"/>
      <c r="B953" s="295"/>
      <c r="C953" s="265"/>
      <c r="D953" s="10"/>
      <c r="E953" s="265"/>
      <c r="F953" s="414"/>
      <c r="G953" s="126"/>
      <c r="H953" s="126"/>
      <c r="I953" s="5"/>
      <c r="J953" s="5"/>
    </row>
    <row r="954" spans="1:10">
      <c r="A954" s="5"/>
      <c r="B954" s="295"/>
      <c r="C954" s="265"/>
      <c r="D954" s="10"/>
      <c r="E954" s="265"/>
      <c r="F954" s="414"/>
      <c r="G954" s="126"/>
      <c r="H954" s="126"/>
      <c r="I954" s="5"/>
      <c r="J954" s="5"/>
    </row>
    <row r="955" spans="1:10">
      <c r="A955" s="5"/>
      <c r="B955" s="295"/>
      <c r="C955" s="265"/>
      <c r="D955" s="10"/>
      <c r="E955" s="265"/>
      <c r="F955" s="414"/>
      <c r="G955" s="126"/>
      <c r="H955" s="126"/>
      <c r="I955" s="5"/>
      <c r="J955" s="5"/>
    </row>
    <row r="956" spans="1:10">
      <c r="A956" s="5"/>
      <c r="B956" s="295"/>
      <c r="C956" s="265"/>
      <c r="D956" s="10"/>
      <c r="E956" s="265"/>
      <c r="F956" s="414"/>
      <c r="G956" s="126"/>
      <c r="H956" s="126"/>
      <c r="I956" s="5"/>
      <c r="J956" s="5"/>
    </row>
    <row r="957" spans="1:10">
      <c r="A957" s="5"/>
      <c r="B957" s="295"/>
      <c r="C957" s="265"/>
      <c r="D957" s="10"/>
      <c r="E957" s="265"/>
      <c r="F957" s="414"/>
      <c r="G957" s="126"/>
      <c r="H957" s="126"/>
      <c r="I957" s="5"/>
      <c r="J957" s="5"/>
    </row>
    <row r="958" spans="1:10">
      <c r="A958" s="5"/>
      <c r="B958" s="295"/>
      <c r="C958" s="265"/>
      <c r="D958" s="10"/>
      <c r="E958" s="265"/>
      <c r="F958" s="414"/>
      <c r="G958" s="126"/>
      <c r="H958" s="126"/>
      <c r="I958" s="5"/>
      <c r="J958" s="5"/>
    </row>
    <row r="959" spans="1:10">
      <c r="A959" s="5"/>
      <c r="B959" s="295"/>
      <c r="C959" s="265"/>
      <c r="D959" s="10"/>
      <c r="E959" s="265"/>
      <c r="F959" s="414"/>
      <c r="G959" s="126"/>
      <c r="H959" s="126"/>
      <c r="I959" s="5"/>
      <c r="J959" s="5"/>
    </row>
    <row r="960" spans="1:10">
      <c r="A960" s="5"/>
      <c r="B960" s="295"/>
      <c r="C960" s="265"/>
      <c r="D960" s="10"/>
      <c r="E960" s="265"/>
      <c r="F960" s="414"/>
      <c r="G960" s="126"/>
      <c r="H960" s="126"/>
      <c r="I960" s="5"/>
      <c r="J960" s="5"/>
    </row>
    <row r="961" spans="1:10">
      <c r="A961" s="5"/>
      <c r="B961" s="295"/>
      <c r="C961" s="265"/>
      <c r="D961" s="10"/>
      <c r="E961" s="265"/>
      <c r="F961" s="414"/>
      <c r="G961" s="126"/>
      <c r="H961" s="126"/>
      <c r="I961" s="5"/>
      <c r="J961" s="5"/>
    </row>
    <row r="962" spans="1:10">
      <c r="A962" s="5"/>
      <c r="B962" s="295"/>
      <c r="C962" s="265"/>
      <c r="D962" s="10"/>
      <c r="E962" s="265"/>
      <c r="F962" s="414"/>
      <c r="G962" s="126"/>
      <c r="H962" s="126"/>
      <c r="I962" s="5"/>
      <c r="J962" s="5"/>
    </row>
    <row r="963" spans="1:10">
      <c r="A963" s="5"/>
      <c r="B963" s="295"/>
      <c r="C963" s="265"/>
      <c r="D963" s="10"/>
      <c r="E963" s="265"/>
      <c r="F963" s="414"/>
      <c r="G963" s="126"/>
      <c r="H963" s="126"/>
      <c r="I963" s="5"/>
      <c r="J963" s="5"/>
    </row>
    <row r="964" spans="1:10">
      <c r="A964" s="5"/>
      <c r="B964" s="295"/>
      <c r="C964" s="265"/>
      <c r="D964" s="10"/>
      <c r="E964" s="265"/>
      <c r="F964" s="414"/>
      <c r="G964" s="126"/>
      <c r="H964" s="126"/>
      <c r="I964" s="5"/>
      <c r="J964" s="5"/>
    </row>
    <row r="965" spans="1:10">
      <c r="A965" s="5"/>
      <c r="B965" s="295"/>
      <c r="C965" s="265"/>
      <c r="D965" s="10"/>
      <c r="E965" s="265"/>
      <c r="F965" s="414"/>
      <c r="G965" s="126"/>
      <c r="H965" s="126"/>
      <c r="I965" s="5"/>
      <c r="J965" s="5"/>
    </row>
    <row r="966" spans="1:10">
      <c r="A966" s="5"/>
      <c r="B966" s="295"/>
      <c r="C966" s="265"/>
      <c r="D966" s="10"/>
      <c r="E966" s="265"/>
      <c r="F966" s="414"/>
      <c r="G966" s="126"/>
      <c r="H966" s="126"/>
      <c r="I966" s="5"/>
      <c r="J966" s="5"/>
    </row>
    <row r="967" spans="1:10">
      <c r="A967" s="5"/>
      <c r="B967" s="295"/>
      <c r="C967" s="265"/>
      <c r="D967" s="10"/>
      <c r="E967" s="265"/>
      <c r="F967" s="414"/>
      <c r="G967" s="126"/>
      <c r="H967" s="126"/>
      <c r="I967" s="5"/>
      <c r="J967" s="5"/>
    </row>
    <row r="968" spans="1:10">
      <c r="A968" s="5"/>
      <c r="B968" s="295"/>
      <c r="C968" s="265"/>
      <c r="D968" s="10"/>
      <c r="E968" s="265"/>
      <c r="F968" s="414"/>
      <c r="G968" s="126"/>
      <c r="H968" s="126"/>
      <c r="I968" s="5"/>
      <c r="J968" s="5"/>
    </row>
    <row r="969" spans="1:10">
      <c r="A969" s="5"/>
      <c r="B969" s="295"/>
      <c r="C969" s="265"/>
      <c r="D969" s="10"/>
      <c r="E969" s="265"/>
      <c r="F969" s="414"/>
      <c r="G969" s="126"/>
      <c r="H969" s="126"/>
      <c r="I969" s="5"/>
      <c r="J969" s="5"/>
    </row>
    <row r="970" spans="1:10">
      <c r="A970" s="5"/>
      <c r="B970" s="295"/>
      <c r="C970" s="265"/>
      <c r="D970" s="10"/>
      <c r="E970" s="265"/>
      <c r="F970" s="414"/>
      <c r="G970" s="126"/>
      <c r="H970" s="126"/>
      <c r="I970" s="5"/>
      <c r="J970" s="5"/>
    </row>
    <row r="971" spans="1:10">
      <c r="A971" s="5"/>
      <c r="B971" s="295"/>
      <c r="C971" s="265"/>
      <c r="D971" s="10"/>
      <c r="E971" s="265"/>
      <c r="F971" s="414"/>
      <c r="G971" s="126"/>
      <c r="H971" s="126"/>
      <c r="I971" s="5"/>
      <c r="J971" s="5"/>
    </row>
    <row r="972" spans="1:10">
      <c r="A972" s="5"/>
      <c r="B972" s="295"/>
      <c r="C972" s="265"/>
      <c r="D972" s="10"/>
      <c r="E972" s="265"/>
      <c r="F972" s="414"/>
      <c r="G972" s="126"/>
      <c r="H972" s="126"/>
      <c r="I972" s="5"/>
      <c r="J972" s="5"/>
    </row>
    <row r="973" spans="1:10">
      <c r="A973" s="5"/>
      <c r="B973" s="295"/>
      <c r="C973" s="265"/>
      <c r="D973" s="10"/>
      <c r="E973" s="265"/>
      <c r="F973" s="414"/>
      <c r="G973" s="126"/>
      <c r="H973" s="126"/>
      <c r="I973" s="5"/>
      <c r="J973" s="5"/>
    </row>
    <row r="974" spans="1:10">
      <c r="A974" s="5"/>
      <c r="B974" s="295"/>
      <c r="C974" s="265"/>
      <c r="D974" s="10"/>
      <c r="E974" s="265"/>
      <c r="F974" s="414"/>
      <c r="G974" s="126"/>
      <c r="H974" s="126"/>
      <c r="I974" s="5"/>
      <c r="J974" s="5"/>
    </row>
    <row r="975" spans="1:10">
      <c r="A975" s="5"/>
      <c r="B975" s="295"/>
      <c r="C975" s="265"/>
      <c r="D975" s="10"/>
      <c r="E975" s="265"/>
      <c r="F975" s="414"/>
      <c r="G975" s="126"/>
      <c r="H975" s="126"/>
      <c r="I975" s="5"/>
      <c r="J975" s="5"/>
    </row>
    <row r="976" spans="1:10">
      <c r="A976" s="5"/>
      <c r="B976" s="295"/>
      <c r="C976" s="265"/>
      <c r="D976" s="10"/>
      <c r="E976" s="265"/>
      <c r="F976" s="414"/>
      <c r="G976" s="126"/>
      <c r="H976" s="126"/>
      <c r="I976" s="5"/>
      <c r="J976" s="5"/>
    </row>
    <row r="977" spans="1:10">
      <c r="A977" s="5"/>
      <c r="B977" s="295"/>
      <c r="C977" s="265"/>
      <c r="D977" s="10"/>
      <c r="E977" s="265"/>
      <c r="F977" s="414"/>
      <c r="G977" s="126"/>
      <c r="H977" s="126"/>
      <c r="I977" s="5"/>
      <c r="J977" s="5"/>
    </row>
    <row r="978" spans="1:10">
      <c r="A978" s="5"/>
      <c r="B978" s="295"/>
      <c r="C978" s="265"/>
      <c r="D978" s="10"/>
      <c r="E978" s="265"/>
      <c r="F978" s="414"/>
      <c r="G978" s="126"/>
      <c r="H978" s="126"/>
      <c r="I978" s="5"/>
      <c r="J978" s="5"/>
    </row>
    <row r="979" spans="1:10">
      <c r="A979" s="5"/>
      <c r="B979" s="295"/>
      <c r="C979" s="265"/>
      <c r="D979" s="10"/>
      <c r="E979" s="265"/>
      <c r="F979" s="414"/>
      <c r="G979" s="126"/>
      <c r="H979" s="126"/>
      <c r="I979" s="5"/>
      <c r="J979" s="5"/>
    </row>
    <row r="980" spans="1:10">
      <c r="A980" s="5"/>
      <c r="B980" s="295"/>
      <c r="C980" s="265"/>
      <c r="D980" s="10"/>
      <c r="E980" s="265"/>
      <c r="F980" s="414"/>
      <c r="G980" s="126"/>
      <c r="H980" s="126"/>
      <c r="I980" s="5"/>
      <c r="J980" s="5"/>
    </row>
    <row r="981" spans="1:10">
      <c r="A981" s="5"/>
      <c r="B981" s="295"/>
      <c r="C981" s="265"/>
      <c r="D981" s="10"/>
      <c r="E981" s="265"/>
      <c r="F981" s="414"/>
      <c r="G981" s="126"/>
      <c r="H981" s="126"/>
      <c r="I981" s="5"/>
      <c r="J981" s="5"/>
    </row>
    <row r="982" spans="1:10">
      <c r="A982" s="5"/>
      <c r="B982" s="295"/>
      <c r="C982" s="265"/>
      <c r="D982" s="10"/>
      <c r="E982" s="265"/>
      <c r="F982" s="414"/>
      <c r="G982" s="126"/>
      <c r="H982" s="126"/>
      <c r="I982" s="5"/>
      <c r="J982" s="5"/>
    </row>
    <row r="983" spans="1:10">
      <c r="A983" s="5"/>
      <c r="B983" s="295"/>
      <c r="C983" s="265"/>
      <c r="D983" s="10"/>
      <c r="E983" s="265"/>
      <c r="F983" s="414"/>
      <c r="G983" s="126"/>
      <c r="H983" s="126"/>
      <c r="I983" s="5"/>
      <c r="J983" s="5"/>
    </row>
    <row r="984" spans="1:10">
      <c r="A984" s="5"/>
      <c r="B984" s="295"/>
      <c r="C984" s="265"/>
      <c r="D984" s="10"/>
      <c r="E984" s="265"/>
      <c r="F984" s="414"/>
      <c r="G984" s="126"/>
      <c r="H984" s="126"/>
      <c r="I984" s="5"/>
      <c r="J984" s="5"/>
    </row>
    <row r="985" spans="1:10">
      <c r="A985" s="5"/>
      <c r="B985" s="295"/>
      <c r="C985" s="265"/>
      <c r="D985" s="10"/>
      <c r="E985" s="265"/>
      <c r="F985" s="414"/>
      <c r="G985" s="126"/>
      <c r="H985" s="126"/>
      <c r="I985" s="5"/>
      <c r="J985" s="5"/>
    </row>
    <row r="986" spans="1:10">
      <c r="A986" s="5"/>
      <c r="B986" s="295"/>
      <c r="C986" s="265"/>
      <c r="D986" s="10"/>
      <c r="E986" s="265"/>
      <c r="F986" s="414"/>
      <c r="G986" s="126"/>
      <c r="H986" s="126"/>
      <c r="I986" s="5"/>
      <c r="J986" s="5"/>
    </row>
    <row r="987" spans="1:10">
      <c r="A987" s="5"/>
      <c r="B987" s="295"/>
      <c r="C987" s="265"/>
      <c r="D987" s="10"/>
      <c r="E987" s="265"/>
      <c r="F987" s="414"/>
      <c r="G987" s="126"/>
      <c r="H987" s="126"/>
      <c r="I987" s="5"/>
      <c r="J987" s="5"/>
    </row>
    <row r="988" spans="1:10">
      <c r="A988" s="5"/>
      <c r="B988" s="295"/>
      <c r="C988" s="265"/>
      <c r="D988" s="10"/>
      <c r="E988" s="265"/>
      <c r="F988" s="414"/>
      <c r="G988" s="126"/>
      <c r="H988" s="126"/>
      <c r="I988" s="5"/>
      <c r="J988" s="5"/>
    </row>
    <row r="989" spans="1:10">
      <c r="A989" s="5"/>
      <c r="B989" s="295"/>
      <c r="C989" s="265"/>
      <c r="D989" s="10"/>
      <c r="E989" s="265"/>
      <c r="F989" s="414"/>
      <c r="G989" s="126"/>
      <c r="H989" s="126"/>
      <c r="I989" s="5"/>
      <c r="J989" s="5"/>
    </row>
    <row r="990" spans="1:10">
      <c r="A990" s="5"/>
      <c r="B990" s="295"/>
      <c r="C990" s="265"/>
      <c r="D990" s="10"/>
      <c r="E990" s="265"/>
      <c r="F990" s="414"/>
      <c r="G990" s="126"/>
      <c r="H990" s="126"/>
      <c r="I990" s="5"/>
      <c r="J990" s="5"/>
    </row>
    <row r="991" spans="1:10">
      <c r="A991" s="5"/>
      <c r="B991" s="295"/>
      <c r="C991" s="265"/>
      <c r="D991" s="10"/>
      <c r="E991" s="265"/>
      <c r="F991" s="414"/>
      <c r="G991" s="126"/>
      <c r="H991" s="126"/>
      <c r="I991" s="5"/>
      <c r="J991" s="5"/>
    </row>
    <row r="992" spans="1:10">
      <c r="A992" s="5"/>
      <c r="B992" s="295"/>
      <c r="C992" s="265"/>
      <c r="D992" s="10"/>
      <c r="E992" s="265"/>
      <c r="F992" s="414"/>
      <c r="G992" s="126"/>
      <c r="H992" s="126"/>
      <c r="I992" s="5"/>
      <c r="J992" s="5"/>
    </row>
    <row r="993" spans="1:10">
      <c r="A993" s="5"/>
      <c r="B993" s="295"/>
      <c r="C993" s="265"/>
      <c r="D993" s="10"/>
      <c r="E993" s="265"/>
      <c r="F993" s="414"/>
      <c r="G993" s="126"/>
      <c r="H993" s="126"/>
      <c r="I993" s="5"/>
      <c r="J993" s="5"/>
    </row>
    <row r="994" spans="1:10">
      <c r="A994" s="5"/>
      <c r="B994" s="295"/>
      <c r="C994" s="265"/>
      <c r="D994" s="10"/>
      <c r="E994" s="265"/>
      <c r="F994" s="414"/>
      <c r="G994" s="126"/>
      <c r="H994" s="126"/>
      <c r="I994" s="5"/>
      <c r="J994" s="5"/>
    </row>
    <row r="995" spans="1:10">
      <c r="A995" s="5"/>
      <c r="B995" s="295"/>
      <c r="C995" s="265"/>
      <c r="D995" s="10"/>
      <c r="E995" s="265"/>
      <c r="F995" s="414"/>
      <c r="G995" s="126"/>
      <c r="H995" s="126"/>
      <c r="I995" s="5"/>
      <c r="J995" s="5"/>
    </row>
    <row r="996" spans="1:10">
      <c r="A996" s="5"/>
      <c r="B996" s="295"/>
      <c r="C996" s="265"/>
      <c r="D996" s="10"/>
      <c r="E996" s="265"/>
      <c r="F996" s="414"/>
      <c r="G996" s="126"/>
      <c r="H996" s="126"/>
      <c r="I996" s="5"/>
      <c r="J996" s="5"/>
    </row>
    <row r="997" spans="1:10">
      <c r="A997" s="5"/>
      <c r="B997" s="295"/>
      <c r="C997" s="265"/>
      <c r="D997" s="10"/>
      <c r="E997" s="265"/>
      <c r="F997" s="414"/>
      <c r="G997" s="126"/>
      <c r="H997" s="126"/>
      <c r="I997" s="5"/>
      <c r="J997" s="5"/>
    </row>
    <row r="998" spans="1:10">
      <c r="A998" s="5"/>
      <c r="B998" s="295"/>
      <c r="C998" s="265"/>
      <c r="D998" s="10"/>
      <c r="E998" s="265"/>
      <c r="F998" s="414"/>
      <c r="G998" s="126"/>
      <c r="H998" s="126"/>
      <c r="I998" s="5"/>
      <c r="J998" s="5"/>
    </row>
    <row r="999" spans="1:10">
      <c r="A999" s="5"/>
      <c r="B999" s="295"/>
      <c r="C999" s="265"/>
      <c r="D999" s="10"/>
      <c r="E999" s="265"/>
      <c r="F999" s="414"/>
      <c r="G999" s="126"/>
      <c r="H999" s="126"/>
      <c r="I999" s="5"/>
      <c r="J999" s="5"/>
    </row>
    <row r="1000" spans="1:10">
      <c r="A1000" s="5"/>
      <c r="B1000" s="295"/>
      <c r="C1000" s="265"/>
      <c r="D1000" s="10"/>
      <c r="E1000" s="265"/>
      <c r="F1000" s="414"/>
      <c r="G1000" s="126"/>
      <c r="H1000" s="126"/>
      <c r="I1000" s="5"/>
      <c r="J1000" s="5"/>
    </row>
    <row r="1001" spans="1:10">
      <c r="A1001" s="5"/>
      <c r="B1001" s="295"/>
      <c r="C1001" s="265"/>
      <c r="D1001" s="10"/>
      <c r="E1001" s="265"/>
      <c r="F1001" s="414"/>
      <c r="G1001" s="126"/>
      <c r="H1001" s="126"/>
      <c r="I1001" s="5"/>
      <c r="J1001" s="5"/>
    </row>
    <row r="1002" spans="1:10">
      <c r="A1002" s="5"/>
      <c r="B1002" s="295"/>
      <c r="C1002" s="265"/>
      <c r="D1002" s="10"/>
      <c r="E1002" s="265"/>
      <c r="F1002" s="414"/>
      <c r="G1002" s="126"/>
      <c r="H1002" s="126"/>
      <c r="I1002" s="5"/>
      <c r="J1002" s="5"/>
    </row>
    <row r="1003" spans="1:10">
      <c r="A1003" s="5"/>
      <c r="B1003" s="295"/>
      <c r="C1003" s="265"/>
      <c r="D1003" s="10"/>
      <c r="E1003" s="265"/>
      <c r="F1003" s="414"/>
      <c r="G1003" s="126"/>
      <c r="H1003" s="126"/>
      <c r="I1003" s="5"/>
      <c r="J1003" s="5"/>
    </row>
    <row r="1004" spans="1:10">
      <c r="A1004" s="5"/>
      <c r="B1004" s="295"/>
      <c r="C1004" s="265"/>
      <c r="D1004" s="10"/>
      <c r="E1004" s="265"/>
      <c r="F1004" s="414"/>
      <c r="G1004" s="126"/>
      <c r="H1004" s="126"/>
      <c r="I1004" s="5"/>
      <c r="J1004" s="5"/>
    </row>
    <row r="1005" spans="1:10">
      <c r="A1005" s="5"/>
      <c r="B1005" s="295"/>
      <c r="C1005" s="265"/>
      <c r="D1005" s="10"/>
      <c r="E1005" s="265"/>
      <c r="F1005" s="414"/>
      <c r="G1005" s="126"/>
      <c r="H1005" s="126"/>
      <c r="I1005" s="5"/>
      <c r="J1005" s="5"/>
    </row>
    <row r="1006" spans="1:10">
      <c r="A1006" s="5"/>
      <c r="B1006" s="295"/>
      <c r="C1006" s="265"/>
      <c r="D1006" s="10"/>
      <c r="E1006" s="265"/>
      <c r="F1006" s="414"/>
      <c r="G1006" s="126"/>
      <c r="H1006" s="126"/>
      <c r="I1006" s="5"/>
      <c r="J1006" s="5"/>
    </row>
    <row r="1007" spans="1:10">
      <c r="A1007" s="5"/>
      <c r="B1007" s="295"/>
      <c r="C1007" s="265"/>
      <c r="D1007" s="10"/>
      <c r="E1007" s="265"/>
      <c r="F1007" s="414"/>
      <c r="G1007" s="126"/>
      <c r="H1007" s="126"/>
      <c r="I1007" s="5"/>
      <c r="J1007" s="5"/>
    </row>
    <row r="1008" spans="1:10">
      <c r="A1008" s="5"/>
      <c r="B1008" s="295"/>
      <c r="C1008" s="265"/>
      <c r="D1008" s="10"/>
      <c r="E1008" s="265"/>
      <c r="F1008" s="414"/>
      <c r="G1008" s="126"/>
      <c r="H1008" s="126"/>
      <c r="I1008" s="5"/>
      <c r="J1008" s="5"/>
    </row>
    <row r="1009" spans="1:10">
      <c r="A1009" s="5"/>
      <c r="B1009" s="295"/>
      <c r="C1009" s="265"/>
      <c r="D1009" s="10"/>
      <c r="E1009" s="265"/>
      <c r="F1009" s="414"/>
      <c r="G1009" s="126"/>
      <c r="H1009" s="126"/>
      <c r="I1009" s="5"/>
      <c r="J1009" s="5"/>
    </row>
    <row r="1010" spans="1:10">
      <c r="A1010" s="5"/>
      <c r="B1010" s="295"/>
      <c r="C1010" s="265"/>
      <c r="D1010" s="10"/>
      <c r="E1010" s="265"/>
      <c r="F1010" s="414"/>
      <c r="G1010" s="126"/>
      <c r="H1010" s="126"/>
      <c r="I1010" s="5"/>
      <c r="J1010" s="5"/>
    </row>
    <row r="1011" spans="1:10">
      <c r="A1011" s="5"/>
      <c r="B1011" s="295"/>
      <c r="C1011" s="265"/>
      <c r="D1011" s="10"/>
      <c r="E1011" s="265"/>
      <c r="F1011" s="414"/>
      <c r="G1011" s="126"/>
      <c r="H1011" s="126"/>
      <c r="I1011" s="5"/>
      <c r="J1011" s="5"/>
    </row>
    <row r="1012" spans="1:10">
      <c r="A1012" s="5"/>
      <c r="B1012" s="295"/>
      <c r="C1012" s="265"/>
      <c r="D1012" s="10"/>
      <c r="E1012" s="265"/>
      <c r="F1012" s="414"/>
      <c r="G1012" s="126"/>
      <c r="H1012" s="126"/>
      <c r="I1012" s="5"/>
      <c r="J1012" s="5"/>
    </row>
    <row r="1013" spans="1:10">
      <c r="A1013" s="5"/>
      <c r="B1013" s="295"/>
      <c r="C1013" s="265"/>
      <c r="D1013" s="10"/>
      <c r="E1013" s="265"/>
      <c r="F1013" s="414"/>
      <c r="G1013" s="126"/>
      <c r="H1013" s="126"/>
      <c r="I1013" s="5"/>
      <c r="J1013" s="5"/>
    </row>
    <row r="1014" spans="1:10">
      <c r="A1014" s="5"/>
      <c r="B1014" s="295"/>
      <c r="C1014" s="265"/>
      <c r="D1014" s="10"/>
      <c r="E1014" s="265"/>
      <c r="F1014" s="414"/>
      <c r="G1014" s="126"/>
      <c r="H1014" s="126"/>
      <c r="I1014" s="5"/>
      <c r="J1014" s="5"/>
    </row>
    <row r="1015" spans="1:10">
      <c r="A1015" s="5"/>
      <c r="B1015" s="295"/>
      <c r="C1015" s="265"/>
      <c r="D1015" s="10"/>
      <c r="E1015" s="265"/>
      <c r="F1015" s="414"/>
      <c r="G1015" s="126"/>
      <c r="H1015" s="126"/>
      <c r="I1015" s="5"/>
      <c r="J1015" s="5"/>
    </row>
    <row r="1016" spans="1:10">
      <c r="A1016" s="5"/>
      <c r="B1016" s="295"/>
      <c r="C1016" s="265"/>
      <c r="D1016" s="10"/>
      <c r="E1016" s="265"/>
      <c r="F1016" s="414"/>
      <c r="G1016" s="126"/>
      <c r="H1016" s="126"/>
      <c r="I1016" s="5"/>
      <c r="J1016" s="5"/>
    </row>
    <row r="1017" spans="1:10">
      <c r="A1017" s="5"/>
      <c r="B1017" s="295"/>
      <c r="C1017" s="265"/>
      <c r="D1017" s="10"/>
      <c r="E1017" s="265"/>
      <c r="F1017" s="414"/>
      <c r="G1017" s="126"/>
      <c r="H1017" s="126"/>
      <c r="I1017" s="5"/>
      <c r="J1017" s="5"/>
    </row>
    <row r="1018" spans="1:10">
      <c r="A1018" s="5"/>
      <c r="B1018" s="295"/>
      <c r="C1018" s="265"/>
      <c r="D1018" s="10"/>
      <c r="E1018" s="265"/>
      <c r="F1018" s="414"/>
      <c r="G1018" s="126"/>
      <c r="H1018" s="126"/>
      <c r="I1018" s="5"/>
      <c r="J1018" s="5"/>
    </row>
    <row r="1019" spans="1:10">
      <c r="A1019" s="5"/>
      <c r="B1019" s="295"/>
      <c r="C1019" s="265"/>
      <c r="D1019" s="10"/>
      <c r="E1019" s="265"/>
      <c r="F1019" s="414"/>
      <c r="G1019" s="126"/>
      <c r="H1019" s="126"/>
      <c r="I1019" s="5"/>
      <c r="J1019" s="5"/>
    </row>
    <row r="1020" spans="1:10">
      <c r="A1020" s="5"/>
      <c r="B1020" s="295"/>
      <c r="C1020" s="265"/>
      <c r="D1020" s="10"/>
      <c r="E1020" s="265"/>
      <c r="F1020" s="414"/>
      <c r="G1020" s="126"/>
      <c r="H1020" s="126"/>
      <c r="I1020" s="5"/>
      <c r="J1020" s="5"/>
    </row>
    <row r="1021" spans="1:10">
      <c r="A1021" s="5"/>
      <c r="B1021" s="295"/>
      <c r="C1021" s="265"/>
      <c r="D1021" s="10"/>
      <c r="E1021" s="265"/>
      <c r="F1021" s="414"/>
      <c r="G1021" s="126"/>
      <c r="H1021" s="126"/>
      <c r="I1021" s="5"/>
      <c r="J1021" s="5"/>
    </row>
    <row r="1022" spans="1:10">
      <c r="A1022" s="5"/>
      <c r="B1022" s="295"/>
      <c r="C1022" s="265"/>
      <c r="D1022" s="10"/>
      <c r="E1022" s="265"/>
      <c r="F1022" s="414"/>
      <c r="G1022" s="126"/>
      <c r="H1022" s="126"/>
      <c r="I1022" s="5"/>
      <c r="J1022" s="5"/>
    </row>
    <row r="1023" spans="1:10">
      <c r="A1023" s="5"/>
      <c r="B1023" s="295"/>
      <c r="C1023" s="265"/>
      <c r="D1023" s="10"/>
      <c r="E1023" s="265"/>
      <c r="F1023" s="414"/>
      <c r="G1023" s="126"/>
      <c r="H1023" s="126"/>
      <c r="I1023" s="5"/>
      <c r="J1023" s="5"/>
    </row>
    <row r="1024" spans="1:10">
      <c r="A1024" s="5"/>
      <c r="B1024" s="295"/>
      <c r="C1024" s="265"/>
      <c r="D1024" s="10"/>
      <c r="E1024" s="265"/>
      <c r="F1024" s="414"/>
      <c r="G1024" s="126"/>
      <c r="H1024" s="126"/>
      <c r="I1024" s="5"/>
      <c r="J1024" s="5"/>
    </row>
  </sheetData>
  <mergeCells count="485">
    <mergeCell ref="A503:B504"/>
    <mergeCell ref="D503:D504"/>
    <mergeCell ref="A505:B506"/>
    <mergeCell ref="A507:A508"/>
    <mergeCell ref="A509:D509"/>
    <mergeCell ref="J510:J511"/>
    <mergeCell ref="D492:D493"/>
    <mergeCell ref="A494:D494"/>
    <mergeCell ref="A495:B495"/>
    <mergeCell ref="J495:J508"/>
    <mergeCell ref="A496:B497"/>
    <mergeCell ref="D496:D497"/>
    <mergeCell ref="A498:B500"/>
    <mergeCell ref="D498:D500"/>
    <mergeCell ref="A501:B502"/>
    <mergeCell ref="D501:D502"/>
    <mergeCell ref="A485:D485"/>
    <mergeCell ref="A486:A488"/>
    <mergeCell ref="B486:B488"/>
    <mergeCell ref="D486:D488"/>
    <mergeCell ref="J486:J493"/>
    <mergeCell ref="A490:A491"/>
    <mergeCell ref="B490:B491"/>
    <mergeCell ref="D490:D491"/>
    <mergeCell ref="A492:A493"/>
    <mergeCell ref="B492:B493"/>
    <mergeCell ref="A477:D477"/>
    <mergeCell ref="A478:A480"/>
    <mergeCell ref="C478:C480"/>
    <mergeCell ref="J478:J484"/>
    <mergeCell ref="A481:A482"/>
    <mergeCell ref="B481:B482"/>
    <mergeCell ref="D481:D482"/>
    <mergeCell ref="A483:A484"/>
    <mergeCell ref="B483:B484"/>
    <mergeCell ref="D483:D484"/>
    <mergeCell ref="A463:D463"/>
    <mergeCell ref="J464:J476"/>
    <mergeCell ref="C466:D466"/>
    <mergeCell ref="C467:D467"/>
    <mergeCell ref="C468:D468"/>
    <mergeCell ref="A470:A475"/>
    <mergeCell ref="B470:B475"/>
    <mergeCell ref="I458:I460"/>
    <mergeCell ref="C461:C462"/>
    <mergeCell ref="F461:F462"/>
    <mergeCell ref="G461:G462"/>
    <mergeCell ref="H461:H462"/>
    <mergeCell ref="I461:I462"/>
    <mergeCell ref="F458:F460"/>
    <mergeCell ref="G458:G460"/>
    <mergeCell ref="H458:H460"/>
    <mergeCell ref="I443:I447"/>
    <mergeCell ref="C448:C452"/>
    <mergeCell ref="C453:C457"/>
    <mergeCell ref="A458:A462"/>
    <mergeCell ref="C458:C460"/>
    <mergeCell ref="D458:D462"/>
    <mergeCell ref="E458:E462"/>
    <mergeCell ref="I438:I442"/>
    <mergeCell ref="C443:C447"/>
    <mergeCell ref="E443:E447"/>
    <mergeCell ref="F443:F447"/>
    <mergeCell ref="G443:G447"/>
    <mergeCell ref="H443:H447"/>
    <mergeCell ref="A437:D437"/>
    <mergeCell ref="J437:J462"/>
    <mergeCell ref="A438:A457"/>
    <mergeCell ref="C438:C442"/>
    <mergeCell ref="D438:D457"/>
    <mergeCell ref="E438:E442"/>
    <mergeCell ref="F438:F442"/>
    <mergeCell ref="G438:G442"/>
    <mergeCell ref="H438:H442"/>
    <mergeCell ref="I422:I426"/>
    <mergeCell ref="C427:C431"/>
    <mergeCell ref="A432:A436"/>
    <mergeCell ref="C432:C433"/>
    <mergeCell ref="D432:D436"/>
    <mergeCell ref="C434:C436"/>
    <mergeCell ref="I417:I421"/>
    <mergeCell ref="J417:J436"/>
    <mergeCell ref="C422:C426"/>
    <mergeCell ref="E422:E426"/>
    <mergeCell ref="F422:F426"/>
    <mergeCell ref="G422:G426"/>
    <mergeCell ref="H422:H426"/>
    <mergeCell ref="E417:E421"/>
    <mergeCell ref="F417:F421"/>
    <mergeCell ref="G417:G421"/>
    <mergeCell ref="H417:H421"/>
    <mergeCell ref="A407:A414"/>
    <mergeCell ref="C407:C410"/>
    <mergeCell ref="D407:D414"/>
    <mergeCell ref="C411:C414"/>
    <mergeCell ref="A415:D415"/>
    <mergeCell ref="A417:A431"/>
    <mergeCell ref="C417:C421"/>
    <mergeCell ref="D417:D431"/>
    <mergeCell ref="C392:C395"/>
    <mergeCell ref="D392:D393"/>
    <mergeCell ref="D394:D395"/>
    <mergeCell ref="A396:D396"/>
    <mergeCell ref="A397:A406"/>
    <mergeCell ref="C397:C401"/>
    <mergeCell ref="D397:D406"/>
    <mergeCell ref="C402:C406"/>
    <mergeCell ref="A378:C378"/>
    <mergeCell ref="A379:D379"/>
    <mergeCell ref="J379:J414"/>
    <mergeCell ref="A380:A387"/>
    <mergeCell ref="C380:C382"/>
    <mergeCell ref="D380:D387"/>
    <mergeCell ref="C383:C387"/>
    <mergeCell ref="A388:A395"/>
    <mergeCell ref="C388:C391"/>
    <mergeCell ref="D388:D390"/>
    <mergeCell ref="F370:F372"/>
    <mergeCell ref="G370:G372"/>
    <mergeCell ref="H370:H372"/>
    <mergeCell ref="A374:A376"/>
    <mergeCell ref="C374:C376"/>
    <mergeCell ref="F374:F376"/>
    <mergeCell ref="G374:G376"/>
    <mergeCell ref="H374:H376"/>
    <mergeCell ref="H364:H367"/>
    <mergeCell ref="J364:J377"/>
    <mergeCell ref="A368:A369"/>
    <mergeCell ref="C368:C369"/>
    <mergeCell ref="D368:D376"/>
    <mergeCell ref="F368:F369"/>
    <mergeCell ref="G368:G369"/>
    <mergeCell ref="H368:H369"/>
    <mergeCell ref="A370:A372"/>
    <mergeCell ref="C370:C372"/>
    <mergeCell ref="A363:C363"/>
    <mergeCell ref="A364:A367"/>
    <mergeCell ref="C364:C367"/>
    <mergeCell ref="D364:D367"/>
    <mergeCell ref="F364:F367"/>
    <mergeCell ref="G364:G367"/>
    <mergeCell ref="A355:D355"/>
    <mergeCell ref="A356:A362"/>
    <mergeCell ref="B356:B357"/>
    <mergeCell ref="D356:D362"/>
    <mergeCell ref="B358:B359"/>
    <mergeCell ref="B360:B361"/>
    <mergeCell ref="A343:D343"/>
    <mergeCell ref="A344:D344"/>
    <mergeCell ref="J344:J362"/>
    <mergeCell ref="A345:A354"/>
    <mergeCell ref="B345:B346"/>
    <mergeCell ref="D345:D354"/>
    <mergeCell ref="B347:B348"/>
    <mergeCell ref="B349:B350"/>
    <mergeCell ref="B351:B352"/>
    <mergeCell ref="B353:B354"/>
    <mergeCell ref="A335:D335"/>
    <mergeCell ref="J335:J342"/>
    <mergeCell ref="A336:A338"/>
    <mergeCell ref="D336:D338"/>
    <mergeCell ref="A340:A342"/>
    <mergeCell ref="D340:D342"/>
    <mergeCell ref="B324:B325"/>
    <mergeCell ref="B326:B327"/>
    <mergeCell ref="B328:B329"/>
    <mergeCell ref="B330:B331"/>
    <mergeCell ref="B332:B333"/>
    <mergeCell ref="A334:D334"/>
    <mergeCell ref="J308:J312"/>
    <mergeCell ref="A313:D313"/>
    <mergeCell ref="A314:A333"/>
    <mergeCell ref="B314:B315"/>
    <mergeCell ref="D314:D333"/>
    <mergeCell ref="J314:J332"/>
    <mergeCell ref="B316:B317"/>
    <mergeCell ref="B318:B319"/>
    <mergeCell ref="B320:B321"/>
    <mergeCell ref="B322:B323"/>
    <mergeCell ref="B300:B301"/>
    <mergeCell ref="B302:B303"/>
    <mergeCell ref="B304:B305"/>
    <mergeCell ref="B306:B307"/>
    <mergeCell ref="A308:A312"/>
    <mergeCell ref="D308:D312"/>
    <mergeCell ref="A288:D288"/>
    <mergeCell ref="A289:D289"/>
    <mergeCell ref="A290:A307"/>
    <mergeCell ref="B290:B291"/>
    <mergeCell ref="D290:D307"/>
    <mergeCell ref="J290:J307"/>
    <mergeCell ref="B292:B293"/>
    <mergeCell ref="B294:B295"/>
    <mergeCell ref="B296:B297"/>
    <mergeCell ref="B298:B299"/>
    <mergeCell ref="A282:A284"/>
    <mergeCell ref="B282:B284"/>
    <mergeCell ref="D282:D284"/>
    <mergeCell ref="A285:A287"/>
    <mergeCell ref="B285:B287"/>
    <mergeCell ref="D285:D287"/>
    <mergeCell ref="A276:A278"/>
    <mergeCell ref="B276:B278"/>
    <mergeCell ref="D276:D278"/>
    <mergeCell ref="A279:A281"/>
    <mergeCell ref="B279:B281"/>
    <mergeCell ref="D279:D281"/>
    <mergeCell ref="A264:A272"/>
    <mergeCell ref="B264:B266"/>
    <mergeCell ref="D264:D272"/>
    <mergeCell ref="B267:B269"/>
    <mergeCell ref="B270:B272"/>
    <mergeCell ref="A273:A275"/>
    <mergeCell ref="B273:B275"/>
    <mergeCell ref="D273:D275"/>
    <mergeCell ref="B255:B257"/>
    <mergeCell ref="A258:A260"/>
    <mergeCell ref="B258:B260"/>
    <mergeCell ref="D258:D260"/>
    <mergeCell ref="A261:A263"/>
    <mergeCell ref="B261:B263"/>
    <mergeCell ref="D261:D263"/>
    <mergeCell ref="A246:B246"/>
    <mergeCell ref="A247:D247"/>
    <mergeCell ref="A248:D248"/>
    <mergeCell ref="J248:J287"/>
    <mergeCell ref="A249:A251"/>
    <mergeCell ref="B249:B251"/>
    <mergeCell ref="D249:D257"/>
    <mergeCell ref="A252:A254"/>
    <mergeCell ref="B252:B254"/>
    <mergeCell ref="A255:A257"/>
    <mergeCell ref="A240:B241"/>
    <mergeCell ref="J240:J241"/>
    <mergeCell ref="A242:B242"/>
    <mergeCell ref="A243:B243"/>
    <mergeCell ref="A244:B245"/>
    <mergeCell ref="J244:J245"/>
    <mergeCell ref="A234:B235"/>
    <mergeCell ref="J234:J235"/>
    <mergeCell ref="A236:B237"/>
    <mergeCell ref="J236:J237"/>
    <mergeCell ref="A238:B239"/>
    <mergeCell ref="J238:J239"/>
    <mergeCell ref="A228:B229"/>
    <mergeCell ref="J228:J229"/>
    <mergeCell ref="A230:B231"/>
    <mergeCell ref="J230:J231"/>
    <mergeCell ref="A232:B233"/>
    <mergeCell ref="J232:J233"/>
    <mergeCell ref="A222:B222"/>
    <mergeCell ref="A223:B223"/>
    <mergeCell ref="A224:D224"/>
    <mergeCell ref="A225:B225"/>
    <mergeCell ref="A226:B227"/>
    <mergeCell ref="J226:J227"/>
    <mergeCell ref="A215:D215"/>
    <mergeCell ref="A216:B217"/>
    <mergeCell ref="J216:J217"/>
    <mergeCell ref="A218:B219"/>
    <mergeCell ref="J218:J219"/>
    <mergeCell ref="A220:B221"/>
    <mergeCell ref="J220:J221"/>
    <mergeCell ref="A203:B205"/>
    <mergeCell ref="A206:B207"/>
    <mergeCell ref="A208:B208"/>
    <mergeCell ref="A209:B211"/>
    <mergeCell ref="A212:B213"/>
    <mergeCell ref="A214:D214"/>
    <mergeCell ref="D179:D181"/>
    <mergeCell ref="A183:B185"/>
    <mergeCell ref="J183:J213"/>
    <mergeCell ref="A186:B188"/>
    <mergeCell ref="A189:B190"/>
    <mergeCell ref="A191:B193"/>
    <mergeCell ref="A194:B196"/>
    <mergeCell ref="A197:B198"/>
    <mergeCell ref="A199:B199"/>
    <mergeCell ref="A200:B202"/>
    <mergeCell ref="D161:D163"/>
    <mergeCell ref="A165:B165"/>
    <mergeCell ref="J165:J168"/>
    <mergeCell ref="A166:B168"/>
    <mergeCell ref="A169:D169"/>
    <mergeCell ref="A170:B172"/>
    <mergeCell ref="J170:J181"/>
    <mergeCell ref="A173:B175"/>
    <mergeCell ref="A176:B178"/>
    <mergeCell ref="A179:B181"/>
    <mergeCell ref="J141:J163"/>
    <mergeCell ref="A144:B146"/>
    <mergeCell ref="A147:B149"/>
    <mergeCell ref="A150:B152"/>
    <mergeCell ref="A153:B154"/>
    <mergeCell ref="A155:B157"/>
    <mergeCell ref="D155:D157"/>
    <mergeCell ref="A158:B160"/>
    <mergeCell ref="D158:D160"/>
    <mergeCell ref="A161:B163"/>
    <mergeCell ref="A136:D136"/>
    <mergeCell ref="A137:B137"/>
    <mergeCell ref="A138:B138"/>
    <mergeCell ref="A139:B139"/>
    <mergeCell ref="A140:D140"/>
    <mergeCell ref="A141:B143"/>
    <mergeCell ref="A127:B128"/>
    <mergeCell ref="A129:B131"/>
    <mergeCell ref="A132:D132"/>
    <mergeCell ref="A133:D133"/>
    <mergeCell ref="A134:B134"/>
    <mergeCell ref="A135:B135"/>
    <mergeCell ref="A114:B115"/>
    <mergeCell ref="A116:B117"/>
    <mergeCell ref="A118:B119"/>
    <mergeCell ref="A120:B121"/>
    <mergeCell ref="A122:B123"/>
    <mergeCell ref="A124:B126"/>
    <mergeCell ref="A108:B113"/>
    <mergeCell ref="F108:F110"/>
    <mergeCell ref="G108:G110"/>
    <mergeCell ref="H108:H110"/>
    <mergeCell ref="F111:F113"/>
    <mergeCell ref="G111:G113"/>
    <mergeCell ref="H111:H113"/>
    <mergeCell ref="A102:B107"/>
    <mergeCell ref="F102:F104"/>
    <mergeCell ref="G102:G104"/>
    <mergeCell ref="H102:H104"/>
    <mergeCell ref="F105:F107"/>
    <mergeCell ref="G105:G107"/>
    <mergeCell ref="H105:H107"/>
    <mergeCell ref="F93:F95"/>
    <mergeCell ref="G93:G95"/>
    <mergeCell ref="H93:H95"/>
    <mergeCell ref="A96:B101"/>
    <mergeCell ref="F96:F98"/>
    <mergeCell ref="G96:G98"/>
    <mergeCell ref="H96:H98"/>
    <mergeCell ref="F99:F101"/>
    <mergeCell ref="G99:G101"/>
    <mergeCell ref="H99:H101"/>
    <mergeCell ref="A82:D82"/>
    <mergeCell ref="J82:J131"/>
    <mergeCell ref="A83:B84"/>
    <mergeCell ref="A85:B86"/>
    <mergeCell ref="A87:B88"/>
    <mergeCell ref="A89:B89"/>
    <mergeCell ref="A90:B95"/>
    <mergeCell ref="F90:F92"/>
    <mergeCell ref="G90:G92"/>
    <mergeCell ref="H90:H92"/>
    <mergeCell ref="J72:J74"/>
    <mergeCell ref="J75:J80"/>
    <mergeCell ref="A77:A78"/>
    <mergeCell ref="C77:C78"/>
    <mergeCell ref="D77:D78"/>
    <mergeCell ref="A79:A80"/>
    <mergeCell ref="C79:C80"/>
    <mergeCell ref="D79:D80"/>
    <mergeCell ref="I72:I74"/>
    <mergeCell ref="I69:I71"/>
    <mergeCell ref="J69:J71"/>
    <mergeCell ref="A72:A74"/>
    <mergeCell ref="C72:C74"/>
    <mergeCell ref="E72:E74"/>
    <mergeCell ref="F72:F74"/>
    <mergeCell ref="G72:G74"/>
    <mergeCell ref="H72:H74"/>
    <mergeCell ref="H69:H71"/>
    <mergeCell ref="I65:I67"/>
    <mergeCell ref="A68:D68"/>
    <mergeCell ref="A69:A71"/>
    <mergeCell ref="C69:C71"/>
    <mergeCell ref="E69:E71"/>
    <mergeCell ref="F69:F71"/>
    <mergeCell ref="G69:G71"/>
    <mergeCell ref="F65:F67"/>
    <mergeCell ref="G65:G67"/>
    <mergeCell ref="H65:H67"/>
    <mergeCell ref="A65:B67"/>
    <mergeCell ref="D65:D67"/>
    <mergeCell ref="E65:E67"/>
    <mergeCell ref="H62:H64"/>
    <mergeCell ref="I62:I64"/>
    <mergeCell ref="I59:I61"/>
    <mergeCell ref="A62:B64"/>
    <mergeCell ref="D62:D64"/>
    <mergeCell ref="E62:E64"/>
    <mergeCell ref="F62:F64"/>
    <mergeCell ref="G62:G64"/>
    <mergeCell ref="F59:F61"/>
    <mergeCell ref="G59:G61"/>
    <mergeCell ref="H59:H61"/>
    <mergeCell ref="A59:B61"/>
    <mergeCell ref="D59:D61"/>
    <mergeCell ref="E59:E61"/>
    <mergeCell ref="H54:H57"/>
    <mergeCell ref="I54:I57"/>
    <mergeCell ref="I51:I53"/>
    <mergeCell ref="A54:B57"/>
    <mergeCell ref="D54:D57"/>
    <mergeCell ref="E54:E57"/>
    <mergeCell ref="F54:F57"/>
    <mergeCell ref="G54:G57"/>
    <mergeCell ref="F51:F53"/>
    <mergeCell ref="G51:G53"/>
    <mergeCell ref="H51:H53"/>
    <mergeCell ref="F48:F50"/>
    <mergeCell ref="G48:G50"/>
    <mergeCell ref="H48:H50"/>
    <mergeCell ref="A51:B53"/>
    <mergeCell ref="D51:D53"/>
    <mergeCell ref="E51:E53"/>
    <mergeCell ref="J42:J45"/>
    <mergeCell ref="A46:D46"/>
    <mergeCell ref="A47:D47"/>
    <mergeCell ref="J47:J67"/>
    <mergeCell ref="A48:B50"/>
    <mergeCell ref="D48:D50"/>
    <mergeCell ref="E48:E50"/>
    <mergeCell ref="G42:G45"/>
    <mergeCell ref="H42:H45"/>
    <mergeCell ref="I42:I45"/>
    <mergeCell ref="I36:I40"/>
    <mergeCell ref="J36:J40"/>
    <mergeCell ref="A41:D41"/>
    <mergeCell ref="A42:B45"/>
    <mergeCell ref="D42:D45"/>
    <mergeCell ref="E42:E45"/>
    <mergeCell ref="F42:F45"/>
    <mergeCell ref="H36:H40"/>
    <mergeCell ref="I31:I35"/>
    <mergeCell ref="J31:J35"/>
    <mergeCell ref="A36:B40"/>
    <mergeCell ref="D36:D40"/>
    <mergeCell ref="E36:E40"/>
    <mergeCell ref="F36:F40"/>
    <mergeCell ref="G36:G40"/>
    <mergeCell ref="H31:H35"/>
    <mergeCell ref="I26:I30"/>
    <mergeCell ref="J26:J30"/>
    <mergeCell ref="A31:B35"/>
    <mergeCell ref="D31:D35"/>
    <mergeCell ref="E31:E35"/>
    <mergeCell ref="F31:F35"/>
    <mergeCell ref="G31:G35"/>
    <mergeCell ref="H26:H30"/>
    <mergeCell ref="I21:I25"/>
    <mergeCell ref="J21:J25"/>
    <mergeCell ref="A26:B30"/>
    <mergeCell ref="D26:D30"/>
    <mergeCell ref="E26:E30"/>
    <mergeCell ref="F26:F30"/>
    <mergeCell ref="G26:G30"/>
    <mergeCell ref="H21:H25"/>
    <mergeCell ref="I18:I20"/>
    <mergeCell ref="A21:B25"/>
    <mergeCell ref="D21:D25"/>
    <mergeCell ref="E21:E25"/>
    <mergeCell ref="F21:F25"/>
    <mergeCell ref="G21:G25"/>
    <mergeCell ref="F18:F20"/>
    <mergeCell ref="G18:G20"/>
    <mergeCell ref="H18:H20"/>
    <mergeCell ref="A18:B20"/>
    <mergeCell ref="D18:D20"/>
    <mergeCell ref="E18:E20"/>
    <mergeCell ref="I14:I17"/>
    <mergeCell ref="J11:J20"/>
    <mergeCell ref="A14:B17"/>
    <mergeCell ref="D14:D17"/>
    <mergeCell ref="E14:E17"/>
    <mergeCell ref="F14:F17"/>
    <mergeCell ref="G14:G17"/>
    <mergeCell ref="H14:H17"/>
    <mergeCell ref="H11:H13"/>
    <mergeCell ref="I11:I13"/>
    <mergeCell ref="E11:E13"/>
    <mergeCell ref="F11:F13"/>
    <mergeCell ref="G11:G13"/>
    <mergeCell ref="A6:D6"/>
    <mergeCell ref="A9:D9"/>
    <mergeCell ref="A10:D10"/>
    <mergeCell ref="A11:B13"/>
    <mergeCell ref="D11:D13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F0000"/>
  </sheetPr>
  <dimension ref="A1:AM1033"/>
  <sheetViews>
    <sheetView view="pageBreakPreview" topLeftCell="A500" zoomScale="80" zoomScaleNormal="80" zoomScaleSheetLayoutView="80" workbookViewId="0">
      <selection activeCell="E534" sqref="E534"/>
    </sheetView>
  </sheetViews>
  <sheetFormatPr defaultColWidth="14.42578125" defaultRowHeight="15" customHeight="1"/>
  <cols>
    <col min="1" max="1" width="48.140625" customWidth="1"/>
    <col min="2" max="2" width="23" customWidth="1"/>
    <col min="3" max="3" width="16.28515625" customWidth="1"/>
    <col min="4" max="4" width="14.5703125" customWidth="1"/>
    <col min="5" max="5" width="11" style="125" customWidth="1"/>
    <col min="6" max="6" width="37" customWidth="1"/>
    <col min="7" max="8" width="11.7109375" customWidth="1"/>
  </cols>
  <sheetData>
    <row r="1" spans="1:8" ht="19.5" customHeight="1">
      <c r="A1" s="1"/>
      <c r="B1" s="2"/>
      <c r="C1" s="3"/>
      <c r="D1" s="3"/>
      <c r="E1" s="114"/>
      <c r="F1" s="6" t="s">
        <v>0</v>
      </c>
      <c r="G1" s="1"/>
      <c r="H1" s="1"/>
    </row>
    <row r="2" spans="1:8" ht="19.5" customHeight="1">
      <c r="A2" s="1"/>
      <c r="B2" s="2"/>
      <c r="C2" s="3"/>
      <c r="D2" s="3"/>
      <c r="E2" s="115"/>
      <c r="F2" s="6" t="s">
        <v>357</v>
      </c>
      <c r="G2" s="1"/>
      <c r="H2" s="1"/>
    </row>
    <row r="3" spans="1:8" ht="19.5" customHeight="1">
      <c r="A3" s="1"/>
      <c r="B3" s="2"/>
      <c r="C3" s="3"/>
      <c r="D3" s="3"/>
      <c r="E3" s="115"/>
      <c r="F3" s="6" t="s">
        <v>2</v>
      </c>
      <c r="G3" s="1"/>
      <c r="H3" s="1"/>
    </row>
    <row r="4" spans="1:8" ht="19.5" customHeight="1">
      <c r="A4" s="1"/>
      <c r="B4" s="2"/>
      <c r="C4" s="3"/>
      <c r="D4" s="3"/>
      <c r="E4" s="114"/>
      <c r="F4" s="1"/>
      <c r="G4" s="1"/>
      <c r="H4" s="1"/>
    </row>
    <row r="5" spans="1:8" ht="19.5" customHeight="1">
      <c r="A5" s="1"/>
      <c r="B5" s="9"/>
      <c r="C5" s="3"/>
      <c r="D5" s="3"/>
      <c r="E5" s="114"/>
      <c r="F5" s="1"/>
      <c r="G5" s="1"/>
      <c r="H5" s="1"/>
    </row>
    <row r="6" spans="1:8" ht="19.5" customHeight="1">
      <c r="A6" s="1"/>
      <c r="B6" s="2"/>
      <c r="C6" s="3"/>
      <c r="D6" s="10"/>
      <c r="E6" s="114"/>
      <c r="F6" s="1"/>
      <c r="G6" s="1"/>
      <c r="H6" s="1"/>
    </row>
    <row r="7" spans="1:8" ht="19.5" customHeight="1">
      <c r="A7" s="1"/>
      <c r="B7" s="2"/>
      <c r="C7" s="3"/>
      <c r="D7" s="10"/>
      <c r="E7" s="114"/>
      <c r="F7" s="1"/>
      <c r="G7" s="1"/>
      <c r="H7" s="1"/>
    </row>
    <row r="8" spans="1:8" ht="19.5" customHeight="1">
      <c r="A8" s="1"/>
      <c r="B8" s="2"/>
      <c r="C8" s="3"/>
      <c r="D8" s="10"/>
      <c r="E8" s="114"/>
      <c r="F8" s="1"/>
      <c r="G8" s="1"/>
      <c r="H8" s="1"/>
    </row>
    <row r="9" spans="1:8" ht="19.5" customHeight="1">
      <c r="A9" s="1"/>
      <c r="B9" s="2"/>
      <c r="C9" s="3"/>
      <c r="D9" s="10"/>
      <c r="E9" s="114"/>
      <c r="F9" s="1"/>
      <c r="G9" s="1"/>
      <c r="H9" s="1"/>
    </row>
    <row r="10" spans="1:8" ht="19.5" customHeight="1">
      <c r="A10" s="1"/>
      <c r="B10" s="97"/>
      <c r="C10" s="3"/>
      <c r="D10" s="10"/>
      <c r="E10" s="114"/>
      <c r="F10" s="1"/>
      <c r="G10" s="1"/>
      <c r="H10" s="1"/>
    </row>
    <row r="11" spans="1:8" ht="19.5" customHeight="1">
      <c r="A11" s="1"/>
      <c r="B11" s="9"/>
      <c r="C11" s="3"/>
      <c r="D11" s="10"/>
      <c r="E11" s="114"/>
      <c r="F11" s="1"/>
      <c r="G11" s="1"/>
      <c r="H11" s="1"/>
    </row>
    <row r="12" spans="1:8" ht="19.5" customHeight="1">
      <c r="A12" s="1"/>
      <c r="B12" s="9"/>
      <c r="C12" s="3"/>
      <c r="D12" s="10"/>
      <c r="E12" s="114"/>
      <c r="F12" s="1"/>
      <c r="G12" s="1"/>
      <c r="H12" s="1"/>
    </row>
    <row r="13" spans="1:8" ht="19.5" customHeight="1">
      <c r="A13" s="1"/>
      <c r="B13" s="9"/>
      <c r="C13" s="3"/>
      <c r="D13" s="10"/>
      <c r="E13" s="114"/>
      <c r="F13" s="1"/>
      <c r="G13" s="1"/>
      <c r="H13" s="1"/>
    </row>
    <row r="14" spans="1:8" ht="19.5" customHeight="1">
      <c r="A14" s="1"/>
      <c r="B14" s="97"/>
      <c r="C14" s="3"/>
      <c r="D14" s="10"/>
      <c r="E14" s="114"/>
      <c r="F14" s="1"/>
      <c r="G14" s="1"/>
      <c r="H14" s="1"/>
    </row>
    <row r="15" spans="1:8" ht="19.5" customHeight="1">
      <c r="A15" s="1"/>
      <c r="B15" s="9"/>
      <c r="C15" s="3"/>
      <c r="D15" s="10"/>
      <c r="E15" s="114"/>
      <c r="F15" s="1"/>
      <c r="G15" s="1"/>
      <c r="H15" s="1"/>
    </row>
    <row r="16" spans="1:8" ht="19.5" customHeight="1">
      <c r="A16" s="1"/>
      <c r="B16" s="9"/>
      <c r="C16" s="3"/>
      <c r="D16" s="10"/>
      <c r="E16" s="114"/>
      <c r="F16" s="1"/>
      <c r="G16" s="1"/>
      <c r="H16" s="1"/>
    </row>
    <row r="17" spans="1:39" ht="30" customHeight="1">
      <c r="A17" s="5"/>
      <c r="B17" s="9"/>
      <c r="C17" s="3"/>
      <c r="D17" s="10"/>
      <c r="E17" s="114"/>
      <c r="F17" s="5"/>
      <c r="G17" s="1"/>
      <c r="H17" s="1"/>
    </row>
    <row r="18" spans="1:39" ht="30" customHeight="1">
      <c r="A18" s="5"/>
      <c r="B18" s="9"/>
      <c r="C18" s="11" t="str">
        <f>'Прайс рабочий'!C4</f>
        <v>Прайс на декабрь 2023</v>
      </c>
      <c r="D18" s="10"/>
      <c r="E18" s="114"/>
      <c r="F18" s="5"/>
      <c r="G18" s="1"/>
      <c r="H18" s="1"/>
    </row>
    <row r="19" spans="1:39" ht="59.25" customHeight="1">
      <c r="A19" s="12" t="s">
        <v>3</v>
      </c>
      <c r="B19" s="13" t="s">
        <v>4</v>
      </c>
      <c r="C19" s="13" t="s">
        <v>5</v>
      </c>
      <c r="D19" s="14" t="s">
        <v>6</v>
      </c>
      <c r="E19" s="537" t="s">
        <v>12</v>
      </c>
      <c r="F19" s="517" t="s">
        <v>17</v>
      </c>
      <c r="G19" s="18"/>
      <c r="H19" s="18"/>
    </row>
    <row r="20" spans="1:39" ht="28.5" customHeight="1">
      <c r="A20" s="566" t="s">
        <v>805</v>
      </c>
      <c r="B20" s="567"/>
      <c r="C20" s="567"/>
      <c r="D20" s="568"/>
      <c r="E20" s="534"/>
      <c r="F20" s="83"/>
      <c r="G20" s="767"/>
      <c r="H20" s="535"/>
      <c r="I20" s="469"/>
      <c r="J20" s="469"/>
      <c r="K20" s="524"/>
      <c r="L20" s="524"/>
      <c r="M20" s="469"/>
      <c r="N20" s="469"/>
      <c r="O20" s="469"/>
      <c r="P20" s="469"/>
      <c r="Q20" s="19"/>
      <c r="R20" s="19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ht="45.75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32"/>
      <c r="G21" s="767"/>
      <c r="H21" s="551"/>
      <c r="I21" s="551"/>
      <c r="J21" s="551"/>
      <c r="K21" s="552"/>
      <c r="L21" s="552"/>
      <c r="M21" s="551"/>
      <c r="N21" s="551"/>
      <c r="O21" s="551"/>
      <c r="P21" s="551"/>
      <c r="Q21" s="551"/>
      <c r="R21" s="55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ht="96" customHeight="1">
      <c r="A22" s="532" t="s">
        <v>807</v>
      </c>
      <c r="B22" s="533" t="s">
        <v>806</v>
      </c>
      <c r="C22" s="520" t="s">
        <v>804</v>
      </c>
      <c r="D22" s="24" t="s">
        <v>779</v>
      </c>
      <c r="E22" s="538">
        <v>43650</v>
      </c>
      <c r="F22" s="518"/>
      <c r="G22" s="767"/>
      <c r="H22" s="536"/>
    </row>
    <row r="23" spans="1:39" ht="28.5" customHeight="1">
      <c r="A23" s="603" t="s">
        <v>22</v>
      </c>
      <c r="B23" s="765"/>
      <c r="C23" s="765"/>
      <c r="D23" s="766"/>
      <c r="E23" s="539"/>
      <c r="F23" s="83"/>
      <c r="G23" s="1"/>
      <c r="H23" s="1"/>
    </row>
    <row r="24" spans="1:39" ht="18" customHeight="1">
      <c r="A24" s="647" t="s">
        <v>23</v>
      </c>
      <c r="B24" s="765"/>
      <c r="C24" s="765"/>
      <c r="D24" s="766"/>
      <c r="E24" s="119"/>
      <c r="F24" s="540"/>
      <c r="G24" s="31"/>
      <c r="H24" s="31"/>
    </row>
    <row r="25" spans="1:39" ht="18" customHeight="1">
      <c r="A25" s="626" t="s">
        <v>24</v>
      </c>
      <c r="B25" s="768"/>
      <c r="C25" s="32" t="s">
        <v>25</v>
      </c>
      <c r="D25" s="602" t="s">
        <v>26</v>
      </c>
      <c r="E25" s="775">
        <f>'Прайс рабочий'!K13</f>
        <v>94</v>
      </c>
      <c r="F25" s="616"/>
      <c r="G25" s="31"/>
      <c r="H25" s="31"/>
    </row>
    <row r="26" spans="1:39" ht="18" customHeight="1">
      <c r="A26" s="769"/>
      <c r="B26" s="770"/>
      <c r="C26" s="32" t="s">
        <v>27</v>
      </c>
      <c r="D26" s="773"/>
      <c r="E26" s="776"/>
      <c r="F26" s="616"/>
      <c r="G26" s="31"/>
      <c r="H26" s="31"/>
    </row>
    <row r="27" spans="1:39" ht="18" customHeight="1">
      <c r="A27" s="771"/>
      <c r="B27" s="772"/>
      <c r="C27" s="32" t="s">
        <v>28</v>
      </c>
      <c r="D27" s="774"/>
      <c r="E27" s="777"/>
      <c r="F27" s="616"/>
      <c r="G27" s="31"/>
      <c r="H27" s="31"/>
    </row>
    <row r="28" spans="1:39" ht="18" customHeight="1">
      <c r="A28" s="778" t="s">
        <v>358</v>
      </c>
      <c r="B28" s="768"/>
      <c r="C28" s="32" t="s">
        <v>30</v>
      </c>
      <c r="D28" s="602" t="s">
        <v>26</v>
      </c>
      <c r="E28" s="775">
        <f>'Прайс рабочий'!K16</f>
        <v>190</v>
      </c>
      <c r="F28" s="616"/>
      <c r="G28" s="31"/>
      <c r="H28" s="31"/>
    </row>
    <row r="29" spans="1:39" ht="18" customHeight="1">
      <c r="A29" s="769"/>
      <c r="B29" s="770"/>
      <c r="C29" s="32" t="s">
        <v>31</v>
      </c>
      <c r="D29" s="773"/>
      <c r="E29" s="776"/>
      <c r="F29" s="616"/>
      <c r="G29" s="31"/>
      <c r="H29" s="31"/>
    </row>
    <row r="30" spans="1:39" ht="18" customHeight="1">
      <c r="A30" s="771"/>
      <c r="B30" s="772"/>
      <c r="C30" s="32">
        <v>8.5</v>
      </c>
      <c r="D30" s="774"/>
      <c r="E30" s="777"/>
      <c r="F30" s="616"/>
      <c r="G30" s="31"/>
      <c r="H30" s="31"/>
    </row>
    <row r="31" spans="1:39" ht="18" customHeight="1">
      <c r="A31" s="778" t="s">
        <v>359</v>
      </c>
      <c r="B31" s="768"/>
      <c r="C31" s="98" t="s">
        <v>25</v>
      </c>
      <c r="D31" s="602" t="s">
        <v>26</v>
      </c>
      <c r="E31" s="775">
        <f>'Прайс рабочий'!K20</f>
        <v>124</v>
      </c>
      <c r="F31" s="616"/>
      <c r="G31" s="31"/>
      <c r="H31" s="31"/>
    </row>
    <row r="32" spans="1:39" ht="18" customHeight="1">
      <c r="A32" s="769"/>
      <c r="B32" s="770"/>
      <c r="C32" s="99" t="s">
        <v>27</v>
      </c>
      <c r="D32" s="773"/>
      <c r="E32" s="776"/>
      <c r="F32" s="616"/>
      <c r="G32" s="31"/>
      <c r="H32" s="31"/>
    </row>
    <row r="33" spans="1:8" ht="18" customHeight="1">
      <c r="A33" s="771"/>
      <c r="B33" s="772"/>
      <c r="C33" s="99" t="s">
        <v>28</v>
      </c>
      <c r="D33" s="774"/>
      <c r="E33" s="777"/>
      <c r="F33" s="616"/>
      <c r="G33" s="31"/>
      <c r="H33" s="31"/>
    </row>
    <row r="34" spans="1:8" ht="25.5" customHeight="1">
      <c r="A34" s="584" t="s">
        <v>774</v>
      </c>
      <c r="B34" s="585"/>
      <c r="C34" s="24" t="s">
        <v>34</v>
      </c>
      <c r="D34" s="590" t="s">
        <v>26</v>
      </c>
      <c r="E34" s="775">
        <f>'Прайс рабочий'!K23</f>
        <v>275</v>
      </c>
      <c r="F34" s="616"/>
      <c r="G34" s="31"/>
      <c r="H34" s="31"/>
    </row>
    <row r="35" spans="1:8" ht="24.75" customHeight="1">
      <c r="A35" s="586"/>
      <c r="B35" s="587"/>
      <c r="C35" s="389" t="s">
        <v>25</v>
      </c>
      <c r="D35" s="591"/>
      <c r="E35" s="805"/>
      <c r="F35" s="616"/>
      <c r="G35" s="31"/>
      <c r="H35" s="31"/>
    </row>
    <row r="36" spans="1:8" ht="24.75" customHeight="1">
      <c r="A36" s="586"/>
      <c r="B36" s="587"/>
      <c r="C36" s="443" t="s">
        <v>27</v>
      </c>
      <c r="D36" s="591"/>
      <c r="E36" s="805"/>
      <c r="F36" s="616"/>
      <c r="G36" s="31"/>
      <c r="H36" s="31"/>
    </row>
    <row r="37" spans="1:8" ht="26.25" customHeight="1">
      <c r="A37" s="586"/>
      <c r="B37" s="587"/>
      <c r="C37" s="443" t="s">
        <v>28</v>
      </c>
      <c r="D37" s="591"/>
      <c r="E37" s="805"/>
      <c r="F37" s="616"/>
      <c r="G37" s="31"/>
      <c r="H37" s="31"/>
    </row>
    <row r="38" spans="1:8" ht="24.75" customHeight="1">
      <c r="A38" s="588"/>
      <c r="B38" s="589"/>
      <c r="C38" s="443" t="s">
        <v>773</v>
      </c>
      <c r="D38" s="592"/>
      <c r="E38" s="806"/>
      <c r="F38" s="616"/>
      <c r="G38" s="31"/>
      <c r="H38" s="31"/>
    </row>
    <row r="39" spans="1:8" ht="21" customHeight="1">
      <c r="A39" s="584" t="s">
        <v>776</v>
      </c>
      <c r="B39" s="585"/>
      <c r="C39" s="24" t="s">
        <v>34</v>
      </c>
      <c r="D39" s="590" t="s">
        <v>26</v>
      </c>
      <c r="E39" s="775">
        <f>'Прайс рабочий'!K28</f>
        <v>295</v>
      </c>
      <c r="F39" s="616"/>
      <c r="G39" s="31"/>
      <c r="H39" s="31"/>
    </row>
    <row r="40" spans="1:8" ht="24" customHeight="1">
      <c r="A40" s="586"/>
      <c r="B40" s="587"/>
      <c r="C40" s="389" t="s">
        <v>25</v>
      </c>
      <c r="D40" s="591"/>
      <c r="E40" s="805"/>
      <c r="F40" s="616"/>
      <c r="G40" s="31"/>
      <c r="H40" s="31"/>
    </row>
    <row r="41" spans="1:8" ht="24.75" customHeight="1">
      <c r="A41" s="586"/>
      <c r="B41" s="587"/>
      <c r="C41" s="443" t="s">
        <v>27</v>
      </c>
      <c r="D41" s="591"/>
      <c r="E41" s="805"/>
      <c r="F41" s="616"/>
      <c r="G41" s="31"/>
      <c r="H41" s="31"/>
    </row>
    <row r="42" spans="1:8" ht="24.75" customHeight="1">
      <c r="A42" s="586"/>
      <c r="B42" s="587"/>
      <c r="C42" s="443" t="s">
        <v>28</v>
      </c>
      <c r="D42" s="591"/>
      <c r="E42" s="805"/>
      <c r="F42" s="616"/>
      <c r="G42" s="31"/>
      <c r="H42" s="31"/>
    </row>
    <row r="43" spans="1:8" ht="24.75" customHeight="1">
      <c r="A43" s="588"/>
      <c r="B43" s="589"/>
      <c r="C43" s="443" t="s">
        <v>773</v>
      </c>
      <c r="D43" s="592"/>
      <c r="E43" s="806"/>
      <c r="F43" s="616"/>
      <c r="G43" s="31"/>
      <c r="H43" s="31"/>
    </row>
    <row r="44" spans="1:8" ht="27.75" customHeight="1">
      <c r="A44" s="584" t="s">
        <v>775</v>
      </c>
      <c r="B44" s="585"/>
      <c r="C44" s="24" t="s">
        <v>34</v>
      </c>
      <c r="D44" s="596" t="s">
        <v>26</v>
      </c>
      <c r="E44" s="775">
        <f>'Прайс рабочий'!K33</f>
        <v>417</v>
      </c>
      <c r="F44" s="616"/>
      <c r="G44" s="31"/>
      <c r="H44" s="31"/>
    </row>
    <row r="45" spans="1:8" ht="26.25" customHeight="1">
      <c r="A45" s="586"/>
      <c r="B45" s="587"/>
      <c r="C45" s="389" t="s">
        <v>25</v>
      </c>
      <c r="D45" s="597"/>
      <c r="E45" s="805"/>
      <c r="F45" s="616"/>
      <c r="G45" s="31"/>
      <c r="H45" s="31"/>
    </row>
    <row r="46" spans="1:8" ht="29.25" customHeight="1">
      <c r="A46" s="586"/>
      <c r="B46" s="587"/>
      <c r="C46" s="443" t="s">
        <v>27</v>
      </c>
      <c r="D46" s="597"/>
      <c r="E46" s="805"/>
      <c r="F46" s="616"/>
      <c r="G46" s="31"/>
      <c r="H46" s="31"/>
    </row>
    <row r="47" spans="1:8" ht="25.5" customHeight="1">
      <c r="A47" s="586"/>
      <c r="B47" s="587"/>
      <c r="C47" s="443" t="s">
        <v>28</v>
      </c>
      <c r="D47" s="597"/>
      <c r="E47" s="805"/>
      <c r="F47" s="616"/>
      <c r="G47" s="31"/>
      <c r="H47" s="31"/>
    </row>
    <row r="48" spans="1:8" ht="27.75" customHeight="1">
      <c r="A48" s="588"/>
      <c r="B48" s="589"/>
      <c r="C48" s="443" t="s">
        <v>773</v>
      </c>
      <c r="D48" s="598"/>
      <c r="E48" s="806"/>
      <c r="F48" s="616"/>
      <c r="G48" s="31"/>
      <c r="H48" s="31"/>
    </row>
    <row r="49" spans="1:8" ht="26.25" customHeight="1">
      <c r="A49" s="584" t="s">
        <v>778</v>
      </c>
      <c r="B49" s="585"/>
      <c r="C49" s="24" t="s">
        <v>34</v>
      </c>
      <c r="D49" s="596" t="s">
        <v>26</v>
      </c>
      <c r="E49" s="775">
        <f>'Прайс рабочий'!K38</f>
        <v>385</v>
      </c>
      <c r="F49" s="616"/>
      <c r="G49" s="31"/>
      <c r="H49" s="31"/>
    </row>
    <row r="50" spans="1:8" ht="26.25" customHeight="1">
      <c r="A50" s="586"/>
      <c r="B50" s="587"/>
      <c r="C50" s="389" t="s">
        <v>25</v>
      </c>
      <c r="D50" s="597"/>
      <c r="E50" s="805"/>
      <c r="F50" s="616"/>
      <c r="G50" s="31"/>
      <c r="H50" s="31"/>
    </row>
    <row r="51" spans="1:8" ht="27.75" customHeight="1">
      <c r="A51" s="586"/>
      <c r="B51" s="587"/>
      <c r="C51" s="443" t="s">
        <v>27</v>
      </c>
      <c r="D51" s="597"/>
      <c r="E51" s="805"/>
      <c r="F51" s="616"/>
      <c r="G51" s="31"/>
      <c r="H51" s="31"/>
    </row>
    <row r="52" spans="1:8" ht="29.25" customHeight="1">
      <c r="A52" s="586"/>
      <c r="B52" s="587"/>
      <c r="C52" s="443" t="s">
        <v>28</v>
      </c>
      <c r="D52" s="597"/>
      <c r="E52" s="805"/>
      <c r="F52" s="616"/>
      <c r="G52" s="31"/>
      <c r="H52" s="31"/>
    </row>
    <row r="53" spans="1:8" ht="24" customHeight="1">
      <c r="A53" s="588"/>
      <c r="B53" s="589"/>
      <c r="C53" s="443" t="s">
        <v>773</v>
      </c>
      <c r="D53" s="598"/>
      <c r="E53" s="806"/>
      <c r="F53" s="616"/>
      <c r="G53" s="31"/>
      <c r="H53" s="31"/>
    </row>
    <row r="54" spans="1:8" ht="18" customHeight="1">
      <c r="A54" s="647" t="s">
        <v>32</v>
      </c>
      <c r="B54" s="765"/>
      <c r="C54" s="765"/>
      <c r="D54" s="766"/>
      <c r="E54" s="119"/>
      <c r="F54" s="357"/>
      <c r="G54" s="31"/>
      <c r="H54" s="31"/>
    </row>
    <row r="55" spans="1:8" ht="30.75" customHeight="1">
      <c r="A55" s="778" t="s">
        <v>33</v>
      </c>
      <c r="B55" s="768"/>
      <c r="C55" s="32" t="s">
        <v>34</v>
      </c>
      <c r="D55" s="602" t="s">
        <v>26</v>
      </c>
      <c r="E55" s="775">
        <f>'Прайс рабочий'!K44</f>
        <v>89</v>
      </c>
      <c r="F55" s="807"/>
      <c r="G55" s="31"/>
      <c r="H55" s="31"/>
    </row>
    <row r="56" spans="1:8" ht="30" customHeight="1">
      <c r="A56" s="769"/>
      <c r="B56" s="770"/>
      <c r="C56" s="32" t="s">
        <v>25</v>
      </c>
      <c r="D56" s="773"/>
      <c r="E56" s="776"/>
      <c r="F56" s="807"/>
      <c r="G56" s="31"/>
      <c r="H56" s="31"/>
    </row>
    <row r="57" spans="1:8" ht="31.5" customHeight="1">
      <c r="A57" s="769"/>
      <c r="B57" s="770"/>
      <c r="C57" s="32" t="s">
        <v>27</v>
      </c>
      <c r="D57" s="773"/>
      <c r="E57" s="776"/>
      <c r="F57" s="807"/>
      <c r="G57" s="31"/>
      <c r="H57" s="31"/>
    </row>
    <row r="58" spans="1:8" ht="25.5" customHeight="1">
      <c r="A58" s="771"/>
      <c r="B58" s="772"/>
      <c r="C58" s="32" t="s">
        <v>28</v>
      </c>
      <c r="D58" s="774"/>
      <c r="E58" s="777"/>
      <c r="F58" s="808"/>
      <c r="G58" s="31"/>
      <c r="H58" s="31"/>
    </row>
    <row r="59" spans="1:8" ht="28.5" customHeight="1">
      <c r="A59" s="603" t="s">
        <v>35</v>
      </c>
      <c r="B59" s="765"/>
      <c r="C59" s="765"/>
      <c r="D59" s="766"/>
      <c r="E59" s="117"/>
      <c r="F59" s="19"/>
      <c r="G59" s="1"/>
      <c r="H59" s="1"/>
    </row>
    <row r="60" spans="1:8" ht="18" customHeight="1">
      <c r="A60" s="647" t="s">
        <v>23</v>
      </c>
      <c r="B60" s="765"/>
      <c r="C60" s="765"/>
      <c r="D60" s="766"/>
      <c r="E60" s="119"/>
      <c r="F60" s="681"/>
      <c r="G60" s="1"/>
      <c r="H60" s="1"/>
    </row>
    <row r="61" spans="1:8" ht="18" customHeight="1">
      <c r="A61" s="779" t="s">
        <v>36</v>
      </c>
      <c r="B61" s="768"/>
      <c r="C61" s="100" t="s">
        <v>37</v>
      </c>
      <c r="D61" s="602" t="s">
        <v>26</v>
      </c>
      <c r="E61" s="775">
        <f>'Прайс рабочий'!K50</f>
        <v>30</v>
      </c>
      <c r="F61" s="773"/>
      <c r="G61" s="1"/>
      <c r="H61" s="1"/>
    </row>
    <row r="62" spans="1:8" ht="18" customHeight="1">
      <c r="A62" s="769"/>
      <c r="B62" s="770"/>
      <c r="C62" s="100" t="s">
        <v>38</v>
      </c>
      <c r="D62" s="773"/>
      <c r="E62" s="776"/>
      <c r="F62" s="773"/>
      <c r="G62" s="1"/>
      <c r="H62" s="1"/>
    </row>
    <row r="63" spans="1:8" ht="18" customHeight="1">
      <c r="A63" s="771"/>
      <c r="B63" s="772"/>
      <c r="C63" s="100" t="s">
        <v>39</v>
      </c>
      <c r="D63" s="774"/>
      <c r="E63" s="777"/>
      <c r="F63" s="773"/>
      <c r="G63" s="1"/>
      <c r="H63" s="1"/>
    </row>
    <row r="64" spans="1:8" ht="18" customHeight="1">
      <c r="A64" s="780" t="s">
        <v>360</v>
      </c>
      <c r="B64" s="768"/>
      <c r="C64" s="101" t="s">
        <v>25</v>
      </c>
      <c r="D64" s="602" t="s">
        <v>26</v>
      </c>
      <c r="E64" s="775">
        <f>'Прайс рабочий'!K53</f>
        <v>96</v>
      </c>
      <c r="F64" s="773"/>
      <c r="G64" s="1"/>
      <c r="H64" s="1"/>
    </row>
    <row r="65" spans="1:8" ht="18" customHeight="1">
      <c r="A65" s="769"/>
      <c r="B65" s="770"/>
      <c r="C65" s="102" t="s">
        <v>27</v>
      </c>
      <c r="D65" s="773"/>
      <c r="E65" s="776"/>
      <c r="F65" s="773"/>
      <c r="G65" s="1"/>
      <c r="H65" s="1"/>
    </row>
    <row r="66" spans="1:8" ht="18" customHeight="1">
      <c r="A66" s="771"/>
      <c r="B66" s="772"/>
      <c r="C66" s="102" t="s">
        <v>28</v>
      </c>
      <c r="D66" s="774"/>
      <c r="E66" s="777"/>
      <c r="F66" s="773"/>
      <c r="G66" s="1"/>
      <c r="H66" s="1"/>
    </row>
    <row r="67" spans="1:8" ht="18" customHeight="1">
      <c r="A67" s="781" t="s">
        <v>361</v>
      </c>
      <c r="B67" s="770"/>
      <c r="C67" s="102" t="s">
        <v>40</v>
      </c>
      <c r="D67" s="602" t="s">
        <v>26</v>
      </c>
      <c r="E67" s="775">
        <f>'Прайс рабочий'!K56</f>
        <v>71</v>
      </c>
      <c r="F67" s="773"/>
      <c r="G67" s="1"/>
      <c r="H67" s="1"/>
    </row>
    <row r="68" spans="1:8" ht="18" customHeight="1">
      <c r="A68" s="769"/>
      <c r="B68" s="770"/>
      <c r="C68" s="102" t="s">
        <v>37</v>
      </c>
      <c r="D68" s="773"/>
      <c r="E68" s="776"/>
      <c r="F68" s="773"/>
      <c r="G68" s="1"/>
      <c r="H68" s="1"/>
    </row>
    <row r="69" spans="1:8" ht="18" customHeight="1">
      <c r="A69" s="769"/>
      <c r="B69" s="770"/>
      <c r="C69" s="102" t="s">
        <v>38</v>
      </c>
      <c r="D69" s="773"/>
      <c r="E69" s="776"/>
      <c r="F69" s="773"/>
      <c r="G69" s="1"/>
      <c r="H69" s="1"/>
    </row>
    <row r="70" spans="1:8" ht="18" customHeight="1">
      <c r="A70" s="771"/>
      <c r="B70" s="772"/>
      <c r="C70" s="103" t="s">
        <v>39</v>
      </c>
      <c r="D70" s="774"/>
      <c r="E70" s="777"/>
      <c r="F70" s="773"/>
      <c r="G70" s="1"/>
      <c r="H70" s="1"/>
    </row>
    <row r="71" spans="1:8" ht="18" customHeight="1">
      <c r="A71" s="647" t="s">
        <v>32</v>
      </c>
      <c r="B71" s="765"/>
      <c r="C71" s="765"/>
      <c r="D71" s="766"/>
      <c r="E71" s="119"/>
      <c r="F71" s="773"/>
      <c r="G71" s="31"/>
      <c r="H71" s="31"/>
    </row>
    <row r="72" spans="1:8" ht="18" customHeight="1">
      <c r="A72" s="626" t="s">
        <v>41</v>
      </c>
      <c r="B72" s="768"/>
      <c r="C72" s="32" t="s">
        <v>42</v>
      </c>
      <c r="D72" s="602" t="s">
        <v>26</v>
      </c>
      <c r="E72" s="775">
        <f>'Прайс рабочий'!K61</f>
        <v>27</v>
      </c>
      <c r="F72" s="773"/>
      <c r="G72" s="31"/>
      <c r="H72" s="31"/>
    </row>
    <row r="73" spans="1:8" ht="18" customHeight="1">
      <c r="A73" s="769"/>
      <c r="B73" s="770"/>
      <c r="C73" s="32" t="s">
        <v>27</v>
      </c>
      <c r="D73" s="773"/>
      <c r="E73" s="776"/>
      <c r="F73" s="773"/>
      <c r="G73" s="31"/>
      <c r="H73" s="31"/>
    </row>
    <row r="74" spans="1:8" ht="18" customHeight="1">
      <c r="A74" s="771"/>
      <c r="B74" s="772"/>
      <c r="C74" s="32" t="s">
        <v>28</v>
      </c>
      <c r="D74" s="774"/>
      <c r="E74" s="777"/>
      <c r="F74" s="773"/>
      <c r="G74" s="31"/>
      <c r="H74" s="31"/>
    </row>
    <row r="75" spans="1:8" ht="18" customHeight="1">
      <c r="A75" s="764" t="s">
        <v>43</v>
      </c>
      <c r="B75" s="658"/>
      <c r="C75" s="90" t="s">
        <v>37</v>
      </c>
      <c r="D75" s="782" t="s">
        <v>44</v>
      </c>
      <c r="E75" s="775">
        <f>'Прайс рабочий'!K64</f>
        <v>20</v>
      </c>
      <c r="F75" s="773"/>
      <c r="G75" s="31"/>
      <c r="H75" s="31"/>
    </row>
    <row r="76" spans="1:8" ht="18" customHeight="1">
      <c r="A76" s="691"/>
      <c r="B76" s="660"/>
      <c r="C76" s="90" t="s">
        <v>38</v>
      </c>
      <c r="D76" s="783"/>
      <c r="E76" s="776"/>
      <c r="F76" s="773"/>
      <c r="G76" s="31"/>
      <c r="H76" s="31"/>
    </row>
    <row r="77" spans="1:8" ht="18" customHeight="1">
      <c r="A77" s="661"/>
      <c r="B77" s="662"/>
      <c r="C77" s="90" t="s">
        <v>39</v>
      </c>
      <c r="D77" s="595"/>
      <c r="E77" s="777"/>
      <c r="F77" s="773"/>
      <c r="G77" s="31"/>
      <c r="H77" s="31"/>
    </row>
    <row r="78" spans="1:8" ht="18" customHeight="1">
      <c r="A78" s="778" t="s">
        <v>45</v>
      </c>
      <c r="B78" s="768"/>
      <c r="C78" s="32" t="s">
        <v>25</v>
      </c>
      <c r="D78" s="602" t="s">
        <v>26</v>
      </c>
      <c r="E78" s="775">
        <f>'Прайс рабочий'!K67</f>
        <v>50</v>
      </c>
      <c r="F78" s="773"/>
      <c r="G78" s="31"/>
      <c r="H78" s="31"/>
    </row>
    <row r="79" spans="1:8" ht="18" customHeight="1">
      <c r="A79" s="769"/>
      <c r="B79" s="770"/>
      <c r="C79" s="32" t="s">
        <v>46</v>
      </c>
      <c r="D79" s="773"/>
      <c r="E79" s="776"/>
      <c r="F79" s="773"/>
      <c r="G79" s="31"/>
      <c r="H79" s="31"/>
    </row>
    <row r="80" spans="1:8" ht="18" customHeight="1">
      <c r="A80" s="771"/>
      <c r="B80" s="772"/>
      <c r="C80" s="32" t="s">
        <v>28</v>
      </c>
      <c r="D80" s="774"/>
      <c r="E80" s="777"/>
      <c r="F80" s="774"/>
      <c r="G80" s="31"/>
      <c r="H80" s="31"/>
    </row>
    <row r="81" spans="1:8" ht="28.5" customHeight="1">
      <c r="A81" s="603" t="s">
        <v>47</v>
      </c>
      <c r="B81" s="765"/>
      <c r="C81" s="765"/>
      <c r="D81" s="766"/>
      <c r="E81" s="117"/>
      <c r="F81" s="19"/>
      <c r="G81" s="1"/>
      <c r="H81" s="1"/>
    </row>
    <row r="82" spans="1:8" ht="36.75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775">
        <v>320</v>
      </c>
      <c r="F82" s="802"/>
      <c r="G82" s="1"/>
      <c r="H82" s="1"/>
    </row>
    <row r="83" spans="1:8" ht="39" customHeight="1">
      <c r="A83" s="594"/>
      <c r="B83" s="440" t="s">
        <v>52</v>
      </c>
      <c r="C83" s="594"/>
      <c r="D83" s="396" t="s">
        <v>49</v>
      </c>
      <c r="E83" s="776"/>
      <c r="F83" s="643"/>
      <c r="G83" s="1"/>
      <c r="H83" s="1"/>
    </row>
    <row r="84" spans="1:8" ht="39" customHeight="1">
      <c r="A84" s="595"/>
      <c r="B84" s="440" t="s">
        <v>48</v>
      </c>
      <c r="C84" s="595"/>
      <c r="D84" s="396" t="s">
        <v>49</v>
      </c>
      <c r="E84" s="777"/>
      <c r="F84" s="643"/>
      <c r="G84" s="1"/>
      <c r="H84" s="1"/>
    </row>
    <row r="85" spans="1:8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775">
        <f>'Прайс рабочий'!K74</f>
        <v>192</v>
      </c>
      <c r="F85" s="773"/>
      <c r="G85" s="1"/>
      <c r="H85" s="1"/>
    </row>
    <row r="86" spans="1:8" ht="18" customHeight="1">
      <c r="A86" s="773"/>
      <c r="B86" s="32" t="s">
        <v>52</v>
      </c>
      <c r="C86" s="773"/>
      <c r="D86" s="36" t="s">
        <v>49</v>
      </c>
      <c r="E86" s="776"/>
      <c r="F86" s="773"/>
      <c r="G86" s="1"/>
      <c r="H86" s="1"/>
    </row>
    <row r="87" spans="1:8" ht="18" customHeight="1">
      <c r="A87" s="774"/>
      <c r="B87" s="32" t="s">
        <v>48</v>
      </c>
      <c r="C87" s="774"/>
      <c r="D87" s="36" t="s">
        <v>49</v>
      </c>
      <c r="E87" s="777"/>
      <c r="F87" s="773"/>
      <c r="G87" s="1"/>
      <c r="H87" s="1"/>
    </row>
    <row r="88" spans="1:8" ht="36" customHeight="1">
      <c r="A88" s="23" t="s">
        <v>53</v>
      </c>
      <c r="B88" s="23"/>
      <c r="C88" s="32" t="s">
        <v>54</v>
      </c>
      <c r="D88" s="36" t="s">
        <v>55</v>
      </c>
      <c r="E88" s="118">
        <f>'Прайс рабочий'!K77</f>
        <v>70</v>
      </c>
      <c r="F88" s="773"/>
      <c r="G88" s="1"/>
      <c r="H88" s="1"/>
    </row>
    <row r="89" spans="1:8" ht="36" customHeight="1">
      <c r="A89" s="37" t="s">
        <v>57</v>
      </c>
      <c r="B89" s="32" t="s">
        <v>58</v>
      </c>
      <c r="C89" s="32" t="s">
        <v>59</v>
      </c>
      <c r="D89" s="38"/>
      <c r="E89" s="118">
        <f>'Прайс рабочий'!K78</f>
        <v>70</v>
      </c>
      <c r="F89" s="773"/>
      <c r="G89" s="1"/>
      <c r="H89" s="1"/>
    </row>
    <row r="90" spans="1:8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118" t="str">
        <f>'Прайс рабочий'!K79</f>
        <v xml:space="preserve"> -</v>
      </c>
      <c r="F90" s="773"/>
      <c r="G90" s="1"/>
      <c r="H90" s="1"/>
    </row>
    <row r="91" spans="1:8" ht="29.25" customHeight="1">
      <c r="A91" s="774"/>
      <c r="B91" s="24" t="s">
        <v>801</v>
      </c>
      <c r="C91" s="774"/>
      <c r="D91" s="774"/>
      <c r="E91" s="118">
        <f>'Прайс рабочий'!K80</f>
        <v>40</v>
      </c>
      <c r="F91" s="773"/>
      <c r="G91" s="1"/>
      <c r="H91" s="1"/>
    </row>
    <row r="92" spans="1:8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118">
        <f>'Прайс рабочий'!K81</f>
        <v>45</v>
      </c>
      <c r="F92" s="773"/>
      <c r="G92" s="1"/>
      <c r="H92" s="1"/>
    </row>
    <row r="93" spans="1:8" ht="25.5" customHeight="1">
      <c r="A93" s="774"/>
      <c r="B93" s="24" t="s">
        <v>801</v>
      </c>
      <c r="C93" s="774"/>
      <c r="D93" s="774"/>
      <c r="E93" s="118">
        <f>'Прайс рабочий'!K82</f>
        <v>50</v>
      </c>
      <c r="F93" s="773"/>
      <c r="G93" s="1"/>
      <c r="H93" s="1"/>
    </row>
    <row r="94" spans="1:8" ht="28.5" customHeight="1">
      <c r="A94" s="40" t="s">
        <v>63</v>
      </c>
      <c r="B94" s="40"/>
      <c r="C94" s="40"/>
      <c r="D94" s="40"/>
      <c r="E94" s="117"/>
      <c r="F94" s="19"/>
      <c r="G94" s="1"/>
      <c r="H94" s="1"/>
    </row>
    <row r="95" spans="1:8" ht="18" customHeight="1">
      <c r="A95" s="670" t="s">
        <v>64</v>
      </c>
      <c r="B95" s="765"/>
      <c r="C95" s="765"/>
      <c r="D95" s="766"/>
      <c r="E95" s="119"/>
      <c r="F95" s="693"/>
      <c r="G95" s="41"/>
      <c r="H95" s="41"/>
    </row>
    <row r="96" spans="1:8" ht="40.5" customHeight="1">
      <c r="A96" s="785" t="s">
        <v>65</v>
      </c>
      <c r="B96" s="768"/>
      <c r="C96" s="42" t="s">
        <v>66</v>
      </c>
      <c r="D96" s="36" t="s">
        <v>49</v>
      </c>
      <c r="E96" s="118">
        <f>'Прайс рабочий'!K85</f>
        <v>437</v>
      </c>
      <c r="F96" s="773"/>
      <c r="G96" s="1"/>
      <c r="H96" s="1"/>
    </row>
    <row r="97" spans="1:8" ht="40.5" customHeight="1">
      <c r="A97" s="771"/>
      <c r="B97" s="772"/>
      <c r="C97" s="42" t="s">
        <v>67</v>
      </c>
      <c r="D97" s="36" t="s">
        <v>49</v>
      </c>
      <c r="E97" s="118">
        <f>'Прайс рабочий'!K86</f>
        <v>448</v>
      </c>
      <c r="F97" s="773"/>
      <c r="G97" s="1"/>
      <c r="H97" s="1"/>
    </row>
    <row r="98" spans="1:8" ht="49.5" customHeight="1">
      <c r="A98" s="785" t="s">
        <v>68</v>
      </c>
      <c r="B98" s="768"/>
      <c r="C98" s="42" t="s">
        <v>66</v>
      </c>
      <c r="D98" s="36" t="s">
        <v>69</v>
      </c>
      <c r="E98" s="118">
        <f>'Прайс рабочий'!K87</f>
        <v>746</v>
      </c>
      <c r="F98" s="773"/>
      <c r="G98" s="1"/>
      <c r="H98" s="1"/>
    </row>
    <row r="99" spans="1:8" ht="49.5" customHeight="1">
      <c r="A99" s="771"/>
      <c r="B99" s="772"/>
      <c r="C99" s="42" t="s">
        <v>67</v>
      </c>
      <c r="D99" s="36" t="s">
        <v>69</v>
      </c>
      <c r="E99" s="118">
        <f>'Прайс рабочий'!K88</f>
        <v>760</v>
      </c>
      <c r="F99" s="773"/>
      <c r="G99" s="1"/>
      <c r="H99" s="1"/>
    </row>
    <row r="100" spans="1:8" ht="40.5" customHeight="1">
      <c r="A100" s="785" t="s">
        <v>70</v>
      </c>
      <c r="B100" s="768"/>
      <c r="C100" s="42" t="s">
        <v>71</v>
      </c>
      <c r="D100" s="36" t="s">
        <v>72</v>
      </c>
      <c r="E100" s="118">
        <f>'Прайс рабочий'!K89</f>
        <v>574</v>
      </c>
      <c r="F100" s="773"/>
      <c r="G100" s="1"/>
      <c r="H100" s="1"/>
    </row>
    <row r="101" spans="1:8" ht="45" customHeight="1">
      <c r="A101" s="771"/>
      <c r="B101" s="772"/>
      <c r="C101" s="42" t="s">
        <v>67</v>
      </c>
      <c r="D101" s="36" t="s">
        <v>72</v>
      </c>
      <c r="E101" s="118">
        <f>'Прайс рабочий'!K90</f>
        <v>596</v>
      </c>
      <c r="F101" s="773"/>
      <c r="G101" s="1"/>
      <c r="H101" s="1"/>
    </row>
    <row r="102" spans="1:8" ht="90" customHeight="1">
      <c r="A102" s="786" t="s">
        <v>73</v>
      </c>
      <c r="B102" s="766"/>
      <c r="C102" s="42" t="s">
        <v>67</v>
      </c>
      <c r="D102" s="36" t="s">
        <v>69</v>
      </c>
      <c r="E102" s="118">
        <f>'Прайс рабочий'!K91</f>
        <v>574</v>
      </c>
      <c r="F102" s="773"/>
      <c r="G102" s="1"/>
      <c r="H102" s="1"/>
    </row>
    <row r="103" spans="1:8" ht="30" customHeight="1">
      <c r="A103" s="785" t="s">
        <v>74</v>
      </c>
      <c r="B103" s="768"/>
      <c r="C103" s="42" t="s">
        <v>75</v>
      </c>
      <c r="D103" s="36" t="s">
        <v>69</v>
      </c>
      <c r="E103" s="775">
        <f>'Прайс рабочий'!K92</f>
        <v>556</v>
      </c>
      <c r="F103" s="773"/>
      <c r="G103" s="1"/>
      <c r="H103" s="1"/>
    </row>
    <row r="104" spans="1:8" ht="30" customHeight="1">
      <c r="A104" s="769"/>
      <c r="B104" s="770"/>
      <c r="C104" s="42" t="s">
        <v>76</v>
      </c>
      <c r="D104" s="36" t="s">
        <v>69</v>
      </c>
      <c r="E104" s="776"/>
      <c r="F104" s="773"/>
      <c r="G104" s="1"/>
      <c r="H104" s="1"/>
    </row>
    <row r="105" spans="1:8" ht="30" customHeight="1">
      <c r="A105" s="769"/>
      <c r="B105" s="770"/>
      <c r="C105" s="42" t="s">
        <v>77</v>
      </c>
      <c r="D105" s="36" t="s">
        <v>69</v>
      </c>
      <c r="E105" s="777"/>
      <c r="F105" s="773"/>
      <c r="G105" s="1"/>
      <c r="H105" s="1"/>
    </row>
    <row r="106" spans="1:8" ht="30" customHeight="1">
      <c r="A106" s="769"/>
      <c r="B106" s="770"/>
      <c r="C106" s="42" t="s">
        <v>78</v>
      </c>
      <c r="D106" s="36" t="s">
        <v>69</v>
      </c>
      <c r="E106" s="775">
        <f>'Прайс рабочий'!K95</f>
        <v>560</v>
      </c>
      <c r="F106" s="773"/>
      <c r="G106" s="1"/>
      <c r="H106" s="1"/>
    </row>
    <row r="107" spans="1:8" ht="30" customHeight="1">
      <c r="A107" s="769"/>
      <c r="B107" s="770"/>
      <c r="C107" s="42" t="s">
        <v>79</v>
      </c>
      <c r="D107" s="36" t="s">
        <v>69</v>
      </c>
      <c r="E107" s="776"/>
      <c r="F107" s="773"/>
      <c r="G107" s="1"/>
      <c r="H107" s="1"/>
    </row>
    <row r="108" spans="1:8" ht="30" customHeight="1">
      <c r="A108" s="771"/>
      <c r="B108" s="772"/>
      <c r="C108" s="42" t="s">
        <v>80</v>
      </c>
      <c r="D108" s="36" t="s">
        <v>69</v>
      </c>
      <c r="E108" s="777"/>
      <c r="F108" s="773"/>
      <c r="G108" s="1"/>
      <c r="H108" s="1"/>
    </row>
    <row r="109" spans="1:8" ht="19.5" customHeight="1">
      <c r="A109" s="785" t="s">
        <v>81</v>
      </c>
      <c r="B109" s="768"/>
      <c r="C109" s="42" t="s">
        <v>75</v>
      </c>
      <c r="D109" s="36" t="s">
        <v>69</v>
      </c>
      <c r="E109" s="775">
        <f>'Прайс рабочий'!K98</f>
        <v>350</v>
      </c>
      <c r="F109" s="773"/>
      <c r="G109" s="1"/>
      <c r="H109" s="1"/>
    </row>
    <row r="110" spans="1:8" ht="19.5" customHeight="1">
      <c r="A110" s="769"/>
      <c r="B110" s="770"/>
      <c r="C110" s="42" t="s">
        <v>76</v>
      </c>
      <c r="D110" s="36" t="s">
        <v>69</v>
      </c>
      <c r="E110" s="776"/>
      <c r="F110" s="773"/>
      <c r="G110" s="1"/>
      <c r="H110" s="1"/>
    </row>
    <row r="111" spans="1:8" ht="19.5" customHeight="1">
      <c r="A111" s="769"/>
      <c r="B111" s="770"/>
      <c r="C111" s="42" t="s">
        <v>77</v>
      </c>
      <c r="D111" s="36" t="s">
        <v>69</v>
      </c>
      <c r="E111" s="777"/>
      <c r="F111" s="773"/>
      <c r="G111" s="1"/>
      <c r="H111" s="1"/>
    </row>
    <row r="112" spans="1:8" ht="19.5" customHeight="1">
      <c r="A112" s="769"/>
      <c r="B112" s="770"/>
      <c r="C112" s="42" t="s">
        <v>78</v>
      </c>
      <c r="D112" s="36" t="s">
        <v>69</v>
      </c>
      <c r="E112" s="775">
        <f>'Прайс рабочий'!K101</f>
        <v>380</v>
      </c>
      <c r="F112" s="773"/>
      <c r="G112" s="1"/>
      <c r="H112" s="1"/>
    </row>
    <row r="113" spans="1:8" ht="19.5" customHeight="1">
      <c r="A113" s="769"/>
      <c r="B113" s="770"/>
      <c r="C113" s="42" t="s">
        <v>79</v>
      </c>
      <c r="D113" s="36" t="s">
        <v>69</v>
      </c>
      <c r="E113" s="776"/>
      <c r="F113" s="773"/>
      <c r="G113" s="1"/>
      <c r="H113" s="1"/>
    </row>
    <row r="114" spans="1:8" ht="19.5" customHeight="1">
      <c r="A114" s="771"/>
      <c r="B114" s="772"/>
      <c r="C114" s="42" t="s">
        <v>80</v>
      </c>
      <c r="D114" s="36" t="s">
        <v>69</v>
      </c>
      <c r="E114" s="777"/>
      <c r="F114" s="773"/>
      <c r="G114" s="1"/>
      <c r="H114" s="1"/>
    </row>
    <row r="115" spans="1:8" ht="19.5" customHeight="1">
      <c r="A115" s="785" t="s">
        <v>82</v>
      </c>
      <c r="B115" s="768"/>
      <c r="C115" s="42" t="s">
        <v>75</v>
      </c>
      <c r="D115" s="36" t="s">
        <v>69</v>
      </c>
      <c r="E115" s="775">
        <f>'Прайс рабочий'!K104</f>
        <v>374</v>
      </c>
      <c r="F115" s="773"/>
      <c r="G115" s="1"/>
      <c r="H115" s="1"/>
    </row>
    <row r="116" spans="1:8" ht="19.5" customHeight="1">
      <c r="A116" s="769"/>
      <c r="B116" s="770"/>
      <c r="C116" s="42" t="s">
        <v>76</v>
      </c>
      <c r="D116" s="36" t="s">
        <v>69</v>
      </c>
      <c r="E116" s="776"/>
      <c r="F116" s="773"/>
      <c r="G116" s="1"/>
      <c r="H116" s="1"/>
    </row>
    <row r="117" spans="1:8" ht="19.5" customHeight="1">
      <c r="A117" s="769"/>
      <c r="B117" s="770"/>
      <c r="C117" s="42" t="s">
        <v>77</v>
      </c>
      <c r="D117" s="36" t="s">
        <v>69</v>
      </c>
      <c r="E117" s="777"/>
      <c r="F117" s="773"/>
      <c r="G117" s="1"/>
      <c r="H117" s="1"/>
    </row>
    <row r="118" spans="1:8" ht="19.5" customHeight="1">
      <c r="A118" s="769"/>
      <c r="B118" s="770"/>
      <c r="C118" s="42" t="s">
        <v>78</v>
      </c>
      <c r="D118" s="36" t="s">
        <v>69</v>
      </c>
      <c r="E118" s="775">
        <f>'Прайс рабочий'!K107</f>
        <v>382</v>
      </c>
      <c r="F118" s="773"/>
      <c r="G118" s="1"/>
      <c r="H118" s="1"/>
    </row>
    <row r="119" spans="1:8" ht="19.5" customHeight="1">
      <c r="A119" s="769"/>
      <c r="B119" s="770"/>
      <c r="C119" s="42" t="s">
        <v>79</v>
      </c>
      <c r="D119" s="36" t="s">
        <v>69</v>
      </c>
      <c r="E119" s="776"/>
      <c r="F119" s="773"/>
      <c r="G119" s="1"/>
      <c r="H119" s="1"/>
    </row>
    <row r="120" spans="1:8" ht="19.5" customHeight="1">
      <c r="A120" s="771"/>
      <c r="B120" s="772"/>
      <c r="C120" s="42" t="s">
        <v>80</v>
      </c>
      <c r="D120" s="36" t="s">
        <v>69</v>
      </c>
      <c r="E120" s="777"/>
      <c r="F120" s="773"/>
      <c r="G120" s="1"/>
      <c r="H120" s="1"/>
    </row>
    <row r="121" spans="1:8" ht="19.5" customHeight="1">
      <c r="A121" s="785" t="s">
        <v>83</v>
      </c>
      <c r="B121" s="768"/>
      <c r="C121" s="42" t="s">
        <v>75</v>
      </c>
      <c r="D121" s="36" t="s">
        <v>69</v>
      </c>
      <c r="E121" s="775">
        <f>'Прайс рабочий'!K110</f>
        <v>434</v>
      </c>
      <c r="F121" s="773"/>
      <c r="G121" s="1"/>
      <c r="H121" s="1"/>
    </row>
    <row r="122" spans="1:8" ht="19.5" customHeight="1">
      <c r="A122" s="769"/>
      <c r="B122" s="770"/>
      <c r="C122" s="42" t="s">
        <v>76</v>
      </c>
      <c r="D122" s="36" t="s">
        <v>69</v>
      </c>
      <c r="E122" s="776"/>
      <c r="F122" s="773"/>
      <c r="G122" s="1"/>
      <c r="H122" s="1"/>
    </row>
    <row r="123" spans="1:8" ht="19.5" customHeight="1">
      <c r="A123" s="769"/>
      <c r="B123" s="770"/>
      <c r="C123" s="42" t="s">
        <v>77</v>
      </c>
      <c r="D123" s="36" t="s">
        <v>84</v>
      </c>
      <c r="E123" s="777"/>
      <c r="F123" s="773"/>
      <c r="G123" s="1"/>
      <c r="H123" s="1"/>
    </row>
    <row r="124" spans="1:8" ht="19.5" customHeight="1">
      <c r="A124" s="769"/>
      <c r="B124" s="770"/>
      <c r="C124" s="42" t="s">
        <v>78</v>
      </c>
      <c r="D124" s="36" t="s">
        <v>69</v>
      </c>
      <c r="E124" s="775">
        <f>'Прайс рабочий'!K113</f>
        <v>445</v>
      </c>
      <c r="F124" s="773"/>
      <c r="G124" s="1"/>
      <c r="H124" s="1"/>
    </row>
    <row r="125" spans="1:8" ht="19.5" customHeight="1">
      <c r="A125" s="769"/>
      <c r="B125" s="770"/>
      <c r="C125" s="42" t="s">
        <v>79</v>
      </c>
      <c r="D125" s="36" t="s">
        <v>69</v>
      </c>
      <c r="E125" s="776"/>
      <c r="F125" s="773"/>
      <c r="G125" s="1"/>
      <c r="H125" s="1"/>
    </row>
    <row r="126" spans="1:8" ht="19.5" customHeight="1">
      <c r="A126" s="771"/>
      <c r="B126" s="772"/>
      <c r="C126" s="42" t="s">
        <v>80</v>
      </c>
      <c r="D126" s="36" t="s">
        <v>84</v>
      </c>
      <c r="E126" s="777"/>
      <c r="F126" s="773"/>
      <c r="G126" s="1"/>
      <c r="H126" s="1"/>
    </row>
    <row r="127" spans="1:8" ht="83.25" customHeight="1">
      <c r="A127" s="785" t="s">
        <v>85</v>
      </c>
      <c r="B127" s="768"/>
      <c r="C127" s="42" t="s">
        <v>71</v>
      </c>
      <c r="D127" s="36" t="s">
        <v>86</v>
      </c>
      <c r="E127" s="118">
        <f>'Прайс рабочий'!K116</f>
        <v>780</v>
      </c>
      <c r="F127" s="773"/>
      <c r="G127" s="1"/>
      <c r="H127" s="1"/>
    </row>
    <row r="128" spans="1:8" ht="87.75" customHeight="1">
      <c r="A128" s="771"/>
      <c r="B128" s="772"/>
      <c r="C128" s="42" t="s">
        <v>67</v>
      </c>
      <c r="D128" s="36" t="s">
        <v>86</v>
      </c>
      <c r="E128" s="118">
        <f>'Прайс рабочий'!K117</f>
        <v>891</v>
      </c>
      <c r="F128" s="773"/>
      <c r="G128" s="1"/>
      <c r="H128" s="1"/>
    </row>
    <row r="129" spans="1:8" ht="75.75" customHeight="1">
      <c r="A129" s="785" t="s">
        <v>87</v>
      </c>
      <c r="B129" s="768"/>
      <c r="C129" s="42" t="s">
        <v>71</v>
      </c>
      <c r="D129" s="36" t="s">
        <v>86</v>
      </c>
      <c r="E129" s="118">
        <f>'Прайс рабочий'!K118</f>
        <v>708</v>
      </c>
      <c r="F129" s="773"/>
      <c r="G129" s="1"/>
      <c r="H129" s="1"/>
    </row>
    <row r="130" spans="1:8" ht="80.25" customHeight="1">
      <c r="A130" s="771"/>
      <c r="B130" s="772"/>
      <c r="C130" s="42" t="s">
        <v>67</v>
      </c>
      <c r="D130" s="36" t="s">
        <v>86</v>
      </c>
      <c r="E130" s="118">
        <f>'Прайс рабочий'!K119</f>
        <v>854</v>
      </c>
      <c r="F130" s="773"/>
      <c r="G130" s="1"/>
      <c r="H130" s="1"/>
    </row>
    <row r="131" spans="1:8" ht="75" customHeight="1">
      <c r="A131" s="785" t="s">
        <v>88</v>
      </c>
      <c r="B131" s="768"/>
      <c r="C131" s="42" t="s">
        <v>71</v>
      </c>
      <c r="D131" s="36" t="s">
        <v>86</v>
      </c>
      <c r="E131" s="118">
        <f>'Прайс рабочий'!K120</f>
        <v>840</v>
      </c>
      <c r="F131" s="773"/>
      <c r="G131" s="1"/>
      <c r="H131" s="1"/>
    </row>
    <row r="132" spans="1:8" ht="70.5" customHeight="1">
      <c r="A132" s="771"/>
      <c r="B132" s="772"/>
      <c r="C132" s="42" t="s">
        <v>67</v>
      </c>
      <c r="D132" s="36" t="s">
        <v>86</v>
      </c>
      <c r="E132" s="118">
        <f>'Прайс рабочий'!K121</f>
        <v>894</v>
      </c>
      <c r="F132" s="773"/>
      <c r="G132" s="1"/>
      <c r="H132" s="1"/>
    </row>
    <row r="133" spans="1:8" ht="66.75" customHeight="1">
      <c r="A133" s="785" t="s">
        <v>89</v>
      </c>
      <c r="B133" s="768"/>
      <c r="C133" s="42" t="s">
        <v>71</v>
      </c>
      <c r="D133" s="36" t="s">
        <v>86</v>
      </c>
      <c r="E133" s="118">
        <f>'Прайс рабочий'!K122</f>
        <v>617</v>
      </c>
      <c r="F133" s="773"/>
      <c r="G133" s="1"/>
      <c r="H133" s="1"/>
    </row>
    <row r="134" spans="1:8" ht="66.75" customHeight="1">
      <c r="A134" s="771"/>
      <c r="B134" s="772"/>
      <c r="C134" s="42" t="s">
        <v>67</v>
      </c>
      <c r="D134" s="36" t="s">
        <v>86</v>
      </c>
      <c r="E134" s="118">
        <f>'Прайс рабочий'!K123</f>
        <v>671</v>
      </c>
      <c r="F134" s="773"/>
      <c r="G134" s="1"/>
      <c r="H134" s="1"/>
    </row>
    <row r="135" spans="1:8" ht="60" customHeight="1">
      <c r="A135" s="785" t="s">
        <v>90</v>
      </c>
      <c r="B135" s="768"/>
      <c r="C135" s="42" t="s">
        <v>71</v>
      </c>
      <c r="D135" s="36" t="s">
        <v>86</v>
      </c>
      <c r="E135" s="118">
        <f>'Прайс рабочий'!K124</f>
        <v>550</v>
      </c>
      <c r="F135" s="773"/>
      <c r="G135" s="1"/>
      <c r="H135" s="1"/>
    </row>
    <row r="136" spans="1:8" ht="60" customHeight="1">
      <c r="A136" s="771"/>
      <c r="B136" s="772"/>
      <c r="C136" s="42" t="s">
        <v>67</v>
      </c>
      <c r="D136" s="36" t="s">
        <v>86</v>
      </c>
      <c r="E136" s="118">
        <f>'Прайс рабочий'!K125</f>
        <v>614</v>
      </c>
      <c r="F136" s="773"/>
      <c r="G136" s="1"/>
      <c r="H136" s="1"/>
    </row>
    <row r="137" spans="1:8" ht="48" customHeight="1">
      <c r="A137" s="787" t="s">
        <v>91</v>
      </c>
      <c r="B137" s="768"/>
      <c r="C137" s="42" t="s">
        <v>67</v>
      </c>
      <c r="D137" s="36" t="s">
        <v>92</v>
      </c>
      <c r="E137" s="118">
        <f>'Прайс рабочий'!K126</f>
        <v>3839</v>
      </c>
      <c r="F137" s="773"/>
      <c r="G137" s="1"/>
      <c r="H137" s="1"/>
    </row>
    <row r="138" spans="1:8" ht="48" customHeight="1">
      <c r="A138" s="769"/>
      <c r="B138" s="770"/>
      <c r="C138" s="42" t="s">
        <v>93</v>
      </c>
      <c r="D138" s="36" t="s">
        <v>92</v>
      </c>
      <c r="E138" s="118">
        <f>'Прайс рабочий'!K127</f>
        <v>3994</v>
      </c>
      <c r="F138" s="773"/>
      <c r="G138" s="1"/>
      <c r="H138" s="1"/>
    </row>
    <row r="139" spans="1:8" ht="48" customHeight="1">
      <c r="A139" s="771"/>
      <c r="B139" s="772"/>
      <c r="C139" s="42" t="s">
        <v>94</v>
      </c>
      <c r="D139" s="36" t="s">
        <v>92</v>
      </c>
      <c r="E139" s="118">
        <f>'Прайс рабочий'!K128</f>
        <v>9114</v>
      </c>
      <c r="F139" s="773"/>
      <c r="G139" s="1"/>
      <c r="H139" s="1"/>
    </row>
    <row r="140" spans="1:8" ht="90.75" customHeight="1">
      <c r="A140" s="787" t="s">
        <v>95</v>
      </c>
      <c r="B140" s="768"/>
      <c r="C140" s="42" t="s">
        <v>67</v>
      </c>
      <c r="D140" s="36" t="s">
        <v>92</v>
      </c>
      <c r="E140" s="118">
        <f>'Прайс рабочий'!K129</f>
        <v>1421</v>
      </c>
      <c r="F140" s="773"/>
      <c r="G140" s="1"/>
      <c r="H140" s="1"/>
    </row>
    <row r="141" spans="1:8" ht="90.75" customHeight="1">
      <c r="A141" s="771"/>
      <c r="B141" s="772"/>
      <c r="C141" s="42" t="s">
        <v>93</v>
      </c>
      <c r="D141" s="36" t="s">
        <v>92</v>
      </c>
      <c r="E141" s="118">
        <f>'Прайс рабочий'!K130</f>
        <v>1433</v>
      </c>
      <c r="F141" s="773"/>
      <c r="G141" s="1"/>
      <c r="H141" s="1"/>
    </row>
    <row r="142" spans="1:8" ht="65.25" customHeight="1">
      <c r="A142" s="790" t="s">
        <v>96</v>
      </c>
      <c r="B142" s="768"/>
      <c r="C142" s="42" t="s">
        <v>67</v>
      </c>
      <c r="D142" s="36" t="s">
        <v>97</v>
      </c>
      <c r="E142" s="118">
        <f>'Прайс рабочий'!K131</f>
        <v>2162</v>
      </c>
      <c r="F142" s="773"/>
      <c r="G142" s="1"/>
      <c r="H142" s="1"/>
    </row>
    <row r="143" spans="1:8" ht="65.25" customHeight="1">
      <c r="A143" s="769"/>
      <c r="B143" s="770"/>
      <c r="C143" s="42" t="s">
        <v>93</v>
      </c>
      <c r="D143" s="36" t="s">
        <v>97</v>
      </c>
      <c r="E143" s="118">
        <f>'Прайс рабочий'!K132</f>
        <v>2198</v>
      </c>
      <c r="F143" s="773"/>
      <c r="G143" s="1"/>
      <c r="H143" s="1"/>
    </row>
    <row r="144" spans="1:8" ht="65.25" customHeight="1">
      <c r="A144" s="771"/>
      <c r="B144" s="772"/>
      <c r="C144" s="42" t="s">
        <v>94</v>
      </c>
      <c r="D144" s="36" t="s">
        <v>98</v>
      </c>
      <c r="E144" s="118">
        <f>'Прайс рабочий'!K133</f>
        <v>5255</v>
      </c>
      <c r="F144" s="774"/>
      <c r="G144" s="1"/>
      <c r="H144" s="1"/>
    </row>
    <row r="145" spans="1:8" ht="28.5" customHeight="1">
      <c r="A145" s="603" t="s">
        <v>99</v>
      </c>
      <c r="B145" s="765"/>
      <c r="C145" s="765"/>
      <c r="D145" s="766"/>
      <c r="E145" s="117"/>
      <c r="F145" s="19"/>
      <c r="G145" s="1"/>
      <c r="H145" s="1"/>
    </row>
    <row r="146" spans="1:8" ht="18" customHeight="1">
      <c r="A146" s="670" t="s">
        <v>100</v>
      </c>
      <c r="B146" s="765"/>
      <c r="C146" s="765"/>
      <c r="D146" s="766"/>
      <c r="E146" s="119"/>
      <c r="F146" s="30"/>
      <c r="G146" s="41"/>
      <c r="H146" s="41"/>
    </row>
    <row r="147" spans="1:8" ht="19.5" customHeight="1">
      <c r="A147" s="671" t="s">
        <v>101</v>
      </c>
      <c r="B147" s="766"/>
      <c r="C147" s="42" t="s">
        <v>71</v>
      </c>
      <c r="D147" s="24" t="s">
        <v>102</v>
      </c>
      <c r="E147" s="118">
        <f>'Прайс рабочий'!K136</f>
        <v>46</v>
      </c>
      <c r="F147" s="45"/>
      <c r="G147" s="1"/>
      <c r="H147" s="1"/>
    </row>
    <row r="148" spans="1:8" ht="86.25" customHeight="1">
      <c r="A148" s="789" t="s">
        <v>103</v>
      </c>
      <c r="B148" s="766"/>
      <c r="C148" s="42" t="s">
        <v>67</v>
      </c>
      <c r="D148" s="36" t="s">
        <v>69</v>
      </c>
      <c r="E148" s="118">
        <f>'Прайс рабочий'!K137</f>
        <v>273</v>
      </c>
      <c r="F148" s="28"/>
      <c r="G148" s="1"/>
      <c r="H148" s="1"/>
    </row>
    <row r="149" spans="1:8" ht="18" customHeight="1">
      <c r="A149" s="670" t="s">
        <v>104</v>
      </c>
      <c r="B149" s="765"/>
      <c r="C149" s="765"/>
      <c r="D149" s="766"/>
      <c r="E149" s="119"/>
      <c r="F149" s="30"/>
      <c r="G149" s="41"/>
      <c r="H149" s="41"/>
    </row>
    <row r="150" spans="1:8" ht="142.5" customHeight="1">
      <c r="A150" s="788" t="s">
        <v>105</v>
      </c>
      <c r="B150" s="766"/>
      <c r="C150" s="42" t="s">
        <v>67</v>
      </c>
      <c r="D150" s="36" t="s">
        <v>69</v>
      </c>
      <c r="E150" s="118">
        <f>'Прайс рабочий'!K139</f>
        <v>356</v>
      </c>
      <c r="F150" s="28"/>
      <c r="G150" s="1"/>
      <c r="H150" s="1"/>
    </row>
    <row r="151" spans="1:8" ht="206.25" customHeight="1">
      <c r="A151" s="788" t="s">
        <v>106</v>
      </c>
      <c r="B151" s="766"/>
      <c r="C151" s="42" t="s">
        <v>67</v>
      </c>
      <c r="D151" s="36" t="s">
        <v>69</v>
      </c>
      <c r="E151" s="118">
        <f>'Прайс рабочий'!K140</f>
        <v>1165</v>
      </c>
      <c r="F151" s="28"/>
      <c r="G151" s="1"/>
      <c r="H151" s="1"/>
    </row>
    <row r="152" spans="1:8" ht="137.25" customHeight="1">
      <c r="A152" s="789" t="s">
        <v>107</v>
      </c>
      <c r="B152" s="766"/>
      <c r="C152" s="42" t="s">
        <v>67</v>
      </c>
      <c r="D152" s="36" t="s">
        <v>69</v>
      </c>
      <c r="E152" s="118">
        <f>'Прайс рабочий'!K141</f>
        <v>2405</v>
      </c>
      <c r="F152" s="28"/>
      <c r="G152" s="1"/>
      <c r="H152" s="1"/>
    </row>
    <row r="153" spans="1:8" ht="28.5" customHeight="1">
      <c r="A153" s="603" t="s">
        <v>108</v>
      </c>
      <c r="B153" s="765"/>
      <c r="C153" s="765"/>
      <c r="D153" s="766"/>
      <c r="E153" s="117"/>
      <c r="F153" s="19"/>
      <c r="G153" s="1"/>
      <c r="H153" s="1"/>
    </row>
    <row r="154" spans="1:8" ht="52.5" customHeight="1">
      <c r="A154" s="785" t="s">
        <v>109</v>
      </c>
      <c r="B154" s="768"/>
      <c r="C154" s="42" t="s">
        <v>67</v>
      </c>
      <c r="D154" s="36" t="s">
        <v>110</v>
      </c>
      <c r="E154" s="118">
        <f>'Прайс рабочий'!K143</f>
        <v>5533</v>
      </c>
      <c r="F154" s="681"/>
      <c r="G154" s="1"/>
      <c r="H154" s="1"/>
    </row>
    <row r="155" spans="1:8" ht="52.5" customHeight="1">
      <c r="A155" s="769"/>
      <c r="B155" s="770"/>
      <c r="C155" s="42" t="s">
        <v>93</v>
      </c>
      <c r="D155" s="36" t="s">
        <v>110</v>
      </c>
      <c r="E155" s="118">
        <f>'Прайс рабочий'!K144</f>
        <v>10166</v>
      </c>
      <c r="F155" s="773"/>
      <c r="G155" s="1"/>
      <c r="H155" s="1"/>
    </row>
    <row r="156" spans="1:8" ht="55.5" customHeight="1">
      <c r="A156" s="771"/>
      <c r="B156" s="772"/>
      <c r="C156" s="42" t="s">
        <v>94</v>
      </c>
      <c r="D156" s="36" t="s">
        <v>110</v>
      </c>
      <c r="E156" s="118">
        <f>'Прайс рабочий'!K145</f>
        <v>11697</v>
      </c>
      <c r="F156" s="773"/>
      <c r="G156" s="1"/>
      <c r="H156" s="1"/>
    </row>
    <row r="157" spans="1:8" ht="100.5" customHeight="1">
      <c r="A157" s="725" t="s">
        <v>111</v>
      </c>
      <c r="B157" s="768"/>
      <c r="C157" s="42" t="s">
        <v>67</v>
      </c>
      <c r="D157" s="36" t="s">
        <v>110</v>
      </c>
      <c r="E157" s="118">
        <f>'Прайс рабочий'!K146</f>
        <v>7116</v>
      </c>
      <c r="F157" s="773"/>
      <c r="G157" s="1"/>
      <c r="H157" s="1"/>
    </row>
    <row r="158" spans="1:8" ht="102.75" customHeight="1">
      <c r="A158" s="769"/>
      <c r="B158" s="770"/>
      <c r="C158" s="42" t="s">
        <v>93</v>
      </c>
      <c r="D158" s="36" t="s">
        <v>98</v>
      </c>
      <c r="E158" s="118">
        <f>'Прайс рабочий'!K147</f>
        <v>7359</v>
      </c>
      <c r="F158" s="773"/>
      <c r="G158" s="1"/>
      <c r="H158" s="1"/>
    </row>
    <row r="159" spans="1:8" ht="105.75" customHeight="1">
      <c r="A159" s="771"/>
      <c r="B159" s="772"/>
      <c r="C159" s="42" t="s">
        <v>94</v>
      </c>
      <c r="D159" s="36" t="s">
        <v>110</v>
      </c>
      <c r="E159" s="118">
        <f>'Прайс рабочий'!K148</f>
        <v>15346</v>
      </c>
      <c r="F159" s="773"/>
      <c r="G159" s="1"/>
      <c r="H159" s="1"/>
    </row>
    <row r="160" spans="1:8" ht="45.75" customHeight="1">
      <c r="A160" s="785" t="s">
        <v>112</v>
      </c>
      <c r="B160" s="768"/>
      <c r="C160" s="42" t="s">
        <v>67</v>
      </c>
      <c r="D160" s="36" t="s">
        <v>113</v>
      </c>
      <c r="E160" s="118">
        <f>'Прайс рабочий'!K149</f>
        <v>2398</v>
      </c>
      <c r="F160" s="773"/>
      <c r="G160" s="1"/>
      <c r="H160" s="1"/>
    </row>
    <row r="161" spans="1:8" ht="45.75" customHeight="1">
      <c r="A161" s="769"/>
      <c r="B161" s="770"/>
      <c r="C161" s="42" t="s">
        <v>93</v>
      </c>
      <c r="D161" s="36" t="s">
        <v>113</v>
      </c>
      <c r="E161" s="118">
        <f>'Прайс рабочий'!K150</f>
        <v>3945</v>
      </c>
      <c r="F161" s="773"/>
      <c r="G161" s="1"/>
      <c r="H161" s="1"/>
    </row>
    <row r="162" spans="1:8" ht="45.75" customHeight="1">
      <c r="A162" s="771"/>
      <c r="B162" s="772"/>
      <c r="C162" s="42" t="s">
        <v>114</v>
      </c>
      <c r="D162" s="36" t="s">
        <v>113</v>
      </c>
      <c r="E162" s="118">
        <f>'Прайс рабочий'!K151</f>
        <v>4678</v>
      </c>
      <c r="F162" s="773"/>
      <c r="G162" s="1"/>
      <c r="H162" s="1"/>
    </row>
    <row r="163" spans="1:8" ht="33.75" customHeight="1">
      <c r="A163" s="791" t="s">
        <v>115</v>
      </c>
      <c r="B163" s="768"/>
      <c r="C163" s="42" t="s">
        <v>67</v>
      </c>
      <c r="D163" s="36" t="s">
        <v>113</v>
      </c>
      <c r="E163" s="118">
        <f>'Прайс рабочий'!K152</f>
        <v>1901</v>
      </c>
      <c r="F163" s="773"/>
      <c r="G163" s="1"/>
      <c r="H163" s="1"/>
    </row>
    <row r="164" spans="1:8" ht="33.75" customHeight="1">
      <c r="A164" s="769"/>
      <c r="B164" s="770"/>
      <c r="C164" s="42" t="s">
        <v>93</v>
      </c>
      <c r="D164" s="36" t="s">
        <v>113</v>
      </c>
      <c r="E164" s="118">
        <f>'Прайс рабочий'!K153</f>
        <v>2349</v>
      </c>
      <c r="F164" s="773"/>
      <c r="G164" s="1"/>
      <c r="H164" s="1"/>
    </row>
    <row r="165" spans="1:8" ht="33.75" customHeight="1">
      <c r="A165" s="771"/>
      <c r="B165" s="772"/>
      <c r="C165" s="42" t="s">
        <v>114</v>
      </c>
      <c r="D165" s="36" t="s">
        <v>113</v>
      </c>
      <c r="E165" s="118">
        <f>'Прайс рабочий'!K154</f>
        <v>3478</v>
      </c>
      <c r="F165" s="773"/>
      <c r="G165" s="1"/>
      <c r="H165" s="1"/>
    </row>
    <row r="166" spans="1:8" ht="69.75" customHeight="1">
      <c r="A166" s="785" t="s">
        <v>116</v>
      </c>
      <c r="B166" s="768"/>
      <c r="C166" s="42" t="s">
        <v>93</v>
      </c>
      <c r="D166" s="36" t="s">
        <v>92</v>
      </c>
      <c r="E166" s="118">
        <f>'Прайс рабочий'!K155</f>
        <v>3276</v>
      </c>
      <c r="F166" s="773"/>
      <c r="G166" s="1"/>
      <c r="H166" s="1"/>
    </row>
    <row r="167" spans="1:8" ht="69.75" customHeight="1">
      <c r="A167" s="771"/>
      <c r="B167" s="772"/>
      <c r="C167" s="42" t="s">
        <v>114</v>
      </c>
      <c r="D167" s="36" t="s">
        <v>92</v>
      </c>
      <c r="E167" s="118">
        <f>'Прайс рабочий'!K156</f>
        <v>5130</v>
      </c>
      <c r="F167" s="773"/>
      <c r="G167" s="1"/>
      <c r="H167" s="1"/>
    </row>
    <row r="168" spans="1:8" ht="18" customHeight="1">
      <c r="A168" s="672" t="s">
        <v>117</v>
      </c>
      <c r="B168" s="768"/>
      <c r="C168" s="42" t="s">
        <v>67</v>
      </c>
      <c r="D168" s="602" t="s">
        <v>69</v>
      </c>
      <c r="E168" s="118">
        <f>'Прайс рабочий'!K157</f>
        <v>1515</v>
      </c>
      <c r="F168" s="773"/>
      <c r="G168" s="1"/>
      <c r="H168" s="1"/>
    </row>
    <row r="169" spans="1:8" ht="18" customHeight="1">
      <c r="A169" s="769"/>
      <c r="B169" s="770"/>
      <c r="C169" s="42" t="s">
        <v>118</v>
      </c>
      <c r="D169" s="773"/>
      <c r="E169" s="118">
        <f>'Прайс рабочий'!K158</f>
        <v>1907</v>
      </c>
      <c r="F169" s="773"/>
      <c r="G169" s="1"/>
      <c r="H169" s="1"/>
    </row>
    <row r="170" spans="1:8" ht="18" customHeight="1">
      <c r="A170" s="771"/>
      <c r="B170" s="772"/>
      <c r="C170" s="42" t="s">
        <v>94</v>
      </c>
      <c r="D170" s="774"/>
      <c r="E170" s="118">
        <f>'Прайс рабочий'!K159</f>
        <v>3091</v>
      </c>
      <c r="F170" s="773"/>
      <c r="G170" s="1"/>
      <c r="H170" s="1"/>
    </row>
    <row r="171" spans="1:8" ht="18" customHeight="1">
      <c r="A171" s="672" t="s">
        <v>119</v>
      </c>
      <c r="B171" s="768"/>
      <c r="C171" s="42" t="s">
        <v>67</v>
      </c>
      <c r="D171" s="602" t="s">
        <v>69</v>
      </c>
      <c r="E171" s="118">
        <f>'Прайс рабочий'!K160</f>
        <v>2015</v>
      </c>
      <c r="F171" s="773"/>
      <c r="G171" s="1"/>
      <c r="H171" s="1"/>
    </row>
    <row r="172" spans="1:8" ht="18" customHeight="1">
      <c r="A172" s="769"/>
      <c r="B172" s="770"/>
      <c r="C172" s="42" t="s">
        <v>118</v>
      </c>
      <c r="D172" s="773"/>
      <c r="E172" s="118">
        <f>'Прайс рабочий'!K161</f>
        <v>2221</v>
      </c>
      <c r="F172" s="773"/>
      <c r="G172" s="1"/>
      <c r="H172" s="1"/>
    </row>
    <row r="173" spans="1:8" ht="18" customHeight="1">
      <c r="A173" s="771"/>
      <c r="B173" s="772"/>
      <c r="C173" s="42" t="s">
        <v>94</v>
      </c>
      <c r="D173" s="774"/>
      <c r="E173" s="118">
        <f>'Прайс рабочий'!K162</f>
        <v>2535</v>
      </c>
      <c r="F173" s="773"/>
      <c r="G173" s="1"/>
      <c r="H173" s="1"/>
    </row>
    <row r="174" spans="1:8" ht="18" customHeight="1">
      <c r="A174" s="672" t="s">
        <v>120</v>
      </c>
      <c r="B174" s="768"/>
      <c r="C174" s="42" t="s">
        <v>67</v>
      </c>
      <c r="D174" s="602" t="s">
        <v>69</v>
      </c>
      <c r="E174" s="118">
        <f>'Прайс рабочий'!K163</f>
        <v>3252</v>
      </c>
      <c r="F174" s="773"/>
      <c r="G174" s="1"/>
      <c r="H174" s="1"/>
    </row>
    <row r="175" spans="1:8" ht="18" customHeight="1">
      <c r="A175" s="769"/>
      <c r="B175" s="770"/>
      <c r="C175" s="42" t="s">
        <v>118</v>
      </c>
      <c r="D175" s="773"/>
      <c r="E175" s="118">
        <f>'Прайс рабочий'!K164</f>
        <v>3652</v>
      </c>
      <c r="F175" s="773"/>
      <c r="G175" s="1"/>
      <c r="H175" s="1"/>
    </row>
    <row r="176" spans="1:8" ht="18" customHeight="1">
      <c r="A176" s="771"/>
      <c r="B176" s="772"/>
      <c r="C176" s="42" t="s">
        <v>94</v>
      </c>
      <c r="D176" s="774"/>
      <c r="E176" s="118">
        <f>'Прайс рабочий'!K165</f>
        <v>6200</v>
      </c>
      <c r="F176" s="774"/>
      <c r="G176" s="1"/>
      <c r="H176" s="1"/>
    </row>
    <row r="177" spans="1:8" ht="28.5" customHeight="1">
      <c r="A177" s="46" t="s">
        <v>121</v>
      </c>
      <c r="B177" s="46"/>
      <c r="C177" s="46"/>
      <c r="D177" s="46"/>
      <c r="E177" s="120"/>
      <c r="F177" s="46"/>
      <c r="G177" s="1"/>
      <c r="H177" s="1"/>
    </row>
    <row r="178" spans="1:8" ht="133.5" customHeight="1">
      <c r="A178" s="788" t="s">
        <v>122</v>
      </c>
      <c r="B178" s="766"/>
      <c r="C178" s="42" t="s">
        <v>67</v>
      </c>
      <c r="D178" s="36" t="s">
        <v>113</v>
      </c>
      <c r="E178" s="118">
        <f>'Прайс рабочий'!K167</f>
        <v>1367</v>
      </c>
      <c r="F178" s="681"/>
      <c r="G178" s="1"/>
      <c r="H178" s="1"/>
    </row>
    <row r="179" spans="1:8" ht="49.5" customHeight="1">
      <c r="A179" s="787" t="s">
        <v>123</v>
      </c>
      <c r="B179" s="768"/>
      <c r="C179" s="42" t="s">
        <v>67</v>
      </c>
      <c r="D179" s="36" t="s">
        <v>124</v>
      </c>
      <c r="E179" s="118">
        <f>'Прайс рабочий'!K168</f>
        <v>1562</v>
      </c>
      <c r="F179" s="773"/>
      <c r="G179" s="1"/>
      <c r="H179" s="1"/>
    </row>
    <row r="180" spans="1:8" ht="49.5" customHeight="1">
      <c r="A180" s="769"/>
      <c r="B180" s="770"/>
      <c r="C180" s="42" t="s">
        <v>93</v>
      </c>
      <c r="D180" s="36" t="s">
        <v>124</v>
      </c>
      <c r="E180" s="118">
        <f>'Прайс рабочий'!K169</f>
        <v>4200</v>
      </c>
      <c r="F180" s="773"/>
      <c r="G180" s="1"/>
      <c r="H180" s="1"/>
    </row>
    <row r="181" spans="1:8" ht="49.5" customHeight="1">
      <c r="A181" s="771"/>
      <c r="B181" s="772"/>
      <c r="C181" s="42" t="s">
        <v>94</v>
      </c>
      <c r="D181" s="36" t="s">
        <v>97</v>
      </c>
      <c r="E181" s="118">
        <f>'Прайс рабочий'!K170</f>
        <v>4232</v>
      </c>
      <c r="F181" s="774"/>
      <c r="G181" s="1"/>
      <c r="H181" s="1"/>
    </row>
    <row r="182" spans="1:8" ht="28.5" customHeight="1">
      <c r="A182" s="603" t="s">
        <v>125</v>
      </c>
      <c r="B182" s="765"/>
      <c r="C182" s="765"/>
      <c r="D182" s="766"/>
      <c r="E182" s="117"/>
      <c r="F182" s="19"/>
      <c r="G182" s="1"/>
      <c r="H182" s="1"/>
    </row>
    <row r="183" spans="1:8" ht="50.25" customHeight="1">
      <c r="A183" s="787" t="s">
        <v>126</v>
      </c>
      <c r="B183" s="768"/>
      <c r="C183" s="42" t="s">
        <v>67</v>
      </c>
      <c r="D183" s="36" t="s">
        <v>127</v>
      </c>
      <c r="E183" s="118">
        <f>'Прайс рабочий'!K172</f>
        <v>1315</v>
      </c>
      <c r="F183" s="681"/>
      <c r="G183" s="1"/>
      <c r="H183" s="1"/>
    </row>
    <row r="184" spans="1:8" ht="50.25" customHeight="1">
      <c r="A184" s="769"/>
      <c r="B184" s="770"/>
      <c r="C184" s="42" t="s">
        <v>93</v>
      </c>
      <c r="D184" s="36" t="s">
        <v>127</v>
      </c>
      <c r="E184" s="118">
        <f>'Прайс рабочий'!K173</f>
        <v>1519</v>
      </c>
      <c r="F184" s="773"/>
      <c r="G184" s="1"/>
      <c r="H184" s="1"/>
    </row>
    <row r="185" spans="1:8" ht="50.25" customHeight="1">
      <c r="A185" s="771"/>
      <c r="B185" s="772"/>
      <c r="C185" s="42" t="s">
        <v>94</v>
      </c>
      <c r="D185" s="36" t="s">
        <v>127</v>
      </c>
      <c r="E185" s="118">
        <f>'Прайс рабочий'!K174</f>
        <v>2828</v>
      </c>
      <c r="F185" s="773"/>
      <c r="G185" s="1"/>
      <c r="H185" s="1"/>
    </row>
    <row r="186" spans="1:8" ht="54.75" customHeight="1">
      <c r="A186" s="787" t="s">
        <v>128</v>
      </c>
      <c r="B186" s="768"/>
      <c r="C186" s="42" t="s">
        <v>67</v>
      </c>
      <c r="D186" s="36" t="s">
        <v>92</v>
      </c>
      <c r="E186" s="118">
        <f>'Прайс рабочий'!K175</f>
        <v>1688</v>
      </c>
      <c r="F186" s="773"/>
      <c r="G186" s="1"/>
      <c r="H186" s="1"/>
    </row>
    <row r="187" spans="1:8" ht="54.75" customHeight="1">
      <c r="A187" s="769"/>
      <c r="B187" s="770"/>
      <c r="C187" s="42" t="s">
        <v>93</v>
      </c>
      <c r="D187" s="36" t="s">
        <v>92</v>
      </c>
      <c r="E187" s="118">
        <f>'Прайс рабочий'!K176</f>
        <v>2432</v>
      </c>
      <c r="F187" s="773"/>
      <c r="G187" s="1"/>
      <c r="H187" s="1"/>
    </row>
    <row r="188" spans="1:8" ht="54.75" customHeight="1">
      <c r="A188" s="771"/>
      <c r="B188" s="772"/>
      <c r="C188" s="42" t="s">
        <v>94</v>
      </c>
      <c r="D188" s="36" t="s">
        <v>92</v>
      </c>
      <c r="E188" s="118">
        <f>'Прайс рабочий'!K177</f>
        <v>4351</v>
      </c>
      <c r="F188" s="773"/>
      <c r="G188" s="1"/>
      <c r="H188" s="1"/>
    </row>
    <row r="189" spans="1:8" ht="48.75" customHeight="1">
      <c r="A189" s="787" t="s">
        <v>129</v>
      </c>
      <c r="B189" s="768"/>
      <c r="C189" s="42" t="s">
        <v>67</v>
      </c>
      <c r="D189" s="36" t="s">
        <v>92</v>
      </c>
      <c r="E189" s="118">
        <f>'Прайс рабочий'!K178</f>
        <v>2906</v>
      </c>
      <c r="F189" s="773"/>
      <c r="G189" s="1"/>
      <c r="H189" s="1"/>
    </row>
    <row r="190" spans="1:8" ht="48.75" customHeight="1">
      <c r="A190" s="769"/>
      <c r="B190" s="770"/>
      <c r="C190" s="42" t="s">
        <v>93</v>
      </c>
      <c r="D190" s="36" t="s">
        <v>92</v>
      </c>
      <c r="E190" s="118">
        <f>'Прайс рабочий'!K179</f>
        <v>8645</v>
      </c>
      <c r="F190" s="773"/>
      <c r="G190" s="1"/>
      <c r="H190" s="1"/>
    </row>
    <row r="191" spans="1:8" ht="48.75" customHeight="1">
      <c r="A191" s="771"/>
      <c r="B191" s="772"/>
      <c r="C191" s="42" t="s">
        <v>94</v>
      </c>
      <c r="D191" s="36" t="s">
        <v>92</v>
      </c>
      <c r="E191" s="118">
        <f>'Прайс рабочий'!K180</f>
        <v>8645</v>
      </c>
      <c r="F191" s="773"/>
      <c r="G191" s="1"/>
      <c r="H191" s="1"/>
    </row>
    <row r="192" spans="1:8" ht="19.5" customHeight="1">
      <c r="A192" s="720" t="s">
        <v>130</v>
      </c>
      <c r="B192" s="768"/>
      <c r="C192" s="32" t="s">
        <v>67</v>
      </c>
      <c r="D192" s="602" t="s">
        <v>69</v>
      </c>
      <c r="E192" s="118">
        <f>'Прайс рабочий'!K181</f>
        <v>777</v>
      </c>
      <c r="F192" s="773"/>
      <c r="G192" s="1"/>
      <c r="H192" s="1"/>
    </row>
    <row r="193" spans="1:8" ht="19.5" customHeight="1">
      <c r="A193" s="769"/>
      <c r="B193" s="770"/>
      <c r="C193" s="32" t="s">
        <v>118</v>
      </c>
      <c r="D193" s="773"/>
      <c r="E193" s="118">
        <f>'Прайс рабочий'!K182</f>
        <v>958</v>
      </c>
      <c r="F193" s="773"/>
      <c r="G193" s="1"/>
      <c r="H193" s="1"/>
    </row>
    <row r="194" spans="1:8" ht="19.5" customHeight="1">
      <c r="A194" s="771"/>
      <c r="B194" s="772"/>
      <c r="C194" s="32" t="s">
        <v>94</v>
      </c>
      <c r="D194" s="774"/>
      <c r="E194" s="118">
        <f>'Прайс рабочий'!K183</f>
        <v>1387</v>
      </c>
      <c r="F194" s="774"/>
      <c r="G194" s="1"/>
      <c r="H194" s="1"/>
    </row>
    <row r="195" spans="1:8" ht="28.5" customHeight="1">
      <c r="A195" s="48" t="s">
        <v>131</v>
      </c>
      <c r="B195" s="48"/>
      <c r="C195" s="48"/>
      <c r="D195" s="48"/>
      <c r="E195" s="117"/>
      <c r="F195" s="19"/>
      <c r="G195" s="1"/>
      <c r="H195" s="1"/>
    </row>
    <row r="196" spans="1:8" ht="40.5" customHeight="1">
      <c r="A196" s="787" t="s">
        <v>132</v>
      </c>
      <c r="B196" s="768"/>
      <c r="C196" s="42" t="s">
        <v>67</v>
      </c>
      <c r="D196" s="36" t="s">
        <v>92</v>
      </c>
      <c r="E196" s="118">
        <f>'Прайс рабочий'!K185</f>
        <v>2194</v>
      </c>
      <c r="F196" s="681"/>
      <c r="G196" s="1"/>
      <c r="H196" s="1"/>
    </row>
    <row r="197" spans="1:8" ht="40.5" customHeight="1">
      <c r="A197" s="769"/>
      <c r="B197" s="770"/>
      <c r="C197" s="42" t="s">
        <v>93</v>
      </c>
      <c r="D197" s="36" t="s">
        <v>92</v>
      </c>
      <c r="E197" s="118">
        <f>'Прайс рабочий'!K186</f>
        <v>8785</v>
      </c>
      <c r="F197" s="773"/>
      <c r="G197" s="1"/>
      <c r="H197" s="1"/>
    </row>
    <row r="198" spans="1:8" ht="40.5" customHeight="1">
      <c r="A198" s="771"/>
      <c r="B198" s="772"/>
      <c r="C198" s="42" t="s">
        <v>94</v>
      </c>
      <c r="D198" s="36" t="s">
        <v>97</v>
      </c>
      <c r="E198" s="118">
        <f>'Прайс рабочий'!K187</f>
        <v>8785</v>
      </c>
      <c r="F198" s="773"/>
      <c r="G198" s="1"/>
      <c r="H198" s="1"/>
    </row>
    <row r="199" spans="1:8" ht="33.75" customHeight="1">
      <c r="A199" s="787" t="s">
        <v>133</v>
      </c>
      <c r="B199" s="768"/>
      <c r="C199" s="42" t="s">
        <v>67</v>
      </c>
      <c r="D199" s="36" t="s">
        <v>113</v>
      </c>
      <c r="E199" s="118">
        <f>'Прайс рабочий'!K188</f>
        <v>1364</v>
      </c>
      <c r="F199" s="773"/>
      <c r="G199" s="1"/>
      <c r="H199" s="1"/>
    </row>
    <row r="200" spans="1:8" ht="33.75" customHeight="1">
      <c r="A200" s="769"/>
      <c r="B200" s="770"/>
      <c r="C200" s="42" t="s">
        <v>93</v>
      </c>
      <c r="D200" s="36" t="s">
        <v>113</v>
      </c>
      <c r="E200" s="118">
        <f>'Прайс рабочий'!K189</f>
        <v>1443</v>
      </c>
      <c r="F200" s="773"/>
      <c r="G200" s="1"/>
      <c r="H200" s="1"/>
    </row>
    <row r="201" spans="1:8" ht="33.75" customHeight="1">
      <c r="A201" s="771"/>
      <c r="B201" s="772"/>
      <c r="C201" s="42" t="s">
        <v>94</v>
      </c>
      <c r="D201" s="36" t="s">
        <v>113</v>
      </c>
      <c r="E201" s="118">
        <f>'Прайс рабочий'!K190</f>
        <v>3718</v>
      </c>
      <c r="F201" s="773"/>
      <c r="G201" s="1"/>
      <c r="H201" s="1"/>
    </row>
    <row r="202" spans="1:8" ht="54" customHeight="1">
      <c r="A202" s="787" t="s">
        <v>134</v>
      </c>
      <c r="B202" s="768"/>
      <c r="C202" s="42" t="s">
        <v>67</v>
      </c>
      <c r="D202" s="36" t="s">
        <v>113</v>
      </c>
      <c r="E202" s="118">
        <f>'Прайс рабочий'!K191</f>
        <v>1547</v>
      </c>
      <c r="F202" s="773"/>
      <c r="G202" s="1"/>
      <c r="H202" s="1"/>
    </row>
    <row r="203" spans="1:8" ht="54" customHeight="1">
      <c r="A203" s="771"/>
      <c r="B203" s="772"/>
      <c r="C203" s="42" t="s">
        <v>93</v>
      </c>
      <c r="D203" s="36" t="s">
        <v>113</v>
      </c>
      <c r="E203" s="118">
        <f>'Прайс рабочий'!K192</f>
        <v>1664</v>
      </c>
      <c r="F203" s="773"/>
      <c r="G203" s="1"/>
      <c r="H203" s="1"/>
    </row>
    <row r="204" spans="1:8" ht="51.75" customHeight="1">
      <c r="A204" s="792" t="s">
        <v>135</v>
      </c>
      <c r="B204" s="768"/>
      <c r="C204" s="42" t="s">
        <v>67</v>
      </c>
      <c r="D204" s="36" t="s">
        <v>113</v>
      </c>
      <c r="E204" s="118">
        <f>'Прайс рабочий'!K193</f>
        <v>3128</v>
      </c>
      <c r="F204" s="773"/>
      <c r="G204" s="1"/>
      <c r="H204" s="1"/>
    </row>
    <row r="205" spans="1:8" ht="51.75" customHeight="1">
      <c r="A205" s="769"/>
      <c r="B205" s="770"/>
      <c r="C205" s="42" t="s">
        <v>93</v>
      </c>
      <c r="D205" s="36" t="s">
        <v>113</v>
      </c>
      <c r="E205" s="118">
        <f>'Прайс рабочий'!K194</f>
        <v>6148</v>
      </c>
      <c r="F205" s="773"/>
      <c r="G205" s="1"/>
      <c r="H205" s="1"/>
    </row>
    <row r="206" spans="1:8" ht="51.75" customHeight="1">
      <c r="A206" s="771"/>
      <c r="B206" s="772"/>
      <c r="C206" s="42" t="s">
        <v>94</v>
      </c>
      <c r="D206" s="36" t="s">
        <v>113</v>
      </c>
      <c r="E206" s="118">
        <f>'Прайс рабочий'!K195</f>
        <v>6148</v>
      </c>
      <c r="F206" s="773"/>
      <c r="G206" s="1"/>
      <c r="H206" s="1"/>
    </row>
    <row r="207" spans="1:8" ht="39.75" customHeight="1">
      <c r="A207" s="792" t="s">
        <v>136</v>
      </c>
      <c r="B207" s="768"/>
      <c r="C207" s="42" t="s">
        <v>67</v>
      </c>
      <c r="D207" s="36" t="s">
        <v>127</v>
      </c>
      <c r="E207" s="118">
        <f>'Прайс рабочий'!K196</f>
        <v>2839</v>
      </c>
      <c r="F207" s="773"/>
      <c r="G207" s="1"/>
      <c r="H207" s="1"/>
    </row>
    <row r="208" spans="1:8" ht="39.75" customHeight="1">
      <c r="A208" s="769"/>
      <c r="B208" s="770"/>
      <c r="C208" s="42" t="s">
        <v>93</v>
      </c>
      <c r="D208" s="36" t="s">
        <v>127</v>
      </c>
      <c r="E208" s="118">
        <f>'Прайс рабочий'!K197</f>
        <v>3095</v>
      </c>
      <c r="F208" s="773"/>
      <c r="G208" s="1"/>
      <c r="H208" s="1"/>
    </row>
    <row r="209" spans="1:8" ht="39.75" customHeight="1">
      <c r="A209" s="771"/>
      <c r="B209" s="772"/>
      <c r="C209" s="42" t="s">
        <v>94</v>
      </c>
      <c r="D209" s="36" t="s">
        <v>127</v>
      </c>
      <c r="E209" s="118">
        <f>'Прайс рабочий'!K198</f>
        <v>4610</v>
      </c>
      <c r="F209" s="773"/>
      <c r="G209" s="1"/>
      <c r="H209" s="1"/>
    </row>
    <row r="210" spans="1:8" ht="53.25" customHeight="1">
      <c r="A210" s="787" t="s">
        <v>137</v>
      </c>
      <c r="B210" s="768"/>
      <c r="C210" s="42" t="s">
        <v>67</v>
      </c>
      <c r="D210" s="36" t="s">
        <v>113</v>
      </c>
      <c r="E210" s="118">
        <f>'Прайс рабочий'!K199</f>
        <v>1492</v>
      </c>
      <c r="F210" s="773"/>
      <c r="G210" s="1"/>
      <c r="H210" s="1"/>
    </row>
    <row r="211" spans="1:8" ht="53.25" customHeight="1">
      <c r="A211" s="771"/>
      <c r="B211" s="772"/>
      <c r="C211" s="42" t="s">
        <v>93</v>
      </c>
      <c r="D211" s="36" t="s">
        <v>113</v>
      </c>
      <c r="E211" s="118">
        <f>'Прайс рабочий'!K200</f>
        <v>1534</v>
      </c>
      <c r="F211" s="773"/>
      <c r="G211" s="1"/>
      <c r="H211" s="1"/>
    </row>
    <row r="212" spans="1:8" ht="120.75" customHeight="1">
      <c r="A212" s="788" t="s">
        <v>138</v>
      </c>
      <c r="B212" s="766"/>
      <c r="C212" s="42" t="s">
        <v>67</v>
      </c>
      <c r="D212" s="36" t="s">
        <v>113</v>
      </c>
      <c r="E212" s="118">
        <f>'Прайс рабочий'!K201</f>
        <v>2097</v>
      </c>
      <c r="F212" s="773"/>
      <c r="G212" s="1"/>
      <c r="H212" s="1"/>
    </row>
    <row r="213" spans="1:8" ht="57" customHeight="1">
      <c r="A213" s="787" t="s">
        <v>139</v>
      </c>
      <c r="B213" s="768"/>
      <c r="C213" s="42" t="s">
        <v>67</v>
      </c>
      <c r="D213" s="36" t="s">
        <v>98</v>
      </c>
      <c r="E213" s="118">
        <f>'Прайс рабочий'!K202</f>
        <v>2768</v>
      </c>
      <c r="F213" s="773"/>
      <c r="G213" s="1"/>
      <c r="H213" s="1"/>
    </row>
    <row r="214" spans="1:8" ht="57" customHeight="1">
      <c r="A214" s="769"/>
      <c r="B214" s="770"/>
      <c r="C214" s="42" t="s">
        <v>93</v>
      </c>
      <c r="D214" s="36" t="s">
        <v>98</v>
      </c>
      <c r="E214" s="118">
        <f>'Прайс рабочий'!K203</f>
        <v>8000</v>
      </c>
      <c r="F214" s="773"/>
      <c r="G214" s="1"/>
      <c r="H214" s="1"/>
    </row>
    <row r="215" spans="1:8" ht="57" customHeight="1">
      <c r="A215" s="771"/>
      <c r="B215" s="772"/>
      <c r="C215" s="42" t="s">
        <v>94</v>
      </c>
      <c r="D215" s="36" t="s">
        <v>98</v>
      </c>
      <c r="E215" s="118">
        <f>'Прайс рабочий'!K204</f>
        <v>8000</v>
      </c>
      <c r="F215" s="773"/>
      <c r="G215" s="1"/>
      <c r="H215" s="1"/>
    </row>
    <row r="216" spans="1:8" ht="44.25" customHeight="1">
      <c r="A216" s="787" t="s">
        <v>140</v>
      </c>
      <c r="B216" s="768"/>
      <c r="C216" s="42" t="s">
        <v>67</v>
      </c>
      <c r="D216" s="36" t="s">
        <v>98</v>
      </c>
      <c r="E216" s="118">
        <f>'Прайс рабочий'!K205</f>
        <v>2143</v>
      </c>
      <c r="F216" s="773"/>
      <c r="G216" s="1"/>
      <c r="H216" s="1"/>
    </row>
    <row r="217" spans="1:8" ht="44.25" customHeight="1">
      <c r="A217" s="769"/>
      <c r="B217" s="770"/>
      <c r="C217" s="42" t="s">
        <v>93</v>
      </c>
      <c r="D217" s="36" t="s">
        <v>98</v>
      </c>
      <c r="E217" s="118">
        <f>'Прайс рабочий'!K206</f>
        <v>3003</v>
      </c>
      <c r="F217" s="773"/>
      <c r="G217" s="1"/>
      <c r="H217" s="1"/>
    </row>
    <row r="218" spans="1:8" ht="44.25" customHeight="1">
      <c r="A218" s="771"/>
      <c r="B218" s="772"/>
      <c r="C218" s="42" t="s">
        <v>94</v>
      </c>
      <c r="D218" s="36" t="s">
        <v>98</v>
      </c>
      <c r="E218" s="118">
        <f>'Прайс рабочий'!K207</f>
        <v>5410</v>
      </c>
      <c r="F218" s="773"/>
      <c r="G218" s="1"/>
      <c r="H218" s="1"/>
    </row>
    <row r="219" spans="1:8" ht="93.75" customHeight="1">
      <c r="A219" s="787" t="s">
        <v>141</v>
      </c>
      <c r="B219" s="768"/>
      <c r="C219" s="42" t="s">
        <v>67</v>
      </c>
      <c r="D219" s="36" t="s">
        <v>98</v>
      </c>
      <c r="E219" s="118">
        <f>'Прайс рабочий'!K208</f>
        <v>7212</v>
      </c>
      <c r="F219" s="773"/>
      <c r="G219" s="1"/>
      <c r="H219" s="1"/>
    </row>
    <row r="220" spans="1:8" ht="93.75" customHeight="1">
      <c r="A220" s="771"/>
      <c r="B220" s="772"/>
      <c r="C220" s="42" t="s">
        <v>93</v>
      </c>
      <c r="D220" s="36" t="s">
        <v>98</v>
      </c>
      <c r="E220" s="118">
        <f>'Прайс рабочий'!K209</f>
        <v>7212</v>
      </c>
      <c r="F220" s="773"/>
      <c r="G220" s="1"/>
      <c r="H220" s="1"/>
    </row>
    <row r="221" spans="1:8" ht="103.5" customHeight="1">
      <c r="A221" s="788" t="s">
        <v>142</v>
      </c>
      <c r="B221" s="766"/>
      <c r="C221" s="42" t="s">
        <v>67</v>
      </c>
      <c r="D221" s="36" t="s">
        <v>110</v>
      </c>
      <c r="E221" s="118">
        <f>'Прайс рабочий'!K210</f>
        <v>1562</v>
      </c>
      <c r="F221" s="773"/>
      <c r="G221" s="1"/>
      <c r="H221" s="1"/>
    </row>
    <row r="222" spans="1:8" ht="40.5" customHeight="1">
      <c r="A222" s="787" t="s">
        <v>143</v>
      </c>
      <c r="B222" s="768"/>
      <c r="C222" s="42" t="s">
        <v>67</v>
      </c>
      <c r="D222" s="36" t="s">
        <v>113</v>
      </c>
      <c r="E222" s="118">
        <f>'Прайс рабочий'!K211</f>
        <v>2121</v>
      </c>
      <c r="F222" s="773"/>
      <c r="G222" s="1"/>
      <c r="H222" s="1"/>
    </row>
    <row r="223" spans="1:8" ht="40.5" customHeight="1">
      <c r="A223" s="769"/>
      <c r="B223" s="770"/>
      <c r="C223" s="42" t="s">
        <v>93</v>
      </c>
      <c r="D223" s="36" t="s">
        <v>113</v>
      </c>
      <c r="E223" s="118">
        <f>'Прайс рабочий'!K212</f>
        <v>2147</v>
      </c>
      <c r="F223" s="773"/>
      <c r="G223" s="1"/>
      <c r="H223" s="1"/>
    </row>
    <row r="224" spans="1:8" ht="40.5" customHeight="1">
      <c r="A224" s="771"/>
      <c r="B224" s="772"/>
      <c r="C224" s="42" t="s">
        <v>94</v>
      </c>
      <c r="D224" s="36" t="s">
        <v>92</v>
      </c>
      <c r="E224" s="118">
        <f>'Прайс рабочий'!K213</f>
        <v>5187</v>
      </c>
      <c r="F224" s="773"/>
      <c r="G224" s="1"/>
      <c r="H224" s="1"/>
    </row>
    <row r="225" spans="1:8" ht="51" customHeight="1">
      <c r="A225" s="787" t="s">
        <v>144</v>
      </c>
      <c r="B225" s="768"/>
      <c r="C225" s="42" t="s">
        <v>67</v>
      </c>
      <c r="D225" s="36" t="s">
        <v>113</v>
      </c>
      <c r="E225" s="118">
        <f>'Прайс рабочий'!K214</f>
        <v>1252</v>
      </c>
      <c r="F225" s="773"/>
      <c r="G225" s="1"/>
      <c r="H225" s="1"/>
    </row>
    <row r="226" spans="1:8" ht="51" customHeight="1">
      <c r="A226" s="771"/>
      <c r="B226" s="772"/>
      <c r="C226" s="42" t="s">
        <v>93</v>
      </c>
      <c r="D226" s="36" t="s">
        <v>113</v>
      </c>
      <c r="E226" s="118">
        <f>'Прайс рабочий'!K215</f>
        <v>1285</v>
      </c>
      <c r="F226" s="774"/>
      <c r="G226" s="1"/>
      <c r="H226" s="1"/>
    </row>
    <row r="227" spans="1:8" ht="28.5" customHeight="1">
      <c r="A227" s="603" t="s">
        <v>145</v>
      </c>
      <c r="B227" s="765"/>
      <c r="C227" s="765"/>
      <c r="D227" s="766"/>
      <c r="E227" s="117"/>
      <c r="F227" s="19"/>
      <c r="G227" s="1"/>
      <c r="H227" s="1"/>
    </row>
    <row r="228" spans="1:8" ht="18" customHeight="1">
      <c r="A228" s="647" t="s">
        <v>100</v>
      </c>
      <c r="B228" s="765"/>
      <c r="C228" s="765"/>
      <c r="D228" s="766"/>
      <c r="E228" s="119"/>
      <c r="F228" s="694"/>
      <c r="G228" s="41"/>
      <c r="H228" s="41"/>
    </row>
    <row r="229" spans="1:8" ht="38.25" customHeight="1">
      <c r="A229" s="672" t="s">
        <v>146</v>
      </c>
      <c r="B229" s="768"/>
      <c r="C229" s="42" t="s">
        <v>71</v>
      </c>
      <c r="D229" s="36" t="s">
        <v>127</v>
      </c>
      <c r="E229" s="118">
        <f>'Прайс рабочий'!K218</f>
        <v>952</v>
      </c>
      <c r="F229" s="773"/>
      <c r="G229" s="1"/>
      <c r="H229" s="1"/>
    </row>
    <row r="230" spans="1:8" ht="38.25" customHeight="1">
      <c r="A230" s="771"/>
      <c r="B230" s="772"/>
      <c r="C230" s="42" t="s">
        <v>67</v>
      </c>
      <c r="D230" s="36" t="s">
        <v>127</v>
      </c>
      <c r="E230" s="118">
        <f>'Прайс рабочий'!K219</f>
        <v>1044</v>
      </c>
      <c r="F230" s="773"/>
      <c r="G230" s="1"/>
      <c r="H230" s="1"/>
    </row>
    <row r="231" spans="1:8" ht="36" customHeight="1">
      <c r="A231" s="785" t="s">
        <v>147</v>
      </c>
      <c r="B231" s="768"/>
      <c r="C231" s="42" t="s">
        <v>71</v>
      </c>
      <c r="D231" s="36" t="s">
        <v>127</v>
      </c>
      <c r="E231" s="118">
        <f>'Прайс рабочий'!K220</f>
        <v>827</v>
      </c>
      <c r="F231" s="773"/>
      <c r="G231" s="1"/>
      <c r="H231" s="1"/>
    </row>
    <row r="232" spans="1:8" ht="36" customHeight="1">
      <c r="A232" s="771"/>
      <c r="B232" s="772"/>
      <c r="C232" s="42" t="s">
        <v>67</v>
      </c>
      <c r="D232" s="36" t="s">
        <v>127</v>
      </c>
      <c r="E232" s="118">
        <f>'Прайс рабочий'!K221</f>
        <v>911</v>
      </c>
      <c r="F232" s="773"/>
      <c r="G232" s="1"/>
      <c r="H232" s="1"/>
    </row>
    <row r="233" spans="1:8" ht="40.5" customHeight="1">
      <c r="A233" s="787" t="s">
        <v>148</v>
      </c>
      <c r="B233" s="768"/>
      <c r="C233" s="42" t="s">
        <v>71</v>
      </c>
      <c r="D233" s="36" t="s">
        <v>69</v>
      </c>
      <c r="E233" s="118">
        <f>'Прайс рабочий'!K222</f>
        <v>325</v>
      </c>
      <c r="F233" s="773"/>
      <c r="G233" s="1"/>
      <c r="H233" s="1"/>
    </row>
    <row r="234" spans="1:8" ht="40.5" customHeight="1">
      <c r="A234" s="771"/>
      <c r="B234" s="772"/>
      <c r="C234" s="42" t="s">
        <v>67</v>
      </c>
      <c r="D234" s="36" t="s">
        <v>69</v>
      </c>
      <c r="E234" s="118">
        <f>'Прайс рабочий'!K223</f>
        <v>417</v>
      </c>
      <c r="F234" s="773"/>
      <c r="G234" s="1"/>
      <c r="H234" s="1"/>
    </row>
    <row r="235" spans="1:8" ht="72" customHeight="1">
      <c r="A235" s="721" t="s">
        <v>149</v>
      </c>
      <c r="B235" s="766"/>
      <c r="C235" s="32" t="s">
        <v>150</v>
      </c>
      <c r="D235" s="36"/>
      <c r="E235" s="118">
        <f>'Прайс рабочий'!K224</f>
        <v>270</v>
      </c>
      <c r="F235" s="773"/>
      <c r="G235" s="1"/>
      <c r="H235" s="1"/>
    </row>
    <row r="236" spans="1:8" ht="121.5" customHeight="1">
      <c r="A236" s="788" t="s">
        <v>151</v>
      </c>
      <c r="B236" s="766"/>
      <c r="C236" s="42" t="s">
        <v>152</v>
      </c>
      <c r="D236" s="36" t="s">
        <v>86</v>
      </c>
      <c r="E236" s="118">
        <f>'Прайс рабочий'!K225</f>
        <v>2758</v>
      </c>
      <c r="F236" s="773"/>
      <c r="G236" s="1"/>
      <c r="H236" s="1"/>
    </row>
    <row r="237" spans="1:8" ht="18" customHeight="1">
      <c r="A237" s="670" t="s">
        <v>104</v>
      </c>
      <c r="B237" s="765"/>
      <c r="C237" s="765"/>
      <c r="D237" s="766"/>
      <c r="E237" s="119"/>
      <c r="F237" s="773"/>
      <c r="G237" s="41"/>
      <c r="H237" s="41"/>
    </row>
    <row r="238" spans="1:8" ht="93" customHeight="1">
      <c r="A238" s="723" t="s">
        <v>153</v>
      </c>
      <c r="B238" s="766"/>
      <c r="C238" s="42" t="s">
        <v>154</v>
      </c>
      <c r="D238" s="45"/>
      <c r="E238" s="118">
        <f>'Прайс рабочий'!K227</f>
        <v>778</v>
      </c>
      <c r="F238" s="773"/>
      <c r="G238" s="41"/>
      <c r="H238" s="41"/>
    </row>
    <row r="239" spans="1:8" ht="39.75" customHeight="1">
      <c r="A239" s="785" t="s">
        <v>155</v>
      </c>
      <c r="B239" s="768"/>
      <c r="C239" s="42" t="s">
        <v>71</v>
      </c>
      <c r="D239" s="36" t="s">
        <v>156</v>
      </c>
      <c r="E239" s="118">
        <f>'Прайс рабочий'!K228</f>
        <v>983</v>
      </c>
      <c r="F239" s="773"/>
      <c r="G239" s="1"/>
      <c r="H239" s="1"/>
    </row>
    <row r="240" spans="1:8" ht="39.75" customHeight="1">
      <c r="A240" s="771"/>
      <c r="B240" s="772"/>
      <c r="C240" s="42" t="s">
        <v>67</v>
      </c>
      <c r="D240" s="36" t="s">
        <v>156</v>
      </c>
      <c r="E240" s="118">
        <f>'Прайс рабочий'!K229</f>
        <v>1084</v>
      </c>
      <c r="F240" s="773"/>
      <c r="G240" s="1"/>
      <c r="H240" s="1"/>
    </row>
    <row r="241" spans="1:8" ht="59.25" customHeight="1">
      <c r="A241" s="785" t="s">
        <v>157</v>
      </c>
      <c r="B241" s="768"/>
      <c r="C241" s="42" t="s">
        <v>71</v>
      </c>
      <c r="D241" s="36" t="s">
        <v>72</v>
      </c>
      <c r="E241" s="118">
        <f>'Прайс рабочий'!K230</f>
        <v>683</v>
      </c>
      <c r="F241" s="773"/>
      <c r="G241" s="1"/>
      <c r="H241" s="1"/>
    </row>
    <row r="242" spans="1:8" ht="59.25" customHeight="1">
      <c r="A242" s="771"/>
      <c r="B242" s="772"/>
      <c r="C242" s="42" t="s">
        <v>67</v>
      </c>
      <c r="D242" s="36" t="s">
        <v>72</v>
      </c>
      <c r="E242" s="118">
        <f>'Прайс рабочий'!K231</f>
        <v>819</v>
      </c>
      <c r="F242" s="773"/>
      <c r="G242" s="1"/>
      <c r="H242" s="1"/>
    </row>
    <row r="243" spans="1:8" ht="65.25" customHeight="1">
      <c r="A243" s="785" t="s">
        <v>158</v>
      </c>
      <c r="B243" s="768"/>
      <c r="C243" s="42" t="s">
        <v>71</v>
      </c>
      <c r="D243" s="36" t="s">
        <v>72</v>
      </c>
      <c r="E243" s="118">
        <f>'Прайс рабочий'!K232</f>
        <v>1583</v>
      </c>
      <c r="F243" s="773"/>
      <c r="G243" s="1"/>
      <c r="H243" s="1"/>
    </row>
    <row r="244" spans="1:8" ht="65.25" customHeight="1">
      <c r="A244" s="771"/>
      <c r="B244" s="772"/>
      <c r="C244" s="42" t="s">
        <v>67</v>
      </c>
      <c r="D244" s="36" t="s">
        <v>72</v>
      </c>
      <c r="E244" s="118">
        <f>'Прайс рабочий'!K233</f>
        <v>1583</v>
      </c>
      <c r="F244" s="773"/>
      <c r="G244" s="1"/>
      <c r="H244" s="1"/>
    </row>
    <row r="245" spans="1:8" ht="48" customHeight="1">
      <c r="A245" s="785" t="s">
        <v>159</v>
      </c>
      <c r="B245" s="768"/>
      <c r="C245" s="42" t="s">
        <v>71</v>
      </c>
      <c r="D245" s="36" t="s">
        <v>72</v>
      </c>
      <c r="E245" s="118">
        <f>'Прайс рабочий'!K234</f>
        <v>573</v>
      </c>
      <c r="F245" s="773"/>
      <c r="G245" s="1"/>
      <c r="H245" s="1"/>
    </row>
    <row r="246" spans="1:8" ht="48" customHeight="1">
      <c r="A246" s="771"/>
      <c r="B246" s="772"/>
      <c r="C246" s="42" t="s">
        <v>67</v>
      </c>
      <c r="D246" s="36" t="s">
        <v>72</v>
      </c>
      <c r="E246" s="118">
        <f>'Прайс рабочий'!K235</f>
        <v>634</v>
      </c>
      <c r="F246" s="773"/>
      <c r="G246" s="1"/>
      <c r="H246" s="1"/>
    </row>
    <row r="247" spans="1:8" ht="47.25" customHeight="1">
      <c r="A247" s="785" t="s">
        <v>160</v>
      </c>
      <c r="B247" s="768"/>
      <c r="C247" s="42" t="s">
        <v>67</v>
      </c>
      <c r="D247" s="36" t="s">
        <v>86</v>
      </c>
      <c r="E247" s="118">
        <f>'Прайс рабочий'!K236</f>
        <v>1092</v>
      </c>
      <c r="F247" s="773"/>
      <c r="G247" s="49"/>
      <c r="H247" s="49"/>
    </row>
    <row r="248" spans="1:8" ht="47.25" customHeight="1">
      <c r="A248" s="771"/>
      <c r="B248" s="772"/>
      <c r="C248" s="42" t="s">
        <v>93</v>
      </c>
      <c r="D248" s="36" t="s">
        <v>86</v>
      </c>
      <c r="E248" s="118">
        <f>'Прайс рабочий'!K237</f>
        <v>1191</v>
      </c>
      <c r="F248" s="773"/>
      <c r="G248" s="49"/>
      <c r="H248" s="49"/>
    </row>
    <row r="249" spans="1:8" ht="51" customHeight="1">
      <c r="A249" s="785" t="s">
        <v>161</v>
      </c>
      <c r="B249" s="768"/>
      <c r="C249" s="42" t="s">
        <v>71</v>
      </c>
      <c r="D249" s="36" t="s">
        <v>86</v>
      </c>
      <c r="E249" s="118">
        <f>'Прайс рабочий'!K238</f>
        <v>1078</v>
      </c>
      <c r="F249" s="773"/>
      <c r="G249" s="49"/>
      <c r="H249" s="49"/>
    </row>
    <row r="250" spans="1:8" ht="51" customHeight="1">
      <c r="A250" s="771"/>
      <c r="B250" s="772"/>
      <c r="C250" s="42" t="s">
        <v>67</v>
      </c>
      <c r="D250" s="36" t="s">
        <v>156</v>
      </c>
      <c r="E250" s="118">
        <f>'Прайс рабочий'!K239</f>
        <v>1203</v>
      </c>
      <c r="F250" s="773"/>
      <c r="G250" s="49"/>
      <c r="H250" s="49"/>
    </row>
    <row r="251" spans="1:8" ht="49.5" customHeight="1">
      <c r="A251" s="785" t="s">
        <v>162</v>
      </c>
      <c r="B251" s="768"/>
      <c r="C251" s="42" t="s">
        <v>71</v>
      </c>
      <c r="D251" s="36" t="s">
        <v>156</v>
      </c>
      <c r="E251" s="118">
        <f>'Прайс рабочий'!K240</f>
        <v>1219</v>
      </c>
      <c r="F251" s="773"/>
      <c r="G251" s="1"/>
      <c r="H251" s="1"/>
    </row>
    <row r="252" spans="1:8" ht="49.5" customHeight="1">
      <c r="A252" s="771"/>
      <c r="B252" s="772"/>
      <c r="C252" s="42" t="s">
        <v>67</v>
      </c>
      <c r="D252" s="36" t="s">
        <v>156</v>
      </c>
      <c r="E252" s="118">
        <f>'Прайс рабочий'!K241</f>
        <v>1357</v>
      </c>
      <c r="F252" s="773"/>
      <c r="G252" s="1"/>
      <c r="H252" s="1"/>
    </row>
    <row r="253" spans="1:8" ht="69.75" customHeight="1">
      <c r="A253" s="785" t="s">
        <v>163</v>
      </c>
      <c r="B253" s="768"/>
      <c r="C253" s="42" t="s">
        <v>71</v>
      </c>
      <c r="D253" s="36" t="s">
        <v>92</v>
      </c>
      <c r="E253" s="118">
        <f>'Прайс рабочий'!K242</f>
        <v>1631</v>
      </c>
      <c r="F253" s="773"/>
      <c r="G253" s="1"/>
      <c r="H253" s="1"/>
    </row>
    <row r="254" spans="1:8" ht="69.75" customHeight="1">
      <c r="A254" s="771"/>
      <c r="B254" s="772"/>
      <c r="C254" s="42" t="s">
        <v>67</v>
      </c>
      <c r="D254" s="36" t="s">
        <v>92</v>
      </c>
      <c r="E254" s="118">
        <f>'Прайс рабочий'!K243</f>
        <v>1799</v>
      </c>
      <c r="F254" s="773"/>
      <c r="G254" s="1"/>
      <c r="H254" s="1"/>
    </row>
    <row r="255" spans="1:8" ht="95.25" customHeight="1">
      <c r="A255" s="786" t="s">
        <v>164</v>
      </c>
      <c r="B255" s="766"/>
      <c r="C255" s="42"/>
      <c r="D255" s="36" t="s">
        <v>69</v>
      </c>
      <c r="E255" s="118">
        <f>'Прайс рабочий'!K244</f>
        <v>560</v>
      </c>
      <c r="F255" s="773"/>
      <c r="G255" s="1"/>
      <c r="H255" s="1"/>
    </row>
    <row r="256" spans="1:8" ht="94.5" customHeight="1">
      <c r="A256" s="786" t="s">
        <v>165</v>
      </c>
      <c r="B256" s="766"/>
      <c r="C256" s="42"/>
      <c r="D256" s="36" t="s">
        <v>69</v>
      </c>
      <c r="E256" s="118">
        <f>'Прайс рабочий'!K245</f>
        <v>457</v>
      </c>
      <c r="F256" s="773"/>
      <c r="G256" s="1"/>
      <c r="H256" s="1"/>
    </row>
    <row r="257" spans="1:8" ht="60.75" customHeight="1">
      <c r="A257" s="785" t="s">
        <v>166</v>
      </c>
      <c r="B257" s="768"/>
      <c r="C257" s="42" t="s">
        <v>71</v>
      </c>
      <c r="D257" s="36" t="s">
        <v>127</v>
      </c>
      <c r="E257" s="118">
        <f>'Прайс рабочий'!K246</f>
        <v>1716</v>
      </c>
      <c r="F257" s="773"/>
      <c r="G257" s="1"/>
      <c r="H257" s="1"/>
    </row>
    <row r="258" spans="1:8" ht="60.75" customHeight="1">
      <c r="A258" s="771"/>
      <c r="B258" s="772"/>
      <c r="C258" s="42" t="s">
        <v>67</v>
      </c>
      <c r="D258" s="36" t="s">
        <v>127</v>
      </c>
      <c r="E258" s="118">
        <f>'Прайс рабочий'!K247</f>
        <v>1940</v>
      </c>
      <c r="F258" s="773"/>
      <c r="G258" s="1"/>
      <c r="H258" s="1"/>
    </row>
    <row r="259" spans="1:8" ht="128.25" customHeight="1">
      <c r="A259" s="786" t="s">
        <v>167</v>
      </c>
      <c r="B259" s="766"/>
      <c r="C259" s="42" t="s">
        <v>67</v>
      </c>
      <c r="D259" s="36" t="s">
        <v>86</v>
      </c>
      <c r="E259" s="118">
        <f>'Прайс рабочий'!K248</f>
        <v>4120</v>
      </c>
      <c r="F259" s="774"/>
      <c r="G259" s="1"/>
      <c r="H259" s="1"/>
    </row>
    <row r="260" spans="1:8" ht="28.5" customHeight="1">
      <c r="A260" s="603" t="s">
        <v>168</v>
      </c>
      <c r="B260" s="765"/>
      <c r="C260" s="765"/>
      <c r="D260" s="766"/>
      <c r="E260" s="117"/>
      <c r="F260" s="19"/>
      <c r="G260" s="1"/>
      <c r="H260" s="1"/>
    </row>
    <row r="261" spans="1:8" ht="18" customHeight="1">
      <c r="A261" s="647" t="s">
        <v>104</v>
      </c>
      <c r="B261" s="765"/>
      <c r="C261" s="765"/>
      <c r="D261" s="766"/>
      <c r="E261" s="119"/>
      <c r="F261" s="694"/>
      <c r="G261" s="41"/>
      <c r="H261" s="41"/>
    </row>
    <row r="262" spans="1:8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118">
        <f>'Прайс рабочий'!K251</f>
        <v>150</v>
      </c>
      <c r="F262" s="773"/>
      <c r="G262" s="31"/>
      <c r="H262" s="31"/>
    </row>
    <row r="263" spans="1:8" ht="18" customHeight="1">
      <c r="A263" s="773"/>
      <c r="B263" s="773"/>
      <c r="C263" s="32" t="s">
        <v>118</v>
      </c>
      <c r="D263" s="773"/>
      <c r="E263" s="118">
        <f>'Прайс рабочий'!K252</f>
        <v>160</v>
      </c>
      <c r="F263" s="773"/>
      <c r="G263" s="31"/>
      <c r="H263" s="31"/>
    </row>
    <row r="264" spans="1:8" ht="18" customHeight="1">
      <c r="A264" s="774"/>
      <c r="B264" s="774"/>
      <c r="C264" s="32" t="s">
        <v>94</v>
      </c>
      <c r="D264" s="773"/>
      <c r="E264" s="118">
        <f>'Прайс рабочий'!K253</f>
        <v>384</v>
      </c>
      <c r="F264" s="773"/>
      <c r="G264" s="31"/>
      <c r="H264" s="31"/>
    </row>
    <row r="265" spans="1:8" ht="18" customHeight="1">
      <c r="A265" s="677" t="s">
        <v>171</v>
      </c>
      <c r="B265" s="793" t="s">
        <v>172</v>
      </c>
      <c r="C265" s="32" t="s">
        <v>67</v>
      </c>
      <c r="D265" s="773"/>
      <c r="E265" s="118">
        <f>'Прайс рабочий'!K254</f>
        <v>230</v>
      </c>
      <c r="F265" s="773"/>
      <c r="G265" s="31"/>
      <c r="H265" s="31"/>
    </row>
    <row r="266" spans="1:8" ht="18" customHeight="1">
      <c r="A266" s="773"/>
      <c r="B266" s="773"/>
      <c r="C266" s="32" t="s">
        <v>118</v>
      </c>
      <c r="D266" s="773"/>
      <c r="E266" s="118">
        <f>'Прайс рабочий'!K255</f>
        <v>245</v>
      </c>
      <c r="F266" s="773"/>
      <c r="G266" s="31"/>
      <c r="H266" s="31"/>
    </row>
    <row r="267" spans="1:8" ht="18" customHeight="1">
      <c r="A267" s="774"/>
      <c r="B267" s="774"/>
      <c r="C267" s="32" t="s">
        <v>94</v>
      </c>
      <c r="D267" s="773"/>
      <c r="E267" s="118">
        <f>'Прайс рабочий'!K256</f>
        <v>782</v>
      </c>
      <c r="F267" s="773"/>
      <c r="G267" s="31"/>
      <c r="H267" s="31"/>
    </row>
    <row r="268" spans="1:8" ht="18" customHeight="1">
      <c r="A268" s="677" t="s">
        <v>173</v>
      </c>
      <c r="B268" s="793" t="s">
        <v>174</v>
      </c>
      <c r="C268" s="32" t="s">
        <v>67</v>
      </c>
      <c r="D268" s="773"/>
      <c r="E268" s="118">
        <f>'Прайс рабочий'!K257</f>
        <v>343</v>
      </c>
      <c r="F268" s="773"/>
      <c r="G268" s="31"/>
      <c r="H268" s="31"/>
    </row>
    <row r="269" spans="1:8" ht="18" customHeight="1">
      <c r="A269" s="773"/>
      <c r="B269" s="773"/>
      <c r="C269" s="32" t="s">
        <v>118</v>
      </c>
      <c r="D269" s="773"/>
      <c r="E269" s="118">
        <f>'Прайс рабочий'!K258</f>
        <v>381</v>
      </c>
      <c r="F269" s="773"/>
      <c r="G269" s="1"/>
      <c r="H269" s="1"/>
    </row>
    <row r="270" spans="1:8" ht="18" customHeight="1">
      <c r="A270" s="774"/>
      <c r="B270" s="774"/>
      <c r="C270" s="32" t="s">
        <v>94</v>
      </c>
      <c r="D270" s="774"/>
      <c r="E270" s="118">
        <f>'Прайс рабочий'!K259</f>
        <v>1221</v>
      </c>
      <c r="F270" s="773"/>
      <c r="G270" s="1"/>
      <c r="H270" s="1"/>
    </row>
    <row r="271" spans="1:8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118">
        <f>'Прайс рабочий'!K260</f>
        <v>198</v>
      </c>
      <c r="F271" s="773"/>
      <c r="G271" s="1"/>
      <c r="H271" s="1"/>
    </row>
    <row r="272" spans="1:8" ht="18" customHeight="1">
      <c r="A272" s="773"/>
      <c r="B272" s="773"/>
      <c r="C272" s="32" t="s">
        <v>118</v>
      </c>
      <c r="D272" s="773"/>
      <c r="E272" s="118">
        <f>'Прайс рабочий'!K261</f>
        <v>334</v>
      </c>
      <c r="F272" s="773"/>
      <c r="G272" s="1"/>
      <c r="H272" s="1"/>
    </row>
    <row r="273" spans="1:8" ht="18" customHeight="1">
      <c r="A273" s="774"/>
      <c r="B273" s="774"/>
      <c r="C273" s="32" t="s">
        <v>94</v>
      </c>
      <c r="D273" s="774"/>
      <c r="E273" s="118">
        <f>'Прайс рабочий'!K262</f>
        <v>652</v>
      </c>
      <c r="F273" s="773"/>
      <c r="G273" s="1"/>
      <c r="H273" s="1"/>
    </row>
    <row r="274" spans="1:8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118">
        <f>'Прайс рабочий'!K263</f>
        <v>662</v>
      </c>
      <c r="F274" s="773"/>
      <c r="G274" s="1"/>
      <c r="H274" s="1"/>
    </row>
    <row r="275" spans="1:8" ht="18" customHeight="1">
      <c r="A275" s="773"/>
      <c r="B275" s="773"/>
      <c r="C275" s="32" t="s">
        <v>118</v>
      </c>
      <c r="D275" s="773"/>
      <c r="E275" s="118">
        <f>'Прайс рабочий'!K264</f>
        <v>1036</v>
      </c>
      <c r="F275" s="773"/>
      <c r="G275" s="1"/>
      <c r="H275" s="1"/>
    </row>
    <row r="276" spans="1:8" ht="18" customHeight="1">
      <c r="A276" s="774"/>
      <c r="B276" s="774"/>
      <c r="C276" s="32" t="s">
        <v>94</v>
      </c>
      <c r="D276" s="774"/>
      <c r="E276" s="118">
        <f>'Прайс рабочий'!K265</f>
        <v>1628</v>
      </c>
      <c r="F276" s="773"/>
      <c r="G276" s="1"/>
      <c r="H276" s="1"/>
    </row>
    <row r="277" spans="1:8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118">
        <f>'Прайс рабочий'!K266</f>
        <v>503</v>
      </c>
      <c r="F277" s="773"/>
      <c r="G277" s="31"/>
      <c r="H277" s="31"/>
    </row>
    <row r="278" spans="1:8" ht="18" customHeight="1">
      <c r="A278" s="773"/>
      <c r="B278" s="773"/>
      <c r="C278" s="32" t="s">
        <v>118</v>
      </c>
      <c r="D278" s="773"/>
      <c r="E278" s="118">
        <f>'Прайс рабочий'!K267</f>
        <v>777</v>
      </c>
      <c r="F278" s="773"/>
      <c r="G278" s="31"/>
      <c r="H278" s="31"/>
    </row>
    <row r="279" spans="1:8" ht="18" customHeight="1">
      <c r="A279" s="773"/>
      <c r="B279" s="774"/>
      <c r="C279" s="32" t="s">
        <v>94</v>
      </c>
      <c r="D279" s="773"/>
      <c r="E279" s="118">
        <f>'Прайс рабочий'!K268</f>
        <v>1592</v>
      </c>
      <c r="F279" s="773"/>
      <c r="G279" s="31"/>
      <c r="H279" s="31"/>
    </row>
    <row r="280" spans="1:8" ht="18" customHeight="1">
      <c r="A280" s="773"/>
      <c r="B280" s="793" t="s">
        <v>181</v>
      </c>
      <c r="C280" s="32" t="s">
        <v>67</v>
      </c>
      <c r="D280" s="773"/>
      <c r="E280" s="118">
        <f>'Прайс рабочий'!K269</f>
        <v>368</v>
      </c>
      <c r="F280" s="773"/>
      <c r="G280" s="31"/>
      <c r="H280" s="31"/>
    </row>
    <row r="281" spans="1:8" ht="18" customHeight="1">
      <c r="A281" s="773"/>
      <c r="B281" s="773"/>
      <c r="C281" s="32" t="s">
        <v>118</v>
      </c>
      <c r="D281" s="773"/>
      <c r="E281" s="118">
        <f>'Прайс рабочий'!K270</f>
        <v>428</v>
      </c>
      <c r="F281" s="773"/>
      <c r="G281" s="31"/>
      <c r="H281" s="31"/>
    </row>
    <row r="282" spans="1:8" ht="18" customHeight="1">
      <c r="A282" s="773"/>
      <c r="B282" s="774"/>
      <c r="C282" s="32" t="s">
        <v>94</v>
      </c>
      <c r="D282" s="773"/>
      <c r="E282" s="118">
        <f>'Прайс рабочий'!K271</f>
        <v>1099</v>
      </c>
      <c r="F282" s="773"/>
      <c r="G282" s="31"/>
      <c r="H282" s="31"/>
    </row>
    <row r="283" spans="1:8" ht="18" customHeight="1">
      <c r="A283" s="773"/>
      <c r="B283" s="793" t="s">
        <v>182</v>
      </c>
      <c r="C283" s="32" t="s">
        <v>67</v>
      </c>
      <c r="D283" s="773"/>
      <c r="E283" s="118">
        <f>'Прайс рабочий'!K272</f>
        <v>155</v>
      </c>
      <c r="F283" s="773"/>
      <c r="G283" s="31"/>
      <c r="H283" s="31"/>
    </row>
    <row r="284" spans="1:8" ht="18" customHeight="1">
      <c r="A284" s="773"/>
      <c r="B284" s="773"/>
      <c r="C284" s="32" t="s">
        <v>118</v>
      </c>
      <c r="D284" s="773"/>
      <c r="E284" s="118">
        <f>'Прайс рабочий'!K273</f>
        <v>217</v>
      </c>
      <c r="F284" s="773"/>
      <c r="G284" s="31"/>
      <c r="H284" s="31"/>
    </row>
    <row r="285" spans="1:8" ht="18" customHeight="1">
      <c r="A285" s="774"/>
      <c r="B285" s="774"/>
      <c r="C285" s="32" t="s">
        <v>94</v>
      </c>
      <c r="D285" s="774"/>
      <c r="E285" s="118">
        <f>'Прайс рабочий'!K274</f>
        <v>337</v>
      </c>
      <c r="F285" s="773"/>
      <c r="G285" s="31"/>
      <c r="H285" s="31"/>
    </row>
    <row r="286" spans="1:8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118">
        <f>'Прайс рабочий'!K275</f>
        <v>659</v>
      </c>
      <c r="F286" s="773"/>
      <c r="G286" s="1"/>
      <c r="H286" s="1"/>
    </row>
    <row r="287" spans="1:8" ht="18" customHeight="1">
      <c r="A287" s="773"/>
      <c r="B287" s="773"/>
      <c r="C287" s="32" t="s">
        <v>118</v>
      </c>
      <c r="D287" s="773"/>
      <c r="E287" s="118">
        <f>'Прайс рабочий'!K276</f>
        <v>942</v>
      </c>
      <c r="F287" s="773"/>
      <c r="G287" s="1"/>
      <c r="H287" s="1"/>
    </row>
    <row r="288" spans="1:8" ht="18" customHeight="1">
      <c r="A288" s="774"/>
      <c r="B288" s="774"/>
      <c r="C288" s="32" t="s">
        <v>94</v>
      </c>
      <c r="D288" s="774"/>
      <c r="E288" s="118">
        <f>'Прайс рабочий'!K277</f>
        <v>1624</v>
      </c>
      <c r="F288" s="773"/>
      <c r="G288" s="1"/>
      <c r="H288" s="1"/>
    </row>
    <row r="289" spans="1:8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118">
        <f>'Прайс рабочий'!K278</f>
        <v>952</v>
      </c>
      <c r="F289" s="773"/>
      <c r="G289" s="1"/>
      <c r="H289" s="1"/>
    </row>
    <row r="290" spans="1:8" ht="18" customHeight="1">
      <c r="A290" s="773"/>
      <c r="B290" s="773"/>
      <c r="C290" s="32" t="s">
        <v>118</v>
      </c>
      <c r="D290" s="773"/>
      <c r="E290" s="118">
        <f>'Прайс рабочий'!K279</f>
        <v>1356</v>
      </c>
      <c r="F290" s="773"/>
      <c r="G290" s="1"/>
      <c r="H290" s="1"/>
    </row>
    <row r="291" spans="1:8" ht="18" customHeight="1">
      <c r="A291" s="774"/>
      <c r="B291" s="774"/>
      <c r="C291" s="32" t="s">
        <v>94</v>
      </c>
      <c r="D291" s="774"/>
      <c r="E291" s="118">
        <f>'Прайс рабочий'!K280</f>
        <v>2632</v>
      </c>
      <c r="F291" s="773"/>
      <c r="G291" s="1"/>
      <c r="H291" s="1"/>
    </row>
    <row r="292" spans="1:8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118">
        <f>'Прайс рабочий'!K281</f>
        <v>3129</v>
      </c>
      <c r="F292" s="773"/>
      <c r="G292" s="1"/>
      <c r="H292" s="1"/>
    </row>
    <row r="293" spans="1:8" ht="18" customHeight="1">
      <c r="A293" s="773"/>
      <c r="B293" s="773"/>
      <c r="C293" s="32" t="s">
        <v>118</v>
      </c>
      <c r="D293" s="773"/>
      <c r="E293" s="118">
        <f>'Прайс рабочий'!K282</f>
        <v>3392</v>
      </c>
      <c r="F293" s="773"/>
      <c r="G293" s="1"/>
      <c r="H293" s="1"/>
    </row>
    <row r="294" spans="1:8" ht="18" customHeight="1">
      <c r="A294" s="774"/>
      <c r="B294" s="774"/>
      <c r="C294" s="32" t="s">
        <v>94</v>
      </c>
      <c r="D294" s="774"/>
      <c r="E294" s="118">
        <f>'Прайс рабочий'!K283</f>
        <v>3920</v>
      </c>
      <c r="F294" s="773"/>
      <c r="G294" s="1"/>
      <c r="H294" s="1"/>
    </row>
    <row r="295" spans="1:8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118">
        <f>'Прайс рабочий'!K284</f>
        <v>2577</v>
      </c>
      <c r="F295" s="773"/>
      <c r="G295" s="1"/>
      <c r="H295" s="1"/>
    </row>
    <row r="296" spans="1:8" ht="18" customHeight="1">
      <c r="A296" s="773"/>
      <c r="B296" s="773"/>
      <c r="C296" s="32" t="s">
        <v>118</v>
      </c>
      <c r="D296" s="773"/>
      <c r="E296" s="118">
        <f>'Прайс рабочий'!K285</f>
        <v>2929</v>
      </c>
      <c r="F296" s="773"/>
      <c r="G296" s="1"/>
      <c r="H296" s="1"/>
    </row>
    <row r="297" spans="1:8" ht="18" customHeight="1">
      <c r="A297" s="774"/>
      <c r="B297" s="774"/>
      <c r="C297" s="32" t="s">
        <v>94</v>
      </c>
      <c r="D297" s="774"/>
      <c r="E297" s="118">
        <f>'Прайс рабочий'!K286</f>
        <v>3469</v>
      </c>
      <c r="F297" s="773"/>
      <c r="G297" s="1"/>
      <c r="H297" s="1"/>
    </row>
    <row r="298" spans="1:8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118">
        <f>'Прайс рабочий'!K287</f>
        <v>445</v>
      </c>
      <c r="F298" s="773"/>
      <c r="G298" s="1"/>
      <c r="H298" s="1"/>
    </row>
    <row r="299" spans="1:8" ht="18" customHeight="1">
      <c r="A299" s="773"/>
      <c r="B299" s="773"/>
      <c r="C299" s="32" t="s">
        <v>118</v>
      </c>
      <c r="D299" s="773"/>
      <c r="E299" s="118">
        <f>'Прайс рабочий'!K288</f>
        <v>462</v>
      </c>
      <c r="F299" s="773"/>
      <c r="G299" s="1"/>
      <c r="H299" s="1"/>
    </row>
    <row r="300" spans="1:8" ht="18" customHeight="1">
      <c r="A300" s="774"/>
      <c r="B300" s="774"/>
      <c r="C300" s="32" t="s">
        <v>94</v>
      </c>
      <c r="D300" s="774"/>
      <c r="E300" s="118">
        <f>'Прайс рабочий'!K289</f>
        <v>1121</v>
      </c>
      <c r="F300" s="774"/>
      <c r="G300" s="1"/>
      <c r="H300" s="1"/>
    </row>
    <row r="301" spans="1:8" ht="28.5" customHeight="1">
      <c r="A301" s="603" t="s">
        <v>193</v>
      </c>
      <c r="B301" s="765"/>
      <c r="C301" s="765"/>
      <c r="D301" s="766"/>
      <c r="E301" s="117"/>
      <c r="F301" s="19"/>
      <c r="G301" s="1"/>
      <c r="H301" s="1"/>
    </row>
    <row r="302" spans="1:8" ht="18" customHeight="1">
      <c r="A302" s="647" t="s">
        <v>100</v>
      </c>
      <c r="B302" s="765"/>
      <c r="C302" s="765"/>
      <c r="D302" s="766"/>
      <c r="E302" s="119"/>
      <c r="F302" s="694"/>
      <c r="G302" s="1"/>
      <c r="H302" s="1"/>
    </row>
    <row r="303" spans="1:8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118">
        <f>'Прайс рабочий'!K292</f>
        <v>120</v>
      </c>
      <c r="F303" s="773"/>
      <c r="G303" s="1"/>
      <c r="H303" s="1"/>
    </row>
    <row r="304" spans="1:8" ht="18" customHeight="1">
      <c r="A304" s="773"/>
      <c r="B304" s="774"/>
      <c r="C304" s="32" t="s">
        <v>67</v>
      </c>
      <c r="D304" s="773"/>
      <c r="E304" s="118">
        <f>'Прайс рабочий'!K293</f>
        <v>125</v>
      </c>
      <c r="F304" s="773"/>
      <c r="G304" s="1"/>
      <c r="H304" s="1"/>
    </row>
    <row r="305" spans="1:8" ht="18" customHeight="1">
      <c r="A305" s="773"/>
      <c r="B305" s="794" t="s">
        <v>197</v>
      </c>
      <c r="C305" s="32" t="s">
        <v>71</v>
      </c>
      <c r="D305" s="773"/>
      <c r="E305" s="118">
        <f>'Прайс рабочий'!K294</f>
        <v>101</v>
      </c>
      <c r="F305" s="773"/>
      <c r="G305" s="1"/>
      <c r="H305" s="1"/>
    </row>
    <row r="306" spans="1:8" ht="18" customHeight="1">
      <c r="A306" s="773"/>
      <c r="B306" s="774"/>
      <c r="C306" s="32" t="s">
        <v>67</v>
      </c>
      <c r="D306" s="773"/>
      <c r="E306" s="118">
        <f>'Прайс рабочий'!K295</f>
        <v>120</v>
      </c>
      <c r="F306" s="773"/>
      <c r="G306" s="1"/>
      <c r="H306" s="1"/>
    </row>
    <row r="307" spans="1:8" ht="18" customHeight="1">
      <c r="A307" s="773"/>
      <c r="B307" s="794" t="s">
        <v>198</v>
      </c>
      <c r="C307" s="32" t="s">
        <v>71</v>
      </c>
      <c r="D307" s="773"/>
      <c r="E307" s="118">
        <f>'Прайс рабочий'!K296</f>
        <v>150</v>
      </c>
      <c r="F307" s="773"/>
      <c r="G307" s="1"/>
      <c r="H307" s="1"/>
    </row>
    <row r="308" spans="1:8" ht="18" customHeight="1">
      <c r="A308" s="773"/>
      <c r="B308" s="774"/>
      <c r="C308" s="32" t="s">
        <v>67</v>
      </c>
      <c r="D308" s="773"/>
      <c r="E308" s="118">
        <f>'Прайс рабочий'!K297</f>
        <v>155</v>
      </c>
      <c r="F308" s="773"/>
      <c r="G308" s="1"/>
      <c r="H308" s="1"/>
    </row>
    <row r="309" spans="1:8" ht="18" customHeight="1">
      <c r="A309" s="773"/>
      <c r="B309" s="794" t="s">
        <v>199</v>
      </c>
      <c r="C309" s="32" t="s">
        <v>71</v>
      </c>
      <c r="D309" s="773"/>
      <c r="E309" s="118">
        <f>'Прайс рабочий'!K298</f>
        <v>153</v>
      </c>
      <c r="F309" s="773"/>
      <c r="G309" s="1"/>
      <c r="H309" s="1"/>
    </row>
    <row r="310" spans="1:8" ht="18" customHeight="1">
      <c r="A310" s="773"/>
      <c r="B310" s="774"/>
      <c r="C310" s="32" t="s">
        <v>67</v>
      </c>
      <c r="D310" s="773"/>
      <c r="E310" s="118">
        <f>'Прайс рабочий'!K299</f>
        <v>161</v>
      </c>
      <c r="F310" s="773"/>
      <c r="G310" s="1"/>
      <c r="H310" s="1"/>
    </row>
    <row r="311" spans="1:8" ht="18" customHeight="1">
      <c r="A311" s="773"/>
      <c r="B311" s="794" t="s">
        <v>200</v>
      </c>
      <c r="C311" s="32" t="s">
        <v>71</v>
      </c>
      <c r="D311" s="773"/>
      <c r="E311" s="118">
        <f>'Прайс рабочий'!K300</f>
        <v>153</v>
      </c>
      <c r="F311" s="773"/>
      <c r="G311" s="1"/>
      <c r="H311" s="1"/>
    </row>
    <row r="312" spans="1:8" ht="18" customHeight="1">
      <c r="A312" s="773"/>
      <c r="B312" s="774"/>
      <c r="C312" s="32" t="s">
        <v>67</v>
      </c>
      <c r="D312" s="773"/>
      <c r="E312" s="118">
        <f>'Прайс рабочий'!K301</f>
        <v>162</v>
      </c>
      <c r="F312" s="773"/>
      <c r="G312" s="1"/>
      <c r="H312" s="1"/>
    </row>
    <row r="313" spans="1:8" ht="18" customHeight="1">
      <c r="A313" s="773"/>
      <c r="B313" s="794" t="s">
        <v>201</v>
      </c>
      <c r="C313" s="32" t="s">
        <v>71</v>
      </c>
      <c r="D313" s="773"/>
      <c r="E313" s="118">
        <f>'Прайс рабочий'!K302</f>
        <v>217</v>
      </c>
      <c r="F313" s="773"/>
      <c r="G313" s="1"/>
      <c r="H313" s="1"/>
    </row>
    <row r="314" spans="1:8" ht="18" customHeight="1">
      <c r="A314" s="773"/>
      <c r="B314" s="774"/>
      <c r="C314" s="32" t="s">
        <v>67</v>
      </c>
      <c r="D314" s="773"/>
      <c r="E314" s="118">
        <f>'Прайс рабочий'!K303</f>
        <v>272</v>
      </c>
      <c r="F314" s="773"/>
      <c r="G314" s="1"/>
      <c r="H314" s="1"/>
    </row>
    <row r="315" spans="1:8" ht="18" customHeight="1">
      <c r="A315" s="773"/>
      <c r="B315" s="794" t="s">
        <v>202</v>
      </c>
      <c r="C315" s="32" t="s">
        <v>71</v>
      </c>
      <c r="D315" s="773"/>
      <c r="E315" s="118">
        <f>'Прайс рабочий'!K304</f>
        <v>361</v>
      </c>
      <c r="F315" s="773"/>
      <c r="G315" s="1"/>
      <c r="H315" s="1"/>
    </row>
    <row r="316" spans="1:8" ht="18" customHeight="1">
      <c r="A316" s="773"/>
      <c r="B316" s="774"/>
      <c r="C316" s="32" t="s">
        <v>67</v>
      </c>
      <c r="D316" s="773"/>
      <c r="E316" s="118">
        <f>'Прайс рабочий'!K305</f>
        <v>499</v>
      </c>
      <c r="F316" s="773"/>
      <c r="G316" s="1"/>
      <c r="H316" s="1"/>
    </row>
    <row r="317" spans="1:8" ht="18" customHeight="1">
      <c r="A317" s="773"/>
      <c r="B317" s="794" t="s">
        <v>203</v>
      </c>
      <c r="C317" s="32" t="s">
        <v>71</v>
      </c>
      <c r="D317" s="773"/>
      <c r="E317" s="118">
        <f>'Прайс рабочий'!K306</f>
        <v>263</v>
      </c>
      <c r="F317" s="773"/>
      <c r="G317" s="1"/>
      <c r="H317" s="1"/>
    </row>
    <row r="318" spans="1:8" ht="18" customHeight="1">
      <c r="A318" s="773"/>
      <c r="B318" s="774"/>
      <c r="C318" s="32" t="s">
        <v>67</v>
      </c>
      <c r="D318" s="773"/>
      <c r="E318" s="118">
        <f>'Прайс рабочий'!K307</f>
        <v>344</v>
      </c>
      <c r="F318" s="773"/>
      <c r="G318" s="1"/>
      <c r="H318" s="1"/>
    </row>
    <row r="319" spans="1:8" ht="18" customHeight="1">
      <c r="A319" s="773"/>
      <c r="B319" s="794" t="s">
        <v>204</v>
      </c>
      <c r="C319" s="32" t="s">
        <v>71</v>
      </c>
      <c r="D319" s="773"/>
      <c r="E319" s="118">
        <f>'Прайс рабочий'!K308</f>
        <v>245</v>
      </c>
      <c r="F319" s="773"/>
      <c r="G319" s="1"/>
      <c r="H319" s="1"/>
    </row>
    <row r="320" spans="1:8" ht="18" customHeight="1">
      <c r="A320" s="774"/>
      <c r="B320" s="774"/>
      <c r="C320" s="32" t="s">
        <v>67</v>
      </c>
      <c r="D320" s="774"/>
      <c r="E320" s="118">
        <f>'Прайс рабочий'!K309</f>
        <v>314</v>
      </c>
      <c r="F320" s="773"/>
      <c r="G320" s="1"/>
      <c r="H320" s="1"/>
    </row>
    <row r="321" spans="1:8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118">
        <f>'Прайс рабочий'!K310</f>
        <v>3851</v>
      </c>
      <c r="F321" s="773"/>
      <c r="G321" s="1"/>
      <c r="H321" s="1"/>
    </row>
    <row r="322" spans="1:8" ht="18" customHeight="1">
      <c r="A322" s="773"/>
      <c r="B322" s="32" t="s">
        <v>209</v>
      </c>
      <c r="C322" s="32" t="s">
        <v>207</v>
      </c>
      <c r="D322" s="773"/>
      <c r="E322" s="118">
        <f>'Прайс рабочий'!K311</f>
        <v>3926</v>
      </c>
      <c r="F322" s="773"/>
      <c r="G322" s="5"/>
      <c r="H322" s="5"/>
    </row>
    <row r="323" spans="1:8" ht="18" customHeight="1">
      <c r="A323" s="773"/>
      <c r="B323" s="32" t="s">
        <v>206</v>
      </c>
      <c r="C323" s="32" t="s">
        <v>210</v>
      </c>
      <c r="D323" s="773"/>
      <c r="E323" s="118">
        <f>'Прайс рабочий'!K312</f>
        <v>5250</v>
      </c>
      <c r="F323" s="773"/>
      <c r="G323" s="1"/>
      <c r="H323" s="1"/>
    </row>
    <row r="324" spans="1:8" ht="18" customHeight="1">
      <c r="A324" s="773"/>
      <c r="B324" s="32" t="s">
        <v>209</v>
      </c>
      <c r="C324" s="32" t="s">
        <v>210</v>
      </c>
      <c r="D324" s="773"/>
      <c r="E324" s="118">
        <f>'Прайс рабочий'!K313</f>
        <v>4717</v>
      </c>
      <c r="F324" s="773"/>
      <c r="G324" s="1"/>
      <c r="H324" s="1"/>
    </row>
    <row r="325" spans="1:8" ht="18" customHeight="1">
      <c r="A325" s="774"/>
      <c r="B325" s="32" t="s">
        <v>206</v>
      </c>
      <c r="C325" s="32" t="s">
        <v>362</v>
      </c>
      <c r="D325" s="774"/>
      <c r="E325" s="118">
        <f>'Прайс рабочий'!K314</f>
        <v>5509</v>
      </c>
      <c r="F325" s="773"/>
      <c r="G325" s="1"/>
      <c r="H325" s="1"/>
    </row>
    <row r="326" spans="1:8" ht="18" customHeight="1">
      <c r="A326" s="647" t="s">
        <v>211</v>
      </c>
      <c r="B326" s="765"/>
      <c r="C326" s="765"/>
      <c r="D326" s="766"/>
      <c r="E326" s="119"/>
      <c r="F326" s="773"/>
      <c r="G326" s="1"/>
      <c r="H326" s="1"/>
    </row>
    <row r="327" spans="1:8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118">
        <f>'Прайс рабочий'!K316</f>
        <v>168</v>
      </c>
      <c r="F327" s="773"/>
      <c r="G327" s="1"/>
      <c r="H327" s="1"/>
    </row>
    <row r="328" spans="1:8" ht="18" customHeight="1">
      <c r="A328" s="773"/>
      <c r="B328" s="774"/>
      <c r="C328" s="32" t="s">
        <v>67</v>
      </c>
      <c r="D328" s="773"/>
      <c r="E328" s="118">
        <f>'Прайс рабочий'!K317</f>
        <v>172</v>
      </c>
      <c r="F328" s="773"/>
      <c r="G328" s="1"/>
      <c r="H328" s="1"/>
    </row>
    <row r="329" spans="1:8" ht="18" customHeight="1">
      <c r="A329" s="773"/>
      <c r="B329" s="793" t="s">
        <v>197</v>
      </c>
      <c r="C329" s="32" t="s">
        <v>71</v>
      </c>
      <c r="D329" s="773"/>
      <c r="E329" s="118">
        <f>'Прайс рабочий'!K318</f>
        <v>151</v>
      </c>
      <c r="F329" s="773"/>
      <c r="G329" s="1"/>
      <c r="H329" s="1"/>
    </row>
    <row r="330" spans="1:8" ht="18" customHeight="1">
      <c r="A330" s="773"/>
      <c r="B330" s="774"/>
      <c r="C330" s="32" t="s">
        <v>67</v>
      </c>
      <c r="D330" s="773"/>
      <c r="E330" s="118">
        <f>'Прайс рабочий'!K319</f>
        <v>171</v>
      </c>
      <c r="F330" s="773"/>
      <c r="G330" s="1"/>
      <c r="H330" s="1"/>
    </row>
    <row r="331" spans="1:8" ht="18" customHeight="1">
      <c r="A331" s="773"/>
      <c r="B331" s="793" t="s">
        <v>176</v>
      </c>
      <c r="C331" s="32" t="s">
        <v>71</v>
      </c>
      <c r="D331" s="773"/>
      <c r="E331" s="118">
        <f>'Прайс рабочий'!K320</f>
        <v>195</v>
      </c>
      <c r="F331" s="773"/>
      <c r="G331" s="1"/>
      <c r="H331" s="1"/>
    </row>
    <row r="332" spans="1:8" ht="18" customHeight="1">
      <c r="A332" s="773"/>
      <c r="B332" s="774"/>
      <c r="C332" s="32" t="s">
        <v>67</v>
      </c>
      <c r="D332" s="773"/>
      <c r="E332" s="118">
        <f>'Прайс рабочий'!K321</f>
        <v>209</v>
      </c>
      <c r="F332" s="773"/>
      <c r="G332" s="1"/>
      <c r="H332" s="1"/>
    </row>
    <row r="333" spans="1:8" ht="18" customHeight="1">
      <c r="A333" s="773"/>
      <c r="B333" s="793" t="s">
        <v>198</v>
      </c>
      <c r="C333" s="32" t="s">
        <v>71</v>
      </c>
      <c r="D333" s="773"/>
      <c r="E333" s="118">
        <f>'Прайс рабочий'!K322</f>
        <v>200</v>
      </c>
      <c r="F333" s="773"/>
      <c r="G333" s="1"/>
      <c r="H333" s="1"/>
    </row>
    <row r="334" spans="1:8" ht="18" customHeight="1">
      <c r="A334" s="773"/>
      <c r="B334" s="774"/>
      <c r="C334" s="32" t="s">
        <v>67</v>
      </c>
      <c r="D334" s="773"/>
      <c r="E334" s="118">
        <f>'Прайс рабочий'!K323</f>
        <v>209</v>
      </c>
      <c r="F334" s="773"/>
      <c r="G334" s="1"/>
      <c r="H334" s="1"/>
    </row>
    <row r="335" spans="1:8" ht="18" customHeight="1">
      <c r="A335" s="773"/>
      <c r="B335" s="793" t="s">
        <v>200</v>
      </c>
      <c r="C335" s="32" t="s">
        <v>71</v>
      </c>
      <c r="D335" s="773"/>
      <c r="E335" s="118">
        <f>'Прайс рабочий'!K326</f>
        <v>203</v>
      </c>
      <c r="F335" s="773"/>
      <c r="G335" s="1"/>
      <c r="H335" s="1"/>
    </row>
    <row r="336" spans="1:8" ht="18" customHeight="1">
      <c r="A336" s="773"/>
      <c r="B336" s="774"/>
      <c r="C336" s="32" t="s">
        <v>67</v>
      </c>
      <c r="D336" s="773"/>
      <c r="E336" s="118">
        <f>'Прайс рабочий'!K327</f>
        <v>206</v>
      </c>
      <c r="F336" s="773"/>
      <c r="G336" s="1"/>
      <c r="H336" s="1"/>
    </row>
    <row r="337" spans="1:8" ht="18" customHeight="1">
      <c r="A337" s="773"/>
      <c r="B337" s="793" t="s">
        <v>201</v>
      </c>
      <c r="C337" s="32" t="s">
        <v>71</v>
      </c>
      <c r="D337" s="773"/>
      <c r="E337" s="118">
        <f>'Прайс рабочий'!K328</f>
        <v>305</v>
      </c>
      <c r="F337" s="773"/>
      <c r="G337" s="1"/>
      <c r="H337" s="1"/>
    </row>
    <row r="338" spans="1:8" ht="18" customHeight="1">
      <c r="A338" s="773"/>
      <c r="B338" s="774"/>
      <c r="C338" s="32" t="s">
        <v>67</v>
      </c>
      <c r="D338" s="773"/>
      <c r="E338" s="118">
        <f>'Прайс рабочий'!K329</f>
        <v>330</v>
      </c>
      <c r="F338" s="773"/>
      <c r="G338" s="1"/>
      <c r="H338" s="1"/>
    </row>
    <row r="339" spans="1:8" ht="18" customHeight="1">
      <c r="A339" s="773"/>
      <c r="B339" s="793" t="s">
        <v>202</v>
      </c>
      <c r="C339" s="32" t="s">
        <v>71</v>
      </c>
      <c r="D339" s="773"/>
      <c r="E339" s="118">
        <f>'Прайс рабочий'!K330</f>
        <v>361</v>
      </c>
      <c r="F339" s="773"/>
      <c r="G339" s="1"/>
      <c r="H339" s="1"/>
    </row>
    <row r="340" spans="1:8" ht="18" customHeight="1">
      <c r="A340" s="773"/>
      <c r="B340" s="774"/>
      <c r="C340" s="32" t="s">
        <v>67</v>
      </c>
      <c r="D340" s="773"/>
      <c r="E340" s="118">
        <f>'Прайс рабочий'!K331</f>
        <v>495</v>
      </c>
      <c r="F340" s="773"/>
      <c r="G340" s="1"/>
      <c r="H340" s="1"/>
    </row>
    <row r="341" spans="1:8" ht="18" customHeight="1">
      <c r="A341" s="773"/>
      <c r="B341" s="793" t="s">
        <v>203</v>
      </c>
      <c r="C341" s="32" t="s">
        <v>71</v>
      </c>
      <c r="D341" s="773"/>
      <c r="E341" s="118">
        <f>'Прайс рабочий'!K332</f>
        <v>361</v>
      </c>
      <c r="F341" s="773"/>
      <c r="G341" s="1"/>
      <c r="H341" s="1"/>
    </row>
    <row r="342" spans="1:8" ht="18" customHeight="1">
      <c r="A342" s="773"/>
      <c r="B342" s="774"/>
      <c r="C342" s="32" t="s">
        <v>67</v>
      </c>
      <c r="D342" s="773"/>
      <c r="E342" s="118">
        <f>'Прайс рабочий'!K333</f>
        <v>400</v>
      </c>
      <c r="F342" s="773"/>
      <c r="G342" s="1"/>
      <c r="H342" s="1"/>
    </row>
    <row r="343" spans="1:8" ht="18" customHeight="1">
      <c r="A343" s="773"/>
      <c r="B343" s="793" t="s">
        <v>204</v>
      </c>
      <c r="C343" s="32" t="s">
        <v>71</v>
      </c>
      <c r="D343" s="773"/>
      <c r="E343" s="118">
        <f>'Прайс рабочий'!K334</f>
        <v>342</v>
      </c>
      <c r="F343" s="773"/>
      <c r="G343" s="1"/>
      <c r="H343" s="1"/>
    </row>
    <row r="344" spans="1:8" ht="18" customHeight="1">
      <c r="A344" s="774"/>
      <c r="B344" s="774"/>
      <c r="C344" s="32" t="s">
        <v>67</v>
      </c>
      <c r="D344" s="774"/>
      <c r="E344" s="118">
        <f>'Прайс рабочий'!K335</f>
        <v>371</v>
      </c>
      <c r="F344" s="774"/>
      <c r="G344" s="1"/>
      <c r="H344" s="1"/>
    </row>
    <row r="345" spans="1:8" ht="28.5" customHeight="1">
      <c r="A345" s="603" t="s">
        <v>214</v>
      </c>
      <c r="B345" s="765"/>
      <c r="C345" s="765"/>
      <c r="D345" s="766"/>
      <c r="E345" s="117"/>
      <c r="F345" s="19"/>
      <c r="G345" s="1"/>
      <c r="H345" s="1"/>
    </row>
    <row r="346" spans="1:8" ht="18" customHeight="1">
      <c r="A346" s="647" t="s">
        <v>215</v>
      </c>
      <c r="B346" s="765"/>
      <c r="C346" s="765"/>
      <c r="D346" s="766"/>
      <c r="E346" s="119"/>
      <c r="F346" s="694"/>
      <c r="G346" s="1"/>
      <c r="H346" s="1"/>
    </row>
    <row r="347" spans="1:8" ht="18" customHeight="1">
      <c r="A347" s="676" t="s">
        <v>216</v>
      </c>
      <c r="B347" s="32" t="s">
        <v>217</v>
      </c>
      <c r="C347" s="45"/>
      <c r="D347" s="602" t="s">
        <v>218</v>
      </c>
      <c r="E347" s="508">
        <f>'Прайс рабочий'!K338</f>
        <v>259</v>
      </c>
      <c r="F347" s="773"/>
      <c r="G347" s="1"/>
      <c r="H347" s="1"/>
    </row>
    <row r="348" spans="1:8" ht="18" customHeight="1">
      <c r="A348" s="773"/>
      <c r="B348" s="32" t="s">
        <v>219</v>
      </c>
      <c r="C348" s="23"/>
      <c r="D348" s="773"/>
      <c r="E348" s="508">
        <f>'Прайс рабочий'!K339</f>
        <v>531</v>
      </c>
      <c r="F348" s="773"/>
      <c r="G348" s="1"/>
      <c r="H348" s="1"/>
    </row>
    <row r="349" spans="1:8" ht="18" customHeight="1">
      <c r="A349" s="774"/>
      <c r="B349" s="32" t="s">
        <v>220</v>
      </c>
      <c r="C349" s="23"/>
      <c r="D349" s="774"/>
      <c r="E349" s="508">
        <f>'Прайс рабочий'!K340</f>
        <v>531</v>
      </c>
      <c r="F349" s="773"/>
      <c r="G349" s="1"/>
      <c r="H349" s="1"/>
    </row>
    <row r="350" spans="1:8" ht="18" customHeight="1">
      <c r="A350" s="29" t="s">
        <v>221</v>
      </c>
      <c r="B350" s="30"/>
      <c r="C350" s="30"/>
      <c r="D350" s="29"/>
      <c r="E350" s="509"/>
      <c r="F350" s="773"/>
      <c r="G350" s="1"/>
      <c r="H350" s="1"/>
    </row>
    <row r="351" spans="1:8" ht="18" customHeight="1">
      <c r="A351" s="676" t="s">
        <v>216</v>
      </c>
      <c r="B351" s="32" t="s">
        <v>217</v>
      </c>
      <c r="C351" s="45"/>
      <c r="D351" s="602" t="s">
        <v>218</v>
      </c>
      <c r="E351" s="508">
        <f>'Прайс рабочий'!K342</f>
        <v>266</v>
      </c>
      <c r="F351" s="773"/>
      <c r="G351" s="1"/>
      <c r="H351" s="1"/>
    </row>
    <row r="352" spans="1:8" ht="18" customHeight="1">
      <c r="A352" s="773"/>
      <c r="B352" s="32" t="s">
        <v>219</v>
      </c>
      <c r="C352" s="23"/>
      <c r="D352" s="773"/>
      <c r="E352" s="508">
        <f>'Прайс рабочий'!K343</f>
        <v>531</v>
      </c>
      <c r="F352" s="773"/>
      <c r="G352" s="1"/>
      <c r="H352" s="1"/>
    </row>
    <row r="353" spans="1:8" ht="18" customHeight="1">
      <c r="A353" s="774"/>
      <c r="B353" s="32" t="s">
        <v>220</v>
      </c>
      <c r="C353" s="23"/>
      <c r="D353" s="774"/>
      <c r="E353" s="508">
        <f>'Прайс рабочий'!K344</f>
        <v>531</v>
      </c>
      <c r="F353" s="774"/>
      <c r="G353" s="1"/>
      <c r="H353" s="1"/>
    </row>
    <row r="354" spans="1:8" ht="28.5" customHeight="1">
      <c r="A354" s="603" t="s">
        <v>223</v>
      </c>
      <c r="B354" s="765"/>
      <c r="C354" s="765"/>
      <c r="D354" s="766"/>
      <c r="E354" s="117"/>
      <c r="F354" s="19"/>
      <c r="G354" s="1"/>
      <c r="H354" s="1"/>
    </row>
    <row r="355" spans="1:8" ht="18" customHeight="1">
      <c r="A355" s="740" t="s">
        <v>100</v>
      </c>
      <c r="B355" s="765"/>
      <c r="C355" s="765"/>
      <c r="D355" s="766"/>
      <c r="E355" s="119"/>
      <c r="F355" s="694"/>
      <c r="G355" s="51"/>
      <c r="H355" s="51"/>
    </row>
    <row r="356" spans="1:8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118">
        <f>'Прайс рабочий'!K347</f>
        <v>23</v>
      </c>
      <c r="F356" s="773"/>
      <c r="G356" s="1"/>
      <c r="H356" s="1"/>
    </row>
    <row r="357" spans="1:8" ht="18" customHeight="1">
      <c r="A357" s="773"/>
      <c r="B357" s="774"/>
      <c r="C357" s="32" t="s">
        <v>67</v>
      </c>
      <c r="D357" s="773"/>
      <c r="E357" s="118">
        <f>'Прайс рабочий'!K348</f>
        <v>26</v>
      </c>
      <c r="F357" s="773"/>
      <c r="G357" s="1"/>
      <c r="H357" s="1"/>
    </row>
    <row r="358" spans="1:8" ht="18" customHeight="1">
      <c r="A358" s="773"/>
      <c r="B358" s="793" t="s">
        <v>226</v>
      </c>
      <c r="C358" s="32" t="s">
        <v>66</v>
      </c>
      <c r="D358" s="773"/>
      <c r="E358" s="118">
        <f>'Прайс рабочий'!K349</f>
        <v>41</v>
      </c>
      <c r="F358" s="773"/>
      <c r="G358" s="1"/>
      <c r="H358" s="1"/>
    </row>
    <row r="359" spans="1:8" ht="18" customHeight="1">
      <c r="A359" s="773"/>
      <c r="B359" s="774"/>
      <c r="C359" s="32" t="s">
        <v>67</v>
      </c>
      <c r="D359" s="773"/>
      <c r="E359" s="118">
        <f>'Прайс рабочий'!K350</f>
        <v>42</v>
      </c>
      <c r="F359" s="773"/>
      <c r="G359" s="1"/>
      <c r="H359" s="1"/>
    </row>
    <row r="360" spans="1:8" ht="18" customHeight="1">
      <c r="A360" s="773"/>
      <c r="B360" s="793" t="s">
        <v>227</v>
      </c>
      <c r="C360" s="32" t="s">
        <v>66</v>
      </c>
      <c r="D360" s="773"/>
      <c r="E360" s="118">
        <f>'Прайс рабочий'!K351</f>
        <v>54</v>
      </c>
      <c r="F360" s="773"/>
      <c r="G360" s="1"/>
      <c r="H360" s="1"/>
    </row>
    <row r="361" spans="1:8" ht="18" customHeight="1">
      <c r="A361" s="773"/>
      <c r="B361" s="774"/>
      <c r="C361" s="32" t="s">
        <v>67</v>
      </c>
      <c r="D361" s="773"/>
      <c r="E361" s="118">
        <f>'Прайс рабочий'!K352</f>
        <v>57</v>
      </c>
      <c r="F361" s="773"/>
      <c r="G361" s="1"/>
      <c r="H361" s="1"/>
    </row>
    <row r="362" spans="1:8" ht="18" customHeight="1">
      <c r="A362" s="773"/>
      <c r="B362" s="793" t="s">
        <v>228</v>
      </c>
      <c r="C362" s="32" t="s">
        <v>66</v>
      </c>
      <c r="D362" s="773"/>
      <c r="E362" s="118">
        <f>'Прайс рабочий'!K353</f>
        <v>49</v>
      </c>
      <c r="F362" s="773"/>
      <c r="G362" s="1"/>
      <c r="H362" s="1"/>
    </row>
    <row r="363" spans="1:8" ht="18" customHeight="1">
      <c r="A363" s="773"/>
      <c r="B363" s="774"/>
      <c r="C363" s="32" t="s">
        <v>67</v>
      </c>
      <c r="D363" s="773"/>
      <c r="E363" s="118">
        <f>'Прайс рабочий'!K354</f>
        <v>54</v>
      </c>
      <c r="F363" s="773"/>
      <c r="G363" s="1"/>
      <c r="H363" s="1"/>
    </row>
    <row r="364" spans="1:8" ht="18" customHeight="1">
      <c r="A364" s="773"/>
      <c r="B364" s="793" t="s">
        <v>229</v>
      </c>
      <c r="C364" s="32" t="s">
        <v>66</v>
      </c>
      <c r="D364" s="773"/>
      <c r="E364" s="118">
        <f>'Прайс рабочий'!K355</f>
        <v>59</v>
      </c>
      <c r="F364" s="773"/>
      <c r="G364" s="1"/>
      <c r="H364" s="1"/>
    </row>
    <row r="365" spans="1:8" ht="18" customHeight="1">
      <c r="A365" s="774"/>
      <c r="B365" s="774"/>
      <c r="C365" s="32" t="s">
        <v>67</v>
      </c>
      <c r="D365" s="774"/>
      <c r="E365" s="118">
        <f>'Прайс рабочий'!K356</f>
        <v>60</v>
      </c>
      <c r="F365" s="773"/>
      <c r="G365" s="1"/>
      <c r="H365" s="1"/>
    </row>
    <row r="366" spans="1:8" ht="18" customHeight="1">
      <c r="A366" s="647" t="s">
        <v>104</v>
      </c>
      <c r="B366" s="765"/>
      <c r="C366" s="765"/>
      <c r="D366" s="766"/>
      <c r="E366" s="118"/>
      <c r="F366" s="773"/>
      <c r="G366" s="1"/>
      <c r="H366" s="1"/>
    </row>
    <row r="367" spans="1:8" ht="18" customHeight="1">
      <c r="A367" s="677" t="s">
        <v>223</v>
      </c>
      <c r="B367" s="793" t="s">
        <v>230</v>
      </c>
      <c r="C367" s="32" t="s">
        <v>71</v>
      </c>
      <c r="D367" s="602"/>
      <c r="E367" s="118">
        <f>'Прайс рабочий'!K358</f>
        <v>105</v>
      </c>
      <c r="F367" s="773"/>
      <c r="G367" s="1"/>
      <c r="H367" s="1"/>
    </row>
    <row r="368" spans="1:8" ht="18" customHeight="1">
      <c r="A368" s="773"/>
      <c r="B368" s="774"/>
      <c r="C368" s="32" t="s">
        <v>67</v>
      </c>
      <c r="D368" s="773"/>
      <c r="E368" s="118">
        <f>'Прайс рабочий'!K359</f>
        <v>107</v>
      </c>
      <c r="F368" s="773"/>
      <c r="G368" s="1"/>
      <c r="H368" s="1"/>
    </row>
    <row r="369" spans="1:8" ht="18" customHeight="1">
      <c r="A369" s="773"/>
      <c r="B369" s="793" t="s">
        <v>231</v>
      </c>
      <c r="C369" s="32" t="s">
        <v>71</v>
      </c>
      <c r="D369" s="773"/>
      <c r="E369" s="118">
        <f>'Прайс рабочий'!K360</f>
        <v>120</v>
      </c>
      <c r="F369" s="773"/>
      <c r="G369" s="1"/>
      <c r="H369" s="1"/>
    </row>
    <row r="370" spans="1:8" ht="18" customHeight="1">
      <c r="A370" s="773"/>
      <c r="B370" s="774"/>
      <c r="C370" s="32" t="s">
        <v>67</v>
      </c>
      <c r="D370" s="773"/>
      <c r="E370" s="118">
        <f>'Прайс рабочий'!K361</f>
        <v>125</v>
      </c>
      <c r="F370" s="773"/>
      <c r="G370" s="1"/>
      <c r="H370" s="1"/>
    </row>
    <row r="371" spans="1:8" ht="18" customHeight="1">
      <c r="A371" s="773"/>
      <c r="B371" s="793" t="s">
        <v>228</v>
      </c>
      <c r="C371" s="32" t="s">
        <v>71</v>
      </c>
      <c r="D371" s="773"/>
      <c r="E371" s="118">
        <f>'Прайс рабочий'!K362</f>
        <v>110</v>
      </c>
      <c r="F371" s="773"/>
      <c r="G371" s="1"/>
      <c r="H371" s="1"/>
    </row>
    <row r="372" spans="1:8" ht="18" customHeight="1">
      <c r="A372" s="773"/>
      <c r="B372" s="774"/>
      <c r="C372" s="32" t="s">
        <v>67</v>
      </c>
      <c r="D372" s="773"/>
      <c r="E372" s="118">
        <f>'Прайс рабочий'!K363</f>
        <v>115</v>
      </c>
      <c r="F372" s="773"/>
      <c r="G372" s="1"/>
      <c r="H372" s="1"/>
    </row>
    <row r="373" spans="1:8" ht="18" customHeight="1">
      <c r="A373" s="774"/>
      <c r="B373" s="52" t="s">
        <v>229</v>
      </c>
      <c r="C373" s="32" t="s">
        <v>67</v>
      </c>
      <c r="D373" s="774"/>
      <c r="E373" s="118">
        <f>'Прайс рабочий'!K364</f>
        <v>244</v>
      </c>
      <c r="F373" s="774"/>
      <c r="G373" s="1"/>
      <c r="H373" s="1"/>
    </row>
    <row r="374" spans="1:8" ht="28.5" customHeight="1">
      <c r="A374" s="603" t="s">
        <v>232</v>
      </c>
      <c r="B374" s="765"/>
      <c r="C374" s="766"/>
      <c r="D374" s="19"/>
      <c r="E374" s="117"/>
      <c r="F374" s="19"/>
      <c r="G374" s="1"/>
      <c r="H374" s="1"/>
    </row>
    <row r="375" spans="1:8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775">
        <f>'Прайс рабочий'!K366</f>
        <v>730</v>
      </c>
      <c r="F375" s="695"/>
      <c r="G375" s="18"/>
      <c r="H375" s="18"/>
    </row>
    <row r="376" spans="1:8" ht="18" customHeight="1">
      <c r="A376" s="773"/>
      <c r="B376" s="32" t="s">
        <v>39</v>
      </c>
      <c r="C376" s="773"/>
      <c r="D376" s="773"/>
      <c r="E376" s="776"/>
      <c r="F376" s="773"/>
      <c r="G376" s="18"/>
      <c r="H376" s="18"/>
    </row>
    <row r="377" spans="1:8" ht="18" customHeight="1">
      <c r="A377" s="773"/>
      <c r="B377" s="32" t="s">
        <v>235</v>
      </c>
      <c r="C377" s="773"/>
      <c r="D377" s="773"/>
      <c r="E377" s="776"/>
      <c r="F377" s="773"/>
      <c r="G377" s="18"/>
      <c r="H377" s="18"/>
    </row>
    <row r="378" spans="1:8" ht="18" customHeight="1">
      <c r="A378" s="774"/>
      <c r="B378" s="32" t="s">
        <v>236</v>
      </c>
      <c r="C378" s="774"/>
      <c r="D378" s="774"/>
      <c r="E378" s="777"/>
      <c r="F378" s="773"/>
      <c r="G378" s="18"/>
      <c r="H378" s="18"/>
    </row>
    <row r="379" spans="1:8" ht="18" customHeight="1">
      <c r="A379" s="676" t="s">
        <v>237</v>
      </c>
      <c r="B379" s="32" t="s">
        <v>38</v>
      </c>
      <c r="C379" s="784" t="s">
        <v>93</v>
      </c>
      <c r="D379" s="602"/>
      <c r="E379" s="775">
        <f>'Прайс рабочий'!K370</f>
        <v>916</v>
      </c>
      <c r="F379" s="773"/>
      <c r="G379" s="18"/>
      <c r="H379" s="18"/>
    </row>
    <row r="380" spans="1:8" ht="18" customHeight="1">
      <c r="A380" s="774"/>
      <c r="B380" s="32" t="s">
        <v>39</v>
      </c>
      <c r="C380" s="774"/>
      <c r="D380" s="773"/>
      <c r="E380" s="777"/>
      <c r="F380" s="773"/>
      <c r="G380" s="18"/>
      <c r="H380" s="18"/>
    </row>
    <row r="381" spans="1:8" ht="18" customHeight="1">
      <c r="A381" s="676" t="s">
        <v>238</v>
      </c>
      <c r="B381" s="32" t="s">
        <v>38</v>
      </c>
      <c r="C381" s="784" t="s">
        <v>239</v>
      </c>
      <c r="D381" s="773"/>
      <c r="E381" s="775">
        <f>'Прайс рабочий'!K372</f>
        <v>780</v>
      </c>
      <c r="F381" s="773"/>
      <c r="G381" s="18"/>
      <c r="H381" s="18"/>
    </row>
    <row r="382" spans="1:8" ht="18" customHeight="1">
      <c r="A382" s="773"/>
      <c r="B382" s="32" t="s">
        <v>39</v>
      </c>
      <c r="C382" s="773"/>
      <c r="D382" s="773"/>
      <c r="E382" s="776"/>
      <c r="F382" s="773"/>
      <c r="G382" s="18"/>
      <c r="H382" s="18"/>
    </row>
    <row r="383" spans="1:8" ht="18" customHeight="1">
      <c r="A383" s="774"/>
      <c r="B383" s="32" t="s">
        <v>235</v>
      </c>
      <c r="C383" s="774"/>
      <c r="D383" s="773"/>
      <c r="E383" s="777"/>
      <c r="F383" s="773"/>
      <c r="G383" s="18"/>
      <c r="H383" s="18"/>
    </row>
    <row r="384" spans="1:8" ht="36" customHeight="1">
      <c r="A384" s="53" t="s">
        <v>237</v>
      </c>
      <c r="B384" s="32" t="s">
        <v>235</v>
      </c>
      <c r="C384" s="32" t="s">
        <v>241</v>
      </c>
      <c r="D384" s="773"/>
      <c r="E384" s="118">
        <f>'Прайс рабочий'!K375</f>
        <v>1133</v>
      </c>
      <c r="F384" s="773"/>
      <c r="G384" s="54"/>
      <c r="H384" s="54"/>
    </row>
    <row r="385" spans="1:8" ht="18" customHeight="1">
      <c r="A385" s="676" t="s">
        <v>242</v>
      </c>
      <c r="B385" s="32" t="s">
        <v>37</v>
      </c>
      <c r="C385" s="784" t="s">
        <v>241</v>
      </c>
      <c r="D385" s="773"/>
      <c r="E385" s="775">
        <f>'Прайс рабочий'!K376</f>
        <v>1228</v>
      </c>
      <c r="F385" s="773"/>
      <c r="G385" s="18"/>
      <c r="H385" s="18"/>
    </row>
    <row r="386" spans="1:8" ht="18" customHeight="1">
      <c r="A386" s="773"/>
      <c r="B386" s="32" t="s">
        <v>38</v>
      </c>
      <c r="C386" s="773"/>
      <c r="D386" s="773"/>
      <c r="E386" s="776"/>
      <c r="F386" s="773"/>
      <c r="G386" s="18"/>
      <c r="H386" s="18"/>
    </row>
    <row r="387" spans="1:8" ht="18" customHeight="1">
      <c r="A387" s="774"/>
      <c r="B387" s="32" t="s">
        <v>235</v>
      </c>
      <c r="C387" s="774"/>
      <c r="D387" s="774"/>
      <c r="E387" s="777"/>
      <c r="F387" s="773"/>
      <c r="G387" s="18"/>
      <c r="H387" s="18"/>
    </row>
    <row r="388" spans="1:8" ht="44.25" customHeight="1">
      <c r="A388" s="53" t="s">
        <v>243</v>
      </c>
      <c r="B388" s="32" t="s">
        <v>235</v>
      </c>
      <c r="C388" s="32" t="s">
        <v>244</v>
      </c>
      <c r="D388" s="36"/>
      <c r="E388" s="118">
        <f>'Прайс рабочий'!K379</f>
        <v>1137</v>
      </c>
      <c r="F388" s="774"/>
      <c r="G388" s="18"/>
      <c r="H388" s="18"/>
    </row>
    <row r="389" spans="1:8" ht="28.5" customHeight="1">
      <c r="A389" s="603" t="s">
        <v>245</v>
      </c>
      <c r="B389" s="765"/>
      <c r="C389" s="766"/>
      <c r="D389" s="19"/>
      <c r="E389" s="117"/>
      <c r="F389" s="19"/>
      <c r="G389" s="1"/>
      <c r="H389" s="1"/>
    </row>
    <row r="390" spans="1:8" ht="18" customHeight="1">
      <c r="A390" s="647" t="s">
        <v>100</v>
      </c>
      <c r="B390" s="765"/>
      <c r="C390" s="765"/>
      <c r="D390" s="766"/>
      <c r="E390" s="119"/>
      <c r="F390" s="694"/>
      <c r="G390" s="1"/>
      <c r="H390" s="1"/>
    </row>
    <row r="391" spans="1:8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118">
        <f>'Прайс рабочий'!K382</f>
        <v>1063</v>
      </c>
      <c r="F391" s="773"/>
      <c r="G391" s="1"/>
      <c r="H391" s="1"/>
    </row>
    <row r="392" spans="1:8" ht="18" customHeight="1">
      <c r="A392" s="773"/>
      <c r="B392" s="32" t="s">
        <v>39</v>
      </c>
      <c r="C392" s="773"/>
      <c r="D392" s="773"/>
      <c r="E392" s="118">
        <f>'Прайс рабочий'!K383</f>
        <v>1063</v>
      </c>
      <c r="F392" s="773"/>
      <c r="G392" s="1"/>
      <c r="H392" s="1"/>
    </row>
    <row r="393" spans="1:8" ht="18" customHeight="1">
      <c r="A393" s="773"/>
      <c r="B393" s="32" t="s">
        <v>236</v>
      </c>
      <c r="C393" s="774"/>
      <c r="D393" s="773"/>
      <c r="E393" s="118">
        <f>'Прайс рабочий'!K384</f>
        <v>1290</v>
      </c>
      <c r="F393" s="773"/>
      <c r="G393" s="1"/>
      <c r="H393" s="1"/>
    </row>
    <row r="394" spans="1:8" ht="18" customHeight="1">
      <c r="A394" s="773"/>
      <c r="B394" s="32" t="s">
        <v>37</v>
      </c>
      <c r="C394" s="784" t="s">
        <v>67</v>
      </c>
      <c r="D394" s="773"/>
      <c r="E394" s="118">
        <f>'Прайс рабочий'!K385</f>
        <v>1290</v>
      </c>
      <c r="F394" s="773"/>
      <c r="G394" s="1"/>
      <c r="H394" s="1"/>
    </row>
    <row r="395" spans="1:8" ht="18" customHeight="1">
      <c r="A395" s="773"/>
      <c r="B395" s="32" t="s">
        <v>247</v>
      </c>
      <c r="C395" s="773"/>
      <c r="D395" s="773"/>
      <c r="E395" s="118">
        <f>'Прайс рабочий'!K386</f>
        <v>1063</v>
      </c>
      <c r="F395" s="773"/>
      <c r="G395" s="1"/>
      <c r="H395" s="1"/>
    </row>
    <row r="396" spans="1:8" ht="18" customHeight="1">
      <c r="A396" s="773"/>
      <c r="B396" s="32" t="s">
        <v>39</v>
      </c>
      <c r="C396" s="773"/>
      <c r="D396" s="773"/>
      <c r="E396" s="118">
        <f>'Прайс рабочий'!K387</f>
        <v>1063</v>
      </c>
      <c r="F396" s="773"/>
      <c r="G396" s="1"/>
      <c r="H396" s="1"/>
    </row>
    <row r="397" spans="1:8" ht="18" customHeight="1">
      <c r="A397" s="773"/>
      <c r="B397" s="32" t="s">
        <v>235</v>
      </c>
      <c r="C397" s="773"/>
      <c r="D397" s="773"/>
      <c r="E397" s="118">
        <f>'Прайс рабочий'!K388</f>
        <v>1063</v>
      </c>
      <c r="F397" s="773"/>
      <c r="G397" s="1"/>
      <c r="H397" s="1"/>
    </row>
    <row r="398" spans="1:8" ht="18" customHeight="1">
      <c r="A398" s="774"/>
      <c r="B398" s="32" t="s">
        <v>236</v>
      </c>
      <c r="C398" s="774"/>
      <c r="D398" s="774"/>
      <c r="E398" s="118">
        <f>'Прайс рабочий'!K389</f>
        <v>1290</v>
      </c>
      <c r="F398" s="773"/>
      <c r="G398" s="1"/>
      <c r="H398" s="1"/>
    </row>
    <row r="399" spans="1:8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118">
        <f>'Прайс рабочий'!K390</f>
        <v>1131</v>
      </c>
      <c r="F399" s="773"/>
      <c r="G399" s="1"/>
      <c r="H399" s="1"/>
    </row>
    <row r="400" spans="1:8" ht="18" customHeight="1">
      <c r="A400" s="773"/>
      <c r="B400" s="32" t="s">
        <v>38</v>
      </c>
      <c r="C400" s="773"/>
      <c r="D400" s="773"/>
      <c r="E400" s="118">
        <f>'Прайс рабочий'!K391</f>
        <v>1131</v>
      </c>
      <c r="F400" s="773"/>
      <c r="G400" s="1"/>
      <c r="H400" s="1"/>
    </row>
    <row r="401" spans="1:8" ht="18" customHeight="1">
      <c r="A401" s="773"/>
      <c r="B401" s="32" t="s">
        <v>39</v>
      </c>
      <c r="C401" s="773"/>
      <c r="D401" s="774"/>
      <c r="E401" s="118">
        <f>'Прайс рабочий'!K392</f>
        <v>1131</v>
      </c>
      <c r="F401" s="773"/>
      <c r="G401" s="1"/>
      <c r="H401" s="1"/>
    </row>
    <row r="402" spans="1:8" ht="18" customHeight="1">
      <c r="A402" s="773"/>
      <c r="B402" s="32" t="s">
        <v>235</v>
      </c>
      <c r="C402" s="774"/>
      <c r="D402" s="36" t="s">
        <v>248</v>
      </c>
      <c r="E402" s="118">
        <f>'Прайс рабочий'!K393</f>
        <v>1131</v>
      </c>
      <c r="F402" s="773"/>
      <c r="G402" s="1"/>
      <c r="H402" s="1"/>
    </row>
    <row r="403" spans="1:8" ht="18" customHeight="1">
      <c r="A403" s="773"/>
      <c r="B403" s="32" t="s">
        <v>37</v>
      </c>
      <c r="C403" s="784" t="s">
        <v>67</v>
      </c>
      <c r="D403" s="602" t="s">
        <v>250</v>
      </c>
      <c r="E403" s="118">
        <f>'Прайс рабочий'!K394</f>
        <v>1131</v>
      </c>
      <c r="F403" s="773"/>
      <c r="G403" s="1"/>
      <c r="H403" s="1"/>
    </row>
    <row r="404" spans="1:8" ht="18" customHeight="1">
      <c r="A404" s="773"/>
      <c r="B404" s="32" t="s">
        <v>38</v>
      </c>
      <c r="C404" s="773"/>
      <c r="D404" s="774"/>
      <c r="E404" s="118">
        <f>'Прайс рабочий'!K395</f>
        <v>1131</v>
      </c>
      <c r="F404" s="773"/>
      <c r="G404" s="1"/>
      <c r="H404" s="1"/>
    </row>
    <row r="405" spans="1:8" ht="18" customHeight="1">
      <c r="A405" s="773"/>
      <c r="B405" s="32" t="s">
        <v>39</v>
      </c>
      <c r="C405" s="773"/>
      <c r="D405" s="602" t="s">
        <v>248</v>
      </c>
      <c r="E405" s="118">
        <f>'Прайс рабочий'!K396</f>
        <v>1131</v>
      </c>
      <c r="F405" s="773"/>
      <c r="G405" s="1"/>
      <c r="H405" s="1"/>
    </row>
    <row r="406" spans="1:8" ht="18" customHeight="1">
      <c r="A406" s="774"/>
      <c r="B406" s="32" t="s">
        <v>235</v>
      </c>
      <c r="C406" s="774"/>
      <c r="D406" s="774"/>
      <c r="E406" s="118">
        <f>'Прайс рабочий'!K397</f>
        <v>1131</v>
      </c>
      <c r="F406" s="773"/>
      <c r="G406" s="1"/>
      <c r="H406" s="1"/>
    </row>
    <row r="407" spans="1:8" ht="18" customHeight="1">
      <c r="A407" s="647" t="s">
        <v>251</v>
      </c>
      <c r="B407" s="765"/>
      <c r="C407" s="765"/>
      <c r="D407" s="766"/>
      <c r="E407" s="118"/>
      <c r="F407" s="773"/>
      <c r="G407" s="1"/>
      <c r="H407" s="1"/>
    </row>
    <row r="408" spans="1:8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118">
        <f>'Прайс рабочий'!K399</f>
        <v>1290</v>
      </c>
      <c r="F408" s="773"/>
      <c r="G408" s="1"/>
      <c r="H408" s="1"/>
    </row>
    <row r="409" spans="1:8" ht="18" customHeight="1">
      <c r="A409" s="773"/>
      <c r="B409" s="32" t="s">
        <v>38</v>
      </c>
      <c r="C409" s="773"/>
      <c r="D409" s="773"/>
      <c r="E409" s="118">
        <f>'Прайс рабочий'!K400</f>
        <v>1063</v>
      </c>
      <c r="F409" s="773"/>
      <c r="G409" s="1"/>
      <c r="H409" s="1"/>
    </row>
    <row r="410" spans="1:8" ht="18" customHeight="1">
      <c r="A410" s="773"/>
      <c r="B410" s="32" t="s">
        <v>39</v>
      </c>
      <c r="C410" s="773"/>
      <c r="D410" s="773"/>
      <c r="E410" s="118">
        <f>'Прайс рабочий'!K401</f>
        <v>1063</v>
      </c>
      <c r="F410" s="773"/>
      <c r="G410" s="1"/>
      <c r="H410" s="1"/>
    </row>
    <row r="411" spans="1:8" ht="18" customHeight="1">
      <c r="A411" s="773"/>
      <c r="B411" s="32" t="s">
        <v>235</v>
      </c>
      <c r="C411" s="773"/>
      <c r="D411" s="773"/>
      <c r="E411" s="118">
        <f>'Прайс рабочий'!K402</f>
        <v>1063</v>
      </c>
      <c r="F411" s="773"/>
      <c r="G411" s="1"/>
      <c r="H411" s="1"/>
    </row>
    <row r="412" spans="1:8" ht="18" customHeight="1">
      <c r="A412" s="773"/>
      <c r="B412" s="32" t="s">
        <v>236</v>
      </c>
      <c r="C412" s="774"/>
      <c r="D412" s="773"/>
      <c r="E412" s="118">
        <f>'Прайс рабочий'!K403</f>
        <v>1290</v>
      </c>
      <c r="F412" s="773"/>
      <c r="G412" s="1"/>
      <c r="H412" s="1"/>
    </row>
    <row r="413" spans="1:8" ht="18" customHeight="1">
      <c r="A413" s="773"/>
      <c r="B413" s="32" t="s">
        <v>37</v>
      </c>
      <c r="C413" s="784" t="s">
        <v>67</v>
      </c>
      <c r="D413" s="773"/>
      <c r="E413" s="118">
        <f>'Прайс рабочий'!K404</f>
        <v>1290</v>
      </c>
      <c r="F413" s="773"/>
      <c r="G413" s="1"/>
      <c r="H413" s="1"/>
    </row>
    <row r="414" spans="1:8" ht="18" customHeight="1">
      <c r="A414" s="773"/>
      <c r="B414" s="32" t="s">
        <v>38</v>
      </c>
      <c r="C414" s="773"/>
      <c r="D414" s="773"/>
      <c r="E414" s="118">
        <f>'Прайс рабочий'!K405</f>
        <v>1063</v>
      </c>
      <c r="F414" s="773"/>
      <c r="G414" s="1"/>
      <c r="H414" s="1"/>
    </row>
    <row r="415" spans="1:8" ht="18" customHeight="1">
      <c r="A415" s="773"/>
      <c r="B415" s="32" t="s">
        <v>39</v>
      </c>
      <c r="C415" s="773"/>
      <c r="D415" s="773"/>
      <c r="E415" s="118">
        <f>'Прайс рабочий'!K406</f>
        <v>1063</v>
      </c>
      <c r="F415" s="773"/>
      <c r="G415" s="1"/>
      <c r="H415" s="1"/>
    </row>
    <row r="416" spans="1:8" ht="18" customHeight="1">
      <c r="A416" s="773"/>
      <c r="B416" s="32" t="s">
        <v>235</v>
      </c>
      <c r="C416" s="773"/>
      <c r="D416" s="773"/>
      <c r="E416" s="118">
        <f>'Прайс рабочий'!K407</f>
        <v>1063</v>
      </c>
      <c r="F416" s="773"/>
      <c r="G416" s="1"/>
      <c r="H416" s="1"/>
    </row>
    <row r="417" spans="1:8" ht="18" customHeight="1">
      <c r="A417" s="774"/>
      <c r="B417" s="32" t="s">
        <v>236</v>
      </c>
      <c r="C417" s="774"/>
      <c r="D417" s="774"/>
      <c r="E417" s="118">
        <f>'Прайс рабочий'!K408</f>
        <v>1290</v>
      </c>
      <c r="F417" s="773"/>
      <c r="G417" s="1"/>
      <c r="H417" s="1"/>
    </row>
    <row r="418" spans="1:8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118">
        <f>'Прайс рабочий'!K409</f>
        <v>1131</v>
      </c>
      <c r="F418" s="773"/>
      <c r="G418" s="1"/>
      <c r="H418" s="1"/>
    </row>
    <row r="419" spans="1:8" ht="18" customHeight="1">
      <c r="A419" s="773"/>
      <c r="B419" s="32" t="s">
        <v>38</v>
      </c>
      <c r="C419" s="773"/>
      <c r="D419" s="773"/>
      <c r="E419" s="118">
        <f>'Прайс рабочий'!K410</f>
        <v>1131</v>
      </c>
      <c r="F419" s="773"/>
      <c r="G419" s="1"/>
      <c r="H419" s="1"/>
    </row>
    <row r="420" spans="1:8" ht="18" customHeight="1">
      <c r="A420" s="773"/>
      <c r="B420" s="32" t="s">
        <v>39</v>
      </c>
      <c r="C420" s="773"/>
      <c r="D420" s="773"/>
      <c r="E420" s="118">
        <f>'Прайс рабочий'!K411</f>
        <v>1131</v>
      </c>
      <c r="F420" s="773"/>
      <c r="G420" s="1"/>
      <c r="H420" s="1"/>
    </row>
    <row r="421" spans="1:8" ht="18" customHeight="1">
      <c r="A421" s="773"/>
      <c r="B421" s="32" t="s">
        <v>236</v>
      </c>
      <c r="C421" s="774"/>
      <c r="D421" s="773"/>
      <c r="E421" s="118">
        <f>'Прайс рабочий'!K412</f>
        <v>1131</v>
      </c>
      <c r="F421" s="773"/>
      <c r="G421" s="1"/>
      <c r="H421" s="1"/>
    </row>
    <row r="422" spans="1:8" ht="18" customHeight="1">
      <c r="A422" s="773"/>
      <c r="B422" s="55" t="s">
        <v>37</v>
      </c>
      <c r="C422" s="784" t="s">
        <v>67</v>
      </c>
      <c r="D422" s="773"/>
      <c r="E422" s="118">
        <f>'Прайс рабочий'!K413</f>
        <v>1131</v>
      </c>
      <c r="F422" s="773"/>
      <c r="G422" s="1"/>
      <c r="H422" s="1"/>
    </row>
    <row r="423" spans="1:8" ht="18" customHeight="1">
      <c r="A423" s="773"/>
      <c r="B423" s="55" t="s">
        <v>38</v>
      </c>
      <c r="C423" s="773"/>
      <c r="D423" s="773"/>
      <c r="E423" s="118">
        <f>'Прайс рабочий'!K414</f>
        <v>1131</v>
      </c>
      <c r="F423" s="773"/>
      <c r="G423" s="1"/>
      <c r="H423" s="1"/>
    </row>
    <row r="424" spans="1:8" ht="18" customHeight="1">
      <c r="A424" s="773"/>
      <c r="B424" s="55" t="s">
        <v>39</v>
      </c>
      <c r="C424" s="773"/>
      <c r="D424" s="773"/>
      <c r="E424" s="118">
        <f>'Прайс рабочий'!K415</f>
        <v>1131</v>
      </c>
      <c r="F424" s="773"/>
      <c r="G424" s="1"/>
      <c r="H424" s="1"/>
    </row>
    <row r="425" spans="1:8" ht="18" customHeight="1">
      <c r="A425" s="774"/>
      <c r="B425" s="55" t="s">
        <v>236</v>
      </c>
      <c r="C425" s="774"/>
      <c r="D425" s="774"/>
      <c r="E425" s="118">
        <f>'Прайс рабочий'!K416</f>
        <v>1131</v>
      </c>
      <c r="F425" s="774"/>
      <c r="G425" s="1"/>
      <c r="H425" s="1"/>
    </row>
    <row r="426" spans="1:8" ht="28.5" customHeight="1">
      <c r="A426" s="603" t="s">
        <v>255</v>
      </c>
      <c r="B426" s="765"/>
      <c r="C426" s="765"/>
      <c r="D426" s="766"/>
      <c r="E426" s="117"/>
      <c r="F426" s="19"/>
      <c r="G426" s="1"/>
      <c r="H426" s="1"/>
    </row>
    <row r="427" spans="1:8" ht="18" customHeight="1">
      <c r="A427" s="29" t="s">
        <v>100</v>
      </c>
      <c r="B427" s="30"/>
      <c r="C427" s="30"/>
      <c r="D427" s="29"/>
      <c r="E427" s="119"/>
      <c r="F427" s="29"/>
      <c r="G427" s="1"/>
      <c r="H427" s="1"/>
    </row>
    <row r="428" spans="1:8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775">
        <f>'Прайс рабочий'!K419</f>
        <v>345</v>
      </c>
      <c r="F428" s="685" t="s">
        <v>257</v>
      </c>
      <c r="G428" s="1"/>
      <c r="H428" s="1"/>
    </row>
    <row r="429" spans="1:8" ht="18" customHeight="1">
      <c r="A429" s="773"/>
      <c r="B429" s="104" t="s">
        <v>38</v>
      </c>
      <c r="C429" s="773"/>
      <c r="D429" s="773"/>
      <c r="E429" s="776"/>
      <c r="F429" s="773"/>
      <c r="G429" s="1"/>
      <c r="H429" s="1"/>
    </row>
    <row r="430" spans="1:8" ht="18" customHeight="1">
      <c r="A430" s="773"/>
      <c r="B430" s="104" t="s">
        <v>39</v>
      </c>
      <c r="C430" s="773"/>
      <c r="D430" s="773"/>
      <c r="E430" s="776"/>
      <c r="F430" s="774"/>
      <c r="G430" s="1"/>
      <c r="H430" s="1"/>
    </row>
    <row r="431" spans="1:8" ht="18" customHeight="1">
      <c r="A431" s="773"/>
      <c r="B431" s="104" t="s">
        <v>235</v>
      </c>
      <c r="C431" s="773"/>
      <c r="D431" s="773"/>
      <c r="E431" s="776"/>
      <c r="F431" s="685" t="s">
        <v>258</v>
      </c>
      <c r="G431" s="1"/>
      <c r="H431" s="1"/>
    </row>
    <row r="432" spans="1:8" ht="18" customHeight="1">
      <c r="A432" s="773"/>
      <c r="B432" s="104" t="s">
        <v>236</v>
      </c>
      <c r="C432" s="774"/>
      <c r="D432" s="773"/>
      <c r="E432" s="777"/>
      <c r="F432" s="773"/>
      <c r="G432" s="1"/>
      <c r="H432" s="1"/>
    </row>
    <row r="433" spans="1:8" ht="18" customHeight="1">
      <c r="A433" s="773"/>
      <c r="B433" s="104" t="s">
        <v>37</v>
      </c>
      <c r="C433" s="795" t="s">
        <v>67</v>
      </c>
      <c r="D433" s="773"/>
      <c r="E433" s="775">
        <f>'Прайс рабочий'!K424</f>
        <v>503</v>
      </c>
      <c r="F433" s="774"/>
      <c r="G433" s="1"/>
      <c r="H433" s="1"/>
    </row>
    <row r="434" spans="1:8" ht="18" customHeight="1">
      <c r="A434" s="773"/>
      <c r="B434" s="104" t="s">
        <v>38</v>
      </c>
      <c r="C434" s="773"/>
      <c r="D434" s="773"/>
      <c r="E434" s="776"/>
      <c r="F434" s="685" t="s">
        <v>259</v>
      </c>
      <c r="G434" s="1"/>
      <c r="H434" s="1"/>
    </row>
    <row r="435" spans="1:8" ht="18" customHeight="1">
      <c r="A435" s="773"/>
      <c r="B435" s="104" t="s">
        <v>39</v>
      </c>
      <c r="C435" s="773"/>
      <c r="D435" s="773"/>
      <c r="E435" s="776"/>
      <c r="F435" s="773"/>
      <c r="G435" s="1"/>
      <c r="H435" s="1"/>
    </row>
    <row r="436" spans="1:8" ht="18" customHeight="1">
      <c r="A436" s="773"/>
      <c r="B436" s="104" t="s">
        <v>235</v>
      </c>
      <c r="C436" s="773"/>
      <c r="D436" s="773"/>
      <c r="E436" s="776"/>
      <c r="F436" s="774"/>
      <c r="G436" s="1"/>
      <c r="H436" s="1"/>
    </row>
    <row r="437" spans="1:8" ht="18" customHeight="1">
      <c r="A437" s="773"/>
      <c r="B437" s="104" t="s">
        <v>236</v>
      </c>
      <c r="C437" s="774"/>
      <c r="D437" s="773"/>
      <c r="E437" s="777"/>
      <c r="F437" s="685" t="s">
        <v>260</v>
      </c>
      <c r="G437" s="1"/>
      <c r="H437" s="1"/>
    </row>
    <row r="438" spans="1:8" ht="18" customHeight="1">
      <c r="A438" s="773"/>
      <c r="B438" s="104" t="s">
        <v>37</v>
      </c>
      <c r="C438" s="795" t="s">
        <v>93</v>
      </c>
      <c r="D438" s="773"/>
      <c r="E438" s="118">
        <f>'Прайс рабочий'!K429</f>
        <v>652</v>
      </c>
      <c r="F438" s="773"/>
      <c r="G438" s="1"/>
      <c r="H438" s="1"/>
    </row>
    <row r="439" spans="1:8" ht="18" customHeight="1">
      <c r="A439" s="773"/>
      <c r="B439" s="104" t="s">
        <v>38</v>
      </c>
      <c r="C439" s="773"/>
      <c r="D439" s="773"/>
      <c r="E439" s="118">
        <f>'Прайс рабочий'!K430</f>
        <v>689</v>
      </c>
      <c r="F439" s="774"/>
      <c r="G439" s="1"/>
      <c r="H439" s="1"/>
    </row>
    <row r="440" spans="1:8" ht="18" customHeight="1">
      <c r="A440" s="773"/>
      <c r="B440" s="104" t="s">
        <v>39</v>
      </c>
      <c r="C440" s="773"/>
      <c r="D440" s="773"/>
      <c r="E440" s="118">
        <f>'Прайс рабочий'!K431</f>
        <v>707</v>
      </c>
      <c r="F440" s="685" t="s">
        <v>261</v>
      </c>
      <c r="G440" s="1"/>
      <c r="H440" s="1"/>
    </row>
    <row r="441" spans="1:8" ht="18" customHeight="1">
      <c r="A441" s="773"/>
      <c r="B441" s="104" t="s">
        <v>235</v>
      </c>
      <c r="C441" s="773"/>
      <c r="D441" s="773"/>
      <c r="E441" s="118">
        <f>'Прайс рабочий'!K432</f>
        <v>718</v>
      </c>
      <c r="F441" s="773"/>
      <c r="G441" s="1"/>
      <c r="H441" s="1"/>
    </row>
    <row r="442" spans="1:8" ht="18" customHeight="1">
      <c r="A442" s="774"/>
      <c r="B442" s="104" t="s">
        <v>236</v>
      </c>
      <c r="C442" s="774"/>
      <c r="D442" s="774"/>
      <c r="E442" s="118">
        <f>'Прайс рабочий'!K433</f>
        <v>725</v>
      </c>
      <c r="F442" s="774"/>
      <c r="G442" s="1"/>
      <c r="H442" s="1"/>
    </row>
    <row r="443" spans="1:8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118">
        <f>'Прайс рабочий'!K434</f>
        <v>396</v>
      </c>
      <c r="F443" s="685"/>
      <c r="G443" s="1"/>
      <c r="H443" s="1"/>
    </row>
    <row r="444" spans="1:8" ht="18" customHeight="1">
      <c r="A444" s="773"/>
      <c r="B444" s="104" t="s">
        <v>39</v>
      </c>
      <c r="C444" s="774"/>
      <c r="D444" s="773"/>
      <c r="E444" s="118">
        <f>'Прайс рабочий'!K435</f>
        <v>405</v>
      </c>
      <c r="F444" s="773"/>
      <c r="G444" s="1"/>
      <c r="H444" s="1"/>
    </row>
    <row r="445" spans="1:8" ht="18" customHeight="1">
      <c r="A445" s="773"/>
      <c r="B445" s="104" t="s">
        <v>37</v>
      </c>
      <c r="C445" s="795" t="s">
        <v>67</v>
      </c>
      <c r="D445" s="773"/>
      <c r="E445" s="118">
        <f>'Прайс рабочий'!K436</f>
        <v>424</v>
      </c>
      <c r="F445" s="773"/>
      <c r="G445" s="1"/>
      <c r="H445" s="1"/>
    </row>
    <row r="446" spans="1:8" ht="18" customHeight="1">
      <c r="A446" s="773"/>
      <c r="B446" s="104" t="s">
        <v>38</v>
      </c>
      <c r="C446" s="773"/>
      <c r="D446" s="773"/>
      <c r="E446" s="118">
        <f>'Прайс рабочий'!K437</f>
        <v>393</v>
      </c>
      <c r="F446" s="773"/>
      <c r="G446" s="1"/>
      <c r="H446" s="1"/>
    </row>
    <row r="447" spans="1:8" ht="18" customHeight="1">
      <c r="A447" s="774"/>
      <c r="B447" s="104" t="s">
        <v>39</v>
      </c>
      <c r="C447" s="774"/>
      <c r="D447" s="774"/>
      <c r="E447" s="118">
        <f>'Прайс рабочий'!K438</f>
        <v>405</v>
      </c>
      <c r="F447" s="774"/>
      <c r="G447" s="1"/>
      <c r="H447" s="1"/>
    </row>
    <row r="448" spans="1:8" ht="18" customHeight="1">
      <c r="A448" s="647" t="s">
        <v>211</v>
      </c>
      <c r="B448" s="765"/>
      <c r="C448" s="765"/>
      <c r="D448" s="766"/>
      <c r="E448" s="119"/>
      <c r="F448" s="685"/>
      <c r="G448" s="1"/>
      <c r="H448" s="1"/>
    </row>
    <row r="449" spans="1:8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775">
        <f>'Прайс рабочий'!K440</f>
        <v>405</v>
      </c>
      <c r="F449" s="773"/>
      <c r="G449" s="1"/>
      <c r="H449" s="1"/>
    </row>
    <row r="450" spans="1:8" ht="18" customHeight="1">
      <c r="A450" s="773"/>
      <c r="B450" s="104" t="s">
        <v>38</v>
      </c>
      <c r="C450" s="773"/>
      <c r="D450" s="773"/>
      <c r="E450" s="776"/>
      <c r="F450" s="773"/>
      <c r="G450" s="1"/>
      <c r="H450" s="1"/>
    </row>
    <row r="451" spans="1:8" ht="18" customHeight="1">
      <c r="A451" s="773"/>
      <c r="B451" s="104" t="s">
        <v>39</v>
      </c>
      <c r="C451" s="773"/>
      <c r="D451" s="773"/>
      <c r="E451" s="776"/>
      <c r="F451" s="773"/>
      <c r="G451" s="1"/>
      <c r="H451" s="1"/>
    </row>
    <row r="452" spans="1:8" ht="18" customHeight="1">
      <c r="A452" s="773"/>
      <c r="B452" s="104" t="s">
        <v>235</v>
      </c>
      <c r="C452" s="773"/>
      <c r="D452" s="773"/>
      <c r="E452" s="776"/>
      <c r="F452" s="773"/>
      <c r="G452" s="1"/>
      <c r="H452" s="1"/>
    </row>
    <row r="453" spans="1:8" ht="18" customHeight="1">
      <c r="A453" s="773"/>
      <c r="B453" s="104" t="s">
        <v>236</v>
      </c>
      <c r="C453" s="774"/>
      <c r="D453" s="773"/>
      <c r="E453" s="777"/>
      <c r="F453" s="773"/>
      <c r="G453" s="1"/>
      <c r="H453" s="1"/>
    </row>
    <row r="454" spans="1:8" ht="18" customHeight="1">
      <c r="A454" s="773"/>
      <c r="B454" s="104" t="s">
        <v>37</v>
      </c>
      <c r="C454" s="795" t="s">
        <v>67</v>
      </c>
      <c r="D454" s="773"/>
      <c r="E454" s="775">
        <f>'Прайс рабочий'!K445</f>
        <v>576</v>
      </c>
      <c r="F454" s="773"/>
      <c r="G454" s="1"/>
      <c r="H454" s="1"/>
    </row>
    <row r="455" spans="1:8" ht="18" customHeight="1">
      <c r="A455" s="773"/>
      <c r="B455" s="104" t="s">
        <v>38</v>
      </c>
      <c r="C455" s="773"/>
      <c r="D455" s="773"/>
      <c r="E455" s="776"/>
      <c r="F455" s="773"/>
      <c r="G455" s="1"/>
      <c r="H455" s="1"/>
    </row>
    <row r="456" spans="1:8" ht="18" customHeight="1">
      <c r="A456" s="773"/>
      <c r="B456" s="104" t="s">
        <v>39</v>
      </c>
      <c r="C456" s="773"/>
      <c r="D456" s="773"/>
      <c r="E456" s="776"/>
      <c r="F456" s="773"/>
      <c r="G456" s="1"/>
      <c r="H456" s="1"/>
    </row>
    <row r="457" spans="1:8" ht="18" customHeight="1">
      <c r="A457" s="773"/>
      <c r="B457" s="104" t="s">
        <v>235</v>
      </c>
      <c r="C457" s="773"/>
      <c r="D457" s="773"/>
      <c r="E457" s="776"/>
      <c r="F457" s="773"/>
      <c r="G457" s="1"/>
      <c r="H457" s="1"/>
    </row>
    <row r="458" spans="1:8" ht="18" customHeight="1">
      <c r="A458" s="773"/>
      <c r="B458" s="104" t="s">
        <v>236</v>
      </c>
      <c r="C458" s="774"/>
      <c r="D458" s="773"/>
      <c r="E458" s="777"/>
      <c r="F458" s="773"/>
      <c r="G458" s="1"/>
      <c r="H458" s="1"/>
    </row>
    <row r="459" spans="1:8" ht="18" customHeight="1">
      <c r="A459" s="773"/>
      <c r="B459" s="104" t="s">
        <v>37</v>
      </c>
      <c r="C459" s="795" t="s">
        <v>93</v>
      </c>
      <c r="D459" s="773"/>
      <c r="E459" s="118">
        <f>'Прайс рабочий'!K450</f>
        <v>675</v>
      </c>
      <c r="F459" s="773"/>
      <c r="G459" s="1"/>
      <c r="H459" s="1"/>
    </row>
    <row r="460" spans="1:8" ht="18" customHeight="1">
      <c r="A460" s="773"/>
      <c r="B460" s="104" t="s">
        <v>38</v>
      </c>
      <c r="C460" s="773"/>
      <c r="D460" s="773"/>
      <c r="E460" s="118">
        <f>'Прайс рабочий'!K451</f>
        <v>711</v>
      </c>
      <c r="F460" s="773"/>
      <c r="G460" s="1"/>
      <c r="H460" s="1"/>
    </row>
    <row r="461" spans="1:8" ht="18" customHeight="1">
      <c r="A461" s="773"/>
      <c r="B461" s="104" t="s">
        <v>39</v>
      </c>
      <c r="C461" s="773"/>
      <c r="D461" s="773"/>
      <c r="E461" s="118">
        <f>'Прайс рабочий'!K452</f>
        <v>729</v>
      </c>
      <c r="F461" s="773"/>
      <c r="G461" s="1"/>
      <c r="H461" s="1"/>
    </row>
    <row r="462" spans="1:8" ht="18" customHeight="1">
      <c r="A462" s="773"/>
      <c r="B462" s="104" t="s">
        <v>235</v>
      </c>
      <c r="C462" s="773"/>
      <c r="D462" s="773"/>
      <c r="E462" s="118">
        <f>'Прайс рабочий'!K453</f>
        <v>741</v>
      </c>
      <c r="F462" s="773"/>
      <c r="G462" s="1"/>
      <c r="H462" s="1"/>
    </row>
    <row r="463" spans="1:8" ht="18" customHeight="1">
      <c r="A463" s="773"/>
      <c r="B463" s="104" t="s">
        <v>236</v>
      </c>
      <c r="C463" s="774"/>
      <c r="D463" s="773"/>
      <c r="E463" s="118">
        <f>'Прайс рабочий'!K454</f>
        <v>748</v>
      </c>
      <c r="F463" s="773"/>
      <c r="G463" s="1"/>
      <c r="H463" s="1"/>
    </row>
    <row r="464" spans="1:8" ht="18" customHeight="1">
      <c r="A464" s="773"/>
      <c r="B464" s="104" t="s">
        <v>37</v>
      </c>
      <c r="C464" s="795" t="s">
        <v>94</v>
      </c>
      <c r="D464" s="773"/>
      <c r="E464" s="118">
        <f>'Прайс рабочий'!K455</f>
        <v>1397</v>
      </c>
      <c r="F464" s="773"/>
      <c r="G464" s="1"/>
      <c r="H464" s="1"/>
    </row>
    <row r="465" spans="1:8" ht="18" customHeight="1">
      <c r="A465" s="773"/>
      <c r="B465" s="104" t="s">
        <v>38</v>
      </c>
      <c r="C465" s="773"/>
      <c r="D465" s="773"/>
      <c r="E465" s="118">
        <f>'Прайс рабочий'!K456</f>
        <v>1389</v>
      </c>
      <c r="F465" s="773"/>
      <c r="G465" s="1"/>
      <c r="H465" s="1"/>
    </row>
    <row r="466" spans="1:8" ht="18" customHeight="1">
      <c r="A466" s="773"/>
      <c r="B466" s="104" t="s">
        <v>39</v>
      </c>
      <c r="C466" s="773"/>
      <c r="D466" s="773"/>
      <c r="E466" s="118">
        <f>'Прайс рабочий'!K457</f>
        <v>1376</v>
      </c>
      <c r="F466" s="773"/>
      <c r="G466" s="1"/>
      <c r="H466" s="1"/>
    </row>
    <row r="467" spans="1:8" ht="18" customHeight="1">
      <c r="A467" s="773"/>
      <c r="B467" s="104" t="s">
        <v>235</v>
      </c>
      <c r="C467" s="773"/>
      <c r="D467" s="773"/>
      <c r="E467" s="118">
        <f>'Прайс рабочий'!K458</f>
        <v>1334</v>
      </c>
      <c r="F467" s="773"/>
      <c r="G467" s="1"/>
      <c r="H467" s="1"/>
    </row>
    <row r="468" spans="1:8" ht="18" customHeight="1">
      <c r="A468" s="774"/>
      <c r="B468" s="104" t="s">
        <v>236</v>
      </c>
      <c r="C468" s="774"/>
      <c r="D468" s="774"/>
      <c r="E468" s="118">
        <f>'Прайс рабочий'!K459</f>
        <v>1330</v>
      </c>
      <c r="F468" s="773"/>
      <c r="G468" s="1"/>
      <c r="H468" s="1"/>
    </row>
    <row r="469" spans="1:8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775">
        <f>'Прайс рабочий'!K460</f>
        <v>441</v>
      </c>
      <c r="F469" s="773"/>
      <c r="G469" s="1"/>
      <c r="H469" s="1"/>
    </row>
    <row r="470" spans="1:8" ht="18" customHeight="1">
      <c r="A470" s="773"/>
      <c r="B470" s="104" t="s">
        <v>38</v>
      </c>
      <c r="C470" s="773"/>
      <c r="D470" s="773"/>
      <c r="E470" s="776"/>
      <c r="F470" s="773"/>
      <c r="G470" s="1"/>
      <c r="H470" s="1"/>
    </row>
    <row r="471" spans="1:8" ht="18" customHeight="1">
      <c r="A471" s="773"/>
      <c r="B471" s="104" t="s">
        <v>39</v>
      </c>
      <c r="C471" s="774"/>
      <c r="D471" s="773"/>
      <c r="E471" s="777"/>
      <c r="F471" s="773"/>
      <c r="G471" s="1"/>
      <c r="H471" s="1"/>
    </row>
    <row r="472" spans="1:8" ht="18" customHeight="1">
      <c r="A472" s="773"/>
      <c r="B472" s="104" t="s">
        <v>38</v>
      </c>
      <c r="C472" s="795" t="s">
        <v>71</v>
      </c>
      <c r="D472" s="773"/>
      <c r="E472" s="775">
        <f>'Прайс рабочий'!K463</f>
        <v>441</v>
      </c>
      <c r="F472" s="773"/>
      <c r="G472" s="1"/>
      <c r="H472" s="1"/>
    </row>
    <row r="473" spans="1:8" ht="18" customHeight="1">
      <c r="A473" s="774"/>
      <c r="B473" s="104" t="s">
        <v>39</v>
      </c>
      <c r="C473" s="774"/>
      <c r="D473" s="774"/>
      <c r="E473" s="777"/>
      <c r="F473" s="774"/>
      <c r="G473" s="1"/>
      <c r="H473" s="1"/>
    </row>
    <row r="474" spans="1:8" ht="28.5" customHeight="1">
      <c r="A474" s="603" t="s">
        <v>265</v>
      </c>
      <c r="B474" s="765"/>
      <c r="C474" s="765"/>
      <c r="D474" s="766"/>
      <c r="E474" s="117"/>
      <c r="F474" s="19"/>
      <c r="G474" s="1"/>
      <c r="H474" s="1"/>
    </row>
    <row r="475" spans="1:8" ht="36" customHeight="1">
      <c r="A475" s="468" t="s">
        <v>266</v>
      </c>
      <c r="B475" s="32" t="s">
        <v>267</v>
      </c>
      <c r="C475" s="32" t="s">
        <v>268</v>
      </c>
      <c r="D475" s="55" t="s">
        <v>269</v>
      </c>
      <c r="E475" s="118">
        <f>'Прайс рабочий'!K466</f>
        <v>5</v>
      </c>
      <c r="F475" s="681"/>
      <c r="G475" s="1"/>
      <c r="H475" s="1"/>
    </row>
    <row r="476" spans="1:8" ht="36" customHeight="1">
      <c r="A476" s="466" t="s">
        <v>270</v>
      </c>
      <c r="B476" s="32" t="s">
        <v>271</v>
      </c>
      <c r="C476" s="32" t="s">
        <v>272</v>
      </c>
      <c r="D476" s="55" t="s">
        <v>269</v>
      </c>
      <c r="E476" s="118">
        <f>'Прайс рабочий'!K467</f>
        <v>5</v>
      </c>
      <c r="F476" s="773"/>
      <c r="G476" s="1"/>
      <c r="H476" s="1"/>
    </row>
    <row r="477" spans="1:8" ht="52.5" customHeight="1">
      <c r="A477" s="467" t="s">
        <v>273</v>
      </c>
      <c r="B477" s="32" t="s">
        <v>274</v>
      </c>
      <c r="C477" s="796" t="s">
        <v>275</v>
      </c>
      <c r="D477" s="797"/>
      <c r="E477" s="118">
        <f>'Прайс рабочий'!K468</f>
        <v>11</v>
      </c>
      <c r="F477" s="773"/>
      <c r="G477" s="1"/>
      <c r="H477" s="1"/>
    </row>
    <row r="478" spans="1:8" ht="53.25" customHeight="1">
      <c r="A478" s="467" t="s">
        <v>276</v>
      </c>
      <c r="B478" s="32" t="s">
        <v>277</v>
      </c>
      <c r="C478" s="796" t="s">
        <v>275</v>
      </c>
      <c r="D478" s="797"/>
      <c r="E478" s="118" t="str">
        <f>'Прайс рабочий'!K469</f>
        <v>под заказ</v>
      </c>
      <c r="F478" s="773"/>
      <c r="G478" s="1"/>
      <c r="H478" s="1"/>
    </row>
    <row r="479" spans="1:8" ht="54" customHeight="1">
      <c r="A479" s="393" t="s">
        <v>278</v>
      </c>
      <c r="B479" s="32" t="s">
        <v>274</v>
      </c>
      <c r="C479" s="796" t="s">
        <v>102</v>
      </c>
      <c r="D479" s="797"/>
      <c r="E479" s="118">
        <f>'Прайс рабочий'!K470</f>
        <v>28</v>
      </c>
      <c r="F479" s="773"/>
      <c r="G479" s="1"/>
      <c r="H479" s="1"/>
    </row>
    <row r="480" spans="1:8" ht="36" customHeight="1">
      <c r="A480" s="393" t="s">
        <v>279</v>
      </c>
      <c r="B480" s="42" t="s">
        <v>280</v>
      </c>
      <c r="C480" s="23" t="s">
        <v>281</v>
      </c>
      <c r="D480" s="55" t="s">
        <v>282</v>
      </c>
      <c r="E480" s="118" t="str">
        <f>'Прайс рабочий'!K471</f>
        <v>под заказ</v>
      </c>
      <c r="F480" s="773"/>
      <c r="G480" s="1"/>
      <c r="H480" s="1"/>
    </row>
    <row r="481" spans="1:8" ht="19.5" customHeight="1">
      <c r="A481" s="678" t="s">
        <v>283</v>
      </c>
      <c r="B481" s="800" t="s">
        <v>284</v>
      </c>
      <c r="C481" s="23" t="s">
        <v>285</v>
      </c>
      <c r="D481" s="396" t="s">
        <v>286</v>
      </c>
      <c r="E481" s="118">
        <f>'Прайс рабочий'!K472</f>
        <v>72</v>
      </c>
      <c r="F481" s="773"/>
      <c r="G481" s="1"/>
      <c r="H481" s="1"/>
    </row>
    <row r="482" spans="1:8" ht="19.5" customHeight="1">
      <c r="A482" s="798"/>
      <c r="B482" s="798"/>
      <c r="C482" s="23" t="s">
        <v>288</v>
      </c>
      <c r="D482" s="440" t="s">
        <v>289</v>
      </c>
      <c r="E482" s="118">
        <f>'Прайс рабочий'!K473</f>
        <v>157</v>
      </c>
      <c r="F482" s="773"/>
      <c r="G482" s="1"/>
      <c r="H482" s="1"/>
    </row>
    <row r="483" spans="1:8" ht="19.5" customHeight="1">
      <c r="A483" s="798"/>
      <c r="B483" s="798"/>
      <c r="C483" s="23" t="s">
        <v>290</v>
      </c>
      <c r="D483" s="55" t="s">
        <v>286</v>
      </c>
      <c r="E483" s="118">
        <f>'Прайс рабочий'!K474</f>
        <v>55</v>
      </c>
      <c r="F483" s="773"/>
      <c r="G483" s="1"/>
      <c r="H483" s="1"/>
    </row>
    <row r="484" spans="1:8" ht="19.5" customHeight="1">
      <c r="A484" s="798"/>
      <c r="B484" s="798"/>
      <c r="C484" s="23" t="s">
        <v>291</v>
      </c>
      <c r="D484" s="55" t="s">
        <v>289</v>
      </c>
      <c r="E484" s="118">
        <f>'Прайс рабочий'!K475</f>
        <v>60</v>
      </c>
      <c r="F484" s="773"/>
      <c r="G484" s="1"/>
      <c r="H484" s="1"/>
    </row>
    <row r="485" spans="1:8" ht="19.5" customHeight="1">
      <c r="A485" s="798"/>
      <c r="B485" s="798"/>
      <c r="C485" s="23" t="s">
        <v>292</v>
      </c>
      <c r="D485" s="55" t="s">
        <v>286</v>
      </c>
      <c r="E485" s="118">
        <f>'Прайс рабочий'!K476</f>
        <v>65</v>
      </c>
      <c r="F485" s="773"/>
      <c r="G485" s="1"/>
      <c r="H485" s="1"/>
    </row>
    <row r="486" spans="1:8" ht="19.5" customHeight="1">
      <c r="A486" s="799"/>
      <c r="B486" s="799"/>
      <c r="C486" s="23" t="s">
        <v>293</v>
      </c>
      <c r="D486" s="32" t="s">
        <v>289</v>
      </c>
      <c r="E486" s="118">
        <f>'Прайс рабочий'!K477</f>
        <v>70</v>
      </c>
      <c r="F486" s="773"/>
      <c r="G486" s="1"/>
      <c r="H486" s="1"/>
    </row>
    <row r="487" spans="1:8" ht="36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118">
        <f>'Прайс рабочий'!K478</f>
        <v>343</v>
      </c>
      <c r="F487" s="774"/>
      <c r="G487" s="1"/>
      <c r="H487" s="1"/>
    </row>
    <row r="488" spans="1:8" ht="30" customHeight="1">
      <c r="A488" s="603" t="s">
        <v>297</v>
      </c>
      <c r="B488" s="765"/>
      <c r="C488" s="765"/>
      <c r="D488" s="766"/>
      <c r="E488" s="117"/>
      <c r="F488" s="19"/>
      <c r="G488" s="59"/>
      <c r="H488" s="59"/>
    </row>
    <row r="489" spans="1:8" ht="36" customHeight="1">
      <c r="A489" s="53" t="s">
        <v>298</v>
      </c>
      <c r="B489" s="32" t="s">
        <v>299</v>
      </c>
      <c r="C489" s="32" t="s">
        <v>300</v>
      </c>
      <c r="D489" s="24" t="s">
        <v>301</v>
      </c>
      <c r="E489" s="118">
        <f>'Прайс рабочий'!K480</f>
        <v>13</v>
      </c>
      <c r="F489" s="686"/>
      <c r="G489" s="18"/>
      <c r="H489" s="18"/>
    </row>
    <row r="490" spans="1:8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118">
        <f>'Прайс рабочий'!K483</f>
        <v>59</v>
      </c>
      <c r="F490" s="773"/>
      <c r="G490" s="18"/>
      <c r="H490" s="18"/>
    </row>
    <row r="491" spans="1:8" ht="18" customHeight="1">
      <c r="A491" s="774"/>
      <c r="B491" s="774"/>
      <c r="C491" s="32" t="s">
        <v>67</v>
      </c>
      <c r="D491" s="774"/>
      <c r="E491" s="118">
        <f>'Прайс рабочий'!K484</f>
        <v>62</v>
      </c>
      <c r="F491" s="773"/>
      <c r="G491" s="18"/>
      <c r="H491" s="18"/>
    </row>
    <row r="492" spans="1:8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118">
        <f>'Прайс рабочий'!K485</f>
        <v>69</v>
      </c>
      <c r="F492" s="773"/>
      <c r="G492" s="18"/>
      <c r="H492" s="18"/>
    </row>
    <row r="493" spans="1:8" ht="18" customHeight="1">
      <c r="A493" s="774"/>
      <c r="B493" s="774"/>
      <c r="C493" s="32" t="s">
        <v>67</v>
      </c>
      <c r="D493" s="774"/>
      <c r="E493" s="118">
        <f>'Прайс рабочий'!K486</f>
        <v>69</v>
      </c>
      <c r="F493" s="774"/>
      <c r="G493" s="18"/>
      <c r="H493" s="18"/>
    </row>
    <row r="494" spans="1:8" ht="30" customHeight="1">
      <c r="A494" s="603" t="s">
        <v>305</v>
      </c>
      <c r="B494" s="765"/>
      <c r="C494" s="765"/>
      <c r="D494" s="766"/>
      <c r="E494" s="117"/>
      <c r="F494" s="19"/>
      <c r="G494" s="59"/>
      <c r="H494" s="59"/>
    </row>
    <row r="495" spans="1:8">
      <c r="A495" s="711" t="s">
        <v>306</v>
      </c>
      <c r="B495" s="784" t="s">
        <v>274</v>
      </c>
      <c r="C495" s="32" t="s">
        <v>794</v>
      </c>
      <c r="D495" s="457">
        <v>1000</v>
      </c>
      <c r="E495" s="378">
        <v>8.5</v>
      </c>
      <c r="F495" s="802"/>
      <c r="G495" s="59"/>
      <c r="H495" s="59"/>
    </row>
    <row r="496" spans="1:8" ht="18" customHeight="1">
      <c r="A496" s="712"/>
      <c r="B496" s="803"/>
      <c r="C496" s="32" t="s">
        <v>308</v>
      </c>
      <c r="D496" s="784">
        <v>1000</v>
      </c>
      <c r="E496" s="118">
        <f>'Прайс рабочий'!K489</f>
        <v>13</v>
      </c>
      <c r="F496" s="643"/>
      <c r="G496" s="18"/>
      <c r="H496" s="18"/>
    </row>
    <row r="497" spans="1:8" ht="18" customHeight="1">
      <c r="A497" s="713"/>
      <c r="B497" s="804"/>
      <c r="C497" s="32" t="s">
        <v>308</v>
      </c>
      <c r="D497" s="774"/>
      <c r="E497" s="118">
        <f>'Прайс рабочий'!K490</f>
        <v>12</v>
      </c>
      <c r="F497" s="643"/>
      <c r="G497" s="18"/>
      <c r="H497" s="18"/>
    </row>
    <row r="498" spans="1:8" ht="33" customHeight="1">
      <c r="A498" s="53" t="s">
        <v>309</v>
      </c>
      <c r="B498" s="32" t="s">
        <v>274</v>
      </c>
      <c r="C498" s="32" t="s">
        <v>71</v>
      </c>
      <c r="D498" s="24" t="s">
        <v>310</v>
      </c>
      <c r="E498" s="118">
        <f>'Прайс рабочий'!K491</f>
        <v>28</v>
      </c>
      <c r="F498" s="643"/>
      <c r="G498" s="18"/>
      <c r="H498" s="18"/>
    </row>
    <row r="499" spans="1:8" ht="18" customHeight="1">
      <c r="A499" s="677" t="s">
        <v>311</v>
      </c>
      <c r="B499" s="784" t="s">
        <v>274</v>
      </c>
      <c r="C499" s="32" t="s">
        <v>71</v>
      </c>
      <c r="D499" s="696" t="s">
        <v>312</v>
      </c>
      <c r="E499" s="118">
        <f>'Прайс рабочий'!K492</f>
        <v>139</v>
      </c>
      <c r="F499" s="643"/>
      <c r="G499" s="18"/>
      <c r="H499" s="18"/>
    </row>
    <row r="500" spans="1:8" ht="18" customHeight="1">
      <c r="A500" s="774"/>
      <c r="B500" s="774"/>
      <c r="C500" s="32" t="s">
        <v>67</v>
      </c>
      <c r="D500" s="774"/>
      <c r="E500" s="118">
        <f>'Прайс рабочий'!K493</f>
        <v>139</v>
      </c>
      <c r="F500" s="643"/>
      <c r="G500" s="18"/>
      <c r="H500" s="18"/>
    </row>
    <row r="501" spans="1:8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118">
        <f>'Прайс рабочий'!K494</f>
        <v>144</v>
      </c>
      <c r="F501" s="643"/>
      <c r="G501" s="18"/>
      <c r="H501" s="18"/>
    </row>
    <row r="502" spans="1:8" ht="26.25" customHeight="1">
      <c r="A502" s="774"/>
      <c r="B502" s="774"/>
      <c r="C502" s="32" t="s">
        <v>316</v>
      </c>
      <c r="D502" s="774"/>
      <c r="E502" s="118">
        <f>'Прайс рабочий'!K495</f>
        <v>165</v>
      </c>
      <c r="F502" s="644"/>
      <c r="G502" s="18"/>
      <c r="H502" s="18"/>
    </row>
    <row r="503" spans="1:8" ht="30" customHeight="1">
      <c r="A503" s="603" t="s">
        <v>317</v>
      </c>
      <c r="B503" s="765"/>
      <c r="C503" s="765"/>
      <c r="D503" s="766"/>
      <c r="E503" s="117"/>
      <c r="F503" s="19"/>
      <c r="G503" s="59"/>
      <c r="H503" s="59"/>
    </row>
    <row r="504" spans="1:8" ht="36" customHeight="1">
      <c r="A504" s="704" t="s">
        <v>363</v>
      </c>
      <c r="B504" s="766"/>
      <c r="C504" s="32" t="s">
        <v>71</v>
      </c>
      <c r="D504" s="24" t="s">
        <v>225</v>
      </c>
      <c r="E504" s="118">
        <f>'Прайс рабочий'!K497</f>
        <v>53</v>
      </c>
      <c r="F504" s="681"/>
      <c r="G504" s="1"/>
      <c r="H504" s="1"/>
    </row>
    <row r="505" spans="1:8" ht="18" customHeight="1">
      <c r="A505" s="672" t="s">
        <v>319</v>
      </c>
      <c r="B505" s="768"/>
      <c r="C505" s="32" t="s">
        <v>71</v>
      </c>
      <c r="D505" s="602" t="s">
        <v>320</v>
      </c>
      <c r="E505" s="118">
        <f>'Прайс рабочий'!K498</f>
        <v>27</v>
      </c>
      <c r="F505" s="773"/>
      <c r="G505" s="1"/>
      <c r="H505" s="1"/>
    </row>
    <row r="506" spans="1:8" ht="18" customHeight="1">
      <c r="A506" s="771"/>
      <c r="B506" s="772"/>
      <c r="C506" s="32" t="s">
        <v>67</v>
      </c>
      <c r="D506" s="774"/>
      <c r="E506" s="118">
        <f>'Прайс рабочий'!K499</f>
        <v>28</v>
      </c>
      <c r="F506" s="773"/>
      <c r="G506" s="1"/>
      <c r="H506" s="1"/>
    </row>
    <row r="507" spans="1:8" ht="18" customHeight="1">
      <c r="A507" s="626" t="s">
        <v>321</v>
      </c>
      <c r="B507" s="768"/>
      <c r="C507" s="32" t="s">
        <v>322</v>
      </c>
      <c r="D507" s="602" t="s">
        <v>323</v>
      </c>
      <c r="E507" s="118">
        <f>'Прайс рабочий'!K500</f>
        <v>140</v>
      </c>
      <c r="F507" s="773"/>
      <c r="G507" s="1"/>
      <c r="H507" s="1"/>
    </row>
    <row r="508" spans="1:8" ht="18" customHeight="1">
      <c r="A508" s="769"/>
      <c r="B508" s="770"/>
      <c r="C508" s="32" t="s">
        <v>324</v>
      </c>
      <c r="D508" s="773"/>
      <c r="E508" s="118">
        <f>'Прайс рабочий'!K501</f>
        <v>154</v>
      </c>
      <c r="F508" s="773"/>
      <c r="G508" s="1"/>
      <c r="H508" s="1"/>
    </row>
    <row r="509" spans="1:8" ht="18" customHeight="1">
      <c r="A509" s="771"/>
      <c r="B509" s="772"/>
      <c r="C509" s="32" t="s">
        <v>325</v>
      </c>
      <c r="D509" s="774"/>
      <c r="E509" s="118">
        <f>'Прайс рабочий'!K502</f>
        <v>181</v>
      </c>
      <c r="F509" s="773"/>
      <c r="G509" s="1"/>
      <c r="H509" s="1"/>
    </row>
    <row r="510" spans="1:8" ht="18" customHeight="1">
      <c r="A510" s="672" t="s">
        <v>326</v>
      </c>
      <c r="B510" s="768"/>
      <c r="C510" s="32" t="s">
        <v>71</v>
      </c>
      <c r="D510" s="602" t="s">
        <v>196</v>
      </c>
      <c r="E510" s="118">
        <f>'Прайс рабочий'!K503</f>
        <v>224</v>
      </c>
      <c r="F510" s="773"/>
      <c r="G510" s="1"/>
      <c r="H510" s="1"/>
    </row>
    <row r="511" spans="1:8" ht="18" customHeight="1">
      <c r="A511" s="771"/>
      <c r="B511" s="772"/>
      <c r="C511" s="32" t="s">
        <v>67</v>
      </c>
      <c r="D511" s="774"/>
      <c r="E511" s="118">
        <f>'Прайс рабочий'!K504</f>
        <v>256</v>
      </c>
      <c r="F511" s="773"/>
      <c r="G511" s="1"/>
      <c r="H511" s="1"/>
    </row>
    <row r="512" spans="1:8" ht="18" customHeight="1">
      <c r="A512" s="672" t="s">
        <v>327</v>
      </c>
      <c r="B512" s="768"/>
      <c r="C512" s="32" t="s">
        <v>71</v>
      </c>
      <c r="D512" s="602" t="s">
        <v>328</v>
      </c>
      <c r="E512" s="118">
        <f>'Прайс рабочий'!K505</f>
        <v>150</v>
      </c>
      <c r="F512" s="773"/>
      <c r="G512" s="1"/>
      <c r="H512" s="1"/>
    </row>
    <row r="513" spans="1:8" ht="18" customHeight="1">
      <c r="A513" s="771"/>
      <c r="B513" s="772"/>
      <c r="C513" s="32" t="s">
        <v>67</v>
      </c>
      <c r="D513" s="774"/>
      <c r="E513" s="118">
        <f>'Прайс рабочий'!K506</f>
        <v>189</v>
      </c>
      <c r="F513" s="773"/>
      <c r="G513" s="1"/>
      <c r="H513" s="1"/>
    </row>
    <row r="514" spans="1:8" ht="18" customHeight="1">
      <c r="A514" s="672" t="s">
        <v>329</v>
      </c>
      <c r="B514" s="768"/>
      <c r="C514" s="32" t="s">
        <v>67</v>
      </c>
      <c r="D514" s="36" t="s">
        <v>330</v>
      </c>
      <c r="E514" s="118">
        <f>'Прайс рабочий'!K507</f>
        <v>116</v>
      </c>
      <c r="F514" s="773"/>
      <c r="G514" s="1"/>
      <c r="H514" s="1"/>
    </row>
    <row r="515" spans="1:8" ht="18" customHeight="1">
      <c r="A515" s="771"/>
      <c r="B515" s="772"/>
      <c r="C515" s="32" t="s">
        <v>331</v>
      </c>
      <c r="D515" s="36" t="s">
        <v>332</v>
      </c>
      <c r="E515" s="118">
        <f>'Прайс рабочий'!K508</f>
        <v>91</v>
      </c>
      <c r="F515" s="773"/>
      <c r="G515" s="1"/>
      <c r="H515" s="1"/>
    </row>
    <row r="516" spans="1:8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118">
        <f>'Прайс рабочий'!K509</f>
        <v>97</v>
      </c>
      <c r="F516" s="773"/>
      <c r="G516" s="1"/>
      <c r="H516" s="1"/>
    </row>
    <row r="517" spans="1:8" ht="18" customHeight="1">
      <c r="A517" s="774"/>
      <c r="B517" s="60" t="s">
        <v>336</v>
      </c>
      <c r="C517" s="32" t="s">
        <v>59</v>
      </c>
      <c r="D517" s="36" t="s">
        <v>337</v>
      </c>
      <c r="E517" s="118">
        <f>'Прайс рабочий'!K510</f>
        <v>143</v>
      </c>
      <c r="F517" s="774"/>
      <c r="G517" s="1"/>
      <c r="H517" s="1"/>
    </row>
    <row r="518" spans="1:8" ht="15.75" customHeight="1">
      <c r="A518" s="618" t="s">
        <v>350</v>
      </c>
      <c r="B518" s="801"/>
      <c r="C518" s="801"/>
      <c r="D518" s="801"/>
      <c r="E518" s="123"/>
      <c r="F518" s="83"/>
    </row>
    <row r="519" spans="1:8" ht="57" customHeight="1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рабочий'!K512</f>
        <v>12</v>
      </c>
      <c r="F519" s="108"/>
    </row>
    <row r="520" spans="1:8" ht="52.5" customHeight="1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рабочий'!K513</f>
        <v>13</v>
      </c>
      <c r="F520" s="108"/>
    </row>
    <row r="521" spans="1:8" ht="19.5" customHeight="1">
      <c r="A521" s="61"/>
      <c r="B521" s="62"/>
      <c r="C521" s="63"/>
      <c r="D521" s="64"/>
      <c r="E521" s="384"/>
      <c r="F521" s="10"/>
      <c r="G521" s="1"/>
      <c r="H521" s="1"/>
    </row>
    <row r="522" spans="1:8" ht="19.5" customHeight="1">
      <c r="A522" s="68" t="s">
        <v>338</v>
      </c>
      <c r="B522" s="69"/>
      <c r="C522" s="69"/>
      <c r="D522" s="70"/>
      <c r="E522" s="480"/>
      <c r="F522" s="5"/>
      <c r="G522" s="1"/>
      <c r="H522" s="1"/>
    </row>
    <row r="523" spans="1:8" ht="19.5" customHeight="1">
      <c r="A523" s="73" t="s">
        <v>339</v>
      </c>
      <c r="B523" s="74"/>
      <c r="C523" s="74"/>
      <c r="D523" s="73"/>
      <c r="E523" s="481"/>
      <c r="F523" s="5"/>
      <c r="G523" s="1"/>
      <c r="H523" s="1"/>
    </row>
    <row r="524" spans="1:8" ht="19.5" customHeight="1">
      <c r="A524" s="73" t="s">
        <v>340</v>
      </c>
      <c r="B524" s="74"/>
      <c r="C524" s="74"/>
      <c r="D524" s="73"/>
      <c r="E524" s="482"/>
      <c r="F524" s="5"/>
      <c r="G524" s="1"/>
      <c r="H524" s="1"/>
    </row>
    <row r="525" spans="1:8" ht="19.5" customHeight="1">
      <c r="A525" s="73" t="s">
        <v>341</v>
      </c>
      <c r="B525" s="74"/>
      <c r="C525" s="74"/>
      <c r="D525" s="73"/>
      <c r="E525" s="482"/>
      <c r="F525" s="5"/>
      <c r="G525" s="1"/>
      <c r="H525" s="1"/>
    </row>
    <row r="526" spans="1:8" ht="19.5" customHeight="1">
      <c r="A526" s="76"/>
      <c r="B526" s="77"/>
      <c r="C526" s="77"/>
      <c r="D526" s="76"/>
      <c r="E526" s="483"/>
      <c r="F526" s="5"/>
      <c r="G526" s="1"/>
      <c r="H526" s="1"/>
    </row>
    <row r="527" spans="1:8" ht="19.5" customHeight="1">
      <c r="A527" s="76"/>
      <c r="B527" s="77"/>
      <c r="C527" s="77"/>
      <c r="D527" s="76"/>
      <c r="E527" s="483"/>
      <c r="F527" s="1"/>
      <c r="G527" s="1"/>
      <c r="H527" s="1"/>
    </row>
    <row r="528" spans="1:8" ht="19.5" customHeight="1">
      <c r="A528" s="73"/>
      <c r="B528" s="74"/>
      <c r="C528" s="74"/>
      <c r="D528" s="73"/>
      <c r="E528" s="482"/>
      <c r="F528" s="1"/>
      <c r="G528" s="1"/>
      <c r="H528" s="1"/>
    </row>
    <row r="529" spans="1:8" ht="19.5" customHeight="1">
      <c r="A529" s="5"/>
      <c r="B529" s="2"/>
      <c r="C529" s="3"/>
      <c r="D529" s="10"/>
      <c r="E529" s="114"/>
      <c r="F529" s="5"/>
      <c r="G529" s="1"/>
      <c r="H529" s="1"/>
    </row>
    <row r="530" spans="1:8" ht="19.5" customHeight="1">
      <c r="A530" s="5"/>
      <c r="B530" s="2"/>
      <c r="C530" s="3"/>
      <c r="D530" s="10"/>
      <c r="E530" s="114"/>
      <c r="F530" s="5"/>
      <c r="G530" s="1"/>
      <c r="H530" s="1"/>
    </row>
    <row r="531" spans="1:8" ht="19.5" customHeight="1">
      <c r="A531" s="78" t="s">
        <v>344</v>
      </c>
      <c r="B531" s="2"/>
      <c r="C531" s="79" t="s">
        <v>345</v>
      </c>
      <c r="D531" s="10"/>
      <c r="E531" s="114"/>
      <c r="F531" s="1"/>
      <c r="G531" s="1"/>
      <c r="H531" s="1"/>
    </row>
    <row r="532" spans="1:8" ht="19.5" customHeight="1">
      <c r="A532" s="5"/>
      <c r="B532" s="2"/>
      <c r="C532" s="3"/>
      <c r="D532" s="10"/>
      <c r="E532" s="114"/>
      <c r="F532" s="5"/>
      <c r="G532" s="1"/>
      <c r="H532" s="1"/>
    </row>
    <row r="533" spans="1:8" ht="19.5" customHeight="1">
      <c r="A533" s="78" t="s">
        <v>346</v>
      </c>
      <c r="B533" s="2"/>
      <c r="C533" s="80" t="s">
        <v>347</v>
      </c>
      <c r="D533" s="10"/>
      <c r="E533" s="114"/>
      <c r="F533" s="1"/>
      <c r="G533" s="1"/>
      <c r="H533" s="1"/>
    </row>
    <row r="534" spans="1:8" ht="19.5" customHeight="1">
      <c r="A534" s="5"/>
      <c r="B534" s="2"/>
      <c r="C534" s="2"/>
      <c r="D534" s="10"/>
      <c r="E534" s="114"/>
      <c r="F534" s="1"/>
      <c r="G534" s="1"/>
      <c r="H534" s="1"/>
    </row>
    <row r="535" spans="1:8" ht="19.5" customHeight="1">
      <c r="A535" s="81" t="s">
        <v>348</v>
      </c>
      <c r="B535" s="2"/>
      <c r="C535" s="80" t="s">
        <v>349</v>
      </c>
      <c r="D535" s="10"/>
      <c r="E535" s="114"/>
      <c r="F535" s="1"/>
      <c r="G535" s="1"/>
      <c r="H535" s="1"/>
    </row>
    <row r="536" spans="1:8" ht="19.5" customHeight="1">
      <c r="A536" s="5"/>
      <c r="B536" s="2"/>
      <c r="C536" s="2"/>
      <c r="D536" s="10"/>
      <c r="E536" s="114"/>
      <c r="F536" s="1"/>
      <c r="G536" s="1"/>
      <c r="H536" s="1"/>
    </row>
    <row r="537" spans="1:8" ht="19.5" customHeight="1">
      <c r="A537" s="78"/>
      <c r="B537" s="2"/>
      <c r="C537" s="80"/>
      <c r="D537" s="10"/>
      <c r="E537" s="114"/>
      <c r="F537" s="1"/>
      <c r="G537" s="1"/>
      <c r="H537" s="1"/>
    </row>
    <row r="538" spans="1:8" ht="19.5" customHeight="1">
      <c r="A538" s="5"/>
      <c r="B538" s="2"/>
      <c r="C538" s="3"/>
      <c r="D538" s="10"/>
      <c r="E538" s="114"/>
      <c r="F538" s="5"/>
      <c r="G538" s="1"/>
      <c r="H538" s="1"/>
    </row>
    <row r="539" spans="1:8" ht="19.5" customHeight="1">
      <c r="A539" s="5"/>
      <c r="B539" s="2"/>
      <c r="C539" s="3"/>
      <c r="D539" s="10"/>
      <c r="E539" s="114"/>
      <c r="F539" s="5"/>
      <c r="G539" s="1"/>
      <c r="H539" s="1"/>
    </row>
    <row r="540" spans="1:8" ht="19.5" customHeight="1">
      <c r="A540" s="5"/>
      <c r="B540" s="2"/>
      <c r="C540" s="3"/>
      <c r="D540" s="10"/>
      <c r="E540" s="114"/>
      <c r="F540" s="5"/>
      <c r="G540" s="1"/>
      <c r="H540" s="1"/>
    </row>
    <row r="541" spans="1:8" ht="19.5" customHeight="1">
      <c r="A541" s="5"/>
      <c r="B541" s="2"/>
      <c r="C541" s="3"/>
      <c r="D541" s="10"/>
      <c r="E541" s="114"/>
      <c r="F541" s="5"/>
      <c r="G541" s="1"/>
      <c r="H541" s="1"/>
    </row>
    <row r="542" spans="1:8" ht="19.5" customHeight="1">
      <c r="A542" s="5"/>
      <c r="B542" s="2"/>
      <c r="C542" s="3"/>
      <c r="D542" s="10"/>
      <c r="E542" s="114"/>
      <c r="F542" s="5"/>
      <c r="G542" s="1"/>
      <c r="H542" s="1"/>
    </row>
    <row r="543" spans="1:8" ht="19.5" customHeight="1">
      <c r="A543" s="5"/>
      <c r="B543" s="2"/>
      <c r="C543" s="3"/>
      <c r="D543" s="10"/>
      <c r="E543" s="114"/>
      <c r="F543" s="5"/>
      <c r="G543" s="1"/>
      <c r="H543" s="1"/>
    </row>
    <row r="544" spans="1:8" ht="19.5" customHeight="1">
      <c r="A544" s="5"/>
      <c r="B544" s="2"/>
      <c r="C544" s="3"/>
      <c r="D544" s="10"/>
      <c r="E544" s="114"/>
      <c r="F544" s="5"/>
      <c r="G544" s="1"/>
      <c r="H544" s="1"/>
    </row>
    <row r="545" spans="1:8" ht="19.5" customHeight="1">
      <c r="A545" s="5"/>
      <c r="B545" s="2"/>
      <c r="C545" s="3"/>
      <c r="D545" s="10"/>
      <c r="E545" s="114"/>
      <c r="F545" s="5"/>
      <c r="G545" s="1"/>
      <c r="H545" s="1"/>
    </row>
    <row r="546" spans="1:8" ht="19.5" customHeight="1">
      <c r="A546" s="5"/>
      <c r="B546" s="2"/>
      <c r="C546" s="3"/>
      <c r="D546" s="10"/>
      <c r="E546" s="114"/>
      <c r="F546" s="5"/>
      <c r="G546" s="1"/>
      <c r="H546" s="1"/>
    </row>
    <row r="547" spans="1:8" ht="19.5" customHeight="1">
      <c r="A547" s="5"/>
      <c r="B547" s="2"/>
      <c r="C547" s="3"/>
      <c r="D547" s="10"/>
      <c r="E547" s="114"/>
      <c r="F547" s="5"/>
      <c r="G547" s="1"/>
      <c r="H547" s="1"/>
    </row>
    <row r="548" spans="1:8" ht="19.5" customHeight="1">
      <c r="A548" s="5"/>
      <c r="B548" s="2"/>
      <c r="C548" s="3"/>
      <c r="D548" s="10"/>
      <c r="E548" s="114"/>
      <c r="F548" s="5"/>
      <c r="G548" s="1"/>
      <c r="H548" s="1"/>
    </row>
    <row r="549" spans="1:8" ht="19.5" customHeight="1">
      <c r="A549" s="5"/>
      <c r="B549" s="2"/>
      <c r="C549" s="3"/>
      <c r="D549" s="10"/>
      <c r="E549" s="114"/>
      <c r="F549" s="5"/>
      <c r="G549" s="1"/>
      <c r="H549" s="1"/>
    </row>
    <row r="550" spans="1:8" ht="19.5" customHeight="1">
      <c r="A550" s="5"/>
      <c r="B550" s="2"/>
      <c r="C550" s="3"/>
      <c r="D550" s="10"/>
      <c r="E550" s="114"/>
      <c r="F550" s="5"/>
      <c r="G550" s="1"/>
      <c r="H550" s="1"/>
    </row>
    <row r="551" spans="1:8" ht="19.5" customHeight="1">
      <c r="A551" s="5"/>
      <c r="B551" s="2"/>
      <c r="C551" s="3"/>
      <c r="D551" s="10"/>
      <c r="E551" s="114"/>
      <c r="F551" s="5"/>
      <c r="G551" s="1"/>
      <c r="H551" s="1"/>
    </row>
    <row r="552" spans="1:8" ht="19.5" customHeight="1">
      <c r="A552" s="5"/>
      <c r="B552" s="2"/>
      <c r="C552" s="3"/>
      <c r="D552" s="10"/>
      <c r="E552" s="114"/>
      <c r="F552" s="5"/>
      <c r="G552" s="1"/>
      <c r="H552" s="1"/>
    </row>
    <row r="553" spans="1:8" ht="19.5" customHeight="1">
      <c r="A553" s="5"/>
      <c r="B553" s="2"/>
      <c r="C553" s="3"/>
      <c r="D553" s="10"/>
      <c r="E553" s="114"/>
      <c r="F553" s="5"/>
      <c r="G553" s="1"/>
      <c r="H553" s="1"/>
    </row>
    <row r="554" spans="1:8" ht="19.5" customHeight="1">
      <c r="A554" s="5"/>
      <c r="B554" s="2"/>
      <c r="C554" s="3"/>
      <c r="D554" s="10"/>
      <c r="E554" s="114"/>
      <c r="F554" s="5"/>
      <c r="G554" s="1"/>
      <c r="H554" s="1"/>
    </row>
    <row r="555" spans="1:8" ht="19.5" customHeight="1">
      <c r="A555" s="5"/>
      <c r="B555" s="2"/>
      <c r="C555" s="3"/>
      <c r="D555" s="10"/>
      <c r="E555" s="114"/>
      <c r="F555" s="5"/>
      <c r="G555" s="1"/>
      <c r="H555" s="1"/>
    </row>
    <row r="556" spans="1:8" ht="19.5" customHeight="1">
      <c r="A556" s="5"/>
      <c r="B556" s="2"/>
      <c r="C556" s="3"/>
      <c r="D556" s="10"/>
      <c r="E556" s="114"/>
      <c r="F556" s="5"/>
      <c r="G556" s="1"/>
      <c r="H556" s="1"/>
    </row>
    <row r="557" spans="1:8" ht="19.5" customHeight="1">
      <c r="A557" s="5"/>
      <c r="B557" s="2"/>
      <c r="C557" s="3"/>
      <c r="D557" s="10"/>
      <c r="E557" s="114"/>
      <c r="F557" s="5"/>
      <c r="G557" s="1"/>
      <c r="H557" s="1"/>
    </row>
    <row r="558" spans="1:8" ht="19.5" customHeight="1">
      <c r="A558" s="5"/>
      <c r="B558" s="2"/>
      <c r="C558" s="3"/>
      <c r="D558" s="10"/>
      <c r="E558" s="114"/>
      <c r="F558" s="5"/>
      <c r="G558" s="1"/>
      <c r="H558" s="1"/>
    </row>
    <row r="559" spans="1:8" ht="19.5" customHeight="1">
      <c r="A559" s="5"/>
      <c r="B559" s="2"/>
      <c r="C559" s="3"/>
      <c r="D559" s="10"/>
      <c r="E559" s="114"/>
      <c r="F559" s="5"/>
      <c r="G559" s="1"/>
      <c r="H559" s="1"/>
    </row>
    <row r="560" spans="1:8" ht="19.5" customHeight="1">
      <c r="A560" s="5"/>
      <c r="B560" s="2"/>
      <c r="C560" s="3"/>
      <c r="D560" s="10"/>
      <c r="E560" s="114"/>
      <c r="F560" s="5"/>
      <c r="G560" s="1"/>
      <c r="H560" s="1"/>
    </row>
    <row r="561" spans="1:8" ht="19.5" customHeight="1">
      <c r="A561" s="5"/>
      <c r="B561" s="2"/>
      <c r="C561" s="3"/>
      <c r="D561" s="10"/>
      <c r="E561" s="114"/>
      <c r="F561" s="5"/>
      <c r="G561" s="1"/>
      <c r="H561" s="1"/>
    </row>
    <row r="562" spans="1:8" ht="19.5" customHeight="1">
      <c r="A562" s="5"/>
      <c r="B562" s="2"/>
      <c r="C562" s="3"/>
      <c r="D562" s="10"/>
      <c r="E562" s="114"/>
      <c r="F562" s="5"/>
      <c r="G562" s="1"/>
      <c r="H562" s="1"/>
    </row>
    <row r="563" spans="1:8" ht="19.5" customHeight="1">
      <c r="A563" s="5"/>
      <c r="B563" s="2"/>
      <c r="C563" s="3"/>
      <c r="D563" s="10"/>
      <c r="E563" s="114"/>
      <c r="F563" s="5"/>
      <c r="G563" s="1"/>
      <c r="H563" s="1"/>
    </row>
    <row r="564" spans="1:8" ht="19.5" customHeight="1">
      <c r="A564" s="5"/>
      <c r="B564" s="2"/>
      <c r="C564" s="3"/>
      <c r="D564" s="10"/>
      <c r="E564" s="114"/>
      <c r="F564" s="5"/>
      <c r="G564" s="1"/>
      <c r="H564" s="1"/>
    </row>
    <row r="565" spans="1:8" ht="19.5" customHeight="1">
      <c r="A565" s="5"/>
      <c r="B565" s="2"/>
      <c r="C565" s="3"/>
      <c r="D565" s="10"/>
      <c r="E565" s="114"/>
      <c r="F565" s="5"/>
      <c r="G565" s="1"/>
      <c r="H565" s="1"/>
    </row>
    <row r="566" spans="1:8" ht="19.5" customHeight="1">
      <c r="A566" s="5"/>
      <c r="B566" s="2"/>
      <c r="C566" s="3"/>
      <c r="D566" s="10"/>
      <c r="E566" s="114"/>
      <c r="F566" s="5"/>
      <c r="G566" s="1"/>
      <c r="H566" s="1"/>
    </row>
    <row r="567" spans="1:8" ht="19.5" customHeight="1">
      <c r="A567" s="5"/>
      <c r="B567" s="2"/>
      <c r="C567" s="3"/>
      <c r="D567" s="10"/>
      <c r="E567" s="114"/>
      <c r="F567" s="5"/>
      <c r="G567" s="1"/>
      <c r="H567" s="1"/>
    </row>
    <row r="568" spans="1:8" ht="19.5" customHeight="1">
      <c r="A568" s="5"/>
      <c r="B568" s="2"/>
      <c r="C568" s="3"/>
      <c r="D568" s="10"/>
      <c r="E568" s="114"/>
      <c r="F568" s="5"/>
      <c r="G568" s="1"/>
      <c r="H568" s="1"/>
    </row>
    <row r="569" spans="1:8" ht="19.5" customHeight="1">
      <c r="A569" s="5"/>
      <c r="B569" s="2"/>
      <c r="C569" s="3"/>
      <c r="D569" s="10"/>
      <c r="E569" s="114"/>
      <c r="F569" s="5"/>
      <c r="G569" s="1"/>
      <c r="H569" s="1"/>
    </row>
    <row r="570" spans="1:8" ht="19.5" customHeight="1">
      <c r="A570" s="5"/>
      <c r="B570" s="2"/>
      <c r="C570" s="3"/>
      <c r="D570" s="10"/>
      <c r="E570" s="114"/>
      <c r="F570" s="5"/>
      <c r="G570" s="1"/>
      <c r="H570" s="1"/>
    </row>
    <row r="571" spans="1:8" ht="19.5" customHeight="1">
      <c r="A571" s="5"/>
      <c r="B571" s="2"/>
      <c r="C571" s="3"/>
      <c r="D571" s="10"/>
      <c r="E571" s="114"/>
      <c r="F571" s="5"/>
      <c r="G571" s="1"/>
      <c r="H571" s="1"/>
    </row>
    <row r="572" spans="1:8" ht="19.5" customHeight="1">
      <c r="A572" s="5"/>
      <c r="B572" s="2"/>
      <c r="C572" s="3"/>
      <c r="D572" s="10"/>
      <c r="E572" s="114"/>
      <c r="F572" s="5"/>
      <c r="G572" s="1"/>
      <c r="H572" s="1"/>
    </row>
    <row r="573" spans="1:8" ht="19.5" customHeight="1">
      <c r="A573" s="5"/>
      <c r="B573" s="2"/>
      <c r="C573" s="3"/>
      <c r="D573" s="10"/>
      <c r="E573" s="114"/>
      <c r="F573" s="5"/>
      <c r="G573" s="1"/>
      <c r="H573" s="1"/>
    </row>
    <row r="574" spans="1:8" ht="19.5" customHeight="1">
      <c r="A574" s="5"/>
      <c r="B574" s="2"/>
      <c r="C574" s="3"/>
      <c r="D574" s="10"/>
      <c r="E574" s="114"/>
      <c r="F574" s="5"/>
      <c r="G574" s="1"/>
      <c r="H574" s="1"/>
    </row>
    <row r="575" spans="1:8" ht="19.5" customHeight="1">
      <c r="A575" s="5"/>
      <c r="B575" s="2"/>
      <c r="C575" s="3"/>
      <c r="D575" s="10"/>
      <c r="E575" s="114"/>
      <c r="F575" s="5"/>
      <c r="G575" s="1"/>
      <c r="H575" s="1"/>
    </row>
    <row r="576" spans="1:8" ht="19.5" customHeight="1">
      <c r="A576" s="5"/>
      <c r="B576" s="2"/>
      <c r="C576" s="3"/>
      <c r="D576" s="10"/>
      <c r="E576" s="114"/>
      <c r="F576" s="5"/>
      <c r="G576" s="1"/>
      <c r="H576" s="1"/>
    </row>
    <row r="577" spans="1:8" ht="19.5" customHeight="1">
      <c r="A577" s="5"/>
      <c r="B577" s="2"/>
      <c r="C577" s="3"/>
      <c r="D577" s="10"/>
      <c r="E577" s="114"/>
      <c r="F577" s="5"/>
      <c r="G577" s="1"/>
      <c r="H577" s="1"/>
    </row>
    <row r="578" spans="1:8" ht="19.5" customHeight="1">
      <c r="A578" s="5"/>
      <c r="B578" s="2"/>
      <c r="C578" s="3"/>
      <c r="D578" s="10"/>
      <c r="E578" s="114"/>
      <c r="F578" s="5"/>
      <c r="G578" s="1"/>
      <c r="H578" s="1"/>
    </row>
    <row r="579" spans="1:8" ht="19.5" customHeight="1">
      <c r="A579" s="5"/>
      <c r="B579" s="2"/>
      <c r="C579" s="3"/>
      <c r="D579" s="10"/>
      <c r="E579" s="114"/>
      <c r="F579" s="5"/>
      <c r="G579" s="1"/>
      <c r="H579" s="1"/>
    </row>
    <row r="580" spans="1:8" ht="19.5" customHeight="1">
      <c r="A580" s="5"/>
      <c r="B580" s="2"/>
      <c r="C580" s="3"/>
      <c r="D580" s="10"/>
      <c r="E580" s="114"/>
      <c r="F580" s="5"/>
      <c r="G580" s="1"/>
      <c r="H580" s="1"/>
    </row>
    <row r="581" spans="1:8" ht="19.5" customHeight="1">
      <c r="A581" s="5"/>
      <c r="B581" s="2"/>
      <c r="C581" s="3"/>
      <c r="D581" s="10"/>
      <c r="E581" s="114"/>
      <c r="F581" s="5"/>
      <c r="G581" s="1"/>
      <c r="H581" s="1"/>
    </row>
    <row r="582" spans="1:8" ht="19.5" customHeight="1">
      <c r="A582" s="5"/>
      <c r="B582" s="2"/>
      <c r="C582" s="3"/>
      <c r="D582" s="10"/>
      <c r="E582" s="114"/>
      <c r="F582" s="5"/>
      <c r="G582" s="1"/>
      <c r="H582" s="1"/>
    </row>
    <row r="583" spans="1:8" ht="19.5" customHeight="1">
      <c r="A583" s="5"/>
      <c r="B583" s="2"/>
      <c r="C583" s="3"/>
      <c r="D583" s="10"/>
      <c r="E583" s="114"/>
      <c r="F583" s="5"/>
      <c r="G583" s="1"/>
      <c r="H583" s="1"/>
    </row>
    <row r="584" spans="1:8" ht="19.5" customHeight="1">
      <c r="A584" s="5"/>
      <c r="B584" s="2"/>
      <c r="C584" s="3"/>
      <c r="D584" s="10"/>
      <c r="E584" s="114"/>
      <c r="F584" s="5"/>
      <c r="G584" s="1"/>
      <c r="H584" s="1"/>
    </row>
    <row r="585" spans="1:8" ht="19.5" customHeight="1">
      <c r="A585" s="5"/>
      <c r="B585" s="2"/>
      <c r="C585" s="3"/>
      <c r="D585" s="10"/>
      <c r="E585" s="114"/>
      <c r="F585" s="5"/>
      <c r="G585" s="1"/>
      <c r="H585" s="1"/>
    </row>
    <row r="586" spans="1:8" ht="19.5" customHeight="1">
      <c r="A586" s="5"/>
      <c r="B586" s="2"/>
      <c r="C586" s="3"/>
      <c r="D586" s="10"/>
      <c r="E586" s="114"/>
      <c r="F586" s="5"/>
      <c r="G586" s="1"/>
      <c r="H586" s="1"/>
    </row>
    <row r="587" spans="1:8" ht="19.5" customHeight="1">
      <c r="A587" s="5"/>
      <c r="B587" s="2"/>
      <c r="C587" s="3"/>
      <c r="D587" s="10"/>
      <c r="E587" s="114"/>
      <c r="F587" s="5"/>
      <c r="G587" s="1"/>
      <c r="H587" s="1"/>
    </row>
    <row r="588" spans="1:8" ht="19.5" customHeight="1">
      <c r="A588" s="5"/>
      <c r="B588" s="2"/>
      <c r="C588" s="3"/>
      <c r="D588" s="10"/>
      <c r="E588" s="114"/>
      <c r="F588" s="5"/>
      <c r="G588" s="1"/>
      <c r="H588" s="1"/>
    </row>
    <row r="589" spans="1:8" ht="19.5" customHeight="1">
      <c r="A589" s="5"/>
      <c r="B589" s="2"/>
      <c r="C589" s="3"/>
      <c r="D589" s="10"/>
      <c r="E589" s="114"/>
      <c r="F589" s="5"/>
      <c r="G589" s="1"/>
      <c r="H589" s="1"/>
    </row>
    <row r="590" spans="1:8" ht="19.5" customHeight="1">
      <c r="A590" s="5"/>
      <c r="B590" s="2"/>
      <c r="C590" s="3"/>
      <c r="D590" s="10"/>
      <c r="E590" s="114"/>
      <c r="F590" s="5"/>
      <c r="G590" s="1"/>
      <c r="H590" s="1"/>
    </row>
    <row r="591" spans="1:8" ht="19.5" customHeight="1">
      <c r="A591" s="5"/>
      <c r="B591" s="2"/>
      <c r="C591" s="3"/>
      <c r="D591" s="10"/>
      <c r="E591" s="114"/>
      <c r="F591" s="5"/>
      <c r="G591" s="1"/>
      <c r="H591" s="1"/>
    </row>
    <row r="592" spans="1:8" ht="19.5" customHeight="1">
      <c r="A592" s="5"/>
      <c r="B592" s="2"/>
      <c r="C592" s="3"/>
      <c r="D592" s="10"/>
      <c r="E592" s="114"/>
      <c r="F592" s="5"/>
      <c r="G592" s="1"/>
      <c r="H592" s="1"/>
    </row>
    <row r="593" spans="1:8" ht="19.5" customHeight="1">
      <c r="A593" s="5"/>
      <c r="B593" s="2"/>
      <c r="C593" s="3"/>
      <c r="D593" s="10"/>
      <c r="E593" s="114"/>
      <c r="F593" s="5"/>
      <c r="G593" s="1"/>
      <c r="H593" s="1"/>
    </row>
    <row r="594" spans="1:8" ht="19.5" customHeight="1">
      <c r="A594" s="5"/>
      <c r="B594" s="2"/>
      <c r="C594" s="3"/>
      <c r="D594" s="10"/>
      <c r="E594" s="114"/>
      <c r="F594" s="5"/>
      <c r="G594" s="1"/>
      <c r="H594" s="1"/>
    </row>
    <row r="595" spans="1:8" ht="19.5" customHeight="1">
      <c r="A595" s="5"/>
      <c r="B595" s="2"/>
      <c r="C595" s="3"/>
      <c r="D595" s="10"/>
      <c r="E595" s="114"/>
      <c r="F595" s="5"/>
      <c r="G595" s="1"/>
      <c r="H595" s="1"/>
    </row>
    <row r="596" spans="1:8" ht="19.5" customHeight="1">
      <c r="A596" s="5"/>
      <c r="B596" s="2"/>
      <c r="C596" s="3"/>
      <c r="D596" s="10"/>
      <c r="E596" s="114"/>
      <c r="F596" s="5"/>
      <c r="G596" s="1"/>
      <c r="H596" s="1"/>
    </row>
    <row r="597" spans="1:8" ht="19.5" customHeight="1">
      <c r="A597" s="5"/>
      <c r="B597" s="2"/>
      <c r="C597" s="3"/>
      <c r="D597" s="10"/>
      <c r="E597" s="114"/>
      <c r="F597" s="5"/>
      <c r="G597" s="1"/>
      <c r="H597" s="1"/>
    </row>
    <row r="598" spans="1:8" ht="19.5" customHeight="1">
      <c r="A598" s="5"/>
      <c r="B598" s="2"/>
      <c r="C598" s="3"/>
      <c r="D598" s="10"/>
      <c r="E598" s="114"/>
      <c r="F598" s="5"/>
      <c r="G598" s="1"/>
      <c r="H598" s="1"/>
    </row>
    <row r="599" spans="1:8" ht="19.5" customHeight="1">
      <c r="A599" s="5"/>
      <c r="B599" s="2"/>
      <c r="C599" s="3"/>
      <c r="D599" s="10"/>
      <c r="E599" s="114"/>
      <c r="F599" s="5"/>
      <c r="G599" s="1"/>
      <c r="H599" s="1"/>
    </row>
    <row r="600" spans="1:8" ht="19.5" customHeight="1">
      <c r="A600" s="5"/>
      <c r="B600" s="2"/>
      <c r="C600" s="3"/>
      <c r="D600" s="10"/>
      <c r="E600" s="114"/>
      <c r="F600" s="5"/>
      <c r="G600" s="1"/>
      <c r="H600" s="1"/>
    </row>
    <row r="601" spans="1:8" ht="19.5" customHeight="1">
      <c r="A601" s="5"/>
      <c r="B601" s="2"/>
      <c r="C601" s="3"/>
      <c r="D601" s="10"/>
      <c r="E601" s="114"/>
      <c r="F601" s="5"/>
      <c r="G601" s="1"/>
      <c r="H601" s="1"/>
    </row>
    <row r="602" spans="1:8" ht="19.5" customHeight="1">
      <c r="A602" s="5"/>
      <c r="B602" s="2"/>
      <c r="C602" s="3"/>
      <c r="D602" s="10"/>
      <c r="E602" s="114"/>
      <c r="F602" s="5"/>
      <c r="G602" s="1"/>
      <c r="H602" s="1"/>
    </row>
    <row r="603" spans="1:8" ht="19.5" customHeight="1">
      <c r="A603" s="5"/>
      <c r="B603" s="2"/>
      <c r="C603" s="3"/>
      <c r="D603" s="10"/>
      <c r="E603" s="114"/>
      <c r="F603" s="5"/>
      <c r="G603" s="1"/>
      <c r="H603" s="1"/>
    </row>
    <row r="604" spans="1:8" ht="19.5" customHeight="1">
      <c r="A604" s="5"/>
      <c r="B604" s="2"/>
      <c r="C604" s="3"/>
      <c r="D604" s="10"/>
      <c r="E604" s="114"/>
      <c r="F604" s="5"/>
      <c r="G604" s="1"/>
      <c r="H604" s="1"/>
    </row>
    <row r="605" spans="1:8" ht="19.5" customHeight="1">
      <c r="A605" s="5"/>
      <c r="B605" s="2"/>
      <c r="C605" s="3"/>
      <c r="D605" s="10"/>
      <c r="E605" s="114"/>
      <c r="F605" s="5"/>
      <c r="G605" s="1"/>
      <c r="H605" s="1"/>
    </row>
    <row r="606" spans="1:8" ht="19.5" customHeight="1">
      <c r="A606" s="5"/>
      <c r="B606" s="2"/>
      <c r="C606" s="3"/>
      <c r="D606" s="10"/>
      <c r="E606" s="114"/>
      <c r="F606" s="5"/>
      <c r="G606" s="1"/>
      <c r="H606" s="1"/>
    </row>
    <row r="607" spans="1:8" ht="19.5" customHeight="1">
      <c r="A607" s="5"/>
      <c r="B607" s="2"/>
      <c r="C607" s="3"/>
      <c r="D607" s="10"/>
      <c r="E607" s="114"/>
      <c r="F607" s="5"/>
      <c r="G607" s="1"/>
      <c r="H607" s="1"/>
    </row>
    <row r="608" spans="1:8" ht="19.5" customHeight="1">
      <c r="A608" s="5"/>
      <c r="B608" s="2"/>
      <c r="C608" s="3"/>
      <c r="D608" s="10"/>
      <c r="E608" s="114"/>
      <c r="F608" s="5"/>
      <c r="G608" s="1"/>
      <c r="H608" s="1"/>
    </row>
    <row r="609" spans="1:8" ht="19.5" customHeight="1">
      <c r="A609" s="5"/>
      <c r="B609" s="2"/>
      <c r="C609" s="3"/>
      <c r="D609" s="10"/>
      <c r="E609" s="114"/>
      <c r="F609" s="5"/>
      <c r="G609" s="1"/>
      <c r="H609" s="1"/>
    </row>
    <row r="610" spans="1:8" ht="19.5" customHeight="1">
      <c r="A610" s="5"/>
      <c r="B610" s="2"/>
      <c r="C610" s="3"/>
      <c r="D610" s="10"/>
      <c r="E610" s="114"/>
      <c r="F610" s="5"/>
      <c r="G610" s="1"/>
      <c r="H610" s="1"/>
    </row>
    <row r="611" spans="1:8" ht="19.5" customHeight="1">
      <c r="A611" s="5"/>
      <c r="B611" s="2"/>
      <c r="C611" s="3"/>
      <c r="D611" s="10"/>
      <c r="E611" s="114"/>
      <c r="F611" s="5"/>
      <c r="G611" s="1"/>
      <c r="H611" s="1"/>
    </row>
    <row r="612" spans="1:8" ht="19.5" customHeight="1">
      <c r="A612" s="5"/>
      <c r="B612" s="2"/>
      <c r="C612" s="3"/>
      <c r="D612" s="10"/>
      <c r="E612" s="114"/>
      <c r="F612" s="5"/>
      <c r="G612" s="1"/>
      <c r="H612" s="1"/>
    </row>
    <row r="613" spans="1:8" ht="19.5" customHeight="1">
      <c r="A613" s="5"/>
      <c r="B613" s="2"/>
      <c r="C613" s="3"/>
      <c r="D613" s="10"/>
      <c r="E613" s="114"/>
      <c r="F613" s="5"/>
      <c r="G613" s="1"/>
      <c r="H613" s="1"/>
    </row>
    <row r="614" spans="1:8" ht="19.5" customHeight="1">
      <c r="A614" s="5"/>
      <c r="B614" s="2"/>
      <c r="C614" s="3"/>
      <c r="D614" s="10"/>
      <c r="E614" s="114"/>
      <c r="F614" s="5"/>
      <c r="G614" s="1"/>
      <c r="H614" s="1"/>
    </row>
    <row r="615" spans="1:8" ht="19.5" customHeight="1">
      <c r="A615" s="5"/>
      <c r="B615" s="2"/>
      <c r="C615" s="3"/>
      <c r="D615" s="10"/>
      <c r="E615" s="114"/>
      <c r="F615" s="5"/>
      <c r="G615" s="1"/>
      <c r="H615" s="1"/>
    </row>
    <row r="616" spans="1:8" ht="19.5" customHeight="1">
      <c r="A616" s="5"/>
      <c r="B616" s="2"/>
      <c r="C616" s="3"/>
      <c r="D616" s="10"/>
      <c r="E616" s="114"/>
      <c r="F616" s="5"/>
      <c r="G616" s="1"/>
      <c r="H616" s="1"/>
    </row>
    <row r="617" spans="1:8" ht="19.5" customHeight="1">
      <c r="A617" s="5"/>
      <c r="B617" s="2"/>
      <c r="C617" s="3"/>
      <c r="D617" s="10"/>
      <c r="E617" s="114"/>
      <c r="F617" s="5"/>
      <c r="G617" s="1"/>
      <c r="H617" s="1"/>
    </row>
    <row r="618" spans="1:8" ht="19.5" customHeight="1">
      <c r="A618" s="5"/>
      <c r="B618" s="2"/>
      <c r="C618" s="3"/>
      <c r="D618" s="10"/>
      <c r="E618" s="114"/>
      <c r="F618" s="5"/>
      <c r="G618" s="1"/>
      <c r="H618" s="1"/>
    </row>
    <row r="619" spans="1:8" ht="19.5" customHeight="1">
      <c r="A619" s="5"/>
      <c r="B619" s="2"/>
      <c r="C619" s="3"/>
      <c r="D619" s="10"/>
      <c r="E619" s="114"/>
      <c r="F619" s="5"/>
      <c r="G619" s="1"/>
      <c r="H619" s="1"/>
    </row>
    <row r="620" spans="1:8" ht="19.5" customHeight="1">
      <c r="A620" s="5"/>
      <c r="B620" s="2"/>
      <c r="C620" s="3"/>
      <c r="D620" s="10"/>
      <c r="E620" s="114"/>
      <c r="F620" s="5"/>
      <c r="G620" s="1"/>
      <c r="H620" s="1"/>
    </row>
    <row r="621" spans="1:8" ht="19.5" customHeight="1">
      <c r="A621" s="5"/>
      <c r="B621" s="2"/>
      <c r="C621" s="3"/>
      <c r="D621" s="10"/>
      <c r="E621" s="114"/>
      <c r="F621" s="5"/>
      <c r="G621" s="1"/>
      <c r="H621" s="1"/>
    </row>
    <row r="622" spans="1:8" ht="19.5" customHeight="1">
      <c r="A622" s="5"/>
      <c r="B622" s="2"/>
      <c r="C622" s="3"/>
      <c r="D622" s="10"/>
      <c r="E622" s="114"/>
      <c r="F622" s="5"/>
      <c r="G622" s="1"/>
      <c r="H622" s="1"/>
    </row>
    <row r="623" spans="1:8" ht="19.5" customHeight="1">
      <c r="A623" s="5"/>
      <c r="B623" s="2"/>
      <c r="C623" s="3"/>
      <c r="D623" s="10"/>
      <c r="E623" s="114"/>
      <c r="F623" s="5"/>
      <c r="G623" s="1"/>
      <c r="H623" s="1"/>
    </row>
    <row r="624" spans="1:8" ht="19.5" customHeight="1">
      <c r="A624" s="5"/>
      <c r="B624" s="2"/>
      <c r="C624" s="3"/>
      <c r="D624" s="10"/>
      <c r="E624" s="114"/>
      <c r="F624" s="5"/>
      <c r="G624" s="1"/>
      <c r="H624" s="1"/>
    </row>
    <row r="625" spans="1:8" ht="19.5" customHeight="1">
      <c r="A625" s="5"/>
      <c r="B625" s="2"/>
      <c r="C625" s="3"/>
      <c r="D625" s="10"/>
      <c r="E625" s="114"/>
      <c r="F625" s="5"/>
      <c r="G625" s="1"/>
      <c r="H625" s="1"/>
    </row>
    <row r="626" spans="1:8" ht="19.5" customHeight="1">
      <c r="A626" s="5"/>
      <c r="B626" s="2"/>
      <c r="C626" s="3"/>
      <c r="D626" s="10"/>
      <c r="E626" s="114"/>
      <c r="F626" s="5"/>
      <c r="G626" s="1"/>
      <c r="H626" s="1"/>
    </row>
    <row r="627" spans="1:8" ht="19.5" customHeight="1">
      <c r="A627" s="5"/>
      <c r="B627" s="2"/>
      <c r="C627" s="3"/>
      <c r="D627" s="10"/>
      <c r="E627" s="114"/>
      <c r="F627" s="5"/>
      <c r="G627" s="1"/>
      <c r="H627" s="1"/>
    </row>
    <row r="628" spans="1:8" ht="19.5" customHeight="1">
      <c r="A628" s="5"/>
      <c r="B628" s="2"/>
      <c r="C628" s="3"/>
      <c r="D628" s="10"/>
      <c r="E628" s="114"/>
      <c r="F628" s="5"/>
      <c r="G628" s="1"/>
      <c r="H628" s="1"/>
    </row>
    <row r="629" spans="1:8" ht="19.5" customHeight="1">
      <c r="A629" s="5"/>
      <c r="B629" s="2"/>
      <c r="C629" s="3"/>
      <c r="D629" s="10"/>
      <c r="E629" s="114"/>
      <c r="F629" s="5"/>
      <c r="G629" s="1"/>
      <c r="H629" s="1"/>
    </row>
    <row r="630" spans="1:8" ht="19.5" customHeight="1">
      <c r="A630" s="5"/>
      <c r="B630" s="2"/>
      <c r="C630" s="3"/>
      <c r="D630" s="10"/>
      <c r="E630" s="114"/>
      <c r="F630" s="5"/>
      <c r="G630" s="1"/>
      <c r="H630" s="1"/>
    </row>
    <row r="631" spans="1:8" ht="19.5" customHeight="1">
      <c r="A631" s="5"/>
      <c r="B631" s="2"/>
      <c r="C631" s="3"/>
      <c r="D631" s="10"/>
      <c r="E631" s="114"/>
      <c r="F631" s="5"/>
      <c r="G631" s="1"/>
      <c r="H631" s="1"/>
    </row>
    <row r="632" spans="1:8" ht="19.5" customHeight="1">
      <c r="A632" s="5"/>
      <c r="B632" s="2"/>
      <c r="C632" s="3"/>
      <c r="D632" s="10"/>
      <c r="E632" s="114"/>
      <c r="F632" s="5"/>
      <c r="G632" s="1"/>
      <c r="H632" s="1"/>
    </row>
    <row r="633" spans="1:8" ht="19.5" customHeight="1">
      <c r="A633" s="5"/>
      <c r="B633" s="2"/>
      <c r="C633" s="3"/>
      <c r="D633" s="10"/>
      <c r="E633" s="114"/>
      <c r="F633" s="5"/>
      <c r="G633" s="1"/>
      <c r="H633" s="1"/>
    </row>
    <row r="634" spans="1:8" ht="19.5" customHeight="1">
      <c r="A634" s="5"/>
      <c r="B634" s="2"/>
      <c r="C634" s="3"/>
      <c r="D634" s="10"/>
      <c r="E634" s="114"/>
      <c r="F634" s="5"/>
      <c r="G634" s="1"/>
      <c r="H634" s="1"/>
    </row>
    <row r="635" spans="1:8" ht="19.5" customHeight="1">
      <c r="A635" s="5"/>
      <c r="B635" s="2"/>
      <c r="C635" s="3"/>
      <c r="D635" s="10"/>
      <c r="E635" s="114"/>
      <c r="F635" s="5"/>
      <c r="G635" s="1"/>
      <c r="H635" s="1"/>
    </row>
    <row r="636" spans="1:8" ht="19.5" customHeight="1">
      <c r="A636" s="5"/>
      <c r="B636" s="2"/>
      <c r="C636" s="3"/>
      <c r="D636" s="10"/>
      <c r="E636" s="114"/>
      <c r="F636" s="5"/>
      <c r="G636" s="1"/>
      <c r="H636" s="1"/>
    </row>
    <row r="637" spans="1:8" ht="19.5" customHeight="1">
      <c r="A637" s="5"/>
      <c r="B637" s="2"/>
      <c r="C637" s="3"/>
      <c r="D637" s="10"/>
      <c r="E637" s="114"/>
      <c r="F637" s="5"/>
      <c r="G637" s="1"/>
      <c r="H637" s="1"/>
    </row>
    <row r="638" spans="1:8" ht="19.5" customHeight="1">
      <c r="A638" s="5"/>
      <c r="B638" s="2"/>
      <c r="C638" s="3"/>
      <c r="D638" s="10"/>
      <c r="E638" s="114"/>
      <c r="F638" s="5"/>
      <c r="G638" s="1"/>
      <c r="H638" s="1"/>
    </row>
    <row r="639" spans="1:8" ht="19.5" customHeight="1">
      <c r="A639" s="5"/>
      <c r="B639" s="2"/>
      <c r="C639" s="3"/>
      <c r="D639" s="10"/>
      <c r="E639" s="114"/>
      <c r="F639" s="5"/>
      <c r="G639" s="1"/>
      <c r="H639" s="1"/>
    </row>
    <row r="640" spans="1:8" ht="19.5" customHeight="1">
      <c r="A640" s="5"/>
      <c r="B640" s="2"/>
      <c r="C640" s="3"/>
      <c r="D640" s="10"/>
      <c r="E640" s="114"/>
      <c r="F640" s="5"/>
      <c r="G640" s="1"/>
      <c r="H640" s="1"/>
    </row>
    <row r="641" spans="1:8" ht="19.5" customHeight="1">
      <c r="A641" s="5"/>
      <c r="B641" s="2"/>
      <c r="C641" s="3"/>
      <c r="D641" s="10"/>
      <c r="E641" s="114"/>
      <c r="F641" s="5"/>
      <c r="G641" s="1"/>
      <c r="H641" s="1"/>
    </row>
    <row r="642" spans="1:8" ht="19.5" customHeight="1">
      <c r="A642" s="5"/>
      <c r="B642" s="2"/>
      <c r="C642" s="3"/>
      <c r="D642" s="10"/>
      <c r="E642" s="114"/>
      <c r="F642" s="5"/>
      <c r="G642" s="1"/>
      <c r="H642" s="1"/>
    </row>
    <row r="643" spans="1:8" ht="19.5" customHeight="1">
      <c r="A643" s="5"/>
      <c r="B643" s="2"/>
      <c r="C643" s="3"/>
      <c r="D643" s="10"/>
      <c r="E643" s="114"/>
      <c r="F643" s="5"/>
      <c r="G643" s="1"/>
      <c r="H643" s="1"/>
    </row>
    <row r="644" spans="1:8" ht="19.5" customHeight="1">
      <c r="A644" s="5"/>
      <c r="B644" s="2"/>
      <c r="C644" s="3"/>
      <c r="D644" s="10"/>
      <c r="E644" s="114"/>
      <c r="F644" s="5"/>
      <c r="G644" s="1"/>
      <c r="H644" s="1"/>
    </row>
    <row r="645" spans="1:8" ht="19.5" customHeight="1">
      <c r="A645" s="5"/>
      <c r="B645" s="2"/>
      <c r="C645" s="3"/>
      <c r="D645" s="10"/>
      <c r="E645" s="114"/>
      <c r="F645" s="5"/>
      <c r="G645" s="1"/>
      <c r="H645" s="1"/>
    </row>
    <row r="646" spans="1:8" ht="19.5" customHeight="1">
      <c r="A646" s="5"/>
      <c r="B646" s="2"/>
      <c r="C646" s="3"/>
      <c r="D646" s="10"/>
      <c r="E646" s="114"/>
      <c r="F646" s="5"/>
      <c r="G646" s="1"/>
      <c r="H646" s="1"/>
    </row>
    <row r="647" spans="1:8" ht="19.5" customHeight="1">
      <c r="A647" s="5"/>
      <c r="B647" s="2"/>
      <c r="C647" s="3"/>
      <c r="D647" s="10"/>
      <c r="E647" s="114"/>
      <c r="F647" s="5"/>
      <c r="G647" s="1"/>
      <c r="H647" s="1"/>
    </row>
    <row r="648" spans="1:8" ht="19.5" customHeight="1">
      <c r="A648" s="5"/>
      <c r="B648" s="2"/>
      <c r="C648" s="3"/>
      <c r="D648" s="10"/>
      <c r="E648" s="114"/>
      <c r="F648" s="5"/>
      <c r="G648" s="1"/>
      <c r="H648" s="1"/>
    </row>
    <row r="649" spans="1:8" ht="19.5" customHeight="1">
      <c r="A649" s="5"/>
      <c r="B649" s="2"/>
      <c r="C649" s="3"/>
      <c r="D649" s="10"/>
      <c r="E649" s="114"/>
      <c r="F649" s="5"/>
      <c r="G649" s="1"/>
      <c r="H649" s="1"/>
    </row>
    <row r="650" spans="1:8" ht="19.5" customHeight="1">
      <c r="A650" s="5"/>
      <c r="B650" s="2"/>
      <c r="C650" s="3"/>
      <c r="D650" s="10"/>
      <c r="E650" s="114"/>
      <c r="F650" s="5"/>
      <c r="G650" s="1"/>
      <c r="H650" s="1"/>
    </row>
    <row r="651" spans="1:8" ht="19.5" customHeight="1">
      <c r="A651" s="5"/>
      <c r="B651" s="2"/>
      <c r="C651" s="3"/>
      <c r="D651" s="10"/>
      <c r="E651" s="114"/>
      <c r="F651" s="5"/>
      <c r="G651" s="1"/>
      <c r="H651" s="1"/>
    </row>
    <row r="652" spans="1:8" ht="19.5" customHeight="1">
      <c r="A652" s="5"/>
      <c r="B652" s="2"/>
      <c r="C652" s="3"/>
      <c r="D652" s="10"/>
      <c r="E652" s="114"/>
      <c r="F652" s="5"/>
      <c r="G652" s="1"/>
      <c r="H652" s="1"/>
    </row>
    <row r="653" spans="1:8" ht="19.5" customHeight="1">
      <c r="A653" s="5"/>
      <c r="B653" s="2"/>
      <c r="C653" s="3"/>
      <c r="D653" s="10"/>
      <c r="E653" s="114"/>
      <c r="F653" s="5"/>
      <c r="G653" s="1"/>
      <c r="H653" s="1"/>
    </row>
    <row r="654" spans="1:8" ht="19.5" customHeight="1">
      <c r="A654" s="5"/>
      <c r="B654" s="2"/>
      <c r="C654" s="3"/>
      <c r="D654" s="10"/>
      <c r="E654" s="114"/>
      <c r="F654" s="5"/>
      <c r="G654" s="1"/>
      <c r="H654" s="1"/>
    </row>
    <row r="655" spans="1:8" ht="19.5" customHeight="1">
      <c r="A655" s="5"/>
      <c r="B655" s="2"/>
      <c r="C655" s="3"/>
      <c r="D655" s="10"/>
      <c r="E655" s="114"/>
      <c r="F655" s="5"/>
      <c r="G655" s="1"/>
      <c r="H655" s="1"/>
    </row>
    <row r="656" spans="1:8" ht="19.5" customHeight="1">
      <c r="A656" s="5"/>
      <c r="B656" s="2"/>
      <c r="C656" s="3"/>
      <c r="D656" s="10"/>
      <c r="E656" s="114"/>
      <c r="F656" s="5"/>
      <c r="G656" s="1"/>
      <c r="H656" s="1"/>
    </row>
    <row r="657" spans="1:8" ht="19.5" customHeight="1">
      <c r="A657" s="5"/>
      <c r="B657" s="2"/>
      <c r="C657" s="3"/>
      <c r="D657" s="10"/>
      <c r="E657" s="114"/>
      <c r="F657" s="5"/>
      <c r="G657" s="1"/>
      <c r="H657" s="1"/>
    </row>
    <row r="658" spans="1:8" ht="19.5" customHeight="1">
      <c r="A658" s="5"/>
      <c r="B658" s="2"/>
      <c r="C658" s="3"/>
      <c r="D658" s="10"/>
      <c r="E658" s="114"/>
      <c r="F658" s="5"/>
      <c r="G658" s="1"/>
      <c r="H658" s="1"/>
    </row>
    <row r="659" spans="1:8" ht="19.5" customHeight="1">
      <c r="A659" s="5"/>
      <c r="B659" s="2"/>
      <c r="C659" s="3"/>
      <c r="D659" s="10"/>
      <c r="E659" s="114"/>
      <c r="F659" s="5"/>
      <c r="G659" s="1"/>
      <c r="H659" s="1"/>
    </row>
    <row r="660" spans="1:8" ht="19.5" customHeight="1">
      <c r="A660" s="5"/>
      <c r="B660" s="2"/>
      <c r="C660" s="3"/>
      <c r="D660" s="10"/>
      <c r="E660" s="114"/>
      <c r="F660" s="5"/>
      <c r="G660" s="1"/>
      <c r="H660" s="1"/>
    </row>
    <row r="661" spans="1:8" ht="19.5" customHeight="1">
      <c r="A661" s="5"/>
      <c r="B661" s="2"/>
      <c r="C661" s="3"/>
      <c r="D661" s="10"/>
      <c r="E661" s="114"/>
      <c r="F661" s="5"/>
      <c r="G661" s="1"/>
      <c r="H661" s="1"/>
    </row>
    <row r="662" spans="1:8" ht="19.5" customHeight="1">
      <c r="A662" s="5"/>
      <c r="B662" s="2"/>
      <c r="C662" s="3"/>
      <c r="D662" s="10"/>
      <c r="E662" s="114"/>
      <c r="F662" s="5"/>
      <c r="G662" s="1"/>
      <c r="H662" s="1"/>
    </row>
    <row r="663" spans="1:8" ht="19.5" customHeight="1">
      <c r="A663" s="5"/>
      <c r="B663" s="2"/>
      <c r="C663" s="3"/>
      <c r="D663" s="10"/>
      <c r="E663" s="114"/>
      <c r="F663" s="5"/>
      <c r="G663" s="1"/>
      <c r="H663" s="1"/>
    </row>
    <row r="664" spans="1:8" ht="19.5" customHeight="1">
      <c r="A664" s="5"/>
      <c r="B664" s="2"/>
      <c r="C664" s="3"/>
      <c r="D664" s="10"/>
      <c r="E664" s="114"/>
      <c r="F664" s="5"/>
      <c r="G664" s="1"/>
      <c r="H664" s="1"/>
    </row>
    <row r="665" spans="1:8" ht="19.5" customHeight="1">
      <c r="A665" s="5"/>
      <c r="B665" s="2"/>
      <c r="C665" s="3"/>
      <c r="D665" s="10"/>
      <c r="E665" s="114"/>
      <c r="F665" s="5"/>
      <c r="G665" s="1"/>
      <c r="H665" s="1"/>
    </row>
    <row r="666" spans="1:8" ht="19.5" customHeight="1">
      <c r="A666" s="5"/>
      <c r="B666" s="2"/>
      <c r="C666" s="3"/>
      <c r="D666" s="10"/>
      <c r="E666" s="114"/>
      <c r="F666" s="5"/>
      <c r="G666" s="1"/>
      <c r="H666" s="1"/>
    </row>
    <row r="667" spans="1:8" ht="19.5" customHeight="1">
      <c r="A667" s="5"/>
      <c r="B667" s="2"/>
      <c r="C667" s="3"/>
      <c r="D667" s="10"/>
      <c r="E667" s="114"/>
      <c r="F667" s="5"/>
      <c r="G667" s="1"/>
      <c r="H667" s="1"/>
    </row>
    <row r="668" spans="1:8" ht="19.5" customHeight="1">
      <c r="A668" s="5"/>
      <c r="B668" s="2"/>
      <c r="C668" s="3"/>
      <c r="D668" s="10"/>
      <c r="E668" s="114"/>
      <c r="F668" s="5"/>
      <c r="G668" s="1"/>
      <c r="H668" s="1"/>
    </row>
    <row r="669" spans="1:8" ht="19.5" customHeight="1">
      <c r="A669" s="5"/>
      <c r="B669" s="2"/>
      <c r="C669" s="3"/>
      <c r="D669" s="10"/>
      <c r="E669" s="114"/>
      <c r="F669" s="5"/>
      <c r="G669" s="1"/>
      <c r="H669" s="1"/>
    </row>
    <row r="670" spans="1:8" ht="19.5" customHeight="1">
      <c r="A670" s="5"/>
      <c r="B670" s="2"/>
      <c r="C670" s="3"/>
      <c r="D670" s="10"/>
      <c r="E670" s="114"/>
      <c r="F670" s="5"/>
      <c r="G670" s="1"/>
      <c r="H670" s="1"/>
    </row>
    <row r="671" spans="1:8" ht="19.5" customHeight="1">
      <c r="A671" s="5"/>
      <c r="B671" s="2"/>
      <c r="C671" s="3"/>
      <c r="D671" s="10"/>
      <c r="E671" s="114"/>
      <c r="F671" s="5"/>
      <c r="G671" s="1"/>
      <c r="H671" s="1"/>
    </row>
    <row r="672" spans="1:8" ht="19.5" customHeight="1">
      <c r="A672" s="5"/>
      <c r="B672" s="2"/>
      <c r="C672" s="3"/>
      <c r="D672" s="10"/>
      <c r="E672" s="114"/>
      <c r="F672" s="5"/>
      <c r="G672" s="1"/>
      <c r="H672" s="1"/>
    </row>
    <row r="673" spans="1:8" ht="19.5" customHeight="1">
      <c r="A673" s="5"/>
      <c r="B673" s="2"/>
      <c r="C673" s="3"/>
      <c r="D673" s="10"/>
      <c r="E673" s="114"/>
      <c r="F673" s="5"/>
      <c r="G673" s="1"/>
      <c r="H673" s="1"/>
    </row>
    <row r="674" spans="1:8" ht="19.5" customHeight="1">
      <c r="A674" s="5"/>
      <c r="B674" s="2"/>
      <c r="C674" s="3"/>
      <c r="D674" s="10"/>
      <c r="E674" s="114"/>
      <c r="F674" s="5"/>
      <c r="G674" s="1"/>
      <c r="H674" s="1"/>
    </row>
    <row r="675" spans="1:8" ht="19.5" customHeight="1">
      <c r="A675" s="5"/>
      <c r="B675" s="2"/>
      <c r="C675" s="3"/>
      <c r="D675" s="10"/>
      <c r="E675" s="114"/>
      <c r="F675" s="5"/>
      <c r="G675" s="1"/>
      <c r="H675" s="1"/>
    </row>
    <row r="676" spans="1:8" ht="19.5" customHeight="1">
      <c r="A676" s="5"/>
      <c r="B676" s="2"/>
      <c r="C676" s="3"/>
      <c r="D676" s="10"/>
      <c r="E676" s="114"/>
      <c r="F676" s="5"/>
      <c r="G676" s="1"/>
      <c r="H676" s="1"/>
    </row>
    <row r="677" spans="1:8" ht="19.5" customHeight="1">
      <c r="A677" s="5"/>
      <c r="B677" s="2"/>
      <c r="C677" s="3"/>
      <c r="D677" s="10"/>
      <c r="E677" s="114"/>
      <c r="F677" s="5"/>
      <c r="G677" s="1"/>
      <c r="H677" s="1"/>
    </row>
    <row r="678" spans="1:8" ht="19.5" customHeight="1">
      <c r="A678" s="5"/>
      <c r="B678" s="2"/>
      <c r="C678" s="3"/>
      <c r="D678" s="10"/>
      <c r="E678" s="114"/>
      <c r="F678" s="5"/>
      <c r="G678" s="1"/>
      <c r="H678" s="1"/>
    </row>
    <row r="679" spans="1:8" ht="19.5" customHeight="1">
      <c r="A679" s="5"/>
      <c r="B679" s="2"/>
      <c r="C679" s="3"/>
      <c r="D679" s="10"/>
      <c r="E679" s="114"/>
      <c r="F679" s="5"/>
      <c r="G679" s="1"/>
      <c r="H679" s="1"/>
    </row>
    <row r="680" spans="1:8" ht="19.5" customHeight="1">
      <c r="A680" s="5"/>
      <c r="B680" s="2"/>
      <c r="C680" s="3"/>
      <c r="D680" s="10"/>
      <c r="E680" s="114"/>
      <c r="F680" s="5"/>
      <c r="G680" s="1"/>
      <c r="H680" s="1"/>
    </row>
    <row r="681" spans="1:8" ht="19.5" customHeight="1">
      <c r="A681" s="5"/>
      <c r="B681" s="2"/>
      <c r="C681" s="3"/>
      <c r="D681" s="10"/>
      <c r="E681" s="114"/>
      <c r="F681" s="5"/>
      <c r="G681" s="1"/>
      <c r="H681" s="1"/>
    </row>
    <row r="682" spans="1:8" ht="19.5" customHeight="1">
      <c r="A682" s="5"/>
      <c r="B682" s="2"/>
      <c r="C682" s="3"/>
      <c r="D682" s="10"/>
      <c r="E682" s="114"/>
      <c r="F682" s="5"/>
      <c r="G682" s="1"/>
      <c r="H682" s="1"/>
    </row>
    <row r="683" spans="1:8" ht="19.5" customHeight="1">
      <c r="A683" s="5"/>
      <c r="B683" s="2"/>
      <c r="C683" s="3"/>
      <c r="D683" s="10"/>
      <c r="E683" s="114"/>
      <c r="F683" s="5"/>
      <c r="G683" s="1"/>
      <c r="H683" s="1"/>
    </row>
    <row r="684" spans="1:8" ht="19.5" customHeight="1">
      <c r="A684" s="5"/>
      <c r="B684" s="2"/>
      <c r="C684" s="3"/>
      <c r="D684" s="10"/>
      <c r="E684" s="114"/>
      <c r="F684" s="5"/>
      <c r="G684" s="1"/>
      <c r="H684" s="1"/>
    </row>
    <row r="685" spans="1:8" ht="19.5" customHeight="1">
      <c r="A685" s="5"/>
      <c r="B685" s="2"/>
      <c r="C685" s="3"/>
      <c r="D685" s="10"/>
      <c r="E685" s="114"/>
      <c r="F685" s="5"/>
      <c r="G685" s="1"/>
      <c r="H685" s="1"/>
    </row>
    <row r="686" spans="1:8" ht="19.5" customHeight="1">
      <c r="A686" s="5"/>
      <c r="B686" s="2"/>
      <c r="C686" s="3"/>
      <c r="D686" s="10"/>
      <c r="E686" s="114"/>
      <c r="F686" s="5"/>
      <c r="G686" s="1"/>
      <c r="H686" s="1"/>
    </row>
    <row r="687" spans="1:8" ht="19.5" customHeight="1">
      <c r="A687" s="5"/>
      <c r="B687" s="2"/>
      <c r="C687" s="3"/>
      <c r="D687" s="10"/>
      <c r="E687" s="114"/>
      <c r="F687" s="5"/>
      <c r="G687" s="1"/>
      <c r="H687" s="1"/>
    </row>
    <row r="688" spans="1:8" ht="19.5" customHeight="1">
      <c r="A688" s="5"/>
      <c r="B688" s="2"/>
      <c r="C688" s="3"/>
      <c r="D688" s="10"/>
      <c r="E688" s="114"/>
      <c r="F688" s="5"/>
      <c r="G688" s="1"/>
      <c r="H688" s="1"/>
    </row>
    <row r="689" spans="1:8" ht="19.5" customHeight="1">
      <c r="A689" s="5"/>
      <c r="B689" s="2"/>
      <c r="C689" s="3"/>
      <c r="D689" s="10"/>
      <c r="E689" s="114"/>
      <c r="F689" s="5"/>
      <c r="G689" s="1"/>
      <c r="H689" s="1"/>
    </row>
    <row r="690" spans="1:8" ht="19.5" customHeight="1">
      <c r="A690" s="5"/>
      <c r="B690" s="2"/>
      <c r="C690" s="3"/>
      <c r="D690" s="10"/>
      <c r="E690" s="114"/>
      <c r="F690" s="5"/>
      <c r="G690" s="1"/>
      <c r="H690" s="1"/>
    </row>
    <row r="691" spans="1:8" ht="19.5" customHeight="1">
      <c r="A691" s="5"/>
      <c r="B691" s="2"/>
      <c r="C691" s="3"/>
      <c r="D691" s="10"/>
      <c r="E691" s="114"/>
      <c r="F691" s="5"/>
      <c r="G691" s="1"/>
      <c r="H691" s="1"/>
    </row>
    <row r="692" spans="1:8" ht="19.5" customHeight="1">
      <c r="A692" s="5"/>
      <c r="B692" s="2"/>
      <c r="C692" s="3"/>
      <c r="D692" s="10"/>
      <c r="E692" s="114"/>
      <c r="F692" s="5"/>
      <c r="G692" s="1"/>
      <c r="H692" s="1"/>
    </row>
    <row r="693" spans="1:8" ht="19.5" customHeight="1">
      <c r="A693" s="5"/>
      <c r="B693" s="2"/>
      <c r="C693" s="3"/>
      <c r="D693" s="10"/>
      <c r="E693" s="114"/>
      <c r="F693" s="5"/>
      <c r="G693" s="1"/>
      <c r="H693" s="1"/>
    </row>
    <row r="694" spans="1:8" ht="19.5" customHeight="1">
      <c r="A694" s="5"/>
      <c r="B694" s="2"/>
      <c r="C694" s="3"/>
      <c r="D694" s="10"/>
      <c r="E694" s="114"/>
      <c r="F694" s="5"/>
      <c r="G694" s="1"/>
      <c r="H694" s="1"/>
    </row>
    <row r="695" spans="1:8" ht="19.5" customHeight="1">
      <c r="A695" s="5"/>
      <c r="B695" s="2"/>
      <c r="C695" s="3"/>
      <c r="D695" s="10"/>
      <c r="E695" s="114"/>
      <c r="F695" s="5"/>
      <c r="G695" s="1"/>
      <c r="H695" s="1"/>
    </row>
    <row r="696" spans="1:8" ht="19.5" customHeight="1">
      <c r="A696" s="5"/>
      <c r="B696" s="2"/>
      <c r="C696" s="3"/>
      <c r="D696" s="10"/>
      <c r="E696" s="114"/>
      <c r="F696" s="5"/>
      <c r="G696" s="1"/>
      <c r="H696" s="1"/>
    </row>
    <row r="697" spans="1:8" ht="19.5" customHeight="1">
      <c r="A697" s="5"/>
      <c r="B697" s="2"/>
      <c r="C697" s="3"/>
      <c r="D697" s="10"/>
      <c r="E697" s="114"/>
      <c r="F697" s="5"/>
      <c r="G697" s="1"/>
      <c r="H697" s="1"/>
    </row>
    <row r="698" spans="1:8" ht="19.5" customHeight="1">
      <c r="A698" s="5"/>
      <c r="B698" s="2"/>
      <c r="C698" s="3"/>
      <c r="D698" s="10"/>
      <c r="E698" s="114"/>
      <c r="F698" s="5"/>
      <c r="G698" s="1"/>
      <c r="H698" s="1"/>
    </row>
    <row r="699" spans="1:8" ht="19.5" customHeight="1">
      <c r="A699" s="5"/>
      <c r="B699" s="2"/>
      <c r="C699" s="3"/>
      <c r="D699" s="10"/>
      <c r="E699" s="114"/>
      <c r="F699" s="5"/>
      <c r="G699" s="1"/>
      <c r="H699" s="1"/>
    </row>
    <row r="700" spans="1:8" ht="19.5" customHeight="1">
      <c r="A700" s="5"/>
      <c r="B700" s="2"/>
      <c r="C700" s="3"/>
      <c r="D700" s="10"/>
      <c r="E700" s="114"/>
      <c r="F700" s="5"/>
      <c r="G700" s="1"/>
      <c r="H700" s="1"/>
    </row>
    <row r="701" spans="1:8" ht="19.5" customHeight="1">
      <c r="A701" s="5"/>
      <c r="B701" s="2"/>
      <c r="C701" s="3"/>
      <c r="D701" s="10"/>
      <c r="E701" s="114"/>
      <c r="F701" s="5"/>
      <c r="G701" s="1"/>
      <c r="H701" s="1"/>
    </row>
    <row r="702" spans="1:8" ht="19.5" customHeight="1">
      <c r="A702" s="5"/>
      <c r="B702" s="2"/>
      <c r="C702" s="3"/>
      <c r="D702" s="10"/>
      <c r="E702" s="114"/>
      <c r="F702" s="5"/>
      <c r="G702" s="1"/>
      <c r="H702" s="1"/>
    </row>
    <row r="703" spans="1:8" ht="19.5" customHeight="1">
      <c r="A703" s="5"/>
      <c r="B703" s="2"/>
      <c r="C703" s="3"/>
      <c r="D703" s="10"/>
      <c r="E703" s="114"/>
      <c r="F703" s="5"/>
      <c r="G703" s="1"/>
      <c r="H703" s="1"/>
    </row>
    <row r="704" spans="1:8" ht="19.5" customHeight="1">
      <c r="A704" s="5"/>
      <c r="B704" s="2"/>
      <c r="C704" s="3"/>
      <c r="D704" s="10"/>
      <c r="E704" s="114"/>
      <c r="F704" s="5"/>
      <c r="G704" s="1"/>
      <c r="H704" s="1"/>
    </row>
    <row r="705" spans="1:8" ht="19.5" customHeight="1">
      <c r="A705" s="5"/>
      <c r="B705" s="2"/>
      <c r="C705" s="3"/>
      <c r="D705" s="10"/>
      <c r="E705" s="114"/>
      <c r="F705" s="5"/>
      <c r="G705" s="1"/>
      <c r="H705" s="1"/>
    </row>
    <row r="706" spans="1:8" ht="19.5" customHeight="1">
      <c r="A706" s="5"/>
      <c r="B706" s="2"/>
      <c r="C706" s="3"/>
      <c r="D706" s="10"/>
      <c r="E706" s="114"/>
      <c r="F706" s="5"/>
      <c r="G706" s="1"/>
      <c r="H706" s="1"/>
    </row>
    <row r="707" spans="1:8" ht="19.5" customHeight="1">
      <c r="A707" s="5"/>
      <c r="B707" s="2"/>
      <c r="C707" s="3"/>
      <c r="D707" s="10"/>
      <c r="E707" s="114"/>
      <c r="F707" s="5"/>
      <c r="G707" s="1"/>
      <c r="H707" s="1"/>
    </row>
    <row r="708" spans="1:8" ht="19.5" customHeight="1">
      <c r="A708" s="5"/>
      <c r="B708" s="2"/>
      <c r="C708" s="3"/>
      <c r="D708" s="10"/>
      <c r="E708" s="114"/>
      <c r="F708" s="5"/>
      <c r="G708" s="1"/>
      <c r="H708" s="1"/>
    </row>
    <row r="709" spans="1:8" ht="19.5" customHeight="1">
      <c r="A709" s="5"/>
      <c r="B709" s="2"/>
      <c r="C709" s="3"/>
      <c r="D709" s="10"/>
      <c r="E709" s="114"/>
      <c r="F709" s="5"/>
      <c r="G709" s="1"/>
      <c r="H709" s="1"/>
    </row>
    <row r="710" spans="1:8" ht="19.5" customHeight="1">
      <c r="A710" s="5"/>
      <c r="B710" s="2"/>
      <c r="C710" s="3"/>
      <c r="D710" s="10"/>
      <c r="E710" s="114"/>
      <c r="F710" s="5"/>
      <c r="G710" s="1"/>
      <c r="H710" s="1"/>
    </row>
    <row r="711" spans="1:8" ht="19.5" customHeight="1">
      <c r="A711" s="5"/>
      <c r="B711" s="2"/>
      <c r="C711" s="3"/>
      <c r="D711" s="10"/>
      <c r="E711" s="114"/>
      <c r="F711" s="5"/>
      <c r="G711" s="1"/>
      <c r="H711" s="1"/>
    </row>
    <row r="712" spans="1:8" ht="19.5" customHeight="1">
      <c r="A712" s="5"/>
      <c r="B712" s="2"/>
      <c r="C712" s="3"/>
      <c r="D712" s="10"/>
      <c r="E712" s="114"/>
      <c r="F712" s="5"/>
      <c r="G712" s="1"/>
      <c r="H712" s="1"/>
    </row>
    <row r="713" spans="1:8" ht="19.5" customHeight="1">
      <c r="A713" s="5"/>
      <c r="B713" s="2"/>
      <c r="C713" s="3"/>
      <c r="D713" s="10"/>
      <c r="E713" s="114"/>
      <c r="F713" s="5"/>
      <c r="G713" s="1"/>
      <c r="H713" s="1"/>
    </row>
    <row r="714" spans="1:8" ht="19.5" customHeight="1">
      <c r="A714" s="5"/>
      <c r="B714" s="2"/>
      <c r="C714" s="3"/>
      <c r="D714" s="10"/>
      <c r="E714" s="114"/>
      <c r="F714" s="5"/>
      <c r="G714" s="1"/>
      <c r="H714" s="1"/>
    </row>
    <row r="715" spans="1:8" ht="19.5" customHeight="1">
      <c r="A715" s="5"/>
      <c r="B715" s="2"/>
      <c r="C715" s="3"/>
      <c r="D715" s="10"/>
      <c r="E715" s="114"/>
      <c r="F715" s="5"/>
      <c r="G715" s="1"/>
      <c r="H715" s="1"/>
    </row>
    <row r="716" spans="1:8" ht="19.5" customHeight="1">
      <c r="A716" s="5"/>
      <c r="B716" s="2"/>
      <c r="C716" s="3"/>
      <c r="D716" s="10"/>
      <c r="E716" s="114"/>
      <c r="F716" s="5"/>
      <c r="G716" s="1"/>
      <c r="H716" s="1"/>
    </row>
    <row r="717" spans="1:8" ht="19.5" customHeight="1">
      <c r="A717" s="5"/>
      <c r="B717" s="2"/>
      <c r="C717" s="3"/>
      <c r="D717" s="10"/>
      <c r="E717" s="114"/>
      <c r="F717" s="5"/>
      <c r="G717" s="1"/>
      <c r="H717" s="1"/>
    </row>
    <row r="718" spans="1:8" ht="19.5" customHeight="1">
      <c r="A718" s="5"/>
      <c r="B718" s="2"/>
      <c r="C718" s="3"/>
      <c r="D718" s="10"/>
      <c r="E718" s="114"/>
      <c r="F718" s="5"/>
      <c r="G718" s="1"/>
      <c r="H718" s="1"/>
    </row>
    <row r="719" spans="1:8" ht="19.5" customHeight="1">
      <c r="A719" s="5"/>
      <c r="B719" s="2"/>
      <c r="C719" s="3"/>
      <c r="D719" s="10"/>
      <c r="E719" s="114"/>
      <c r="F719" s="5"/>
      <c r="G719" s="1"/>
      <c r="H719" s="1"/>
    </row>
    <row r="720" spans="1:8" ht="19.5" customHeight="1">
      <c r="A720" s="5"/>
      <c r="B720" s="2"/>
      <c r="C720" s="3"/>
      <c r="D720" s="10"/>
      <c r="E720" s="114"/>
      <c r="F720" s="5"/>
      <c r="G720" s="1"/>
      <c r="H720" s="1"/>
    </row>
    <row r="721" spans="1:8" ht="19.5" customHeight="1">
      <c r="A721" s="5"/>
      <c r="B721" s="2"/>
      <c r="C721" s="3"/>
      <c r="D721" s="10"/>
      <c r="E721" s="114"/>
      <c r="F721" s="5"/>
      <c r="G721" s="1"/>
      <c r="H721" s="1"/>
    </row>
    <row r="722" spans="1:8" ht="19.5" customHeight="1">
      <c r="A722" s="5"/>
      <c r="B722" s="2"/>
      <c r="C722" s="3"/>
      <c r="D722" s="10"/>
      <c r="E722" s="114"/>
      <c r="F722" s="5"/>
      <c r="G722" s="1"/>
      <c r="H722" s="1"/>
    </row>
    <row r="723" spans="1:8" ht="19.5" customHeight="1">
      <c r="A723" s="5"/>
      <c r="B723" s="2"/>
      <c r="C723" s="3"/>
      <c r="D723" s="10"/>
      <c r="E723" s="114"/>
      <c r="F723" s="5"/>
      <c r="G723" s="1"/>
      <c r="H723" s="1"/>
    </row>
    <row r="724" spans="1:8" ht="19.5" customHeight="1">
      <c r="A724" s="5"/>
      <c r="B724" s="2"/>
      <c r="C724" s="3"/>
      <c r="D724" s="10"/>
      <c r="E724" s="114"/>
      <c r="F724" s="5"/>
      <c r="G724" s="1"/>
      <c r="H724" s="1"/>
    </row>
    <row r="725" spans="1:8" ht="19.5" customHeight="1">
      <c r="A725" s="5"/>
      <c r="B725" s="2"/>
      <c r="C725" s="3"/>
      <c r="D725" s="10"/>
      <c r="E725" s="114"/>
      <c r="F725" s="5"/>
      <c r="G725" s="1"/>
      <c r="H725" s="1"/>
    </row>
    <row r="726" spans="1:8" ht="19.5" customHeight="1">
      <c r="A726" s="5"/>
      <c r="B726" s="2"/>
      <c r="C726" s="3"/>
      <c r="D726" s="10"/>
      <c r="E726" s="114"/>
      <c r="F726" s="5"/>
      <c r="G726" s="1"/>
      <c r="H726" s="1"/>
    </row>
    <row r="727" spans="1:8" ht="19.5" customHeight="1">
      <c r="A727" s="5"/>
      <c r="B727" s="2"/>
      <c r="C727" s="3"/>
      <c r="D727" s="10"/>
      <c r="E727" s="114"/>
      <c r="F727" s="5"/>
      <c r="G727" s="1"/>
      <c r="H727" s="1"/>
    </row>
    <row r="728" spans="1:8" ht="19.5" customHeight="1">
      <c r="A728" s="5"/>
      <c r="B728" s="2"/>
      <c r="C728" s="3"/>
      <c r="D728" s="10"/>
      <c r="E728" s="114"/>
      <c r="F728" s="5"/>
      <c r="G728" s="1"/>
      <c r="H728" s="1"/>
    </row>
    <row r="729" spans="1:8" ht="19.5" customHeight="1">
      <c r="A729" s="5"/>
      <c r="B729" s="2"/>
      <c r="C729" s="3"/>
      <c r="D729" s="10"/>
      <c r="E729" s="114"/>
      <c r="F729" s="5"/>
      <c r="G729" s="1"/>
      <c r="H729" s="1"/>
    </row>
    <row r="730" spans="1:8" ht="19.5" customHeight="1">
      <c r="A730" s="5"/>
      <c r="B730" s="2"/>
      <c r="C730" s="3"/>
      <c r="D730" s="10"/>
      <c r="E730" s="114"/>
      <c r="F730" s="5"/>
      <c r="G730" s="1"/>
      <c r="H730" s="1"/>
    </row>
    <row r="731" spans="1:8" ht="19.5" customHeight="1">
      <c r="A731" s="5"/>
      <c r="B731" s="2"/>
      <c r="C731" s="3"/>
      <c r="D731" s="10"/>
      <c r="E731" s="114"/>
      <c r="F731" s="5"/>
      <c r="G731" s="1"/>
      <c r="H731" s="1"/>
    </row>
    <row r="732" spans="1:8" ht="19.5" customHeight="1">
      <c r="A732" s="5"/>
      <c r="B732" s="2"/>
      <c r="C732" s="3"/>
      <c r="D732" s="10"/>
      <c r="E732" s="114"/>
      <c r="F732" s="5"/>
      <c r="G732" s="1"/>
      <c r="H732" s="1"/>
    </row>
    <row r="733" spans="1:8" ht="19.5" customHeight="1">
      <c r="A733" s="5"/>
      <c r="B733" s="2"/>
      <c r="C733" s="3"/>
      <c r="D733" s="10"/>
      <c r="E733" s="114"/>
      <c r="F733" s="5"/>
      <c r="G733" s="1"/>
      <c r="H733" s="1"/>
    </row>
    <row r="734" spans="1:8" ht="19.5" customHeight="1">
      <c r="A734" s="5"/>
      <c r="B734" s="2"/>
      <c r="C734" s="3"/>
      <c r="D734" s="10"/>
      <c r="E734" s="114"/>
      <c r="F734" s="5"/>
      <c r="G734" s="1"/>
      <c r="H734" s="1"/>
    </row>
    <row r="735" spans="1:8" ht="19.5" customHeight="1">
      <c r="A735" s="5"/>
      <c r="B735" s="2"/>
      <c r="C735" s="3"/>
      <c r="D735" s="10"/>
      <c r="E735" s="114"/>
      <c r="F735" s="5"/>
      <c r="G735" s="1"/>
      <c r="H735" s="1"/>
    </row>
    <row r="736" spans="1:8" ht="19.5" customHeight="1">
      <c r="A736" s="5"/>
      <c r="B736" s="2"/>
      <c r="C736" s="3"/>
      <c r="D736" s="10"/>
      <c r="E736" s="114"/>
      <c r="F736" s="5"/>
      <c r="G736" s="1"/>
      <c r="H736" s="1"/>
    </row>
    <row r="737" spans="1:8" ht="19.5" customHeight="1">
      <c r="A737" s="5"/>
      <c r="B737" s="2"/>
      <c r="C737" s="3"/>
      <c r="D737" s="10"/>
      <c r="E737" s="114"/>
      <c r="F737" s="5"/>
      <c r="G737" s="1"/>
      <c r="H737" s="1"/>
    </row>
    <row r="738" spans="1:8" ht="19.5" customHeight="1">
      <c r="A738" s="5"/>
      <c r="B738" s="2"/>
      <c r="C738" s="3"/>
      <c r="D738" s="10"/>
      <c r="E738" s="114"/>
      <c r="F738" s="5"/>
      <c r="G738" s="1"/>
      <c r="H738" s="1"/>
    </row>
    <row r="739" spans="1:8" ht="19.5" customHeight="1">
      <c r="A739" s="5"/>
      <c r="B739" s="2"/>
      <c r="C739" s="3"/>
      <c r="D739" s="10"/>
      <c r="E739" s="114"/>
      <c r="F739" s="5"/>
      <c r="G739" s="1"/>
      <c r="H739" s="1"/>
    </row>
    <row r="740" spans="1:8" ht="19.5" customHeight="1">
      <c r="A740" s="5"/>
      <c r="B740" s="2"/>
      <c r="C740" s="3"/>
      <c r="D740" s="10"/>
      <c r="E740" s="114"/>
      <c r="F740" s="5"/>
      <c r="G740" s="1"/>
      <c r="H740" s="1"/>
    </row>
    <row r="741" spans="1:8" ht="19.5" customHeight="1">
      <c r="A741" s="5"/>
      <c r="B741" s="2"/>
      <c r="C741" s="3"/>
      <c r="D741" s="10"/>
      <c r="E741" s="114"/>
      <c r="F741" s="5"/>
      <c r="G741" s="1"/>
      <c r="H741" s="1"/>
    </row>
    <row r="742" spans="1:8" ht="19.5" customHeight="1">
      <c r="A742" s="5"/>
      <c r="B742" s="2"/>
      <c r="C742" s="3"/>
      <c r="D742" s="10"/>
      <c r="E742" s="114"/>
      <c r="F742" s="5"/>
      <c r="G742" s="1"/>
      <c r="H742" s="1"/>
    </row>
    <row r="743" spans="1:8" ht="19.5" customHeight="1">
      <c r="A743" s="5"/>
      <c r="B743" s="2"/>
      <c r="C743" s="3"/>
      <c r="D743" s="10"/>
      <c r="E743" s="114"/>
      <c r="F743" s="5"/>
      <c r="G743" s="1"/>
      <c r="H743" s="1"/>
    </row>
    <row r="744" spans="1:8" ht="19.5" customHeight="1">
      <c r="A744" s="5"/>
      <c r="B744" s="2"/>
      <c r="C744" s="3"/>
      <c r="D744" s="10"/>
      <c r="E744" s="114"/>
      <c r="F744" s="5"/>
      <c r="G744" s="1"/>
      <c r="H744" s="1"/>
    </row>
    <row r="745" spans="1:8" ht="19.5" customHeight="1">
      <c r="A745" s="5"/>
      <c r="B745" s="2"/>
      <c r="C745" s="3"/>
      <c r="D745" s="10"/>
      <c r="E745" s="114"/>
      <c r="F745" s="5"/>
      <c r="G745" s="1"/>
      <c r="H745" s="1"/>
    </row>
    <row r="746" spans="1:8" ht="19.5" customHeight="1">
      <c r="A746" s="5"/>
      <c r="B746" s="2"/>
      <c r="C746" s="3"/>
      <c r="D746" s="10"/>
      <c r="E746" s="114"/>
      <c r="F746" s="5"/>
      <c r="G746" s="1"/>
      <c r="H746" s="1"/>
    </row>
    <row r="747" spans="1:8" ht="19.5" customHeight="1">
      <c r="A747" s="5"/>
      <c r="B747" s="2"/>
      <c r="C747" s="3"/>
      <c r="D747" s="10"/>
      <c r="E747" s="114"/>
      <c r="F747" s="5"/>
      <c r="G747" s="1"/>
      <c r="H747" s="1"/>
    </row>
    <row r="748" spans="1:8" ht="19.5" customHeight="1">
      <c r="A748" s="5"/>
      <c r="B748" s="2"/>
      <c r="C748" s="3"/>
      <c r="D748" s="10"/>
      <c r="E748" s="114"/>
      <c r="F748" s="5"/>
      <c r="G748" s="1"/>
      <c r="H748" s="1"/>
    </row>
    <row r="749" spans="1:8" ht="19.5" customHeight="1">
      <c r="A749" s="5"/>
      <c r="B749" s="2"/>
      <c r="C749" s="3"/>
      <c r="D749" s="10"/>
      <c r="E749" s="114"/>
      <c r="F749" s="5"/>
      <c r="G749" s="1"/>
      <c r="H749" s="1"/>
    </row>
    <row r="750" spans="1:8" ht="19.5" customHeight="1">
      <c r="A750" s="5"/>
      <c r="B750" s="2"/>
      <c r="C750" s="3"/>
      <c r="D750" s="10"/>
      <c r="E750" s="114"/>
      <c r="F750" s="5"/>
      <c r="G750" s="1"/>
      <c r="H750" s="1"/>
    </row>
    <row r="751" spans="1:8" ht="19.5" customHeight="1">
      <c r="A751" s="5"/>
      <c r="B751" s="2"/>
      <c r="C751" s="3"/>
      <c r="D751" s="10"/>
      <c r="E751" s="114"/>
      <c r="F751" s="5"/>
      <c r="G751" s="1"/>
      <c r="H751" s="1"/>
    </row>
    <row r="752" spans="1:8" ht="19.5" customHeight="1">
      <c r="A752" s="5"/>
      <c r="B752" s="2"/>
      <c r="C752" s="3"/>
      <c r="D752" s="10"/>
      <c r="E752" s="114"/>
      <c r="F752" s="5"/>
      <c r="G752" s="1"/>
      <c r="H752" s="1"/>
    </row>
    <row r="753" spans="1:8" ht="19.5" customHeight="1">
      <c r="A753" s="5"/>
      <c r="B753" s="2"/>
      <c r="C753" s="3"/>
      <c r="D753" s="10"/>
      <c r="E753" s="114"/>
      <c r="F753" s="5"/>
      <c r="G753" s="1"/>
      <c r="H753" s="1"/>
    </row>
    <row r="754" spans="1:8" ht="19.5" customHeight="1">
      <c r="A754" s="5"/>
      <c r="B754" s="2"/>
      <c r="C754" s="3"/>
      <c r="D754" s="10"/>
      <c r="E754" s="114"/>
      <c r="F754" s="5"/>
      <c r="G754" s="1"/>
      <c r="H754" s="1"/>
    </row>
    <row r="755" spans="1:8" ht="19.5" customHeight="1">
      <c r="A755" s="5"/>
      <c r="B755" s="2"/>
      <c r="C755" s="3"/>
      <c r="D755" s="10"/>
      <c r="E755" s="114"/>
      <c r="F755" s="5"/>
      <c r="G755" s="1"/>
      <c r="H755" s="1"/>
    </row>
    <row r="756" spans="1:8" ht="19.5" customHeight="1">
      <c r="A756" s="5"/>
      <c r="B756" s="2"/>
      <c r="C756" s="3"/>
      <c r="D756" s="10"/>
      <c r="E756" s="114"/>
      <c r="F756" s="5"/>
      <c r="G756" s="1"/>
      <c r="H756" s="1"/>
    </row>
    <row r="757" spans="1:8" ht="19.5" customHeight="1">
      <c r="A757" s="5"/>
      <c r="B757" s="2"/>
      <c r="C757" s="3"/>
      <c r="D757" s="10"/>
      <c r="E757" s="114"/>
      <c r="F757" s="5"/>
      <c r="G757" s="1"/>
      <c r="H757" s="1"/>
    </row>
    <row r="758" spans="1:8" ht="19.5" customHeight="1">
      <c r="A758" s="5"/>
      <c r="B758" s="2"/>
      <c r="C758" s="3"/>
      <c r="D758" s="10"/>
      <c r="E758" s="114"/>
      <c r="F758" s="5"/>
      <c r="G758" s="1"/>
      <c r="H758" s="1"/>
    </row>
    <row r="759" spans="1:8" ht="19.5" customHeight="1">
      <c r="A759" s="5"/>
      <c r="B759" s="2"/>
      <c r="C759" s="3"/>
      <c r="D759" s="10"/>
      <c r="E759" s="114"/>
      <c r="F759" s="5"/>
      <c r="G759" s="1"/>
      <c r="H759" s="1"/>
    </row>
    <row r="760" spans="1:8" ht="19.5" customHeight="1">
      <c r="A760" s="5"/>
      <c r="B760" s="2"/>
      <c r="C760" s="3"/>
      <c r="D760" s="10"/>
      <c r="E760" s="114"/>
      <c r="F760" s="5"/>
      <c r="G760" s="1"/>
      <c r="H760" s="1"/>
    </row>
    <row r="761" spans="1:8" ht="19.5" customHeight="1">
      <c r="A761" s="5"/>
      <c r="B761" s="2"/>
      <c r="C761" s="3"/>
      <c r="D761" s="10"/>
      <c r="E761" s="114"/>
      <c r="F761" s="5"/>
      <c r="G761" s="1"/>
      <c r="H761" s="1"/>
    </row>
    <row r="762" spans="1:8" ht="19.5" customHeight="1">
      <c r="A762" s="5"/>
      <c r="B762" s="2"/>
      <c r="C762" s="3"/>
      <c r="D762" s="10"/>
      <c r="E762" s="114"/>
      <c r="F762" s="5"/>
      <c r="G762" s="1"/>
      <c r="H762" s="1"/>
    </row>
    <row r="763" spans="1:8" ht="19.5" customHeight="1">
      <c r="A763" s="5"/>
      <c r="B763" s="2"/>
      <c r="C763" s="3"/>
      <c r="D763" s="10"/>
      <c r="E763" s="114"/>
      <c r="F763" s="5"/>
      <c r="G763" s="1"/>
      <c r="H763" s="1"/>
    </row>
    <row r="764" spans="1:8" ht="19.5" customHeight="1">
      <c r="A764" s="5"/>
      <c r="B764" s="2"/>
      <c r="C764" s="3"/>
      <c r="D764" s="10"/>
      <c r="E764" s="114"/>
      <c r="F764" s="5"/>
      <c r="G764" s="1"/>
      <c r="H764" s="1"/>
    </row>
    <row r="765" spans="1:8" ht="19.5" customHeight="1">
      <c r="A765" s="5"/>
      <c r="B765" s="2"/>
      <c r="C765" s="3"/>
      <c r="D765" s="10"/>
      <c r="E765" s="114"/>
      <c r="F765" s="5"/>
      <c r="G765" s="1"/>
      <c r="H765" s="1"/>
    </row>
    <row r="766" spans="1:8" ht="19.5" customHeight="1">
      <c r="A766" s="5"/>
      <c r="B766" s="2"/>
      <c r="C766" s="3"/>
      <c r="D766" s="10"/>
      <c r="E766" s="114"/>
      <c r="F766" s="5"/>
      <c r="G766" s="1"/>
      <c r="H766" s="1"/>
    </row>
    <row r="767" spans="1:8" ht="19.5" customHeight="1">
      <c r="A767" s="5"/>
      <c r="B767" s="2"/>
      <c r="C767" s="3"/>
      <c r="D767" s="10"/>
      <c r="E767" s="114"/>
      <c r="F767" s="5"/>
      <c r="G767" s="1"/>
      <c r="H767" s="1"/>
    </row>
    <row r="768" spans="1:8" ht="19.5" customHeight="1">
      <c r="A768" s="5"/>
      <c r="B768" s="2"/>
      <c r="C768" s="3"/>
      <c r="D768" s="10"/>
      <c r="E768" s="114"/>
      <c r="F768" s="5"/>
      <c r="G768" s="1"/>
      <c r="H768" s="1"/>
    </row>
    <row r="769" spans="1:8" ht="19.5" customHeight="1">
      <c r="A769" s="5"/>
      <c r="B769" s="2"/>
      <c r="C769" s="3"/>
      <c r="D769" s="10"/>
      <c r="E769" s="114"/>
      <c r="F769" s="5"/>
      <c r="G769" s="1"/>
      <c r="H769" s="1"/>
    </row>
    <row r="770" spans="1:8" ht="19.5" customHeight="1">
      <c r="A770" s="5"/>
      <c r="B770" s="2"/>
      <c r="C770" s="3"/>
      <c r="D770" s="10"/>
      <c r="E770" s="114"/>
      <c r="F770" s="5"/>
      <c r="G770" s="1"/>
      <c r="H770" s="1"/>
    </row>
    <row r="771" spans="1:8" ht="19.5" customHeight="1">
      <c r="A771" s="5"/>
      <c r="B771" s="2"/>
      <c r="C771" s="3"/>
      <c r="D771" s="10"/>
      <c r="E771" s="114"/>
      <c r="F771" s="5"/>
      <c r="G771" s="1"/>
      <c r="H771" s="1"/>
    </row>
    <row r="772" spans="1:8" ht="19.5" customHeight="1">
      <c r="A772" s="5"/>
      <c r="B772" s="2"/>
      <c r="C772" s="3"/>
      <c r="D772" s="10"/>
      <c r="E772" s="114"/>
      <c r="F772" s="5"/>
      <c r="G772" s="1"/>
      <c r="H772" s="1"/>
    </row>
    <row r="773" spans="1:8" ht="19.5" customHeight="1">
      <c r="A773" s="5"/>
      <c r="B773" s="2"/>
      <c r="C773" s="3"/>
      <c r="D773" s="10"/>
      <c r="E773" s="114"/>
      <c r="F773" s="5"/>
      <c r="G773" s="1"/>
      <c r="H773" s="1"/>
    </row>
    <row r="774" spans="1:8" ht="19.5" customHeight="1">
      <c r="A774" s="5"/>
      <c r="B774" s="2"/>
      <c r="C774" s="3"/>
      <c r="D774" s="10"/>
      <c r="E774" s="114"/>
      <c r="F774" s="5"/>
      <c r="G774" s="1"/>
      <c r="H774" s="1"/>
    </row>
    <row r="775" spans="1:8" ht="19.5" customHeight="1">
      <c r="A775" s="5"/>
      <c r="B775" s="2"/>
      <c r="C775" s="3"/>
      <c r="D775" s="10"/>
      <c r="E775" s="114"/>
      <c r="F775" s="5"/>
      <c r="G775" s="1"/>
      <c r="H775" s="1"/>
    </row>
    <row r="776" spans="1:8" ht="19.5" customHeight="1">
      <c r="A776" s="5"/>
      <c r="B776" s="2"/>
      <c r="C776" s="3"/>
      <c r="D776" s="10"/>
      <c r="E776" s="114"/>
      <c r="F776" s="5"/>
      <c r="G776" s="1"/>
      <c r="H776" s="1"/>
    </row>
    <row r="777" spans="1:8" ht="19.5" customHeight="1">
      <c r="A777" s="5"/>
      <c r="B777" s="2"/>
      <c r="C777" s="3"/>
      <c r="D777" s="10"/>
      <c r="E777" s="114"/>
      <c r="F777" s="5"/>
      <c r="G777" s="1"/>
      <c r="H777" s="1"/>
    </row>
    <row r="778" spans="1:8" ht="19.5" customHeight="1">
      <c r="A778" s="5"/>
      <c r="B778" s="2"/>
      <c r="C778" s="3"/>
      <c r="D778" s="10"/>
      <c r="E778" s="114"/>
      <c r="F778" s="5"/>
      <c r="G778" s="1"/>
      <c r="H778" s="1"/>
    </row>
    <row r="779" spans="1:8" ht="19.5" customHeight="1">
      <c r="A779" s="5"/>
      <c r="B779" s="2"/>
      <c r="C779" s="3"/>
      <c r="D779" s="10"/>
      <c r="E779" s="114"/>
      <c r="F779" s="5"/>
      <c r="G779" s="1"/>
      <c r="H779" s="1"/>
    </row>
    <row r="780" spans="1:8" ht="19.5" customHeight="1">
      <c r="A780" s="5"/>
      <c r="B780" s="2"/>
      <c r="C780" s="3"/>
      <c r="D780" s="10"/>
      <c r="E780" s="114"/>
      <c r="F780" s="5"/>
      <c r="G780" s="1"/>
      <c r="H780" s="1"/>
    </row>
    <row r="781" spans="1:8" ht="19.5" customHeight="1">
      <c r="A781" s="5"/>
      <c r="B781" s="2"/>
      <c r="C781" s="3"/>
      <c r="D781" s="10"/>
      <c r="E781" s="114"/>
      <c r="F781" s="5"/>
      <c r="G781" s="1"/>
      <c r="H781" s="1"/>
    </row>
    <row r="782" spans="1:8" ht="19.5" customHeight="1">
      <c r="A782" s="5"/>
      <c r="B782" s="2"/>
      <c r="C782" s="3"/>
      <c r="D782" s="10"/>
      <c r="E782" s="114"/>
      <c r="F782" s="5"/>
      <c r="G782" s="1"/>
      <c r="H782" s="1"/>
    </row>
    <row r="783" spans="1:8" ht="19.5" customHeight="1">
      <c r="A783" s="5"/>
      <c r="B783" s="2"/>
      <c r="C783" s="3"/>
      <c r="D783" s="10"/>
      <c r="E783" s="114"/>
      <c r="F783" s="5"/>
      <c r="G783" s="1"/>
      <c r="H783" s="1"/>
    </row>
    <row r="784" spans="1:8" ht="19.5" customHeight="1">
      <c r="A784" s="5"/>
      <c r="B784" s="2"/>
      <c r="C784" s="3"/>
      <c r="D784" s="10"/>
      <c r="E784" s="114"/>
      <c r="F784" s="5"/>
      <c r="G784" s="1"/>
      <c r="H784" s="1"/>
    </row>
    <row r="785" spans="1:8" ht="19.5" customHeight="1">
      <c r="A785" s="5"/>
      <c r="B785" s="2"/>
      <c r="C785" s="3"/>
      <c r="D785" s="10"/>
      <c r="E785" s="114"/>
      <c r="F785" s="5"/>
      <c r="G785" s="1"/>
      <c r="H785" s="1"/>
    </row>
    <row r="786" spans="1:8" ht="19.5" customHeight="1">
      <c r="A786" s="5"/>
      <c r="B786" s="2"/>
      <c r="C786" s="3"/>
      <c r="D786" s="10"/>
      <c r="E786" s="114"/>
      <c r="F786" s="5"/>
      <c r="G786" s="1"/>
      <c r="H786" s="1"/>
    </row>
    <row r="787" spans="1:8" ht="19.5" customHeight="1">
      <c r="A787" s="5"/>
      <c r="B787" s="2"/>
      <c r="C787" s="3"/>
      <c r="D787" s="10"/>
      <c r="E787" s="114"/>
      <c r="F787" s="5"/>
      <c r="G787" s="1"/>
      <c r="H787" s="1"/>
    </row>
    <row r="788" spans="1:8" ht="19.5" customHeight="1">
      <c r="A788" s="5"/>
      <c r="B788" s="2"/>
      <c r="C788" s="3"/>
      <c r="D788" s="10"/>
      <c r="E788" s="114"/>
      <c r="F788" s="5"/>
      <c r="G788" s="1"/>
      <c r="H788" s="1"/>
    </row>
    <row r="789" spans="1:8" ht="19.5" customHeight="1">
      <c r="A789" s="5"/>
      <c r="B789" s="2"/>
      <c r="C789" s="3"/>
      <c r="D789" s="10"/>
      <c r="E789" s="114"/>
      <c r="F789" s="5"/>
      <c r="G789" s="1"/>
      <c r="H789" s="1"/>
    </row>
    <row r="790" spans="1:8" ht="19.5" customHeight="1">
      <c r="A790" s="5"/>
      <c r="B790" s="2"/>
      <c r="C790" s="3"/>
      <c r="D790" s="10"/>
      <c r="E790" s="114"/>
      <c r="F790" s="5"/>
      <c r="G790" s="1"/>
      <c r="H790" s="1"/>
    </row>
    <row r="791" spans="1:8" ht="19.5" customHeight="1">
      <c r="A791" s="5"/>
      <c r="B791" s="2"/>
      <c r="C791" s="3"/>
      <c r="D791" s="10"/>
      <c r="E791" s="114"/>
      <c r="F791" s="5"/>
      <c r="G791" s="1"/>
      <c r="H791" s="1"/>
    </row>
    <row r="792" spans="1:8" ht="19.5" customHeight="1">
      <c r="A792" s="5"/>
      <c r="B792" s="2"/>
      <c r="C792" s="3"/>
      <c r="D792" s="10"/>
      <c r="E792" s="114"/>
      <c r="F792" s="5"/>
      <c r="G792" s="1"/>
      <c r="H792" s="1"/>
    </row>
    <row r="793" spans="1:8" ht="19.5" customHeight="1">
      <c r="A793" s="5"/>
      <c r="B793" s="2"/>
      <c r="C793" s="3"/>
      <c r="D793" s="10"/>
      <c r="E793" s="114"/>
      <c r="F793" s="5"/>
      <c r="G793" s="1"/>
      <c r="H793" s="1"/>
    </row>
    <row r="794" spans="1:8" ht="19.5" customHeight="1">
      <c r="A794" s="5"/>
      <c r="B794" s="2"/>
      <c r="C794" s="3"/>
      <c r="D794" s="10"/>
      <c r="E794" s="114"/>
      <c r="F794" s="5"/>
      <c r="G794" s="1"/>
      <c r="H794" s="1"/>
    </row>
    <row r="795" spans="1:8" ht="19.5" customHeight="1">
      <c r="A795" s="5"/>
      <c r="B795" s="2"/>
      <c r="C795" s="3"/>
      <c r="D795" s="10"/>
      <c r="E795" s="114"/>
      <c r="F795" s="5"/>
      <c r="G795" s="1"/>
      <c r="H795" s="1"/>
    </row>
    <row r="796" spans="1:8" ht="19.5" customHeight="1">
      <c r="A796" s="5"/>
      <c r="B796" s="2"/>
      <c r="C796" s="3"/>
      <c r="D796" s="10"/>
      <c r="E796" s="114"/>
      <c r="F796" s="5"/>
      <c r="G796" s="1"/>
      <c r="H796" s="1"/>
    </row>
    <row r="797" spans="1:8" ht="19.5" customHeight="1">
      <c r="A797" s="5"/>
      <c r="B797" s="2"/>
      <c r="C797" s="3"/>
      <c r="D797" s="10"/>
      <c r="E797" s="114"/>
      <c r="F797" s="5"/>
      <c r="G797" s="1"/>
      <c r="H797" s="1"/>
    </row>
    <row r="798" spans="1:8" ht="19.5" customHeight="1">
      <c r="A798" s="5"/>
      <c r="B798" s="2"/>
      <c r="C798" s="3"/>
      <c r="D798" s="10"/>
      <c r="E798" s="114"/>
      <c r="F798" s="5"/>
      <c r="G798" s="1"/>
      <c r="H798" s="1"/>
    </row>
    <row r="799" spans="1:8" ht="19.5" customHeight="1">
      <c r="A799" s="5"/>
      <c r="B799" s="2"/>
      <c r="C799" s="3"/>
      <c r="D799" s="10"/>
      <c r="E799" s="114"/>
      <c r="F799" s="5"/>
      <c r="G799" s="1"/>
      <c r="H799" s="1"/>
    </row>
    <row r="800" spans="1:8" ht="19.5" customHeight="1">
      <c r="A800" s="5"/>
      <c r="B800" s="2"/>
      <c r="C800" s="3"/>
      <c r="D800" s="10"/>
      <c r="E800" s="114"/>
      <c r="F800" s="5"/>
      <c r="G800" s="1"/>
      <c r="H800" s="1"/>
    </row>
    <row r="801" spans="1:8" ht="19.5" customHeight="1">
      <c r="A801" s="5"/>
      <c r="B801" s="2"/>
      <c r="C801" s="3"/>
      <c r="D801" s="10"/>
      <c r="E801" s="114"/>
      <c r="F801" s="5"/>
      <c r="G801" s="1"/>
      <c r="H801" s="1"/>
    </row>
    <row r="802" spans="1:8" ht="19.5" customHeight="1">
      <c r="A802" s="5"/>
      <c r="B802" s="2"/>
      <c r="C802" s="3"/>
      <c r="D802" s="10"/>
      <c r="E802" s="114"/>
      <c r="F802" s="5"/>
      <c r="G802" s="1"/>
      <c r="H802" s="1"/>
    </row>
    <row r="803" spans="1:8" ht="19.5" customHeight="1">
      <c r="A803" s="5"/>
      <c r="B803" s="2"/>
      <c r="C803" s="3"/>
      <c r="D803" s="10"/>
      <c r="E803" s="114"/>
      <c r="F803" s="5"/>
      <c r="G803" s="1"/>
      <c r="H803" s="1"/>
    </row>
    <row r="804" spans="1:8" ht="19.5" customHeight="1">
      <c r="A804" s="5"/>
      <c r="B804" s="2"/>
      <c r="C804" s="3"/>
      <c r="D804" s="10"/>
      <c r="E804" s="114"/>
      <c r="F804" s="5"/>
      <c r="G804" s="1"/>
      <c r="H804" s="1"/>
    </row>
    <row r="805" spans="1:8" ht="19.5" customHeight="1">
      <c r="A805" s="5"/>
      <c r="B805" s="2"/>
      <c r="C805" s="3"/>
      <c r="D805" s="10"/>
      <c r="E805" s="114"/>
      <c r="F805" s="5"/>
      <c r="G805" s="1"/>
      <c r="H805" s="1"/>
    </row>
    <row r="806" spans="1:8" ht="19.5" customHeight="1">
      <c r="A806" s="5"/>
      <c r="B806" s="2"/>
      <c r="C806" s="3"/>
      <c r="D806" s="10"/>
      <c r="E806" s="114"/>
      <c r="F806" s="5"/>
      <c r="G806" s="1"/>
      <c r="H806" s="1"/>
    </row>
    <row r="807" spans="1:8" ht="19.5" customHeight="1">
      <c r="A807" s="5"/>
      <c r="B807" s="2"/>
      <c r="C807" s="3"/>
      <c r="D807" s="10"/>
      <c r="E807" s="114"/>
      <c r="F807" s="5"/>
      <c r="G807" s="1"/>
      <c r="H807" s="1"/>
    </row>
    <row r="808" spans="1:8" ht="19.5" customHeight="1">
      <c r="A808" s="5"/>
      <c r="B808" s="2"/>
      <c r="C808" s="3"/>
      <c r="D808" s="10"/>
      <c r="E808" s="114"/>
      <c r="F808" s="5"/>
      <c r="G808" s="1"/>
      <c r="H808" s="1"/>
    </row>
    <row r="809" spans="1:8" ht="19.5" customHeight="1">
      <c r="A809" s="5"/>
      <c r="B809" s="2"/>
      <c r="C809" s="3"/>
      <c r="D809" s="10"/>
      <c r="E809" s="114"/>
      <c r="F809" s="5"/>
      <c r="G809" s="1"/>
      <c r="H809" s="1"/>
    </row>
    <row r="810" spans="1:8" ht="19.5" customHeight="1">
      <c r="A810" s="5"/>
      <c r="B810" s="2"/>
      <c r="C810" s="3"/>
      <c r="D810" s="10"/>
      <c r="E810" s="114"/>
      <c r="F810" s="5"/>
      <c r="G810" s="1"/>
      <c r="H810" s="1"/>
    </row>
    <row r="811" spans="1:8" ht="19.5" customHeight="1">
      <c r="A811" s="5"/>
      <c r="B811" s="2"/>
      <c r="C811" s="3"/>
      <c r="D811" s="10"/>
      <c r="E811" s="114"/>
      <c r="F811" s="5"/>
      <c r="G811" s="1"/>
      <c r="H811" s="1"/>
    </row>
    <row r="812" spans="1:8" ht="19.5" customHeight="1">
      <c r="A812" s="5"/>
      <c r="B812" s="2"/>
      <c r="C812" s="3"/>
      <c r="D812" s="10"/>
      <c r="E812" s="114"/>
      <c r="F812" s="5"/>
      <c r="G812" s="1"/>
      <c r="H812" s="1"/>
    </row>
    <row r="813" spans="1:8" ht="19.5" customHeight="1">
      <c r="A813" s="5"/>
      <c r="B813" s="2"/>
      <c r="C813" s="3"/>
      <c r="D813" s="10"/>
      <c r="E813" s="114"/>
      <c r="F813" s="5"/>
      <c r="G813" s="1"/>
      <c r="H813" s="1"/>
    </row>
    <row r="814" spans="1:8" ht="19.5" customHeight="1">
      <c r="A814" s="5"/>
      <c r="B814" s="2"/>
      <c r="C814" s="3"/>
      <c r="D814" s="10"/>
      <c r="E814" s="114"/>
      <c r="F814" s="5"/>
      <c r="G814" s="1"/>
      <c r="H814" s="1"/>
    </row>
    <row r="815" spans="1:8" ht="19.5" customHeight="1">
      <c r="A815" s="5"/>
      <c r="B815" s="2"/>
      <c r="C815" s="3"/>
      <c r="D815" s="10"/>
      <c r="E815" s="114"/>
      <c r="F815" s="5"/>
      <c r="G815" s="1"/>
      <c r="H815" s="1"/>
    </row>
    <row r="816" spans="1:8" ht="19.5" customHeight="1">
      <c r="A816" s="5"/>
      <c r="B816" s="2"/>
      <c r="C816" s="3"/>
      <c r="D816" s="10"/>
      <c r="E816" s="114"/>
      <c r="F816" s="5"/>
      <c r="G816" s="1"/>
      <c r="H816" s="1"/>
    </row>
    <row r="817" spans="1:8" ht="19.5" customHeight="1">
      <c r="A817" s="5"/>
      <c r="B817" s="2"/>
      <c r="C817" s="3"/>
      <c r="D817" s="10"/>
      <c r="E817" s="114"/>
      <c r="F817" s="5"/>
      <c r="G817" s="1"/>
      <c r="H817" s="1"/>
    </row>
    <row r="818" spans="1:8" ht="19.5" customHeight="1">
      <c r="A818" s="5"/>
      <c r="B818" s="2"/>
      <c r="C818" s="3"/>
      <c r="D818" s="10"/>
      <c r="E818" s="114"/>
      <c r="F818" s="5"/>
      <c r="G818" s="1"/>
      <c r="H818" s="1"/>
    </row>
    <row r="819" spans="1:8" ht="19.5" customHeight="1">
      <c r="A819" s="5"/>
      <c r="B819" s="2"/>
      <c r="C819" s="3"/>
      <c r="D819" s="10"/>
      <c r="E819" s="114"/>
      <c r="F819" s="5"/>
      <c r="G819" s="1"/>
      <c r="H819" s="1"/>
    </row>
    <row r="820" spans="1:8" ht="19.5" customHeight="1">
      <c r="A820" s="5"/>
      <c r="B820" s="2"/>
      <c r="C820" s="3"/>
      <c r="D820" s="10"/>
      <c r="E820" s="114"/>
      <c r="F820" s="5"/>
      <c r="G820" s="1"/>
      <c r="H820" s="1"/>
    </row>
    <row r="821" spans="1:8" ht="19.5" customHeight="1">
      <c r="A821" s="5"/>
      <c r="B821" s="2"/>
      <c r="C821" s="3"/>
      <c r="D821" s="10"/>
      <c r="E821" s="114"/>
      <c r="F821" s="5"/>
      <c r="G821" s="1"/>
      <c r="H821" s="1"/>
    </row>
    <row r="822" spans="1:8" ht="19.5" customHeight="1">
      <c r="A822" s="5"/>
      <c r="B822" s="2"/>
      <c r="C822" s="3"/>
      <c r="D822" s="10"/>
      <c r="E822" s="114"/>
      <c r="F822" s="5"/>
      <c r="G822" s="1"/>
      <c r="H822" s="1"/>
    </row>
    <row r="823" spans="1:8" ht="19.5" customHeight="1">
      <c r="A823" s="5"/>
      <c r="B823" s="2"/>
      <c r="C823" s="3"/>
      <c r="D823" s="10"/>
      <c r="E823" s="114"/>
      <c r="F823" s="5"/>
      <c r="G823" s="1"/>
      <c r="H823" s="1"/>
    </row>
    <row r="824" spans="1:8" ht="19.5" customHeight="1">
      <c r="A824" s="5"/>
      <c r="B824" s="2"/>
      <c r="C824" s="3"/>
      <c r="D824" s="10"/>
      <c r="E824" s="114"/>
      <c r="F824" s="5"/>
      <c r="G824" s="1"/>
      <c r="H824" s="1"/>
    </row>
    <row r="825" spans="1:8" ht="19.5" customHeight="1">
      <c r="A825" s="5"/>
      <c r="B825" s="2"/>
      <c r="C825" s="3"/>
      <c r="D825" s="10"/>
      <c r="E825" s="114"/>
      <c r="F825" s="5"/>
      <c r="G825" s="1"/>
      <c r="H825" s="1"/>
    </row>
    <row r="826" spans="1:8" ht="19.5" customHeight="1">
      <c r="A826" s="5"/>
      <c r="B826" s="2"/>
      <c r="C826" s="3"/>
      <c r="D826" s="10"/>
      <c r="E826" s="114"/>
      <c r="F826" s="5"/>
      <c r="G826" s="1"/>
      <c r="H826" s="1"/>
    </row>
    <row r="827" spans="1:8" ht="19.5" customHeight="1">
      <c r="A827" s="5"/>
      <c r="B827" s="2"/>
      <c r="C827" s="3"/>
      <c r="D827" s="10"/>
      <c r="E827" s="114"/>
      <c r="F827" s="5"/>
      <c r="G827" s="1"/>
      <c r="H827" s="1"/>
    </row>
    <row r="828" spans="1:8" ht="19.5" customHeight="1">
      <c r="A828" s="5"/>
      <c r="B828" s="2"/>
      <c r="C828" s="3"/>
      <c r="D828" s="10"/>
      <c r="E828" s="114"/>
      <c r="F828" s="5"/>
      <c r="G828" s="1"/>
      <c r="H828" s="1"/>
    </row>
    <row r="829" spans="1:8" ht="19.5" customHeight="1">
      <c r="A829" s="5"/>
      <c r="B829" s="2"/>
      <c r="C829" s="3"/>
      <c r="D829" s="10"/>
      <c r="E829" s="114"/>
      <c r="F829" s="5"/>
      <c r="G829" s="1"/>
      <c r="H829" s="1"/>
    </row>
    <row r="830" spans="1:8" ht="19.5" customHeight="1">
      <c r="A830" s="5"/>
      <c r="B830" s="2"/>
      <c r="C830" s="3"/>
      <c r="D830" s="10"/>
      <c r="E830" s="114"/>
      <c r="F830" s="5"/>
      <c r="G830" s="1"/>
      <c r="H830" s="1"/>
    </row>
    <row r="831" spans="1:8" ht="19.5" customHeight="1">
      <c r="A831" s="5"/>
      <c r="B831" s="2"/>
      <c r="C831" s="3"/>
      <c r="D831" s="10"/>
      <c r="E831" s="114"/>
      <c r="F831" s="5"/>
      <c r="G831" s="1"/>
      <c r="H831" s="1"/>
    </row>
    <row r="832" spans="1:8" ht="19.5" customHeight="1">
      <c r="A832" s="5"/>
      <c r="B832" s="2"/>
      <c r="C832" s="3"/>
      <c r="D832" s="10"/>
      <c r="E832" s="114"/>
      <c r="F832" s="5"/>
      <c r="G832" s="1"/>
      <c r="H832" s="1"/>
    </row>
    <row r="833" spans="1:8" ht="19.5" customHeight="1">
      <c r="A833" s="5"/>
      <c r="B833" s="2"/>
      <c r="C833" s="3"/>
      <c r="D833" s="10"/>
      <c r="E833" s="114"/>
      <c r="F833" s="5"/>
      <c r="G833" s="1"/>
      <c r="H833" s="1"/>
    </row>
    <row r="834" spans="1:8" ht="19.5" customHeight="1">
      <c r="A834" s="5"/>
      <c r="B834" s="2"/>
      <c r="C834" s="3"/>
      <c r="D834" s="10"/>
      <c r="E834" s="114"/>
      <c r="F834" s="5"/>
      <c r="G834" s="1"/>
      <c r="H834" s="1"/>
    </row>
    <row r="835" spans="1:8" ht="19.5" customHeight="1">
      <c r="A835" s="5"/>
      <c r="B835" s="2"/>
      <c r="C835" s="3"/>
      <c r="D835" s="10"/>
      <c r="E835" s="114"/>
      <c r="F835" s="5"/>
      <c r="G835" s="1"/>
      <c r="H835" s="1"/>
    </row>
    <row r="836" spans="1:8" ht="19.5" customHeight="1">
      <c r="A836" s="5"/>
      <c r="B836" s="2"/>
      <c r="C836" s="3"/>
      <c r="D836" s="10"/>
      <c r="E836" s="114"/>
      <c r="F836" s="5"/>
      <c r="G836" s="1"/>
      <c r="H836" s="1"/>
    </row>
    <row r="837" spans="1:8" ht="19.5" customHeight="1">
      <c r="A837" s="5"/>
      <c r="B837" s="2"/>
      <c r="C837" s="3"/>
      <c r="D837" s="10"/>
      <c r="E837" s="114"/>
      <c r="F837" s="5"/>
      <c r="G837" s="1"/>
      <c r="H837" s="1"/>
    </row>
    <row r="838" spans="1:8" ht="19.5" customHeight="1">
      <c r="A838" s="5"/>
      <c r="B838" s="2"/>
      <c r="C838" s="3"/>
      <c r="D838" s="10"/>
      <c r="E838" s="114"/>
      <c r="F838" s="5"/>
      <c r="G838" s="1"/>
      <c r="H838" s="1"/>
    </row>
    <row r="839" spans="1:8" ht="19.5" customHeight="1">
      <c r="A839" s="5"/>
      <c r="B839" s="2"/>
      <c r="C839" s="3"/>
      <c r="D839" s="10"/>
      <c r="E839" s="114"/>
      <c r="F839" s="5"/>
      <c r="G839" s="1"/>
      <c r="H839" s="1"/>
    </row>
    <row r="840" spans="1:8" ht="19.5" customHeight="1">
      <c r="A840" s="5"/>
      <c r="B840" s="2"/>
      <c r="C840" s="3"/>
      <c r="D840" s="10"/>
      <c r="E840" s="114"/>
      <c r="F840" s="5"/>
      <c r="G840" s="1"/>
      <c r="H840" s="1"/>
    </row>
    <row r="841" spans="1:8" ht="19.5" customHeight="1">
      <c r="A841" s="5"/>
      <c r="B841" s="2"/>
      <c r="C841" s="3"/>
      <c r="D841" s="10"/>
      <c r="E841" s="114"/>
      <c r="F841" s="5"/>
      <c r="G841" s="1"/>
      <c r="H841" s="1"/>
    </row>
    <row r="842" spans="1:8" ht="19.5" customHeight="1">
      <c r="A842" s="5"/>
      <c r="B842" s="2"/>
      <c r="C842" s="3"/>
      <c r="D842" s="10"/>
      <c r="E842" s="114"/>
      <c r="F842" s="5"/>
      <c r="G842" s="1"/>
      <c r="H842" s="1"/>
    </row>
    <row r="843" spans="1:8" ht="19.5" customHeight="1">
      <c r="A843" s="5"/>
      <c r="B843" s="2"/>
      <c r="C843" s="3"/>
      <c r="D843" s="10"/>
      <c r="E843" s="114"/>
      <c r="F843" s="5"/>
      <c r="G843" s="1"/>
      <c r="H843" s="1"/>
    </row>
    <row r="844" spans="1:8" ht="19.5" customHeight="1">
      <c r="A844" s="5"/>
      <c r="B844" s="2"/>
      <c r="C844" s="3"/>
      <c r="D844" s="10"/>
      <c r="E844" s="114"/>
      <c r="F844" s="5"/>
      <c r="G844" s="1"/>
      <c r="H844" s="1"/>
    </row>
    <row r="845" spans="1:8" ht="19.5" customHeight="1">
      <c r="A845" s="5"/>
      <c r="B845" s="2"/>
      <c r="C845" s="3"/>
      <c r="D845" s="10"/>
      <c r="E845" s="114"/>
      <c r="F845" s="5"/>
      <c r="G845" s="1"/>
      <c r="H845" s="1"/>
    </row>
    <row r="846" spans="1:8" ht="19.5" customHeight="1">
      <c r="A846" s="5"/>
      <c r="B846" s="2"/>
      <c r="C846" s="3"/>
      <c r="D846" s="10"/>
      <c r="E846" s="114"/>
      <c r="F846" s="5"/>
      <c r="G846" s="1"/>
      <c r="H846" s="1"/>
    </row>
    <row r="847" spans="1:8" ht="19.5" customHeight="1">
      <c r="A847" s="5"/>
      <c r="B847" s="2"/>
      <c r="C847" s="3"/>
      <c r="D847" s="10"/>
      <c r="E847" s="114"/>
      <c r="F847" s="5"/>
      <c r="G847" s="1"/>
      <c r="H847" s="1"/>
    </row>
    <row r="848" spans="1:8" ht="19.5" customHeight="1">
      <c r="A848" s="5"/>
      <c r="B848" s="2"/>
      <c r="C848" s="3"/>
      <c r="D848" s="10"/>
      <c r="E848" s="114"/>
      <c r="F848" s="5"/>
      <c r="G848" s="1"/>
      <c r="H848" s="1"/>
    </row>
    <row r="849" spans="1:8" ht="19.5" customHeight="1">
      <c r="A849" s="5"/>
      <c r="B849" s="2"/>
      <c r="C849" s="3"/>
      <c r="D849" s="10"/>
      <c r="E849" s="114"/>
      <c r="F849" s="5"/>
      <c r="G849" s="1"/>
      <c r="H849" s="1"/>
    </row>
    <row r="850" spans="1:8" ht="19.5" customHeight="1">
      <c r="A850" s="5"/>
      <c r="B850" s="2"/>
      <c r="C850" s="3"/>
      <c r="D850" s="10"/>
      <c r="E850" s="114"/>
      <c r="F850" s="5"/>
      <c r="G850" s="1"/>
      <c r="H850" s="1"/>
    </row>
    <row r="851" spans="1:8" ht="19.5" customHeight="1">
      <c r="A851" s="5"/>
      <c r="B851" s="2"/>
      <c r="C851" s="3"/>
      <c r="D851" s="10"/>
      <c r="E851" s="114"/>
      <c r="F851" s="5"/>
      <c r="G851" s="1"/>
      <c r="H851" s="1"/>
    </row>
    <row r="852" spans="1:8" ht="19.5" customHeight="1">
      <c r="A852" s="5"/>
      <c r="B852" s="2"/>
      <c r="C852" s="3"/>
      <c r="D852" s="10"/>
      <c r="E852" s="114"/>
      <c r="F852" s="5"/>
      <c r="G852" s="1"/>
      <c r="H852" s="1"/>
    </row>
    <row r="853" spans="1:8" ht="19.5" customHeight="1">
      <c r="A853" s="5"/>
      <c r="B853" s="2"/>
      <c r="C853" s="3"/>
      <c r="D853" s="10"/>
      <c r="E853" s="114"/>
      <c r="F853" s="5"/>
      <c r="G853" s="1"/>
      <c r="H853" s="1"/>
    </row>
    <row r="854" spans="1:8" ht="19.5" customHeight="1">
      <c r="A854" s="5"/>
      <c r="B854" s="2"/>
      <c r="C854" s="3"/>
      <c r="D854" s="10"/>
      <c r="E854" s="114"/>
      <c r="F854" s="5"/>
      <c r="G854" s="1"/>
      <c r="H854" s="1"/>
    </row>
    <row r="855" spans="1:8" ht="19.5" customHeight="1">
      <c r="A855" s="5"/>
      <c r="B855" s="2"/>
      <c r="C855" s="3"/>
      <c r="D855" s="10"/>
      <c r="E855" s="114"/>
      <c r="F855" s="5"/>
      <c r="G855" s="1"/>
      <c r="H855" s="1"/>
    </row>
    <row r="856" spans="1:8" ht="19.5" customHeight="1">
      <c r="A856" s="5"/>
      <c r="B856" s="2"/>
      <c r="C856" s="3"/>
      <c r="D856" s="10"/>
      <c r="E856" s="114"/>
      <c r="F856" s="5"/>
      <c r="G856" s="1"/>
      <c r="H856" s="1"/>
    </row>
    <row r="857" spans="1:8" ht="19.5" customHeight="1">
      <c r="A857" s="5"/>
      <c r="B857" s="2"/>
      <c r="C857" s="3"/>
      <c r="D857" s="10"/>
      <c r="E857" s="114"/>
      <c r="F857" s="5"/>
      <c r="G857" s="1"/>
      <c r="H857" s="1"/>
    </row>
    <row r="858" spans="1:8" ht="19.5" customHeight="1">
      <c r="A858" s="5"/>
      <c r="B858" s="2"/>
      <c r="C858" s="3"/>
      <c r="D858" s="10"/>
      <c r="E858" s="114"/>
      <c r="F858" s="5"/>
      <c r="G858" s="1"/>
      <c r="H858" s="1"/>
    </row>
    <row r="859" spans="1:8" ht="19.5" customHeight="1">
      <c r="A859" s="5"/>
      <c r="B859" s="2"/>
      <c r="C859" s="3"/>
      <c r="D859" s="10"/>
      <c r="E859" s="114"/>
      <c r="F859" s="5"/>
      <c r="G859" s="1"/>
      <c r="H859" s="1"/>
    </row>
    <row r="860" spans="1:8" ht="19.5" customHeight="1">
      <c r="A860" s="5"/>
      <c r="B860" s="2"/>
      <c r="C860" s="3"/>
      <c r="D860" s="10"/>
      <c r="E860" s="114"/>
      <c r="F860" s="5"/>
      <c r="G860" s="1"/>
      <c r="H860" s="1"/>
    </row>
    <row r="861" spans="1:8" ht="19.5" customHeight="1">
      <c r="A861" s="5"/>
      <c r="B861" s="2"/>
      <c r="C861" s="3"/>
      <c r="D861" s="10"/>
      <c r="E861" s="114"/>
      <c r="F861" s="5"/>
      <c r="G861" s="1"/>
      <c r="H861" s="1"/>
    </row>
    <row r="862" spans="1:8" ht="19.5" customHeight="1">
      <c r="A862" s="5"/>
      <c r="B862" s="2"/>
      <c r="C862" s="3"/>
      <c r="D862" s="10"/>
      <c r="E862" s="114"/>
      <c r="F862" s="5"/>
      <c r="G862" s="1"/>
      <c r="H862" s="1"/>
    </row>
    <row r="863" spans="1:8" ht="19.5" customHeight="1">
      <c r="A863" s="5"/>
      <c r="B863" s="2"/>
      <c r="C863" s="3"/>
      <c r="D863" s="10"/>
      <c r="E863" s="114"/>
      <c r="F863" s="5"/>
      <c r="G863" s="1"/>
      <c r="H863" s="1"/>
    </row>
    <row r="864" spans="1:8" ht="19.5" customHeight="1">
      <c r="A864" s="5"/>
      <c r="B864" s="2"/>
      <c r="C864" s="3"/>
      <c r="D864" s="10"/>
      <c r="E864" s="114"/>
      <c r="F864" s="5"/>
      <c r="G864" s="1"/>
      <c r="H864" s="1"/>
    </row>
    <row r="865" spans="1:8" ht="19.5" customHeight="1">
      <c r="A865" s="5"/>
      <c r="B865" s="2"/>
      <c r="C865" s="3"/>
      <c r="D865" s="10"/>
      <c r="E865" s="114"/>
      <c r="F865" s="5"/>
      <c r="G865" s="1"/>
      <c r="H865" s="1"/>
    </row>
    <row r="866" spans="1:8" ht="19.5" customHeight="1">
      <c r="A866" s="5"/>
      <c r="B866" s="2"/>
      <c r="C866" s="3"/>
      <c r="D866" s="10"/>
      <c r="E866" s="114"/>
      <c r="F866" s="5"/>
      <c r="G866" s="1"/>
      <c r="H866" s="1"/>
    </row>
    <row r="867" spans="1:8" ht="19.5" customHeight="1">
      <c r="A867" s="5"/>
      <c r="B867" s="2"/>
      <c r="C867" s="3"/>
      <c r="D867" s="10"/>
      <c r="E867" s="114"/>
      <c r="F867" s="5"/>
      <c r="G867" s="1"/>
      <c r="H867" s="1"/>
    </row>
    <row r="868" spans="1:8" ht="19.5" customHeight="1">
      <c r="A868" s="5"/>
      <c r="B868" s="2"/>
      <c r="C868" s="3"/>
      <c r="D868" s="10"/>
      <c r="E868" s="114"/>
      <c r="F868" s="5"/>
      <c r="G868" s="1"/>
      <c r="H868" s="1"/>
    </row>
    <row r="869" spans="1:8" ht="19.5" customHeight="1">
      <c r="A869" s="5"/>
      <c r="B869" s="2"/>
      <c r="C869" s="3"/>
      <c r="D869" s="10"/>
      <c r="E869" s="114"/>
      <c r="F869" s="5"/>
      <c r="G869" s="1"/>
      <c r="H869" s="1"/>
    </row>
    <row r="870" spans="1:8" ht="19.5" customHeight="1">
      <c r="A870" s="5"/>
      <c r="B870" s="2"/>
      <c r="C870" s="3"/>
      <c r="D870" s="10"/>
      <c r="E870" s="114"/>
      <c r="F870" s="5"/>
      <c r="G870" s="1"/>
      <c r="H870" s="1"/>
    </row>
    <row r="871" spans="1:8" ht="19.5" customHeight="1">
      <c r="A871" s="5"/>
      <c r="B871" s="2"/>
      <c r="C871" s="3"/>
      <c r="D871" s="10"/>
      <c r="E871" s="114"/>
      <c r="F871" s="5"/>
      <c r="G871" s="1"/>
      <c r="H871" s="1"/>
    </row>
    <row r="872" spans="1:8" ht="19.5" customHeight="1">
      <c r="A872" s="5"/>
      <c r="B872" s="2"/>
      <c r="C872" s="3"/>
      <c r="D872" s="10"/>
      <c r="E872" s="114"/>
      <c r="F872" s="5"/>
      <c r="G872" s="1"/>
      <c r="H872" s="1"/>
    </row>
    <row r="873" spans="1:8" ht="19.5" customHeight="1">
      <c r="A873" s="5"/>
      <c r="B873" s="2"/>
      <c r="C873" s="3"/>
      <c r="D873" s="10"/>
      <c r="E873" s="114"/>
      <c r="F873" s="5"/>
      <c r="G873" s="1"/>
      <c r="H873" s="1"/>
    </row>
    <row r="874" spans="1:8" ht="19.5" customHeight="1">
      <c r="A874" s="5"/>
      <c r="B874" s="2"/>
      <c r="C874" s="3"/>
      <c r="D874" s="10"/>
      <c r="E874" s="114"/>
      <c r="F874" s="5"/>
      <c r="G874" s="1"/>
      <c r="H874" s="1"/>
    </row>
    <row r="875" spans="1:8" ht="19.5" customHeight="1">
      <c r="A875" s="5"/>
      <c r="B875" s="2"/>
      <c r="C875" s="3"/>
      <c r="D875" s="10"/>
      <c r="E875" s="114"/>
      <c r="F875" s="5"/>
      <c r="G875" s="1"/>
      <c r="H875" s="1"/>
    </row>
    <row r="876" spans="1:8" ht="19.5" customHeight="1">
      <c r="A876" s="5"/>
      <c r="B876" s="2"/>
      <c r="C876" s="3"/>
      <c r="D876" s="10"/>
      <c r="E876" s="114"/>
      <c r="F876" s="5"/>
      <c r="G876" s="1"/>
      <c r="H876" s="1"/>
    </row>
    <row r="877" spans="1:8" ht="19.5" customHeight="1">
      <c r="A877" s="5"/>
      <c r="B877" s="2"/>
      <c r="C877" s="3"/>
      <c r="D877" s="10"/>
      <c r="E877" s="114"/>
      <c r="F877" s="5"/>
      <c r="G877" s="1"/>
      <c r="H877" s="1"/>
    </row>
    <row r="878" spans="1:8" ht="19.5" customHeight="1">
      <c r="A878" s="5"/>
      <c r="B878" s="2"/>
      <c r="C878" s="3"/>
      <c r="D878" s="10"/>
      <c r="E878" s="114"/>
      <c r="F878" s="5"/>
      <c r="G878" s="1"/>
      <c r="H878" s="1"/>
    </row>
    <row r="879" spans="1:8" ht="19.5" customHeight="1">
      <c r="A879" s="5"/>
      <c r="B879" s="2"/>
      <c r="C879" s="3"/>
      <c r="D879" s="10"/>
      <c r="E879" s="114"/>
      <c r="F879" s="5"/>
      <c r="G879" s="1"/>
      <c r="H879" s="1"/>
    </row>
    <row r="880" spans="1:8" ht="19.5" customHeight="1">
      <c r="A880" s="5"/>
      <c r="B880" s="2"/>
      <c r="C880" s="3"/>
      <c r="D880" s="10"/>
      <c r="E880" s="114"/>
      <c r="F880" s="5"/>
      <c r="G880" s="1"/>
      <c r="H880" s="1"/>
    </row>
    <row r="881" spans="1:8" ht="19.5" customHeight="1">
      <c r="A881" s="5"/>
      <c r="B881" s="2"/>
      <c r="C881" s="3"/>
      <c r="D881" s="10"/>
      <c r="E881" s="114"/>
      <c r="F881" s="5"/>
      <c r="G881" s="1"/>
      <c r="H881" s="1"/>
    </row>
    <row r="882" spans="1:8" ht="19.5" customHeight="1">
      <c r="A882" s="5"/>
      <c r="B882" s="2"/>
      <c r="C882" s="3"/>
      <c r="D882" s="10"/>
      <c r="E882" s="114"/>
      <c r="F882" s="5"/>
      <c r="G882" s="1"/>
      <c r="H882" s="1"/>
    </row>
    <row r="883" spans="1:8" ht="19.5" customHeight="1">
      <c r="A883" s="5"/>
      <c r="B883" s="2"/>
      <c r="C883" s="3"/>
      <c r="D883" s="10"/>
      <c r="E883" s="114"/>
      <c r="F883" s="5"/>
      <c r="G883" s="1"/>
      <c r="H883" s="1"/>
    </row>
    <row r="884" spans="1:8" ht="19.5" customHeight="1">
      <c r="A884" s="5"/>
      <c r="B884" s="2"/>
      <c r="C884" s="3"/>
      <c r="D884" s="10"/>
      <c r="E884" s="114"/>
      <c r="F884" s="5"/>
      <c r="G884" s="1"/>
      <c r="H884" s="1"/>
    </row>
    <row r="885" spans="1:8" ht="19.5" customHeight="1">
      <c r="A885" s="5"/>
      <c r="B885" s="2"/>
      <c r="C885" s="3"/>
      <c r="D885" s="10"/>
      <c r="E885" s="114"/>
      <c r="F885" s="5"/>
      <c r="G885" s="1"/>
      <c r="H885" s="1"/>
    </row>
    <row r="886" spans="1:8" ht="19.5" customHeight="1">
      <c r="A886" s="5"/>
      <c r="B886" s="2"/>
      <c r="C886" s="3"/>
      <c r="D886" s="10"/>
      <c r="E886" s="114"/>
      <c r="F886" s="5"/>
      <c r="G886" s="1"/>
      <c r="H886" s="1"/>
    </row>
    <row r="887" spans="1:8" ht="19.5" customHeight="1">
      <c r="A887" s="5"/>
      <c r="B887" s="2"/>
      <c r="C887" s="3"/>
      <c r="D887" s="10"/>
      <c r="E887" s="114"/>
      <c r="F887" s="5"/>
      <c r="G887" s="1"/>
      <c r="H887" s="1"/>
    </row>
    <row r="888" spans="1:8" ht="19.5" customHeight="1">
      <c r="A888" s="5"/>
      <c r="B888" s="2"/>
      <c r="C888" s="3"/>
      <c r="D888" s="10"/>
      <c r="E888" s="114"/>
      <c r="F888" s="5"/>
      <c r="G888" s="1"/>
      <c r="H888" s="1"/>
    </row>
    <row r="889" spans="1:8" ht="19.5" customHeight="1">
      <c r="A889" s="5"/>
      <c r="B889" s="2"/>
      <c r="C889" s="3"/>
      <c r="D889" s="10"/>
      <c r="E889" s="114"/>
      <c r="F889" s="5"/>
      <c r="G889" s="1"/>
      <c r="H889" s="1"/>
    </row>
    <row r="890" spans="1:8" ht="19.5" customHeight="1">
      <c r="A890" s="5"/>
      <c r="B890" s="2"/>
      <c r="C890" s="3"/>
      <c r="D890" s="10"/>
      <c r="E890" s="114"/>
      <c r="F890" s="5"/>
      <c r="G890" s="1"/>
      <c r="H890" s="1"/>
    </row>
    <row r="891" spans="1:8" ht="19.5" customHeight="1">
      <c r="A891" s="5"/>
      <c r="B891" s="2"/>
      <c r="C891" s="3"/>
      <c r="D891" s="10"/>
      <c r="E891" s="114"/>
      <c r="F891" s="5"/>
      <c r="G891" s="1"/>
      <c r="H891" s="1"/>
    </row>
    <row r="892" spans="1:8" ht="19.5" customHeight="1">
      <c r="A892" s="5"/>
      <c r="B892" s="2"/>
      <c r="C892" s="3"/>
      <c r="D892" s="10"/>
      <c r="E892" s="114"/>
      <c r="F892" s="5"/>
      <c r="G892" s="1"/>
      <c r="H892" s="1"/>
    </row>
    <row r="893" spans="1:8" ht="19.5" customHeight="1">
      <c r="A893" s="5"/>
      <c r="B893" s="2"/>
      <c r="C893" s="3"/>
      <c r="D893" s="10"/>
      <c r="E893" s="114"/>
      <c r="F893" s="5"/>
      <c r="G893" s="1"/>
      <c r="H893" s="1"/>
    </row>
    <row r="894" spans="1:8" ht="19.5" customHeight="1">
      <c r="A894" s="5"/>
      <c r="B894" s="2"/>
      <c r="C894" s="3"/>
      <c r="D894" s="10"/>
      <c r="E894" s="114"/>
      <c r="F894" s="5"/>
      <c r="G894" s="1"/>
      <c r="H894" s="1"/>
    </row>
    <row r="895" spans="1:8" ht="19.5" customHeight="1">
      <c r="A895" s="5"/>
      <c r="B895" s="2"/>
      <c r="C895" s="3"/>
      <c r="D895" s="10"/>
      <c r="E895" s="114"/>
      <c r="F895" s="5"/>
      <c r="G895" s="1"/>
      <c r="H895" s="1"/>
    </row>
    <row r="896" spans="1:8" ht="19.5" customHeight="1">
      <c r="A896" s="5"/>
      <c r="B896" s="2"/>
      <c r="C896" s="3"/>
      <c r="D896" s="10"/>
      <c r="E896" s="114"/>
      <c r="F896" s="5"/>
      <c r="G896" s="1"/>
      <c r="H896" s="1"/>
    </row>
    <row r="897" spans="1:8" ht="19.5" customHeight="1">
      <c r="A897" s="5"/>
      <c r="B897" s="2"/>
      <c r="C897" s="3"/>
      <c r="D897" s="10"/>
      <c r="E897" s="114"/>
      <c r="F897" s="5"/>
      <c r="G897" s="1"/>
      <c r="H897" s="1"/>
    </row>
    <row r="898" spans="1:8" ht="19.5" customHeight="1">
      <c r="A898" s="5"/>
      <c r="B898" s="2"/>
      <c r="C898" s="3"/>
      <c r="D898" s="10"/>
      <c r="E898" s="114"/>
      <c r="F898" s="5"/>
      <c r="G898" s="1"/>
      <c r="H898" s="1"/>
    </row>
    <row r="899" spans="1:8" ht="19.5" customHeight="1">
      <c r="A899" s="5"/>
      <c r="B899" s="2"/>
      <c r="C899" s="3"/>
      <c r="D899" s="10"/>
      <c r="E899" s="114"/>
      <c r="F899" s="5"/>
      <c r="G899" s="1"/>
      <c r="H899" s="1"/>
    </row>
    <row r="900" spans="1:8" ht="19.5" customHeight="1">
      <c r="A900" s="5"/>
      <c r="B900" s="2"/>
      <c r="C900" s="3"/>
      <c r="D900" s="10"/>
      <c r="E900" s="114"/>
      <c r="F900" s="5"/>
      <c r="G900" s="1"/>
      <c r="H900" s="1"/>
    </row>
    <row r="901" spans="1:8" ht="19.5" customHeight="1">
      <c r="A901" s="5"/>
      <c r="B901" s="2"/>
      <c r="C901" s="3"/>
      <c r="D901" s="10"/>
      <c r="E901" s="114"/>
      <c r="F901" s="5"/>
      <c r="G901" s="1"/>
      <c r="H901" s="1"/>
    </row>
    <row r="902" spans="1:8" ht="19.5" customHeight="1">
      <c r="A902" s="5"/>
      <c r="B902" s="2"/>
      <c r="C902" s="3"/>
      <c r="D902" s="10"/>
      <c r="E902" s="114"/>
      <c r="F902" s="5"/>
      <c r="G902" s="1"/>
      <c r="H902" s="1"/>
    </row>
    <row r="903" spans="1:8" ht="19.5" customHeight="1">
      <c r="A903" s="5"/>
      <c r="B903" s="2"/>
      <c r="C903" s="3"/>
      <c r="D903" s="10"/>
      <c r="E903" s="114"/>
      <c r="F903" s="5"/>
      <c r="G903" s="1"/>
      <c r="H903" s="1"/>
    </row>
    <row r="904" spans="1:8" ht="19.5" customHeight="1">
      <c r="A904" s="5"/>
      <c r="B904" s="2"/>
      <c r="C904" s="3"/>
      <c r="D904" s="10"/>
      <c r="E904" s="114"/>
      <c r="F904" s="5"/>
      <c r="G904" s="1"/>
      <c r="H904" s="1"/>
    </row>
    <row r="905" spans="1:8" ht="19.5" customHeight="1">
      <c r="A905" s="5"/>
      <c r="B905" s="2"/>
      <c r="C905" s="3"/>
      <c r="D905" s="10"/>
      <c r="E905" s="114"/>
      <c r="F905" s="5"/>
      <c r="G905" s="1"/>
      <c r="H905" s="1"/>
    </row>
    <row r="906" spans="1:8" ht="19.5" customHeight="1">
      <c r="A906" s="5"/>
      <c r="B906" s="2"/>
      <c r="C906" s="3"/>
      <c r="D906" s="10"/>
      <c r="E906" s="114"/>
      <c r="F906" s="5"/>
      <c r="G906" s="1"/>
      <c r="H906" s="1"/>
    </row>
    <row r="907" spans="1:8" ht="19.5" customHeight="1">
      <c r="A907" s="5"/>
      <c r="B907" s="2"/>
      <c r="C907" s="3"/>
      <c r="D907" s="10"/>
      <c r="E907" s="114"/>
      <c r="F907" s="5"/>
      <c r="G907" s="1"/>
      <c r="H907" s="1"/>
    </row>
    <row r="908" spans="1:8" ht="19.5" customHeight="1">
      <c r="A908" s="5"/>
      <c r="B908" s="2"/>
      <c r="C908" s="3"/>
      <c r="D908" s="10"/>
      <c r="E908" s="114"/>
      <c r="F908" s="5"/>
      <c r="G908" s="1"/>
      <c r="H908" s="1"/>
    </row>
    <row r="909" spans="1:8" ht="19.5" customHeight="1">
      <c r="A909" s="5"/>
      <c r="B909" s="2"/>
      <c r="C909" s="3"/>
      <c r="D909" s="10"/>
      <c r="E909" s="114"/>
      <c r="F909" s="5"/>
      <c r="G909" s="1"/>
      <c r="H909" s="1"/>
    </row>
    <row r="910" spans="1:8" ht="19.5" customHeight="1">
      <c r="A910" s="5"/>
      <c r="B910" s="2"/>
      <c r="C910" s="3"/>
      <c r="D910" s="10"/>
      <c r="E910" s="114"/>
      <c r="F910" s="5"/>
      <c r="G910" s="1"/>
      <c r="H910" s="1"/>
    </row>
    <row r="911" spans="1:8" ht="19.5" customHeight="1">
      <c r="A911" s="5"/>
      <c r="B911" s="2"/>
      <c r="C911" s="3"/>
      <c r="D911" s="10"/>
      <c r="E911" s="114"/>
      <c r="F911" s="5"/>
      <c r="G911" s="1"/>
      <c r="H911" s="1"/>
    </row>
    <row r="912" spans="1:8" ht="19.5" customHeight="1">
      <c r="A912" s="5"/>
      <c r="B912" s="2"/>
      <c r="C912" s="3"/>
      <c r="D912" s="10"/>
      <c r="E912" s="114"/>
      <c r="F912" s="5"/>
      <c r="G912" s="1"/>
      <c r="H912" s="1"/>
    </row>
    <row r="913" spans="1:8" ht="19.5" customHeight="1">
      <c r="A913" s="5"/>
      <c r="B913" s="2"/>
      <c r="C913" s="3"/>
      <c r="D913" s="10"/>
      <c r="E913" s="114"/>
      <c r="F913" s="5"/>
      <c r="G913" s="1"/>
      <c r="H913" s="1"/>
    </row>
    <row r="914" spans="1:8" ht="19.5" customHeight="1">
      <c r="A914" s="5"/>
      <c r="B914" s="2"/>
      <c r="C914" s="3"/>
      <c r="D914" s="10"/>
      <c r="E914" s="114"/>
      <c r="F914" s="5"/>
      <c r="G914" s="1"/>
      <c r="H914" s="1"/>
    </row>
    <row r="915" spans="1:8" ht="19.5" customHeight="1">
      <c r="A915" s="5"/>
      <c r="B915" s="2"/>
      <c r="C915" s="3"/>
      <c r="D915" s="10"/>
      <c r="E915" s="114"/>
      <c r="F915" s="5"/>
      <c r="G915" s="1"/>
      <c r="H915" s="1"/>
    </row>
    <row r="916" spans="1:8" ht="19.5" customHeight="1">
      <c r="A916" s="5"/>
      <c r="B916" s="2"/>
      <c r="C916" s="3"/>
      <c r="D916" s="10"/>
      <c r="E916" s="114"/>
      <c r="F916" s="5"/>
      <c r="G916" s="1"/>
      <c r="H916" s="1"/>
    </row>
    <row r="917" spans="1:8" ht="19.5" customHeight="1">
      <c r="A917" s="5"/>
      <c r="B917" s="2"/>
      <c r="C917" s="3"/>
      <c r="D917" s="10"/>
      <c r="E917" s="114"/>
      <c r="F917" s="5"/>
      <c r="G917" s="1"/>
      <c r="H917" s="1"/>
    </row>
    <row r="918" spans="1:8" ht="19.5" customHeight="1">
      <c r="A918" s="5"/>
      <c r="B918" s="2"/>
      <c r="C918" s="3"/>
      <c r="D918" s="10"/>
      <c r="E918" s="114"/>
      <c r="F918" s="5"/>
      <c r="G918" s="1"/>
      <c r="H918" s="1"/>
    </row>
    <row r="919" spans="1:8" ht="19.5" customHeight="1">
      <c r="A919" s="5"/>
      <c r="B919" s="2"/>
      <c r="C919" s="3"/>
      <c r="D919" s="10"/>
      <c r="E919" s="114"/>
      <c r="F919" s="5"/>
      <c r="G919" s="1"/>
      <c r="H919" s="1"/>
    </row>
    <row r="920" spans="1:8" ht="19.5" customHeight="1">
      <c r="A920" s="5"/>
      <c r="B920" s="2"/>
      <c r="C920" s="3"/>
      <c r="D920" s="10"/>
      <c r="E920" s="114"/>
      <c r="F920" s="5"/>
      <c r="G920" s="1"/>
      <c r="H920" s="1"/>
    </row>
    <row r="921" spans="1:8" ht="19.5" customHeight="1">
      <c r="A921" s="5"/>
      <c r="B921" s="2"/>
      <c r="C921" s="3"/>
      <c r="D921" s="10"/>
      <c r="E921" s="114"/>
      <c r="F921" s="5"/>
      <c r="G921" s="1"/>
      <c r="H921" s="1"/>
    </row>
    <row r="922" spans="1:8" ht="19.5" customHeight="1">
      <c r="A922" s="5"/>
      <c r="B922" s="2"/>
      <c r="C922" s="3"/>
      <c r="D922" s="10"/>
      <c r="E922" s="114"/>
      <c r="F922" s="5"/>
      <c r="G922" s="1"/>
      <c r="H922" s="1"/>
    </row>
    <row r="923" spans="1:8" ht="19.5" customHeight="1">
      <c r="A923" s="5"/>
      <c r="B923" s="2"/>
      <c r="C923" s="3"/>
      <c r="D923" s="10"/>
      <c r="E923" s="114"/>
      <c r="F923" s="5"/>
      <c r="G923" s="1"/>
      <c r="H923" s="1"/>
    </row>
    <row r="924" spans="1:8" ht="19.5" customHeight="1">
      <c r="A924" s="5"/>
      <c r="B924" s="2"/>
      <c r="C924" s="3"/>
      <c r="D924" s="10"/>
      <c r="E924" s="114"/>
      <c r="F924" s="5"/>
      <c r="G924" s="1"/>
      <c r="H924" s="1"/>
    </row>
    <row r="925" spans="1:8" ht="19.5" customHeight="1">
      <c r="A925" s="5"/>
      <c r="B925" s="2"/>
      <c r="C925" s="3"/>
      <c r="D925" s="10"/>
      <c r="E925" s="114"/>
      <c r="F925" s="5"/>
      <c r="G925" s="1"/>
      <c r="H925" s="1"/>
    </row>
    <row r="926" spans="1:8" ht="19.5" customHeight="1">
      <c r="A926" s="5"/>
      <c r="B926" s="2"/>
      <c r="C926" s="3"/>
      <c r="D926" s="10"/>
      <c r="E926" s="114"/>
      <c r="F926" s="5"/>
      <c r="G926" s="1"/>
      <c r="H926" s="1"/>
    </row>
    <row r="927" spans="1:8" ht="19.5" customHeight="1">
      <c r="A927" s="5"/>
      <c r="B927" s="2"/>
      <c r="C927" s="3"/>
      <c r="D927" s="10"/>
      <c r="E927" s="114"/>
      <c r="F927" s="5"/>
      <c r="G927" s="1"/>
      <c r="H927" s="1"/>
    </row>
    <row r="928" spans="1:8" ht="19.5" customHeight="1">
      <c r="A928" s="5"/>
      <c r="B928" s="2"/>
      <c r="C928" s="3"/>
      <c r="D928" s="10"/>
      <c r="E928" s="114"/>
      <c r="F928" s="5"/>
      <c r="G928" s="1"/>
      <c r="H928" s="1"/>
    </row>
    <row r="929" spans="1:8" ht="19.5" customHeight="1">
      <c r="A929" s="5"/>
      <c r="B929" s="2"/>
      <c r="C929" s="3"/>
      <c r="D929" s="10"/>
      <c r="E929" s="114"/>
      <c r="F929" s="5"/>
      <c r="G929" s="1"/>
      <c r="H929" s="1"/>
    </row>
    <row r="930" spans="1:8" ht="19.5" customHeight="1">
      <c r="A930" s="5"/>
      <c r="B930" s="2"/>
      <c r="C930" s="3"/>
      <c r="D930" s="10"/>
      <c r="E930" s="114"/>
      <c r="F930" s="5"/>
      <c r="G930" s="1"/>
      <c r="H930" s="1"/>
    </row>
    <row r="931" spans="1:8" ht="19.5" customHeight="1">
      <c r="A931" s="5"/>
      <c r="B931" s="2"/>
      <c r="C931" s="3"/>
      <c r="D931" s="10"/>
      <c r="E931" s="114"/>
      <c r="F931" s="5"/>
      <c r="G931" s="1"/>
      <c r="H931" s="1"/>
    </row>
    <row r="932" spans="1:8" ht="19.5" customHeight="1">
      <c r="A932" s="5"/>
      <c r="B932" s="2"/>
      <c r="C932" s="3"/>
      <c r="D932" s="10"/>
      <c r="E932" s="114"/>
      <c r="F932" s="5"/>
      <c r="G932" s="1"/>
      <c r="H932" s="1"/>
    </row>
    <row r="933" spans="1:8" ht="19.5" customHeight="1">
      <c r="A933" s="5"/>
      <c r="B933" s="2"/>
      <c r="C933" s="3"/>
      <c r="D933" s="10"/>
      <c r="E933" s="114"/>
      <c r="F933" s="5"/>
      <c r="G933" s="1"/>
      <c r="H933" s="1"/>
    </row>
    <row r="934" spans="1:8" ht="19.5" customHeight="1">
      <c r="A934" s="5"/>
      <c r="B934" s="2"/>
      <c r="C934" s="3"/>
      <c r="D934" s="10"/>
      <c r="E934" s="114"/>
      <c r="F934" s="5"/>
      <c r="G934" s="1"/>
      <c r="H934" s="1"/>
    </row>
    <row r="935" spans="1:8" ht="19.5" customHeight="1">
      <c r="A935" s="5"/>
      <c r="B935" s="2"/>
      <c r="C935" s="3"/>
      <c r="D935" s="10"/>
      <c r="E935" s="114"/>
      <c r="F935" s="5"/>
      <c r="G935" s="1"/>
      <c r="H935" s="1"/>
    </row>
    <row r="936" spans="1:8" ht="19.5" customHeight="1">
      <c r="A936" s="5"/>
      <c r="B936" s="2"/>
      <c r="C936" s="3"/>
      <c r="D936" s="10"/>
      <c r="E936" s="114"/>
      <c r="F936" s="5"/>
      <c r="G936" s="1"/>
      <c r="H936" s="1"/>
    </row>
    <row r="937" spans="1:8" ht="19.5" customHeight="1">
      <c r="A937" s="5"/>
      <c r="B937" s="2"/>
      <c r="C937" s="3"/>
      <c r="D937" s="10"/>
      <c r="E937" s="114"/>
      <c r="F937" s="5"/>
      <c r="G937" s="1"/>
      <c r="H937" s="1"/>
    </row>
    <row r="938" spans="1:8" ht="19.5" customHeight="1">
      <c r="A938" s="5"/>
      <c r="B938" s="2"/>
      <c r="C938" s="3"/>
      <c r="D938" s="10"/>
      <c r="E938" s="114"/>
      <c r="F938" s="5"/>
      <c r="G938" s="1"/>
      <c r="H938" s="1"/>
    </row>
    <row r="939" spans="1:8" ht="19.5" customHeight="1">
      <c r="A939" s="5"/>
      <c r="B939" s="2"/>
      <c r="C939" s="3"/>
      <c r="D939" s="10"/>
      <c r="E939" s="114"/>
      <c r="F939" s="5"/>
      <c r="G939" s="1"/>
      <c r="H939" s="1"/>
    </row>
    <row r="940" spans="1:8" ht="19.5" customHeight="1">
      <c r="A940" s="5"/>
      <c r="B940" s="2"/>
      <c r="C940" s="3"/>
      <c r="D940" s="10"/>
      <c r="E940" s="114"/>
      <c r="F940" s="5"/>
      <c r="G940" s="1"/>
      <c r="H940" s="1"/>
    </row>
    <row r="941" spans="1:8" ht="19.5" customHeight="1">
      <c r="A941" s="5"/>
      <c r="B941" s="2"/>
      <c r="C941" s="3"/>
      <c r="D941" s="10"/>
      <c r="E941" s="114"/>
      <c r="F941" s="5"/>
      <c r="G941" s="1"/>
      <c r="H941" s="1"/>
    </row>
    <row r="942" spans="1:8" ht="19.5" customHeight="1">
      <c r="A942" s="5"/>
      <c r="B942" s="2"/>
      <c r="C942" s="3"/>
      <c r="D942" s="10"/>
      <c r="E942" s="114"/>
      <c r="F942" s="5"/>
      <c r="G942" s="1"/>
      <c r="H942" s="1"/>
    </row>
    <row r="943" spans="1:8" ht="19.5" customHeight="1">
      <c r="A943" s="5"/>
      <c r="B943" s="2"/>
      <c r="C943" s="3"/>
      <c r="D943" s="10"/>
      <c r="E943" s="114"/>
      <c r="F943" s="5"/>
      <c r="G943" s="1"/>
      <c r="H943" s="1"/>
    </row>
    <row r="944" spans="1:8" ht="19.5" customHeight="1">
      <c r="A944" s="5"/>
      <c r="B944" s="2"/>
      <c r="C944" s="3"/>
      <c r="D944" s="10"/>
      <c r="E944" s="114"/>
      <c r="F944" s="5"/>
      <c r="G944" s="1"/>
      <c r="H944" s="1"/>
    </row>
    <row r="945" spans="1:8" ht="19.5" customHeight="1">
      <c r="A945" s="5"/>
      <c r="B945" s="2"/>
      <c r="C945" s="3"/>
      <c r="D945" s="10"/>
      <c r="E945" s="114"/>
      <c r="F945" s="5"/>
      <c r="G945" s="1"/>
      <c r="H945" s="1"/>
    </row>
    <row r="946" spans="1:8" ht="19.5" customHeight="1">
      <c r="A946" s="5"/>
      <c r="B946" s="2"/>
      <c r="C946" s="3"/>
      <c r="D946" s="10"/>
      <c r="E946" s="114"/>
      <c r="F946" s="5"/>
      <c r="G946" s="1"/>
      <c r="H946" s="1"/>
    </row>
    <row r="947" spans="1:8" ht="19.5" customHeight="1">
      <c r="A947" s="5"/>
      <c r="B947" s="2"/>
      <c r="C947" s="3"/>
      <c r="D947" s="10"/>
      <c r="E947" s="114"/>
      <c r="F947" s="5"/>
      <c r="G947" s="1"/>
      <c r="H947" s="1"/>
    </row>
    <row r="948" spans="1:8" ht="19.5" customHeight="1">
      <c r="A948" s="5"/>
      <c r="B948" s="2"/>
      <c r="C948" s="3"/>
      <c r="D948" s="10"/>
      <c r="E948" s="114"/>
      <c r="F948" s="5"/>
      <c r="G948" s="1"/>
      <c r="H948" s="1"/>
    </row>
    <row r="949" spans="1:8" ht="19.5" customHeight="1">
      <c r="A949" s="5"/>
      <c r="B949" s="2"/>
      <c r="C949" s="3"/>
      <c r="D949" s="10"/>
      <c r="E949" s="114"/>
      <c r="F949" s="5"/>
      <c r="G949" s="1"/>
      <c r="H949" s="1"/>
    </row>
    <row r="950" spans="1:8" ht="19.5" customHeight="1">
      <c r="A950" s="5"/>
      <c r="B950" s="2"/>
      <c r="C950" s="3"/>
      <c r="D950" s="10"/>
      <c r="E950" s="114"/>
      <c r="F950" s="5"/>
      <c r="G950" s="1"/>
      <c r="H950" s="1"/>
    </row>
    <row r="951" spans="1:8" ht="19.5" customHeight="1">
      <c r="A951" s="5"/>
      <c r="B951" s="2"/>
      <c r="C951" s="3"/>
      <c r="D951" s="10"/>
      <c r="E951" s="114"/>
      <c r="F951" s="5"/>
      <c r="G951" s="1"/>
      <c r="H951" s="1"/>
    </row>
    <row r="952" spans="1:8" ht="19.5" customHeight="1">
      <c r="A952" s="5"/>
      <c r="B952" s="2"/>
      <c r="C952" s="3"/>
      <c r="D952" s="10"/>
      <c r="E952" s="114"/>
      <c r="F952" s="5"/>
      <c r="G952" s="1"/>
      <c r="H952" s="1"/>
    </row>
    <row r="953" spans="1:8" ht="19.5" customHeight="1">
      <c r="A953" s="5"/>
      <c r="B953" s="2"/>
      <c r="C953" s="3"/>
      <c r="D953" s="10"/>
      <c r="E953" s="114"/>
      <c r="F953" s="5"/>
      <c r="G953" s="1"/>
      <c r="H953" s="1"/>
    </row>
    <row r="954" spans="1:8" ht="19.5" customHeight="1">
      <c r="A954" s="5"/>
      <c r="B954" s="2"/>
      <c r="C954" s="3"/>
      <c r="D954" s="10"/>
      <c r="E954" s="114"/>
      <c r="F954" s="5"/>
      <c r="G954" s="1"/>
      <c r="H954" s="1"/>
    </row>
    <row r="955" spans="1:8" ht="19.5" customHeight="1">
      <c r="A955" s="5"/>
      <c r="B955" s="2"/>
      <c r="C955" s="3"/>
      <c r="D955" s="10"/>
      <c r="E955" s="114"/>
      <c r="F955" s="5"/>
      <c r="G955" s="1"/>
      <c r="H955" s="1"/>
    </row>
    <row r="956" spans="1:8" ht="19.5" customHeight="1">
      <c r="A956" s="5"/>
      <c r="B956" s="2"/>
      <c r="C956" s="3"/>
      <c r="D956" s="10"/>
      <c r="E956" s="114"/>
      <c r="F956" s="5"/>
      <c r="G956" s="1"/>
      <c r="H956" s="1"/>
    </row>
    <row r="957" spans="1:8" ht="19.5" customHeight="1">
      <c r="A957" s="5"/>
      <c r="B957" s="2"/>
      <c r="C957" s="3"/>
      <c r="D957" s="10"/>
      <c r="E957" s="114"/>
      <c r="F957" s="5"/>
      <c r="G957" s="1"/>
      <c r="H957" s="1"/>
    </row>
    <row r="958" spans="1:8" ht="19.5" customHeight="1">
      <c r="A958" s="5"/>
      <c r="B958" s="2"/>
      <c r="C958" s="3"/>
      <c r="D958" s="10"/>
      <c r="E958" s="114"/>
      <c r="F958" s="5"/>
      <c r="G958" s="1"/>
      <c r="H958" s="1"/>
    </row>
    <row r="959" spans="1:8" ht="19.5" customHeight="1">
      <c r="A959" s="5"/>
      <c r="B959" s="2"/>
      <c r="C959" s="3"/>
      <c r="D959" s="10"/>
      <c r="E959" s="114"/>
      <c r="F959" s="5"/>
      <c r="G959" s="1"/>
      <c r="H959" s="1"/>
    </row>
    <row r="960" spans="1:8" ht="19.5" customHeight="1">
      <c r="A960" s="5"/>
      <c r="B960" s="2"/>
      <c r="C960" s="3"/>
      <c r="D960" s="10"/>
      <c r="E960" s="114"/>
      <c r="F960" s="5"/>
      <c r="G960" s="1"/>
      <c r="H960" s="1"/>
    </row>
    <row r="961" spans="1:8" ht="19.5" customHeight="1">
      <c r="A961" s="5"/>
      <c r="B961" s="2"/>
      <c r="C961" s="3"/>
      <c r="D961" s="10"/>
      <c r="E961" s="114"/>
      <c r="F961" s="5"/>
      <c r="G961" s="1"/>
      <c r="H961" s="1"/>
    </row>
    <row r="962" spans="1:8" ht="19.5" customHeight="1">
      <c r="A962" s="5"/>
      <c r="B962" s="2"/>
      <c r="C962" s="3"/>
      <c r="D962" s="10"/>
      <c r="E962" s="114"/>
      <c r="F962" s="5"/>
      <c r="G962" s="1"/>
      <c r="H962" s="1"/>
    </row>
    <row r="963" spans="1:8" ht="19.5" customHeight="1">
      <c r="A963" s="5"/>
      <c r="B963" s="2"/>
      <c r="C963" s="3"/>
      <c r="D963" s="10"/>
      <c r="E963" s="114"/>
      <c r="F963" s="5"/>
      <c r="G963" s="1"/>
      <c r="H963" s="1"/>
    </row>
    <row r="964" spans="1:8" ht="19.5" customHeight="1">
      <c r="A964" s="5"/>
      <c r="B964" s="2"/>
      <c r="C964" s="3"/>
      <c r="D964" s="10"/>
      <c r="E964" s="114"/>
      <c r="F964" s="5"/>
      <c r="G964" s="1"/>
      <c r="H964" s="1"/>
    </row>
    <row r="965" spans="1:8" ht="19.5" customHeight="1">
      <c r="A965" s="5"/>
      <c r="B965" s="2"/>
      <c r="C965" s="3"/>
      <c r="D965" s="10"/>
      <c r="E965" s="114"/>
      <c r="F965" s="5"/>
      <c r="G965" s="1"/>
      <c r="H965" s="1"/>
    </row>
    <row r="966" spans="1:8" ht="19.5" customHeight="1">
      <c r="A966" s="5"/>
      <c r="B966" s="2"/>
      <c r="C966" s="3"/>
      <c r="D966" s="10"/>
      <c r="E966" s="114"/>
      <c r="F966" s="5"/>
      <c r="G966" s="1"/>
      <c r="H966" s="1"/>
    </row>
    <row r="967" spans="1:8" ht="19.5" customHeight="1">
      <c r="A967" s="5"/>
      <c r="B967" s="2"/>
      <c r="C967" s="3"/>
      <c r="D967" s="10"/>
      <c r="E967" s="114"/>
      <c r="F967" s="5"/>
      <c r="G967" s="1"/>
      <c r="H967" s="1"/>
    </row>
    <row r="968" spans="1:8" ht="19.5" customHeight="1">
      <c r="A968" s="5"/>
      <c r="B968" s="2"/>
      <c r="C968" s="3"/>
      <c r="D968" s="10"/>
      <c r="E968" s="114"/>
      <c r="F968" s="5"/>
      <c r="G968" s="1"/>
      <c r="H968" s="1"/>
    </row>
    <row r="969" spans="1:8" ht="19.5" customHeight="1">
      <c r="A969" s="5"/>
      <c r="B969" s="2"/>
      <c r="C969" s="3"/>
      <c r="D969" s="10"/>
      <c r="E969" s="114"/>
      <c r="F969" s="5"/>
      <c r="G969" s="1"/>
      <c r="H969" s="1"/>
    </row>
    <row r="970" spans="1:8" ht="19.5" customHeight="1">
      <c r="A970" s="5"/>
      <c r="B970" s="2"/>
      <c r="C970" s="3"/>
      <c r="D970" s="10"/>
      <c r="E970" s="114"/>
      <c r="F970" s="5"/>
      <c r="G970" s="1"/>
      <c r="H970" s="1"/>
    </row>
    <row r="971" spans="1:8" ht="19.5" customHeight="1">
      <c r="A971" s="5"/>
      <c r="B971" s="2"/>
      <c r="C971" s="3"/>
      <c r="D971" s="10"/>
      <c r="E971" s="114"/>
      <c r="F971" s="5"/>
      <c r="G971" s="1"/>
      <c r="H971" s="1"/>
    </row>
    <row r="972" spans="1:8" ht="19.5" customHeight="1">
      <c r="A972" s="5"/>
      <c r="B972" s="2"/>
      <c r="C972" s="3"/>
      <c r="D972" s="10"/>
      <c r="E972" s="114"/>
      <c r="F972" s="5"/>
      <c r="G972" s="1"/>
      <c r="H972" s="1"/>
    </row>
    <row r="973" spans="1:8" ht="19.5" customHeight="1">
      <c r="A973" s="5"/>
      <c r="B973" s="2"/>
      <c r="C973" s="3"/>
      <c r="D973" s="10"/>
      <c r="E973" s="114"/>
      <c r="F973" s="5"/>
      <c r="G973" s="1"/>
      <c r="H973" s="1"/>
    </row>
    <row r="974" spans="1:8" ht="19.5" customHeight="1">
      <c r="A974" s="5"/>
      <c r="B974" s="2"/>
      <c r="C974" s="3"/>
      <c r="D974" s="10"/>
      <c r="E974" s="114"/>
      <c r="F974" s="5"/>
      <c r="G974" s="1"/>
      <c r="H974" s="1"/>
    </row>
    <row r="975" spans="1:8" ht="19.5" customHeight="1">
      <c r="A975" s="5"/>
      <c r="B975" s="2"/>
      <c r="C975" s="3"/>
      <c r="D975" s="10"/>
      <c r="E975" s="114"/>
      <c r="F975" s="5"/>
      <c r="G975" s="1"/>
      <c r="H975" s="1"/>
    </row>
    <row r="976" spans="1:8" ht="19.5" customHeight="1">
      <c r="A976" s="5"/>
      <c r="B976" s="2"/>
      <c r="C976" s="3"/>
      <c r="D976" s="10"/>
      <c r="E976" s="114"/>
      <c r="F976" s="5"/>
      <c r="G976" s="1"/>
      <c r="H976" s="1"/>
    </row>
    <row r="977" spans="1:8" ht="19.5" customHeight="1">
      <c r="A977" s="5"/>
      <c r="B977" s="2"/>
      <c r="C977" s="3"/>
      <c r="D977" s="10"/>
      <c r="E977" s="114"/>
      <c r="F977" s="5"/>
      <c r="G977" s="1"/>
      <c r="H977" s="1"/>
    </row>
    <row r="978" spans="1:8" ht="19.5" customHeight="1">
      <c r="A978" s="5"/>
      <c r="B978" s="2"/>
      <c r="C978" s="3"/>
      <c r="D978" s="10"/>
      <c r="E978" s="114"/>
      <c r="F978" s="5"/>
      <c r="G978" s="1"/>
      <c r="H978" s="1"/>
    </row>
    <row r="979" spans="1:8" ht="19.5" customHeight="1">
      <c r="A979" s="5"/>
      <c r="B979" s="2"/>
      <c r="C979" s="3"/>
      <c r="D979" s="10"/>
      <c r="E979" s="114"/>
      <c r="F979" s="5"/>
      <c r="G979" s="1"/>
      <c r="H979" s="1"/>
    </row>
    <row r="980" spans="1:8" ht="19.5" customHeight="1">
      <c r="A980" s="5"/>
      <c r="B980" s="2"/>
      <c r="C980" s="3"/>
      <c r="D980" s="10"/>
      <c r="E980" s="114"/>
      <c r="F980" s="5"/>
      <c r="G980" s="1"/>
      <c r="H980" s="1"/>
    </row>
    <row r="981" spans="1:8" ht="19.5" customHeight="1">
      <c r="A981" s="5"/>
      <c r="B981" s="2"/>
      <c r="C981" s="3"/>
      <c r="D981" s="10"/>
      <c r="E981" s="114"/>
      <c r="F981" s="5"/>
      <c r="G981" s="1"/>
      <c r="H981" s="1"/>
    </row>
    <row r="982" spans="1:8" ht="19.5" customHeight="1">
      <c r="A982" s="5"/>
      <c r="B982" s="2"/>
      <c r="C982" s="3"/>
      <c r="D982" s="10"/>
      <c r="E982" s="114"/>
      <c r="F982" s="5"/>
      <c r="G982" s="1"/>
      <c r="H982" s="1"/>
    </row>
    <row r="983" spans="1:8" ht="19.5" customHeight="1">
      <c r="A983" s="5"/>
      <c r="B983" s="2"/>
      <c r="C983" s="3"/>
      <c r="D983" s="10"/>
      <c r="E983" s="114"/>
      <c r="F983" s="5"/>
      <c r="G983" s="1"/>
      <c r="H983" s="1"/>
    </row>
    <row r="984" spans="1:8" ht="19.5" customHeight="1">
      <c r="A984" s="5"/>
      <c r="B984" s="2"/>
      <c r="C984" s="3"/>
      <c r="D984" s="10"/>
      <c r="E984" s="114"/>
      <c r="F984" s="5"/>
      <c r="G984" s="1"/>
      <c r="H984" s="1"/>
    </row>
    <row r="985" spans="1:8" ht="19.5" customHeight="1">
      <c r="A985" s="5"/>
      <c r="B985" s="2"/>
      <c r="C985" s="3"/>
      <c r="D985" s="10"/>
      <c r="E985" s="114"/>
      <c r="F985" s="5"/>
      <c r="G985" s="1"/>
      <c r="H985" s="1"/>
    </row>
    <row r="986" spans="1:8" ht="19.5" customHeight="1">
      <c r="A986" s="5"/>
      <c r="B986" s="2"/>
      <c r="C986" s="3"/>
      <c r="D986" s="10"/>
      <c r="E986" s="114"/>
      <c r="F986" s="5"/>
      <c r="G986" s="1"/>
      <c r="H986" s="1"/>
    </row>
    <row r="987" spans="1:8" ht="19.5" customHeight="1">
      <c r="A987" s="5"/>
      <c r="B987" s="2"/>
      <c r="C987" s="3"/>
      <c r="D987" s="10"/>
      <c r="E987" s="114"/>
      <c r="F987" s="5"/>
      <c r="G987" s="1"/>
      <c r="H987" s="1"/>
    </row>
    <row r="988" spans="1:8" ht="19.5" customHeight="1">
      <c r="A988" s="5"/>
      <c r="B988" s="2"/>
      <c r="C988" s="3"/>
      <c r="D988" s="10"/>
      <c r="E988" s="114"/>
      <c r="F988" s="5"/>
      <c r="G988" s="1"/>
      <c r="H988" s="1"/>
    </row>
    <row r="989" spans="1:8" ht="19.5" customHeight="1">
      <c r="A989" s="5"/>
      <c r="B989" s="2"/>
      <c r="C989" s="3"/>
      <c r="D989" s="10"/>
      <c r="E989" s="114"/>
      <c r="F989" s="5"/>
      <c r="G989" s="1"/>
      <c r="H989" s="1"/>
    </row>
    <row r="990" spans="1:8" ht="19.5" customHeight="1">
      <c r="A990" s="5"/>
      <c r="B990" s="2"/>
      <c r="C990" s="3"/>
      <c r="D990" s="10"/>
      <c r="E990" s="114"/>
      <c r="F990" s="5"/>
      <c r="G990" s="1"/>
      <c r="H990" s="1"/>
    </row>
    <row r="991" spans="1:8" ht="19.5" customHeight="1">
      <c r="A991" s="5"/>
      <c r="B991" s="2"/>
      <c r="C991" s="3"/>
      <c r="D991" s="10"/>
      <c r="E991" s="114"/>
      <c r="F991" s="5"/>
      <c r="G991" s="1"/>
      <c r="H991" s="1"/>
    </row>
    <row r="992" spans="1:8" ht="19.5" customHeight="1">
      <c r="A992" s="5"/>
      <c r="B992" s="2"/>
      <c r="C992" s="3"/>
      <c r="D992" s="10"/>
      <c r="E992" s="114"/>
      <c r="F992" s="5"/>
      <c r="G992" s="1"/>
      <c r="H992" s="1"/>
    </row>
    <row r="993" spans="1:8" ht="19.5" customHeight="1">
      <c r="A993" s="5"/>
      <c r="B993" s="2"/>
      <c r="C993" s="3"/>
      <c r="D993" s="10"/>
      <c r="E993" s="114"/>
      <c r="F993" s="5"/>
      <c r="G993" s="1"/>
      <c r="H993" s="1"/>
    </row>
    <row r="994" spans="1:8" ht="19.5" customHeight="1">
      <c r="A994" s="5"/>
      <c r="B994" s="2"/>
      <c r="C994" s="3"/>
      <c r="D994" s="10"/>
      <c r="E994" s="114"/>
      <c r="F994" s="5"/>
      <c r="G994" s="1"/>
      <c r="H994" s="1"/>
    </row>
    <row r="995" spans="1:8" ht="19.5" customHeight="1">
      <c r="A995" s="5"/>
      <c r="B995" s="2"/>
      <c r="C995" s="3"/>
      <c r="D995" s="10"/>
      <c r="E995" s="114"/>
      <c r="F995" s="5"/>
      <c r="G995" s="1"/>
      <c r="H995" s="1"/>
    </row>
    <row r="996" spans="1:8" ht="19.5" customHeight="1">
      <c r="A996" s="5"/>
      <c r="B996" s="2"/>
      <c r="C996" s="3"/>
      <c r="D996" s="10"/>
      <c r="E996" s="114"/>
      <c r="F996" s="5"/>
      <c r="G996" s="1"/>
      <c r="H996" s="1"/>
    </row>
    <row r="997" spans="1:8" ht="19.5" customHeight="1">
      <c r="A997" s="5"/>
      <c r="B997" s="2"/>
      <c r="C997" s="3"/>
      <c r="D997" s="10"/>
      <c r="E997" s="114"/>
      <c r="F997" s="5"/>
      <c r="G997" s="1"/>
      <c r="H997" s="1"/>
    </row>
    <row r="998" spans="1:8" ht="19.5" customHeight="1">
      <c r="A998" s="5"/>
      <c r="B998" s="2"/>
      <c r="C998" s="3"/>
      <c r="D998" s="10"/>
      <c r="E998" s="114"/>
      <c r="F998" s="5"/>
      <c r="G998" s="1"/>
      <c r="H998" s="1"/>
    </row>
    <row r="999" spans="1:8" ht="19.5" customHeight="1">
      <c r="A999" s="5"/>
      <c r="B999" s="2"/>
      <c r="C999" s="3"/>
      <c r="D999" s="10"/>
      <c r="E999" s="114"/>
      <c r="F999" s="5"/>
      <c r="G999" s="1"/>
      <c r="H999" s="1"/>
    </row>
    <row r="1000" spans="1:8" ht="19.5" customHeight="1">
      <c r="A1000" s="5"/>
      <c r="B1000" s="2"/>
      <c r="C1000" s="3"/>
      <c r="D1000" s="10"/>
      <c r="E1000" s="114"/>
      <c r="F1000" s="5"/>
      <c r="G1000" s="1"/>
      <c r="H1000" s="1"/>
    </row>
    <row r="1001" spans="1:8" ht="19.5" customHeight="1">
      <c r="A1001" s="5"/>
      <c r="B1001" s="2"/>
      <c r="C1001" s="3"/>
      <c r="D1001" s="10"/>
      <c r="E1001" s="114"/>
      <c r="F1001" s="5"/>
      <c r="G1001" s="1"/>
      <c r="H1001" s="1"/>
    </row>
    <row r="1002" spans="1:8" ht="19.5" customHeight="1">
      <c r="A1002" s="5"/>
      <c r="B1002" s="2"/>
      <c r="C1002" s="3"/>
      <c r="D1002" s="10"/>
      <c r="E1002" s="114"/>
      <c r="F1002" s="5"/>
      <c r="G1002" s="1"/>
      <c r="H1002" s="1"/>
    </row>
    <row r="1003" spans="1:8" ht="19.5" customHeight="1">
      <c r="A1003" s="5"/>
      <c r="B1003" s="2"/>
      <c r="C1003" s="3"/>
      <c r="D1003" s="10"/>
      <c r="E1003" s="114"/>
      <c r="F1003" s="5"/>
      <c r="G1003" s="1"/>
      <c r="H1003" s="1"/>
    </row>
    <row r="1004" spans="1:8" ht="19.5" customHeight="1">
      <c r="A1004" s="5"/>
      <c r="B1004" s="2"/>
      <c r="C1004" s="3"/>
      <c r="D1004" s="10"/>
      <c r="E1004" s="114"/>
      <c r="F1004" s="5"/>
      <c r="G1004" s="1"/>
      <c r="H1004" s="1"/>
    </row>
    <row r="1005" spans="1:8" ht="19.5" customHeight="1">
      <c r="A1005" s="5"/>
      <c r="B1005" s="2"/>
      <c r="C1005" s="3"/>
      <c r="D1005" s="10"/>
      <c r="E1005" s="114"/>
      <c r="F1005" s="5"/>
      <c r="G1005" s="1"/>
      <c r="H1005" s="1"/>
    </row>
    <row r="1006" spans="1:8" ht="19.5" customHeight="1">
      <c r="A1006" s="5"/>
      <c r="B1006" s="2"/>
      <c r="C1006" s="3"/>
      <c r="D1006" s="10"/>
      <c r="E1006" s="114"/>
      <c r="F1006" s="5"/>
      <c r="G1006" s="1"/>
      <c r="H1006" s="1"/>
    </row>
    <row r="1007" spans="1:8" ht="19.5" customHeight="1">
      <c r="A1007" s="5"/>
      <c r="B1007" s="2"/>
      <c r="C1007" s="3"/>
      <c r="D1007" s="10"/>
      <c r="E1007" s="114"/>
      <c r="F1007" s="5"/>
      <c r="G1007" s="1"/>
      <c r="H1007" s="1"/>
    </row>
    <row r="1008" spans="1:8" ht="19.5" customHeight="1">
      <c r="A1008" s="5"/>
      <c r="B1008" s="2"/>
      <c r="C1008" s="3"/>
      <c r="D1008" s="10"/>
      <c r="E1008" s="114"/>
      <c r="F1008" s="5"/>
      <c r="G1008" s="1"/>
      <c r="H1008" s="1"/>
    </row>
    <row r="1009" spans="1:8" ht="19.5" customHeight="1">
      <c r="A1009" s="5"/>
      <c r="B1009" s="2"/>
      <c r="C1009" s="3"/>
      <c r="D1009" s="10"/>
      <c r="E1009" s="114"/>
      <c r="F1009" s="5"/>
      <c r="G1009" s="1"/>
      <c r="H1009" s="1"/>
    </row>
    <row r="1010" spans="1:8" ht="19.5" customHeight="1">
      <c r="A1010" s="5"/>
      <c r="B1010" s="2"/>
      <c r="C1010" s="3"/>
      <c r="D1010" s="10"/>
      <c r="E1010" s="114"/>
      <c r="F1010" s="5"/>
      <c r="G1010" s="1"/>
      <c r="H1010" s="1"/>
    </row>
    <row r="1011" spans="1:8" ht="19.5" customHeight="1">
      <c r="A1011" s="5"/>
      <c r="B1011" s="2"/>
      <c r="C1011" s="3"/>
      <c r="D1011" s="10"/>
      <c r="E1011" s="114"/>
      <c r="F1011" s="5"/>
      <c r="G1011" s="1"/>
      <c r="H1011" s="1"/>
    </row>
    <row r="1012" spans="1:8" ht="19.5" customHeight="1">
      <c r="A1012" s="5"/>
      <c r="B1012" s="2"/>
      <c r="C1012" s="3"/>
      <c r="D1012" s="10"/>
      <c r="E1012" s="114"/>
      <c r="F1012" s="5"/>
      <c r="G1012" s="1"/>
      <c r="H1012" s="1"/>
    </row>
    <row r="1013" spans="1:8" ht="19.5" customHeight="1">
      <c r="A1013" s="5"/>
      <c r="B1013" s="2"/>
      <c r="C1013" s="3"/>
      <c r="D1013" s="10"/>
      <c r="E1013" s="114"/>
      <c r="F1013" s="5"/>
      <c r="G1013" s="1"/>
      <c r="H1013" s="1"/>
    </row>
    <row r="1014" spans="1:8" ht="19.5" customHeight="1">
      <c r="A1014" s="5"/>
      <c r="B1014" s="2"/>
      <c r="C1014" s="3"/>
      <c r="D1014" s="10"/>
      <c r="E1014" s="114"/>
      <c r="F1014" s="5"/>
      <c r="G1014" s="1"/>
      <c r="H1014" s="1"/>
    </row>
    <row r="1015" spans="1:8" ht="19.5" customHeight="1">
      <c r="A1015" s="5"/>
      <c r="B1015" s="2"/>
      <c r="C1015" s="3"/>
      <c r="D1015" s="10"/>
      <c r="E1015" s="114"/>
      <c r="F1015" s="5"/>
      <c r="G1015" s="1"/>
      <c r="H1015" s="1"/>
    </row>
    <row r="1016" spans="1:8" ht="19.5" customHeight="1">
      <c r="A1016" s="5"/>
      <c r="B1016" s="2"/>
      <c r="C1016" s="3"/>
      <c r="D1016" s="10"/>
      <c r="E1016" s="114"/>
      <c r="F1016" s="5"/>
      <c r="G1016" s="1"/>
      <c r="H1016" s="1"/>
    </row>
    <row r="1017" spans="1:8" ht="19.5" customHeight="1">
      <c r="A1017" s="5"/>
      <c r="B1017" s="2"/>
      <c r="C1017" s="3"/>
      <c r="D1017" s="10"/>
      <c r="E1017" s="114"/>
      <c r="F1017" s="5"/>
      <c r="G1017" s="1"/>
      <c r="H1017" s="1"/>
    </row>
    <row r="1018" spans="1:8" ht="19.5" customHeight="1">
      <c r="A1018" s="5"/>
      <c r="B1018" s="2"/>
      <c r="C1018" s="3"/>
      <c r="D1018" s="10"/>
      <c r="E1018" s="114"/>
      <c r="F1018" s="5"/>
      <c r="G1018" s="1"/>
      <c r="H1018" s="1"/>
    </row>
    <row r="1019" spans="1:8" ht="19.5" customHeight="1">
      <c r="A1019" s="5"/>
      <c r="B1019" s="2"/>
      <c r="C1019" s="3"/>
      <c r="D1019" s="10"/>
      <c r="E1019" s="114"/>
      <c r="F1019" s="5"/>
      <c r="G1019" s="1"/>
      <c r="H1019" s="1"/>
    </row>
    <row r="1020" spans="1:8" ht="19.5" customHeight="1">
      <c r="A1020" s="5"/>
      <c r="B1020" s="2"/>
      <c r="C1020" s="3"/>
      <c r="D1020" s="10"/>
      <c r="E1020" s="114"/>
      <c r="F1020" s="5"/>
      <c r="G1020" s="1"/>
      <c r="H1020" s="1"/>
    </row>
    <row r="1021" spans="1:8" ht="19.5" customHeight="1">
      <c r="A1021" s="5"/>
      <c r="B1021" s="2"/>
      <c r="C1021" s="3"/>
      <c r="D1021" s="10"/>
      <c r="E1021" s="114"/>
      <c r="F1021" s="5"/>
      <c r="G1021" s="1"/>
      <c r="H1021" s="1"/>
    </row>
    <row r="1022" spans="1:8" ht="19.5" customHeight="1">
      <c r="A1022" s="5"/>
      <c r="B1022" s="2"/>
      <c r="C1022" s="3"/>
      <c r="D1022" s="10"/>
      <c r="E1022" s="114"/>
      <c r="F1022" s="5"/>
      <c r="G1022" s="1"/>
      <c r="H1022" s="1"/>
    </row>
    <row r="1023" spans="1:8" ht="19.5" customHeight="1">
      <c r="A1023" s="5"/>
      <c r="B1023" s="2"/>
      <c r="C1023" s="3"/>
      <c r="D1023" s="10"/>
      <c r="E1023" s="114"/>
      <c r="F1023" s="5"/>
      <c r="G1023" s="1"/>
      <c r="H1023" s="1"/>
    </row>
    <row r="1024" spans="1:8" ht="19.5" customHeight="1">
      <c r="A1024" s="5"/>
      <c r="B1024" s="2"/>
      <c r="C1024" s="3"/>
      <c r="D1024" s="10"/>
      <c r="E1024" s="114"/>
      <c r="F1024" s="5"/>
      <c r="G1024" s="1"/>
      <c r="H1024" s="1"/>
    </row>
    <row r="1025" spans="1:8" ht="19.5" customHeight="1">
      <c r="A1025" s="5"/>
      <c r="B1025" s="2"/>
      <c r="C1025" s="3"/>
      <c r="D1025" s="10"/>
      <c r="E1025" s="114"/>
      <c r="F1025" s="5"/>
      <c r="G1025" s="1"/>
      <c r="H1025" s="1"/>
    </row>
    <row r="1026" spans="1:8" ht="19.5" customHeight="1">
      <c r="A1026" s="5"/>
      <c r="B1026" s="2"/>
      <c r="C1026" s="3"/>
      <c r="D1026" s="10"/>
      <c r="E1026" s="114"/>
      <c r="F1026" s="5"/>
      <c r="G1026" s="1"/>
      <c r="H1026" s="1"/>
    </row>
    <row r="1027" spans="1:8" ht="19.5" customHeight="1">
      <c r="A1027" s="5"/>
      <c r="B1027" s="2"/>
      <c r="C1027" s="3"/>
      <c r="D1027" s="10"/>
      <c r="E1027" s="114"/>
      <c r="F1027" s="5"/>
      <c r="G1027" s="1"/>
      <c r="H1027" s="1"/>
    </row>
    <row r="1028" spans="1:8" ht="19.5" customHeight="1">
      <c r="A1028" s="5"/>
      <c r="B1028" s="2"/>
      <c r="C1028" s="3"/>
      <c r="D1028" s="10"/>
      <c r="E1028" s="114"/>
      <c r="F1028" s="5"/>
      <c r="G1028" s="1"/>
      <c r="H1028" s="1"/>
    </row>
    <row r="1029" spans="1:8" ht="19.5" customHeight="1">
      <c r="A1029" s="5"/>
      <c r="B1029" s="2"/>
      <c r="C1029" s="3"/>
      <c r="D1029" s="10"/>
      <c r="E1029" s="114"/>
      <c r="F1029" s="5"/>
      <c r="G1029" s="1"/>
      <c r="H1029" s="1"/>
    </row>
    <row r="1030" spans="1:8" ht="19.5" customHeight="1">
      <c r="A1030" s="5"/>
      <c r="B1030" s="2"/>
      <c r="C1030" s="3"/>
      <c r="D1030" s="10"/>
      <c r="E1030" s="114"/>
      <c r="F1030" s="5"/>
      <c r="G1030" s="1"/>
      <c r="H1030" s="1"/>
    </row>
    <row r="1031" spans="1:8" ht="15" customHeight="1">
      <c r="A1031" s="5"/>
      <c r="B1031" s="2"/>
      <c r="C1031" s="3"/>
      <c r="D1031" s="10"/>
      <c r="E1031" s="114"/>
      <c r="F1031" s="5"/>
      <c r="G1031" s="1"/>
      <c r="H1031" s="1"/>
    </row>
    <row r="1032" spans="1:8" ht="15" customHeight="1">
      <c r="A1032" s="5"/>
      <c r="B1032" s="2"/>
      <c r="C1032" s="3"/>
      <c r="D1032" s="10"/>
      <c r="E1032" s="114"/>
      <c r="F1032" s="5"/>
      <c r="G1032" s="1"/>
      <c r="H1032" s="1"/>
    </row>
    <row r="1033" spans="1:8" ht="15" customHeight="1">
      <c r="A1033" s="5"/>
      <c r="B1033" s="2"/>
      <c r="C1033" s="3"/>
      <c r="D1033" s="10"/>
      <c r="E1033" s="114"/>
      <c r="F1033" s="5"/>
      <c r="G1033" s="1"/>
      <c r="H1033" s="1"/>
    </row>
  </sheetData>
  <mergeCells count="364">
    <mergeCell ref="F82:F84"/>
    <mergeCell ref="E39:E43"/>
    <mergeCell ref="E44:E48"/>
    <mergeCell ref="E49:E53"/>
    <mergeCell ref="F25:F33"/>
    <mergeCell ref="F34:F38"/>
    <mergeCell ref="F39:F43"/>
    <mergeCell ref="F44:F48"/>
    <mergeCell ref="F49:F53"/>
    <mergeCell ref="F55:F58"/>
    <mergeCell ref="E72:E74"/>
    <mergeCell ref="E34:E38"/>
    <mergeCell ref="E82:E84"/>
    <mergeCell ref="F60:F80"/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F504:F517"/>
    <mergeCell ref="A505:B506"/>
    <mergeCell ref="D505:D506"/>
    <mergeCell ref="A507:B509"/>
    <mergeCell ref="D507:D509"/>
    <mergeCell ref="A510:B511"/>
    <mergeCell ref="D510:D511"/>
    <mergeCell ref="F495:F502"/>
    <mergeCell ref="A495:A497"/>
    <mergeCell ref="B495:B497"/>
    <mergeCell ref="A494:D494"/>
    <mergeCell ref="D496:D497"/>
    <mergeCell ref="A499:A500"/>
    <mergeCell ref="B499:B500"/>
    <mergeCell ref="D499:D500"/>
    <mergeCell ref="A501:A502"/>
    <mergeCell ref="B501:B502"/>
    <mergeCell ref="A488:D488"/>
    <mergeCell ref="F489:F493"/>
    <mergeCell ref="A490:A491"/>
    <mergeCell ref="B490:B491"/>
    <mergeCell ref="D490:D491"/>
    <mergeCell ref="A492:A493"/>
    <mergeCell ref="B492:B493"/>
    <mergeCell ref="D492:D493"/>
    <mergeCell ref="A474:D474"/>
    <mergeCell ref="F475:F487"/>
    <mergeCell ref="C477:D477"/>
    <mergeCell ref="C478:D478"/>
    <mergeCell ref="C479:D479"/>
    <mergeCell ref="A481:A486"/>
    <mergeCell ref="B481:B486"/>
    <mergeCell ref="A443:A447"/>
    <mergeCell ref="C443:C444"/>
    <mergeCell ref="D443:D447"/>
    <mergeCell ref="F443:F447"/>
    <mergeCell ref="C445:C447"/>
    <mergeCell ref="A448:D448"/>
    <mergeCell ref="F448:F473"/>
    <mergeCell ref="A449:A468"/>
    <mergeCell ref="C449:C453"/>
    <mergeCell ref="D449:D468"/>
    <mergeCell ref="E449:E453"/>
    <mergeCell ref="C454:C458"/>
    <mergeCell ref="E454:E458"/>
    <mergeCell ref="C459:C463"/>
    <mergeCell ref="C464:C468"/>
    <mergeCell ref="A469:A473"/>
    <mergeCell ref="C469:C471"/>
    <mergeCell ref="D469:D473"/>
    <mergeCell ref="E469:E471"/>
    <mergeCell ref="C472:C473"/>
    <mergeCell ref="E428:E432"/>
    <mergeCell ref="F428:F430"/>
    <mergeCell ref="F431:F433"/>
    <mergeCell ref="C433:C437"/>
    <mergeCell ref="E433:E437"/>
    <mergeCell ref="F434:F436"/>
    <mergeCell ref="F437:F439"/>
    <mergeCell ref="C438:C442"/>
    <mergeCell ref="F440:F442"/>
    <mergeCell ref="E472:E473"/>
    <mergeCell ref="A426:D426"/>
    <mergeCell ref="A428:A442"/>
    <mergeCell ref="C428:C432"/>
    <mergeCell ref="D428:D442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389:C389"/>
    <mergeCell ref="A390:D390"/>
    <mergeCell ref="F390:F425"/>
    <mergeCell ref="A391:A398"/>
    <mergeCell ref="C391:C393"/>
    <mergeCell ref="D391:D398"/>
    <mergeCell ref="C394:C398"/>
    <mergeCell ref="A399:A406"/>
    <mergeCell ref="C399:C402"/>
    <mergeCell ref="D399:D401"/>
    <mergeCell ref="A418:A425"/>
    <mergeCell ref="C418:C421"/>
    <mergeCell ref="D418:D425"/>
    <mergeCell ref="C422:C425"/>
    <mergeCell ref="F375:F388"/>
    <mergeCell ref="A379:A380"/>
    <mergeCell ref="C379:C380"/>
    <mergeCell ref="D379:D387"/>
    <mergeCell ref="E379:E380"/>
    <mergeCell ref="A366:D366"/>
    <mergeCell ref="A367:A373"/>
    <mergeCell ref="B367:B368"/>
    <mergeCell ref="D367:D373"/>
    <mergeCell ref="B369:B370"/>
    <mergeCell ref="B371:B372"/>
    <mergeCell ref="A381:A383"/>
    <mergeCell ref="C381:C383"/>
    <mergeCell ref="E381:E383"/>
    <mergeCell ref="A385:A387"/>
    <mergeCell ref="C385:C387"/>
    <mergeCell ref="E385:E387"/>
    <mergeCell ref="A374:C374"/>
    <mergeCell ref="A375:A378"/>
    <mergeCell ref="C375:C378"/>
    <mergeCell ref="D375:D378"/>
    <mergeCell ref="E375:E378"/>
    <mergeCell ref="A354:D354"/>
    <mergeCell ref="A355:D355"/>
    <mergeCell ref="F355:F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F346:F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F302:F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F261:F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F228:F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F196:F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F178:F181"/>
    <mergeCell ref="A179:B181"/>
    <mergeCell ref="A182:D182"/>
    <mergeCell ref="A183:B185"/>
    <mergeCell ref="F183:F194"/>
    <mergeCell ref="A186:B188"/>
    <mergeCell ref="A189:B191"/>
    <mergeCell ref="A192:B194"/>
    <mergeCell ref="F154:F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49:D149"/>
    <mergeCell ref="A150:B150"/>
    <mergeCell ref="A151:B151"/>
    <mergeCell ref="A152:B152"/>
    <mergeCell ref="A153:D153"/>
    <mergeCell ref="A154:B156"/>
    <mergeCell ref="A140:B141"/>
    <mergeCell ref="A142:B144"/>
    <mergeCell ref="A145:D145"/>
    <mergeCell ref="A146:D146"/>
    <mergeCell ref="A147:B147"/>
    <mergeCell ref="A148:B148"/>
    <mergeCell ref="A95:D95"/>
    <mergeCell ref="F95:F144"/>
    <mergeCell ref="A96:B97"/>
    <mergeCell ref="A98:B99"/>
    <mergeCell ref="A100:B101"/>
    <mergeCell ref="A102:B102"/>
    <mergeCell ref="A103:B108"/>
    <mergeCell ref="E103:E105"/>
    <mergeCell ref="E106:E108"/>
    <mergeCell ref="A109:B114"/>
    <mergeCell ref="A127:B128"/>
    <mergeCell ref="A129:B130"/>
    <mergeCell ref="A131:B132"/>
    <mergeCell ref="A133:B134"/>
    <mergeCell ref="A135:B136"/>
    <mergeCell ref="A137:B139"/>
    <mergeCell ref="E109:E111"/>
    <mergeCell ref="E112:E114"/>
    <mergeCell ref="A115:B120"/>
    <mergeCell ref="E115:E117"/>
    <mergeCell ref="E118:E120"/>
    <mergeCell ref="A121:B126"/>
    <mergeCell ref="E121:E123"/>
    <mergeCell ref="E124:E126"/>
    <mergeCell ref="F85:F93"/>
    <mergeCell ref="A85:A87"/>
    <mergeCell ref="C85:C87"/>
    <mergeCell ref="E85:E87"/>
    <mergeCell ref="A90:A91"/>
    <mergeCell ref="C90:C91"/>
    <mergeCell ref="D90:D91"/>
    <mergeCell ref="A92:A93"/>
    <mergeCell ref="C92:C93"/>
    <mergeCell ref="D92:D93"/>
    <mergeCell ref="A81:D81"/>
    <mergeCell ref="A82:A84"/>
    <mergeCell ref="C82:C84"/>
    <mergeCell ref="A61:B63"/>
    <mergeCell ref="D61:D63"/>
    <mergeCell ref="E61:E63"/>
    <mergeCell ref="A64:B66"/>
    <mergeCell ref="D64:D66"/>
    <mergeCell ref="E64:E66"/>
    <mergeCell ref="A67:B70"/>
    <mergeCell ref="A75:B77"/>
    <mergeCell ref="D75:D77"/>
    <mergeCell ref="E75:E77"/>
    <mergeCell ref="D39:D43"/>
    <mergeCell ref="A44:B48"/>
    <mergeCell ref="D44:D48"/>
    <mergeCell ref="A49:B53"/>
    <mergeCell ref="A78:B80"/>
    <mergeCell ref="D78:D80"/>
    <mergeCell ref="E78:E80"/>
    <mergeCell ref="D67:D70"/>
    <mergeCell ref="E67:E70"/>
    <mergeCell ref="D49:D53"/>
    <mergeCell ref="A60:D60"/>
    <mergeCell ref="A20:D20"/>
    <mergeCell ref="A23:D23"/>
    <mergeCell ref="A24:D24"/>
    <mergeCell ref="A59:D59"/>
    <mergeCell ref="G20:G22"/>
    <mergeCell ref="A71:D71"/>
    <mergeCell ref="A72:B74"/>
    <mergeCell ref="D72:D74"/>
    <mergeCell ref="A25:B27"/>
    <mergeCell ref="D25:D27"/>
    <mergeCell ref="E25:E27"/>
    <mergeCell ref="A28:B30"/>
    <mergeCell ref="D28:D30"/>
    <mergeCell ref="E28:E30"/>
    <mergeCell ref="A31:B33"/>
    <mergeCell ref="D31:D33"/>
    <mergeCell ref="E31:E33"/>
    <mergeCell ref="A54:D54"/>
    <mergeCell ref="A55:B58"/>
    <mergeCell ref="D55:D58"/>
    <mergeCell ref="E55:E58"/>
    <mergeCell ref="A34:B38"/>
    <mergeCell ref="D34:D38"/>
    <mergeCell ref="A39:B43"/>
  </mergeCells>
  <pageMargins left="0.7" right="0.7" top="0.75" bottom="0.75" header="0.3" footer="0.3"/>
  <pageSetup paperSize="9" scale="58" orientation="portrait" verticalDpi="0" r:id="rId1"/>
  <rowBreaks count="11" manualBreakCount="11">
    <brk id="53" max="5" man="1"/>
    <brk id="134" max="5" man="1"/>
    <brk id="152" max="5" man="1"/>
    <brk id="176" max="5" man="1"/>
    <brk id="203" max="5" man="1"/>
    <brk id="224" max="5" man="1"/>
    <brk id="291" max="5" man="1"/>
    <brk id="353" max="5" man="1"/>
    <brk id="417" max="5" man="1"/>
    <brk id="468" max="5" man="1"/>
    <brk id="493" max="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FF0000"/>
  </sheetPr>
  <dimension ref="A1:H1033"/>
  <sheetViews>
    <sheetView view="pageBreakPreview" topLeftCell="A502" zoomScale="80" zoomScaleNormal="80" zoomScaleSheetLayoutView="80" zoomScalePageLayoutView="80" workbookViewId="0">
      <selection activeCell="A229" sqref="A229:B230"/>
    </sheetView>
  </sheetViews>
  <sheetFormatPr defaultColWidth="14.42578125" defaultRowHeight="15" customHeight="1"/>
  <cols>
    <col min="1" max="1" width="44.7109375" customWidth="1"/>
    <col min="2" max="2" width="23" customWidth="1"/>
    <col min="3" max="3" width="17.140625" customWidth="1"/>
    <col min="4" max="4" width="14.5703125" customWidth="1"/>
    <col min="5" max="5" width="14.5703125" style="125" customWidth="1"/>
    <col min="6" max="6" width="37" customWidth="1"/>
    <col min="7" max="8" width="11.7109375" customWidth="1"/>
  </cols>
  <sheetData>
    <row r="1" spans="1:8" ht="19.5" customHeight="1">
      <c r="A1" s="1"/>
      <c r="B1" s="2"/>
      <c r="C1" s="3"/>
      <c r="D1" s="3"/>
      <c r="E1" s="114"/>
      <c r="F1" s="6"/>
      <c r="G1" s="1"/>
      <c r="H1" s="1"/>
    </row>
    <row r="2" spans="1:8" ht="19.5" customHeight="1">
      <c r="A2" s="1"/>
      <c r="B2" s="2"/>
      <c r="C2" s="3"/>
      <c r="D2" s="3"/>
      <c r="E2" s="114"/>
      <c r="F2" s="6"/>
      <c r="G2" s="1"/>
      <c r="H2" s="1"/>
    </row>
    <row r="3" spans="1:8" ht="19.5" customHeight="1">
      <c r="A3" s="1"/>
      <c r="B3" s="2"/>
      <c r="C3" s="3"/>
      <c r="D3" s="3"/>
      <c r="E3" s="114"/>
      <c r="F3" s="6"/>
      <c r="G3" s="1"/>
      <c r="H3" s="1"/>
    </row>
    <row r="4" spans="1:8" ht="19.5" customHeight="1">
      <c r="A4" s="1"/>
      <c r="B4" s="2"/>
      <c r="C4" s="3"/>
      <c r="D4" s="3"/>
      <c r="E4" s="114"/>
      <c r="F4" s="1"/>
      <c r="G4" s="1"/>
      <c r="H4" s="1"/>
    </row>
    <row r="5" spans="1:8" ht="19.5" customHeight="1">
      <c r="A5" s="1"/>
      <c r="B5" s="9"/>
      <c r="C5" s="3"/>
      <c r="D5" s="3"/>
      <c r="E5" s="114"/>
      <c r="F5" s="1"/>
      <c r="G5" s="1"/>
      <c r="H5" s="1"/>
    </row>
    <row r="6" spans="1:8" ht="19.5" customHeight="1">
      <c r="A6" s="1"/>
      <c r="B6" s="2"/>
      <c r="C6" s="3"/>
      <c r="D6" s="10"/>
      <c r="E6" s="376"/>
      <c r="F6" s="1"/>
      <c r="G6" s="1"/>
      <c r="H6" s="1"/>
    </row>
    <row r="7" spans="1:8" ht="19.5" customHeight="1">
      <c r="A7" s="1"/>
      <c r="B7" s="2"/>
      <c r="C7" s="3"/>
      <c r="D7" s="10"/>
      <c r="E7" s="376"/>
      <c r="F7" s="1"/>
      <c r="G7" s="1"/>
      <c r="H7" s="1"/>
    </row>
    <row r="8" spans="1:8" ht="19.5" customHeight="1">
      <c r="A8" s="1"/>
      <c r="B8" s="2"/>
      <c r="C8" s="3"/>
      <c r="D8" s="10"/>
      <c r="E8" s="376"/>
      <c r="F8" s="1"/>
      <c r="G8" s="1"/>
      <c r="H8" s="1"/>
    </row>
    <row r="9" spans="1:8" ht="19.5" customHeight="1">
      <c r="A9" s="1"/>
      <c r="B9" s="2"/>
      <c r="C9" s="3"/>
      <c r="D9" s="10"/>
      <c r="E9" s="376"/>
      <c r="F9" s="1"/>
      <c r="G9" s="1"/>
      <c r="H9" s="1"/>
    </row>
    <row r="10" spans="1:8" ht="19.5" customHeight="1">
      <c r="A10" s="1"/>
      <c r="B10" s="97"/>
      <c r="C10" s="3"/>
      <c r="D10" s="10"/>
      <c r="E10" s="376"/>
      <c r="F10" s="1"/>
      <c r="G10" s="1"/>
      <c r="H10" s="1"/>
    </row>
    <row r="11" spans="1:8" ht="19.5" customHeight="1">
      <c r="A11" s="1"/>
      <c r="B11" s="9"/>
      <c r="C11" s="3"/>
      <c r="D11" s="10"/>
      <c r="E11" s="376"/>
      <c r="F11" s="1"/>
      <c r="G11" s="1"/>
      <c r="H11" s="1"/>
    </row>
    <row r="12" spans="1:8" ht="19.5" customHeight="1">
      <c r="A12" s="1"/>
      <c r="B12" s="9"/>
      <c r="C12" s="3"/>
      <c r="D12" s="10"/>
      <c r="E12" s="376"/>
      <c r="F12" s="1"/>
      <c r="G12" s="1"/>
      <c r="H12" s="1"/>
    </row>
    <row r="13" spans="1:8" ht="19.5" customHeight="1">
      <c r="A13" s="1"/>
      <c r="B13" s="9"/>
      <c r="C13" s="3"/>
      <c r="D13" s="10"/>
      <c r="E13" s="376"/>
      <c r="F13" s="1"/>
      <c r="G13" s="1"/>
      <c r="H13" s="1"/>
    </row>
    <row r="14" spans="1:8" ht="19.5" customHeight="1">
      <c r="A14" s="1"/>
      <c r="B14" s="97"/>
      <c r="C14" s="3"/>
      <c r="D14" s="10"/>
      <c r="E14" s="376"/>
      <c r="F14" s="1"/>
      <c r="G14" s="1"/>
      <c r="H14" s="1"/>
    </row>
    <row r="15" spans="1:8" ht="19.5" customHeight="1">
      <c r="A15" s="1"/>
      <c r="B15" s="9"/>
      <c r="C15" s="3"/>
      <c r="D15" s="10"/>
      <c r="E15" s="376"/>
      <c r="F15" s="1"/>
      <c r="G15" s="1"/>
      <c r="H15" s="1"/>
    </row>
    <row r="16" spans="1:8" ht="19.5" customHeight="1">
      <c r="A16" s="1"/>
      <c r="B16" s="9"/>
      <c r="C16" s="3"/>
      <c r="D16" s="10"/>
      <c r="E16" s="376"/>
      <c r="F16" s="1"/>
      <c r="G16" s="1"/>
      <c r="H16" s="1"/>
    </row>
    <row r="17" spans="1:8" ht="18">
      <c r="A17" s="5"/>
      <c r="B17" s="9"/>
      <c r="C17" s="3"/>
      <c r="D17" s="10"/>
      <c r="E17" s="376"/>
      <c r="F17" s="5"/>
      <c r="G17" s="1"/>
      <c r="H17" s="1"/>
    </row>
    <row r="18" spans="1:8" ht="30" customHeight="1">
      <c r="A18" s="5"/>
      <c r="B18" s="9"/>
      <c r="C18" s="11" t="str">
        <f>'Прайс рабочий'!C4</f>
        <v>Прайс на декабрь 2023</v>
      </c>
      <c r="D18" s="10"/>
      <c r="E18" s="376"/>
      <c r="F18" s="5"/>
      <c r="G18" s="1"/>
      <c r="H18" s="1"/>
    </row>
    <row r="19" spans="1:8" ht="59.25" customHeight="1">
      <c r="A19" s="12" t="s">
        <v>3</v>
      </c>
      <c r="B19" s="13" t="s">
        <v>4</v>
      </c>
      <c r="C19" s="13" t="s">
        <v>5</v>
      </c>
      <c r="D19" s="14" t="s">
        <v>6</v>
      </c>
      <c r="E19" s="475" t="s">
        <v>10</v>
      </c>
      <c r="F19" s="17" t="s">
        <v>17</v>
      </c>
      <c r="G19" s="18"/>
      <c r="H19" s="18"/>
    </row>
    <row r="20" spans="1:8" ht="30" customHeight="1">
      <c r="A20" s="566" t="s">
        <v>805</v>
      </c>
      <c r="B20" s="567"/>
      <c r="C20" s="567"/>
      <c r="D20" s="568"/>
      <c r="E20" s="534"/>
      <c r="F20" s="83"/>
      <c r="G20" s="1"/>
      <c r="H20" s="1"/>
    </row>
    <row r="21" spans="1:8" ht="60.75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32"/>
      <c r="G21" s="1"/>
      <c r="H21" s="1"/>
    </row>
    <row r="22" spans="1:8" ht="86.25" customHeight="1">
      <c r="A22" s="532" t="s">
        <v>807</v>
      </c>
      <c r="B22" s="533" t="s">
        <v>810</v>
      </c>
      <c r="C22" s="520" t="s">
        <v>811</v>
      </c>
      <c r="D22" s="24" t="s">
        <v>779</v>
      </c>
      <c r="E22" s="541">
        <f>'Прайс рабочий'!I10</f>
        <v>43650</v>
      </c>
      <c r="F22" s="518"/>
      <c r="G22" s="1"/>
      <c r="H22" s="1"/>
    </row>
    <row r="23" spans="1:8" ht="18" customHeight="1">
      <c r="A23" s="603" t="s">
        <v>22</v>
      </c>
      <c r="B23" s="765"/>
      <c r="C23" s="765"/>
      <c r="D23" s="766"/>
      <c r="E23" s="19"/>
      <c r="F23" s="19"/>
      <c r="G23" s="31"/>
      <c r="H23" s="31"/>
    </row>
    <row r="24" spans="1:8" ht="18" customHeight="1">
      <c r="A24" s="823" t="s">
        <v>23</v>
      </c>
      <c r="B24" s="824"/>
      <c r="C24" s="824"/>
      <c r="D24" s="768"/>
      <c r="E24" s="555"/>
      <c r="F24" s="86"/>
      <c r="G24" s="31"/>
      <c r="H24" s="31"/>
    </row>
    <row r="25" spans="1:8" ht="18" customHeight="1">
      <c r="A25" s="827" t="s">
        <v>24</v>
      </c>
      <c r="B25" s="801"/>
      <c r="C25" s="548" t="s">
        <v>25</v>
      </c>
      <c r="D25" s="815" t="s">
        <v>26</v>
      </c>
      <c r="E25" s="810">
        <f>'Прайс рабочий'!I13</f>
        <v>69</v>
      </c>
      <c r="F25" s="620"/>
      <c r="G25" s="31"/>
      <c r="H25" s="31"/>
    </row>
    <row r="26" spans="1:8" ht="18" customHeight="1">
      <c r="A26" s="801"/>
      <c r="B26" s="801"/>
      <c r="C26" s="548" t="s">
        <v>27</v>
      </c>
      <c r="D26" s="801"/>
      <c r="E26" s="811"/>
      <c r="F26" s="620"/>
      <c r="G26" s="31"/>
      <c r="H26" s="31"/>
    </row>
    <row r="27" spans="1:8" ht="18" customHeight="1">
      <c r="A27" s="801"/>
      <c r="B27" s="801"/>
      <c r="C27" s="548" t="s">
        <v>28</v>
      </c>
      <c r="D27" s="801"/>
      <c r="E27" s="811"/>
      <c r="F27" s="620"/>
      <c r="G27" s="31"/>
      <c r="H27" s="31"/>
    </row>
    <row r="28" spans="1:8" ht="18" customHeight="1">
      <c r="A28" s="812" t="s">
        <v>358</v>
      </c>
      <c r="B28" s="801"/>
      <c r="C28" s="548" t="s">
        <v>30</v>
      </c>
      <c r="D28" s="815" t="s">
        <v>26</v>
      </c>
      <c r="E28" s="810">
        <f>'Прайс рабочий'!I16</f>
        <v>129</v>
      </c>
      <c r="F28" s="620"/>
      <c r="G28" s="31"/>
      <c r="H28" s="31"/>
    </row>
    <row r="29" spans="1:8" ht="18" customHeight="1">
      <c r="A29" s="801"/>
      <c r="B29" s="801"/>
      <c r="C29" s="548" t="s">
        <v>31</v>
      </c>
      <c r="D29" s="801"/>
      <c r="E29" s="811"/>
      <c r="F29" s="620"/>
      <c r="G29" s="31"/>
      <c r="H29" s="31"/>
    </row>
    <row r="30" spans="1:8" ht="18" customHeight="1">
      <c r="A30" s="801"/>
      <c r="B30" s="801"/>
      <c r="C30" s="548">
        <v>8.5</v>
      </c>
      <c r="D30" s="801"/>
      <c r="E30" s="811"/>
      <c r="F30" s="620"/>
      <c r="G30" s="31"/>
      <c r="H30" s="31"/>
    </row>
    <row r="31" spans="1:8" ht="18" customHeight="1">
      <c r="A31" s="812" t="s">
        <v>359</v>
      </c>
      <c r="B31" s="801"/>
      <c r="C31" s="519" t="s">
        <v>25</v>
      </c>
      <c r="D31" s="815" t="s">
        <v>26</v>
      </c>
      <c r="E31" s="810">
        <f>'Прайс рабочий'!I20</f>
        <v>99</v>
      </c>
      <c r="F31" s="620"/>
      <c r="G31" s="31"/>
      <c r="H31" s="31"/>
    </row>
    <row r="32" spans="1:8" ht="18" customHeight="1">
      <c r="A32" s="801"/>
      <c r="B32" s="801"/>
      <c r="C32" s="519" t="s">
        <v>27</v>
      </c>
      <c r="D32" s="801"/>
      <c r="E32" s="811"/>
      <c r="F32" s="620"/>
      <c r="G32" s="31"/>
      <c r="H32" s="31"/>
    </row>
    <row r="33" spans="1:8" ht="29.25" customHeight="1">
      <c r="A33" s="801"/>
      <c r="B33" s="801"/>
      <c r="C33" s="519" t="s">
        <v>28</v>
      </c>
      <c r="D33" s="801"/>
      <c r="E33" s="811"/>
      <c r="F33" s="620"/>
      <c r="G33" s="31"/>
      <c r="H33" s="31"/>
    </row>
    <row r="34" spans="1:8" ht="22.5" customHeight="1">
      <c r="A34" s="825" t="s">
        <v>774</v>
      </c>
      <c r="B34" s="825"/>
      <c r="C34" s="547" t="s">
        <v>34</v>
      </c>
      <c r="D34" s="826" t="s">
        <v>26</v>
      </c>
      <c r="E34" s="810">
        <f>'Прайс рабочий'!I23</f>
        <v>235</v>
      </c>
      <c r="F34" s="620"/>
      <c r="G34" s="31"/>
      <c r="H34" s="31"/>
    </row>
    <row r="35" spans="1:8" ht="22.5" customHeight="1">
      <c r="A35" s="825"/>
      <c r="B35" s="825"/>
      <c r="C35" s="547" t="s">
        <v>25</v>
      </c>
      <c r="D35" s="826"/>
      <c r="E35" s="810"/>
      <c r="F35" s="620"/>
      <c r="G35" s="31"/>
      <c r="H35" s="31"/>
    </row>
    <row r="36" spans="1:8" ht="27.75" customHeight="1">
      <c r="A36" s="825"/>
      <c r="B36" s="825"/>
      <c r="C36" s="547" t="s">
        <v>27</v>
      </c>
      <c r="D36" s="826"/>
      <c r="E36" s="810"/>
      <c r="F36" s="620"/>
      <c r="G36" s="31"/>
      <c r="H36" s="31"/>
    </row>
    <row r="37" spans="1:8" ht="26.25" customHeight="1">
      <c r="A37" s="825"/>
      <c r="B37" s="825"/>
      <c r="C37" s="547" t="s">
        <v>28</v>
      </c>
      <c r="D37" s="826"/>
      <c r="E37" s="810"/>
      <c r="F37" s="620"/>
      <c r="G37" s="31"/>
      <c r="H37" s="31"/>
    </row>
    <row r="38" spans="1:8" ht="25.5" customHeight="1">
      <c r="A38" s="825"/>
      <c r="B38" s="825"/>
      <c r="C38" s="547" t="s">
        <v>773</v>
      </c>
      <c r="D38" s="826"/>
      <c r="E38" s="810"/>
      <c r="F38" s="620"/>
      <c r="G38" s="31"/>
      <c r="H38" s="31"/>
    </row>
    <row r="39" spans="1:8" ht="24" customHeight="1">
      <c r="A39" s="825" t="s">
        <v>776</v>
      </c>
      <c r="B39" s="825"/>
      <c r="C39" s="547" t="s">
        <v>34</v>
      </c>
      <c r="D39" s="826" t="s">
        <v>26</v>
      </c>
      <c r="E39" s="810">
        <f>'Прайс рабочий'!I28</f>
        <v>253</v>
      </c>
      <c r="F39" s="620"/>
      <c r="G39" s="31"/>
      <c r="H39" s="31"/>
    </row>
    <row r="40" spans="1:8" ht="22.5" customHeight="1">
      <c r="A40" s="825"/>
      <c r="B40" s="825"/>
      <c r="C40" s="547" t="s">
        <v>25</v>
      </c>
      <c r="D40" s="826"/>
      <c r="E40" s="810"/>
      <c r="F40" s="620"/>
      <c r="G40" s="31"/>
      <c r="H40" s="31"/>
    </row>
    <row r="41" spans="1:8" ht="24.75" customHeight="1">
      <c r="A41" s="825"/>
      <c r="B41" s="825"/>
      <c r="C41" s="547" t="s">
        <v>27</v>
      </c>
      <c r="D41" s="826"/>
      <c r="E41" s="810"/>
      <c r="F41" s="620"/>
      <c r="G41" s="31"/>
      <c r="H41" s="31"/>
    </row>
    <row r="42" spans="1:8" ht="27.75" customHeight="1">
      <c r="A42" s="825"/>
      <c r="B42" s="825"/>
      <c r="C42" s="547" t="s">
        <v>28</v>
      </c>
      <c r="D42" s="826"/>
      <c r="E42" s="810"/>
      <c r="F42" s="620"/>
      <c r="G42" s="31"/>
      <c r="H42" s="31"/>
    </row>
    <row r="43" spans="1:8" ht="24.75" customHeight="1">
      <c r="A43" s="825"/>
      <c r="B43" s="825"/>
      <c r="C43" s="547" t="s">
        <v>773</v>
      </c>
      <c r="D43" s="826"/>
      <c r="E43" s="810"/>
      <c r="F43" s="620"/>
      <c r="G43" s="31"/>
      <c r="H43" s="31"/>
    </row>
    <row r="44" spans="1:8" ht="26.25" customHeight="1">
      <c r="A44" s="825" t="s">
        <v>775</v>
      </c>
      <c r="B44" s="825"/>
      <c r="C44" s="547" t="s">
        <v>34</v>
      </c>
      <c r="D44" s="826" t="s">
        <v>26</v>
      </c>
      <c r="E44" s="810">
        <f>'Прайс рабочий'!I33</f>
        <v>358</v>
      </c>
      <c r="F44" s="620"/>
      <c r="G44" s="31"/>
      <c r="H44" s="31"/>
    </row>
    <row r="45" spans="1:8" ht="24" customHeight="1">
      <c r="A45" s="825"/>
      <c r="B45" s="825"/>
      <c r="C45" s="547" t="s">
        <v>25</v>
      </c>
      <c r="D45" s="826"/>
      <c r="E45" s="810"/>
      <c r="F45" s="620"/>
      <c r="G45" s="31"/>
      <c r="H45" s="31"/>
    </row>
    <row r="46" spans="1:8" ht="24" customHeight="1">
      <c r="A46" s="825"/>
      <c r="B46" s="825"/>
      <c r="C46" s="547" t="s">
        <v>27</v>
      </c>
      <c r="D46" s="826"/>
      <c r="E46" s="810"/>
      <c r="F46" s="620"/>
      <c r="G46" s="31"/>
      <c r="H46" s="31"/>
    </row>
    <row r="47" spans="1:8" ht="24" customHeight="1">
      <c r="A47" s="825"/>
      <c r="B47" s="825"/>
      <c r="C47" s="547" t="s">
        <v>28</v>
      </c>
      <c r="D47" s="826"/>
      <c r="E47" s="810"/>
      <c r="F47" s="620"/>
      <c r="G47" s="31"/>
      <c r="H47" s="31"/>
    </row>
    <row r="48" spans="1:8" ht="24" customHeight="1">
      <c r="A48" s="825"/>
      <c r="B48" s="825"/>
      <c r="C48" s="547" t="s">
        <v>773</v>
      </c>
      <c r="D48" s="826"/>
      <c r="E48" s="810"/>
      <c r="F48" s="620"/>
      <c r="G48" s="31"/>
      <c r="H48" s="31"/>
    </row>
    <row r="49" spans="1:8" ht="27.75" customHeight="1">
      <c r="A49" s="825" t="s">
        <v>778</v>
      </c>
      <c r="B49" s="825"/>
      <c r="C49" s="547" t="s">
        <v>34</v>
      </c>
      <c r="D49" s="826" t="s">
        <v>26</v>
      </c>
      <c r="E49" s="810">
        <f>'Прайс рабочий'!I38</f>
        <v>330</v>
      </c>
      <c r="F49" s="620"/>
      <c r="G49" s="31"/>
      <c r="H49" s="31"/>
    </row>
    <row r="50" spans="1:8" ht="24.75" customHeight="1">
      <c r="A50" s="825"/>
      <c r="B50" s="825"/>
      <c r="C50" s="547" t="s">
        <v>25</v>
      </c>
      <c r="D50" s="826"/>
      <c r="E50" s="810"/>
      <c r="F50" s="620"/>
      <c r="G50" s="31"/>
      <c r="H50" s="31"/>
    </row>
    <row r="51" spans="1:8" ht="24.75" customHeight="1">
      <c r="A51" s="825"/>
      <c r="B51" s="825"/>
      <c r="C51" s="547" t="s">
        <v>27</v>
      </c>
      <c r="D51" s="826"/>
      <c r="E51" s="810"/>
      <c r="F51" s="620"/>
      <c r="G51" s="31"/>
      <c r="H51" s="31"/>
    </row>
    <row r="52" spans="1:8" ht="22.5" customHeight="1">
      <c r="A52" s="825"/>
      <c r="B52" s="825"/>
      <c r="C52" s="547" t="s">
        <v>28</v>
      </c>
      <c r="D52" s="826"/>
      <c r="E52" s="810"/>
      <c r="F52" s="620"/>
      <c r="G52" s="31"/>
      <c r="H52" s="31"/>
    </row>
    <row r="53" spans="1:8" ht="18" customHeight="1">
      <c r="A53" s="825"/>
      <c r="B53" s="825"/>
      <c r="C53" s="547" t="s">
        <v>773</v>
      </c>
      <c r="D53" s="826"/>
      <c r="E53" s="810"/>
      <c r="F53" s="620"/>
      <c r="G53" s="31"/>
      <c r="H53" s="31"/>
    </row>
    <row r="54" spans="1:8" ht="27.75" customHeight="1">
      <c r="A54" s="813" t="s">
        <v>32</v>
      </c>
      <c r="B54" s="814"/>
      <c r="C54" s="814"/>
      <c r="D54" s="770"/>
      <c r="E54" s="556"/>
      <c r="F54" s="357"/>
      <c r="G54" s="31"/>
      <c r="H54" s="31"/>
    </row>
    <row r="55" spans="1:8" ht="24" customHeight="1">
      <c r="A55" s="812" t="s">
        <v>33</v>
      </c>
      <c r="B55" s="801"/>
      <c r="C55" s="548" t="s">
        <v>34</v>
      </c>
      <c r="D55" s="815" t="s">
        <v>26</v>
      </c>
      <c r="E55" s="810">
        <f>'Прайс рабочий'!I44</f>
        <v>69</v>
      </c>
      <c r="F55" s="809"/>
      <c r="G55" s="31"/>
      <c r="H55" s="31"/>
    </row>
    <row r="56" spans="1:8" ht="34.5" customHeight="1">
      <c r="A56" s="801"/>
      <c r="B56" s="801"/>
      <c r="C56" s="548" t="s">
        <v>25</v>
      </c>
      <c r="D56" s="801"/>
      <c r="E56" s="811"/>
      <c r="F56" s="809"/>
      <c r="G56" s="31"/>
      <c r="H56" s="31"/>
    </row>
    <row r="57" spans="1:8" ht="36.75" customHeight="1">
      <c r="A57" s="801"/>
      <c r="B57" s="801"/>
      <c r="C57" s="548" t="s">
        <v>27</v>
      </c>
      <c r="D57" s="801"/>
      <c r="E57" s="811"/>
      <c r="F57" s="809"/>
      <c r="G57" s="31"/>
      <c r="H57" s="31"/>
    </row>
    <row r="58" spans="1:8" ht="28.5" customHeight="1">
      <c r="A58" s="801"/>
      <c r="B58" s="801"/>
      <c r="C58" s="548" t="s">
        <v>28</v>
      </c>
      <c r="D58" s="801"/>
      <c r="E58" s="811"/>
      <c r="F58" s="809"/>
      <c r="G58" s="1"/>
      <c r="H58" s="1"/>
    </row>
    <row r="59" spans="1:8" ht="18" customHeight="1">
      <c r="A59" s="645" t="s">
        <v>35</v>
      </c>
      <c r="B59" s="816"/>
      <c r="C59" s="816"/>
      <c r="D59" s="772"/>
      <c r="E59" s="557"/>
      <c r="F59" s="525"/>
      <c r="G59" s="1"/>
      <c r="H59" s="1"/>
    </row>
    <row r="60" spans="1:8" ht="18" customHeight="1">
      <c r="A60" s="647" t="s">
        <v>23</v>
      </c>
      <c r="B60" s="765"/>
      <c r="C60" s="765"/>
      <c r="D60" s="766"/>
      <c r="E60" s="119"/>
      <c r="F60" s="681"/>
      <c r="G60" s="1"/>
      <c r="H60" s="1"/>
    </row>
    <row r="61" spans="1:8" ht="18" customHeight="1">
      <c r="A61" s="779" t="s">
        <v>36</v>
      </c>
      <c r="B61" s="768"/>
      <c r="C61" s="100" t="s">
        <v>37</v>
      </c>
      <c r="D61" s="602" t="s">
        <v>26</v>
      </c>
      <c r="E61" s="775">
        <f>'Прайс рабочий'!I50</f>
        <v>27</v>
      </c>
      <c r="F61" s="773"/>
      <c r="G61" s="1"/>
      <c r="H61" s="1"/>
    </row>
    <row r="62" spans="1:8" ht="18" customHeight="1">
      <c r="A62" s="769"/>
      <c r="B62" s="770"/>
      <c r="C62" s="100" t="s">
        <v>38</v>
      </c>
      <c r="D62" s="773"/>
      <c r="E62" s="776"/>
      <c r="F62" s="773"/>
      <c r="G62" s="1"/>
      <c r="H62" s="1"/>
    </row>
    <row r="63" spans="1:8" ht="18" customHeight="1">
      <c r="A63" s="771"/>
      <c r="B63" s="772"/>
      <c r="C63" s="100" t="s">
        <v>39</v>
      </c>
      <c r="D63" s="774"/>
      <c r="E63" s="777"/>
      <c r="F63" s="773"/>
      <c r="G63" s="1"/>
      <c r="H63" s="1"/>
    </row>
    <row r="64" spans="1:8" ht="18" customHeight="1">
      <c r="A64" s="817" t="s">
        <v>360</v>
      </c>
      <c r="B64" s="818"/>
      <c r="C64" s="101" t="s">
        <v>25</v>
      </c>
      <c r="D64" s="602" t="s">
        <v>26</v>
      </c>
      <c r="E64" s="775">
        <f>'Прайс рабочий'!I53</f>
        <v>79</v>
      </c>
      <c r="F64" s="773"/>
      <c r="G64" s="1"/>
      <c r="H64" s="1"/>
    </row>
    <row r="65" spans="1:8" ht="18" customHeight="1">
      <c r="A65" s="819"/>
      <c r="B65" s="820"/>
      <c r="C65" s="102" t="s">
        <v>27</v>
      </c>
      <c r="D65" s="773"/>
      <c r="E65" s="776"/>
      <c r="F65" s="773"/>
      <c r="G65" s="1"/>
      <c r="H65" s="1"/>
    </row>
    <row r="66" spans="1:8" ht="18" customHeight="1">
      <c r="A66" s="821"/>
      <c r="B66" s="822"/>
      <c r="C66" s="102" t="s">
        <v>28</v>
      </c>
      <c r="D66" s="774"/>
      <c r="E66" s="777"/>
      <c r="F66" s="773"/>
      <c r="G66" s="1"/>
      <c r="H66" s="1"/>
    </row>
    <row r="67" spans="1:8" ht="18" customHeight="1">
      <c r="A67" s="828" t="s">
        <v>361</v>
      </c>
      <c r="B67" s="820"/>
      <c r="C67" s="102" t="s">
        <v>40</v>
      </c>
      <c r="D67" s="602" t="s">
        <v>26</v>
      </c>
      <c r="E67" s="775">
        <f>'Прайс рабочий'!I56</f>
        <v>59</v>
      </c>
      <c r="F67" s="773"/>
      <c r="G67" s="1"/>
      <c r="H67" s="1"/>
    </row>
    <row r="68" spans="1:8" ht="18" customHeight="1">
      <c r="A68" s="819"/>
      <c r="B68" s="820"/>
      <c r="C68" s="102" t="s">
        <v>37</v>
      </c>
      <c r="D68" s="773"/>
      <c r="E68" s="776"/>
      <c r="F68" s="773"/>
      <c r="G68" s="1"/>
      <c r="H68" s="1"/>
    </row>
    <row r="69" spans="1:8" ht="18" customHeight="1">
      <c r="A69" s="819"/>
      <c r="B69" s="820"/>
      <c r="C69" s="102" t="s">
        <v>38</v>
      </c>
      <c r="D69" s="773"/>
      <c r="E69" s="776"/>
      <c r="F69" s="773"/>
      <c r="G69" s="1"/>
      <c r="H69" s="1"/>
    </row>
    <row r="70" spans="1:8" ht="18" customHeight="1">
      <c r="A70" s="821"/>
      <c r="B70" s="822"/>
      <c r="C70" s="103" t="s">
        <v>39</v>
      </c>
      <c r="D70" s="774"/>
      <c r="E70" s="777"/>
      <c r="F70" s="773"/>
      <c r="G70" s="31"/>
      <c r="H70" s="31"/>
    </row>
    <row r="71" spans="1:8" ht="18" customHeight="1">
      <c r="A71" s="647" t="s">
        <v>32</v>
      </c>
      <c r="B71" s="765"/>
      <c r="C71" s="765"/>
      <c r="D71" s="766"/>
      <c r="E71" s="119"/>
      <c r="F71" s="773"/>
      <c r="G71" s="31"/>
      <c r="H71" s="31"/>
    </row>
    <row r="72" spans="1:8" ht="18" customHeight="1">
      <c r="A72" s="626" t="s">
        <v>41</v>
      </c>
      <c r="B72" s="768"/>
      <c r="C72" s="32" t="s">
        <v>42</v>
      </c>
      <c r="D72" s="602" t="s">
        <v>26</v>
      </c>
      <c r="E72" s="775">
        <f>'Прайс рабочий'!I61</f>
        <v>25</v>
      </c>
      <c r="F72" s="773"/>
      <c r="G72" s="31"/>
      <c r="H72" s="31"/>
    </row>
    <row r="73" spans="1:8" ht="18" customHeight="1">
      <c r="A73" s="769"/>
      <c r="B73" s="770"/>
      <c r="C73" s="32" t="s">
        <v>27</v>
      </c>
      <c r="D73" s="773"/>
      <c r="E73" s="776"/>
      <c r="F73" s="773"/>
      <c r="G73" s="31"/>
      <c r="H73" s="31"/>
    </row>
    <row r="74" spans="1:8" ht="18" customHeight="1">
      <c r="A74" s="771"/>
      <c r="B74" s="772"/>
      <c r="C74" s="32" t="s">
        <v>28</v>
      </c>
      <c r="D74" s="774"/>
      <c r="E74" s="777"/>
      <c r="F74" s="773"/>
      <c r="G74" s="31"/>
      <c r="H74" s="31"/>
    </row>
    <row r="75" spans="1:8" ht="18" customHeight="1">
      <c r="A75" s="764" t="s">
        <v>43</v>
      </c>
      <c r="B75" s="658"/>
      <c r="C75" s="90" t="s">
        <v>37</v>
      </c>
      <c r="D75" s="782" t="s">
        <v>44</v>
      </c>
      <c r="E75" s="775">
        <f>'Прайс рабочий'!I64</f>
        <v>20</v>
      </c>
      <c r="F75" s="773"/>
      <c r="G75" s="31"/>
      <c r="H75" s="31"/>
    </row>
    <row r="76" spans="1:8" ht="18" customHeight="1">
      <c r="A76" s="691"/>
      <c r="B76" s="660"/>
      <c r="C76" s="90" t="s">
        <v>38</v>
      </c>
      <c r="D76" s="783"/>
      <c r="E76" s="776"/>
      <c r="F76" s="773"/>
      <c r="G76" s="31"/>
      <c r="H76" s="31"/>
    </row>
    <row r="77" spans="1:8" ht="18" customHeight="1">
      <c r="A77" s="661"/>
      <c r="B77" s="662"/>
      <c r="C77" s="90" t="s">
        <v>39</v>
      </c>
      <c r="D77" s="595"/>
      <c r="E77" s="777"/>
      <c r="F77" s="773"/>
      <c r="G77" s="31"/>
      <c r="H77" s="31"/>
    </row>
    <row r="78" spans="1:8" ht="18" customHeight="1">
      <c r="A78" s="778" t="s">
        <v>45</v>
      </c>
      <c r="B78" s="768"/>
      <c r="C78" s="32" t="s">
        <v>25</v>
      </c>
      <c r="D78" s="602" t="s">
        <v>26</v>
      </c>
      <c r="E78" s="775">
        <f>'Прайс рабочий'!I67</f>
        <v>40</v>
      </c>
      <c r="F78" s="773"/>
      <c r="G78" s="31"/>
      <c r="H78" s="31"/>
    </row>
    <row r="79" spans="1:8" ht="18" customHeight="1">
      <c r="A79" s="769"/>
      <c r="B79" s="770"/>
      <c r="C79" s="32" t="s">
        <v>46</v>
      </c>
      <c r="D79" s="773"/>
      <c r="E79" s="776"/>
      <c r="F79" s="773"/>
      <c r="G79" s="31"/>
      <c r="H79" s="31"/>
    </row>
    <row r="80" spans="1:8" ht="28.5" customHeight="1">
      <c r="A80" s="771"/>
      <c r="B80" s="772"/>
      <c r="C80" s="32" t="s">
        <v>28</v>
      </c>
      <c r="D80" s="774"/>
      <c r="E80" s="777"/>
      <c r="F80" s="774"/>
      <c r="G80" s="1"/>
      <c r="H80" s="1"/>
    </row>
    <row r="81" spans="1:8" ht="40.5" customHeight="1">
      <c r="A81" s="603" t="s">
        <v>47</v>
      </c>
      <c r="B81" s="765"/>
      <c r="C81" s="765"/>
      <c r="D81" s="766"/>
      <c r="E81" s="117"/>
      <c r="F81" s="19"/>
      <c r="G81" s="1"/>
      <c r="H81" s="1"/>
    </row>
    <row r="82" spans="1:8" ht="39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775">
        <v>280</v>
      </c>
      <c r="F82" s="802"/>
      <c r="G82" s="1"/>
      <c r="H82" s="1"/>
    </row>
    <row r="83" spans="1:8" ht="39" customHeight="1">
      <c r="A83" s="594"/>
      <c r="B83" s="440" t="s">
        <v>52</v>
      </c>
      <c r="C83" s="594"/>
      <c r="D83" s="396" t="s">
        <v>49</v>
      </c>
      <c r="E83" s="776"/>
      <c r="F83" s="643"/>
      <c r="G83" s="1"/>
      <c r="H83" s="1"/>
    </row>
    <row r="84" spans="1:8" ht="18" customHeight="1">
      <c r="A84" s="595"/>
      <c r="B84" s="440" t="s">
        <v>48</v>
      </c>
      <c r="C84" s="595"/>
      <c r="D84" s="396" t="s">
        <v>49</v>
      </c>
      <c r="E84" s="777"/>
      <c r="F84" s="643"/>
      <c r="G84" s="1"/>
      <c r="H84" s="1"/>
    </row>
    <row r="85" spans="1:8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775">
        <f>'Прайс рабочий'!I74</f>
        <v>125</v>
      </c>
      <c r="F85" s="773"/>
      <c r="G85" s="1"/>
      <c r="H85" s="1"/>
    </row>
    <row r="86" spans="1:8" ht="18" customHeight="1">
      <c r="A86" s="773"/>
      <c r="B86" s="32" t="s">
        <v>52</v>
      </c>
      <c r="C86" s="773"/>
      <c r="D86" s="36" t="s">
        <v>49</v>
      </c>
      <c r="E86" s="776"/>
      <c r="F86" s="773"/>
      <c r="G86" s="1"/>
      <c r="H86" s="1"/>
    </row>
    <row r="87" spans="1:8" ht="36" customHeight="1">
      <c r="A87" s="774"/>
      <c r="B87" s="32" t="s">
        <v>48</v>
      </c>
      <c r="C87" s="774"/>
      <c r="D87" s="36" t="s">
        <v>49</v>
      </c>
      <c r="E87" s="777"/>
      <c r="F87" s="773"/>
      <c r="G87" s="1"/>
      <c r="H87" s="1"/>
    </row>
    <row r="88" spans="1:8" ht="36" customHeight="1">
      <c r="A88" s="23" t="s">
        <v>53</v>
      </c>
      <c r="B88" s="23"/>
      <c r="C88" s="32" t="s">
        <v>54</v>
      </c>
      <c r="D88" s="36" t="s">
        <v>55</v>
      </c>
      <c r="E88" s="118">
        <f>'Прайс рабочий'!I77</f>
        <v>55</v>
      </c>
      <c r="F88" s="773"/>
      <c r="G88" s="1"/>
      <c r="H88" s="1"/>
    </row>
    <row r="89" spans="1:8" ht="29.25" customHeight="1">
      <c r="A89" s="37" t="s">
        <v>57</v>
      </c>
      <c r="B89" s="32" t="s">
        <v>58</v>
      </c>
      <c r="C89" s="32" t="s">
        <v>59</v>
      </c>
      <c r="D89" s="38"/>
      <c r="E89" s="118">
        <v>60</v>
      </c>
      <c r="F89" s="773"/>
      <c r="G89" s="1"/>
      <c r="H89" s="1"/>
    </row>
    <row r="90" spans="1:8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118" t="str">
        <f>'Прайс рабочий'!I79</f>
        <v xml:space="preserve"> -</v>
      </c>
      <c r="F90" s="773"/>
      <c r="G90" s="1"/>
      <c r="H90" s="1"/>
    </row>
    <row r="91" spans="1:8" ht="25.5" customHeight="1">
      <c r="A91" s="774"/>
      <c r="B91" s="24" t="s">
        <v>801</v>
      </c>
      <c r="C91" s="774"/>
      <c r="D91" s="774"/>
      <c r="E91" s="118">
        <f>'Прайс рабочий'!I80</f>
        <v>40</v>
      </c>
      <c r="F91" s="773"/>
      <c r="G91" s="1"/>
      <c r="H91" s="1"/>
    </row>
    <row r="92" spans="1:8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118">
        <f>'Прайс рабочий'!I81</f>
        <v>45</v>
      </c>
      <c r="F92" s="773"/>
      <c r="G92" s="1"/>
      <c r="H92" s="1"/>
    </row>
    <row r="93" spans="1:8" ht="28.5" customHeight="1">
      <c r="A93" s="774"/>
      <c r="B93" s="24" t="s">
        <v>801</v>
      </c>
      <c r="C93" s="774"/>
      <c r="D93" s="774"/>
      <c r="E93" s="118">
        <f>'Прайс рабочий'!I82</f>
        <v>50</v>
      </c>
      <c r="F93" s="773"/>
      <c r="G93" s="1"/>
      <c r="H93" s="1"/>
    </row>
    <row r="94" spans="1:8" ht="18" customHeight="1">
      <c r="A94" s="40" t="s">
        <v>63</v>
      </c>
      <c r="B94" s="40"/>
      <c r="C94" s="40"/>
      <c r="D94" s="40"/>
      <c r="E94" s="117"/>
      <c r="F94" s="19"/>
      <c r="G94" s="41"/>
      <c r="H94" s="41"/>
    </row>
    <row r="95" spans="1:8" ht="40.5" customHeight="1">
      <c r="A95" s="670" t="s">
        <v>64</v>
      </c>
      <c r="B95" s="765"/>
      <c r="C95" s="765"/>
      <c r="D95" s="766"/>
      <c r="E95" s="119"/>
      <c r="F95" s="693"/>
      <c r="G95" s="1"/>
      <c r="H95" s="1"/>
    </row>
    <row r="96" spans="1:8" ht="40.5" customHeight="1">
      <c r="A96" s="785" t="s">
        <v>65</v>
      </c>
      <c r="B96" s="768"/>
      <c r="C96" s="42" t="s">
        <v>66</v>
      </c>
      <c r="D96" s="36" t="s">
        <v>49</v>
      </c>
      <c r="E96" s="118">
        <f>'Прайс рабочий'!I85</f>
        <v>358</v>
      </c>
      <c r="F96" s="773"/>
      <c r="G96" s="1"/>
      <c r="H96" s="1"/>
    </row>
    <row r="97" spans="1:8" ht="49.5" customHeight="1">
      <c r="A97" s="771"/>
      <c r="B97" s="772"/>
      <c r="C97" s="42" t="s">
        <v>67</v>
      </c>
      <c r="D97" s="36" t="s">
        <v>49</v>
      </c>
      <c r="E97" s="118">
        <f>'Прайс рабочий'!I86</f>
        <v>368</v>
      </c>
      <c r="F97" s="773"/>
      <c r="G97" s="1"/>
      <c r="H97" s="1"/>
    </row>
    <row r="98" spans="1:8" ht="49.5" customHeight="1">
      <c r="A98" s="785" t="s">
        <v>68</v>
      </c>
      <c r="B98" s="768"/>
      <c r="C98" s="42" t="s">
        <v>66</v>
      </c>
      <c r="D98" s="36" t="s">
        <v>69</v>
      </c>
      <c r="E98" s="118">
        <f>'Прайс рабочий'!I87</f>
        <v>660</v>
      </c>
      <c r="F98" s="773"/>
      <c r="G98" s="1"/>
      <c r="H98" s="1"/>
    </row>
    <row r="99" spans="1:8" ht="40.5" customHeight="1">
      <c r="A99" s="771"/>
      <c r="B99" s="772"/>
      <c r="C99" s="42" t="s">
        <v>67</v>
      </c>
      <c r="D99" s="36" t="s">
        <v>69</v>
      </c>
      <c r="E99" s="118">
        <f>'Прайс рабочий'!I88</f>
        <v>624</v>
      </c>
      <c r="F99" s="773"/>
      <c r="G99" s="1"/>
      <c r="H99" s="1"/>
    </row>
    <row r="100" spans="1:8" ht="40.5" customHeight="1">
      <c r="A100" s="785" t="s">
        <v>70</v>
      </c>
      <c r="B100" s="768"/>
      <c r="C100" s="42" t="s">
        <v>71</v>
      </c>
      <c r="D100" s="36" t="s">
        <v>72</v>
      </c>
      <c r="E100" s="118">
        <f>'Прайс рабочий'!I89</f>
        <v>471</v>
      </c>
      <c r="F100" s="773"/>
      <c r="G100" s="1"/>
      <c r="H100" s="1"/>
    </row>
    <row r="101" spans="1:8" ht="90" customHeight="1">
      <c r="A101" s="771"/>
      <c r="B101" s="772"/>
      <c r="C101" s="42" t="s">
        <v>67</v>
      </c>
      <c r="D101" s="36" t="s">
        <v>72</v>
      </c>
      <c r="E101" s="118">
        <f>'Прайс рабочий'!I90</f>
        <v>534</v>
      </c>
      <c r="F101" s="773"/>
      <c r="G101" s="1"/>
      <c r="H101" s="1"/>
    </row>
    <row r="102" spans="1:8" ht="30" customHeight="1">
      <c r="A102" s="786" t="s">
        <v>73</v>
      </c>
      <c r="B102" s="766"/>
      <c r="C102" s="42" t="s">
        <v>67</v>
      </c>
      <c r="D102" s="36" t="s">
        <v>69</v>
      </c>
      <c r="E102" s="118">
        <f>'Прайс рабочий'!I91</f>
        <v>492</v>
      </c>
      <c r="F102" s="773"/>
      <c r="G102" s="1"/>
      <c r="H102" s="1"/>
    </row>
    <row r="103" spans="1:8" ht="30" customHeight="1">
      <c r="A103" s="785" t="s">
        <v>74</v>
      </c>
      <c r="B103" s="768"/>
      <c r="C103" s="42" t="s">
        <v>75</v>
      </c>
      <c r="D103" s="36" t="s">
        <v>69</v>
      </c>
      <c r="E103" s="775">
        <f>'Прайс рабочий'!I92</f>
        <v>510</v>
      </c>
      <c r="F103" s="773"/>
      <c r="G103" s="1"/>
      <c r="H103" s="1"/>
    </row>
    <row r="104" spans="1:8" ht="30" customHeight="1">
      <c r="A104" s="769"/>
      <c r="B104" s="770"/>
      <c r="C104" s="42" t="s">
        <v>76</v>
      </c>
      <c r="D104" s="36" t="s">
        <v>69</v>
      </c>
      <c r="E104" s="776"/>
      <c r="F104" s="773"/>
      <c r="G104" s="1"/>
      <c r="H104" s="1"/>
    </row>
    <row r="105" spans="1:8" ht="30" customHeight="1">
      <c r="A105" s="769"/>
      <c r="B105" s="770"/>
      <c r="C105" s="42" t="s">
        <v>77</v>
      </c>
      <c r="D105" s="36" t="s">
        <v>69</v>
      </c>
      <c r="E105" s="777"/>
      <c r="F105" s="773"/>
      <c r="G105" s="1"/>
      <c r="H105" s="1"/>
    </row>
    <row r="106" spans="1:8" ht="30" customHeight="1">
      <c r="A106" s="769"/>
      <c r="B106" s="770"/>
      <c r="C106" s="42" t="s">
        <v>78</v>
      </c>
      <c r="D106" s="36" t="s">
        <v>69</v>
      </c>
      <c r="E106" s="775">
        <f>'Прайс рабочий'!I95</f>
        <v>530</v>
      </c>
      <c r="F106" s="773"/>
      <c r="G106" s="1"/>
      <c r="H106" s="1"/>
    </row>
    <row r="107" spans="1:8" ht="30" customHeight="1">
      <c r="A107" s="769"/>
      <c r="B107" s="770"/>
      <c r="C107" s="42" t="s">
        <v>79</v>
      </c>
      <c r="D107" s="36" t="s">
        <v>69</v>
      </c>
      <c r="E107" s="776"/>
      <c r="F107" s="773"/>
      <c r="G107" s="1"/>
      <c r="H107" s="1"/>
    </row>
    <row r="108" spans="1:8" ht="19.5" customHeight="1">
      <c r="A108" s="771"/>
      <c r="B108" s="772"/>
      <c r="C108" s="42" t="s">
        <v>80</v>
      </c>
      <c r="D108" s="36" t="s">
        <v>69</v>
      </c>
      <c r="E108" s="777"/>
      <c r="F108" s="773"/>
      <c r="G108" s="1"/>
      <c r="H108" s="1"/>
    </row>
    <row r="109" spans="1:8" ht="19.5" customHeight="1">
      <c r="A109" s="785" t="s">
        <v>81</v>
      </c>
      <c r="B109" s="768"/>
      <c r="C109" s="42" t="s">
        <v>75</v>
      </c>
      <c r="D109" s="36" t="s">
        <v>69</v>
      </c>
      <c r="E109" s="775">
        <f>'Прайс рабочий'!I98</f>
        <v>300</v>
      </c>
      <c r="F109" s="773"/>
      <c r="G109" s="1"/>
      <c r="H109" s="1"/>
    </row>
    <row r="110" spans="1:8" ht="19.5" customHeight="1">
      <c r="A110" s="769"/>
      <c r="B110" s="770"/>
      <c r="C110" s="42" t="s">
        <v>76</v>
      </c>
      <c r="D110" s="36" t="s">
        <v>69</v>
      </c>
      <c r="E110" s="776"/>
      <c r="F110" s="773"/>
      <c r="G110" s="1"/>
      <c r="H110" s="1"/>
    </row>
    <row r="111" spans="1:8" ht="19.5" customHeight="1">
      <c r="A111" s="769"/>
      <c r="B111" s="770"/>
      <c r="C111" s="42" t="s">
        <v>77</v>
      </c>
      <c r="D111" s="36" t="s">
        <v>69</v>
      </c>
      <c r="E111" s="777"/>
      <c r="F111" s="773"/>
      <c r="G111" s="1"/>
      <c r="H111" s="1"/>
    </row>
    <row r="112" spans="1:8" ht="19.5" customHeight="1">
      <c r="A112" s="769"/>
      <c r="B112" s="770"/>
      <c r="C112" s="42" t="s">
        <v>78</v>
      </c>
      <c r="D112" s="36" t="s">
        <v>69</v>
      </c>
      <c r="E112" s="775">
        <f>'Прайс рабочий'!I101</f>
        <v>319</v>
      </c>
      <c r="F112" s="773"/>
      <c r="G112" s="1"/>
      <c r="H112" s="1"/>
    </row>
    <row r="113" spans="1:8" ht="19.5" customHeight="1">
      <c r="A113" s="769"/>
      <c r="B113" s="770"/>
      <c r="C113" s="42" t="s">
        <v>79</v>
      </c>
      <c r="D113" s="36" t="s">
        <v>69</v>
      </c>
      <c r="E113" s="776"/>
      <c r="F113" s="773"/>
      <c r="G113" s="1"/>
      <c r="H113" s="1"/>
    </row>
    <row r="114" spans="1:8" ht="19.5" customHeight="1">
      <c r="A114" s="771"/>
      <c r="B114" s="772"/>
      <c r="C114" s="42" t="s">
        <v>80</v>
      </c>
      <c r="D114" s="36" t="s">
        <v>69</v>
      </c>
      <c r="E114" s="777"/>
      <c r="F114" s="773"/>
      <c r="G114" s="1"/>
      <c r="H114" s="1"/>
    </row>
    <row r="115" spans="1:8" ht="19.5" customHeight="1">
      <c r="A115" s="785" t="s">
        <v>82</v>
      </c>
      <c r="B115" s="768"/>
      <c r="C115" s="42" t="s">
        <v>75</v>
      </c>
      <c r="D115" s="36" t="s">
        <v>69</v>
      </c>
      <c r="E115" s="775">
        <f>'Прайс рабочий'!I104</f>
        <v>350</v>
      </c>
      <c r="F115" s="773"/>
      <c r="G115" s="1"/>
      <c r="H115" s="1"/>
    </row>
    <row r="116" spans="1:8" ht="19.5" customHeight="1">
      <c r="A116" s="769"/>
      <c r="B116" s="770"/>
      <c r="C116" s="42" t="s">
        <v>76</v>
      </c>
      <c r="D116" s="36" t="s">
        <v>69</v>
      </c>
      <c r="E116" s="776"/>
      <c r="F116" s="773"/>
      <c r="G116" s="1"/>
      <c r="H116" s="1"/>
    </row>
    <row r="117" spans="1:8" ht="19.5" customHeight="1">
      <c r="A117" s="769"/>
      <c r="B117" s="770"/>
      <c r="C117" s="42" t="s">
        <v>77</v>
      </c>
      <c r="D117" s="36" t="s">
        <v>69</v>
      </c>
      <c r="E117" s="777"/>
      <c r="F117" s="773"/>
      <c r="G117" s="1"/>
      <c r="H117" s="1"/>
    </row>
    <row r="118" spans="1:8" ht="19.5" customHeight="1">
      <c r="A118" s="769"/>
      <c r="B118" s="770"/>
      <c r="C118" s="42" t="s">
        <v>78</v>
      </c>
      <c r="D118" s="36" t="s">
        <v>69</v>
      </c>
      <c r="E118" s="775">
        <f>'Прайс рабочий'!I107</f>
        <v>360</v>
      </c>
      <c r="F118" s="773"/>
      <c r="G118" s="1"/>
      <c r="H118" s="1"/>
    </row>
    <row r="119" spans="1:8" ht="19.5" customHeight="1">
      <c r="A119" s="769"/>
      <c r="B119" s="770"/>
      <c r="C119" s="42" t="s">
        <v>79</v>
      </c>
      <c r="D119" s="36" t="s">
        <v>69</v>
      </c>
      <c r="E119" s="776"/>
      <c r="F119" s="773"/>
      <c r="G119" s="1"/>
      <c r="H119" s="1"/>
    </row>
    <row r="120" spans="1:8" ht="19.5" customHeight="1">
      <c r="A120" s="771"/>
      <c r="B120" s="772"/>
      <c r="C120" s="42" t="s">
        <v>80</v>
      </c>
      <c r="D120" s="36" t="s">
        <v>69</v>
      </c>
      <c r="E120" s="777"/>
      <c r="F120" s="773"/>
      <c r="G120" s="1"/>
      <c r="H120" s="1"/>
    </row>
    <row r="121" spans="1:8" ht="19.5" customHeight="1">
      <c r="A121" s="785" t="s">
        <v>83</v>
      </c>
      <c r="B121" s="768"/>
      <c r="C121" s="42" t="s">
        <v>75</v>
      </c>
      <c r="D121" s="36" t="s">
        <v>69</v>
      </c>
      <c r="E121" s="775">
        <f>'Прайс рабочий'!I110</f>
        <v>350</v>
      </c>
      <c r="F121" s="773"/>
      <c r="G121" s="1"/>
      <c r="H121" s="1"/>
    </row>
    <row r="122" spans="1:8" ht="19.5" customHeight="1">
      <c r="A122" s="769"/>
      <c r="B122" s="770"/>
      <c r="C122" s="42" t="s">
        <v>76</v>
      </c>
      <c r="D122" s="36" t="s">
        <v>69</v>
      </c>
      <c r="E122" s="776"/>
      <c r="F122" s="773"/>
      <c r="G122" s="1"/>
      <c r="H122" s="1"/>
    </row>
    <row r="123" spans="1:8" ht="19.5" customHeight="1">
      <c r="A123" s="769"/>
      <c r="B123" s="770"/>
      <c r="C123" s="42" t="s">
        <v>77</v>
      </c>
      <c r="D123" s="36" t="s">
        <v>84</v>
      </c>
      <c r="E123" s="777"/>
      <c r="F123" s="773"/>
      <c r="G123" s="1"/>
      <c r="H123" s="1"/>
    </row>
    <row r="124" spans="1:8" ht="19.5" customHeight="1">
      <c r="A124" s="769"/>
      <c r="B124" s="770"/>
      <c r="C124" s="42" t="s">
        <v>78</v>
      </c>
      <c r="D124" s="36" t="s">
        <v>69</v>
      </c>
      <c r="E124" s="775">
        <f>'Прайс рабочий'!I113</f>
        <v>360</v>
      </c>
      <c r="F124" s="773"/>
      <c r="G124" s="1"/>
      <c r="H124" s="1"/>
    </row>
    <row r="125" spans="1:8" ht="19.5" customHeight="1">
      <c r="A125" s="769"/>
      <c r="B125" s="770"/>
      <c r="C125" s="42" t="s">
        <v>79</v>
      </c>
      <c r="D125" s="36" t="s">
        <v>69</v>
      </c>
      <c r="E125" s="776"/>
      <c r="F125" s="773"/>
      <c r="G125" s="1"/>
      <c r="H125" s="1"/>
    </row>
    <row r="126" spans="1:8" ht="83.25" customHeight="1">
      <c r="A126" s="771"/>
      <c r="B126" s="772"/>
      <c r="C126" s="42" t="s">
        <v>80</v>
      </c>
      <c r="D126" s="36" t="s">
        <v>84</v>
      </c>
      <c r="E126" s="777"/>
      <c r="F126" s="773"/>
      <c r="G126" s="1"/>
      <c r="H126" s="1"/>
    </row>
    <row r="127" spans="1:8" ht="87.75" customHeight="1">
      <c r="A127" s="785" t="s">
        <v>85</v>
      </c>
      <c r="B127" s="768"/>
      <c r="C127" s="42" t="s">
        <v>71</v>
      </c>
      <c r="D127" s="36" t="s">
        <v>86</v>
      </c>
      <c r="E127" s="118">
        <f>'Прайс рабочий'!I116</f>
        <v>715</v>
      </c>
      <c r="F127" s="773"/>
      <c r="G127" s="1"/>
      <c r="H127" s="1"/>
    </row>
    <row r="128" spans="1:8" ht="75.75" customHeight="1">
      <c r="A128" s="771"/>
      <c r="B128" s="772"/>
      <c r="C128" s="42" t="s">
        <v>67</v>
      </c>
      <c r="D128" s="36" t="s">
        <v>86</v>
      </c>
      <c r="E128" s="118">
        <f>'Прайс рабочий'!I117</f>
        <v>761</v>
      </c>
      <c r="F128" s="773"/>
      <c r="G128" s="1"/>
      <c r="H128" s="1"/>
    </row>
    <row r="129" spans="1:8" ht="80.25" customHeight="1">
      <c r="A129" s="785" t="s">
        <v>87</v>
      </c>
      <c r="B129" s="768"/>
      <c r="C129" s="42" t="s">
        <v>71</v>
      </c>
      <c r="D129" s="36" t="s">
        <v>86</v>
      </c>
      <c r="E129" s="118">
        <f>'Прайс рабочий'!I118</f>
        <v>600</v>
      </c>
      <c r="F129" s="773"/>
      <c r="G129" s="1"/>
      <c r="H129" s="1"/>
    </row>
    <row r="130" spans="1:8" ht="75" customHeight="1">
      <c r="A130" s="771"/>
      <c r="B130" s="772"/>
      <c r="C130" s="42" t="s">
        <v>67</v>
      </c>
      <c r="D130" s="36" t="s">
        <v>86</v>
      </c>
      <c r="E130" s="118">
        <f>'Прайс рабочий'!I119</f>
        <v>740</v>
      </c>
      <c r="F130" s="773"/>
      <c r="G130" s="1"/>
      <c r="H130" s="1"/>
    </row>
    <row r="131" spans="1:8" ht="70.5" customHeight="1">
      <c r="A131" s="785" t="s">
        <v>88</v>
      </c>
      <c r="B131" s="768"/>
      <c r="C131" s="42" t="s">
        <v>71</v>
      </c>
      <c r="D131" s="36" t="s">
        <v>86</v>
      </c>
      <c r="E131" s="118">
        <f>'Прайс рабочий'!I120</f>
        <v>690</v>
      </c>
      <c r="F131" s="773"/>
      <c r="G131" s="1"/>
      <c r="H131" s="1"/>
    </row>
    <row r="132" spans="1:8" ht="66.75" customHeight="1">
      <c r="A132" s="771"/>
      <c r="B132" s="772"/>
      <c r="C132" s="42" t="s">
        <v>67</v>
      </c>
      <c r="D132" s="36" t="s">
        <v>86</v>
      </c>
      <c r="E132" s="118">
        <f>'Прайс рабочий'!I121</f>
        <v>831</v>
      </c>
      <c r="F132" s="773"/>
      <c r="G132" s="1"/>
      <c r="H132" s="1"/>
    </row>
    <row r="133" spans="1:8" ht="66.75" customHeight="1">
      <c r="A133" s="785" t="s">
        <v>89</v>
      </c>
      <c r="B133" s="768"/>
      <c r="C133" s="42" t="s">
        <v>71</v>
      </c>
      <c r="D133" s="36" t="s">
        <v>86</v>
      </c>
      <c r="E133" s="118">
        <f>'Прайс рабочий'!I122</f>
        <v>572</v>
      </c>
      <c r="F133" s="773"/>
      <c r="G133" s="1"/>
      <c r="H133" s="1"/>
    </row>
    <row r="134" spans="1:8" ht="60" customHeight="1">
      <c r="A134" s="771"/>
      <c r="B134" s="772"/>
      <c r="C134" s="42" t="s">
        <v>67</v>
      </c>
      <c r="D134" s="36" t="s">
        <v>86</v>
      </c>
      <c r="E134" s="118">
        <f>'Прайс рабочий'!I123</f>
        <v>623</v>
      </c>
      <c r="F134" s="773"/>
      <c r="G134" s="1"/>
      <c r="H134" s="1"/>
    </row>
    <row r="135" spans="1:8" ht="60" customHeight="1">
      <c r="A135" s="785" t="s">
        <v>90</v>
      </c>
      <c r="B135" s="768"/>
      <c r="C135" s="42" t="s">
        <v>71</v>
      </c>
      <c r="D135" s="36" t="s">
        <v>86</v>
      </c>
      <c r="E135" s="118">
        <f>'Прайс рабочий'!I124</f>
        <v>519</v>
      </c>
      <c r="F135" s="773"/>
      <c r="G135" s="1"/>
      <c r="H135" s="1"/>
    </row>
    <row r="136" spans="1:8" ht="48" customHeight="1">
      <c r="A136" s="771"/>
      <c r="B136" s="772"/>
      <c r="C136" s="42" t="s">
        <v>67</v>
      </c>
      <c r="D136" s="36" t="s">
        <v>86</v>
      </c>
      <c r="E136" s="118">
        <f>'Прайс рабочий'!I125</f>
        <v>570</v>
      </c>
      <c r="F136" s="773"/>
      <c r="G136" s="1"/>
      <c r="H136" s="1"/>
    </row>
    <row r="137" spans="1:8" ht="48" customHeight="1">
      <c r="A137" s="787" t="s">
        <v>91</v>
      </c>
      <c r="B137" s="768"/>
      <c r="C137" s="42" t="s">
        <v>67</v>
      </c>
      <c r="D137" s="36" t="s">
        <v>92</v>
      </c>
      <c r="E137" s="118">
        <f>'Прайс рабочий'!I126</f>
        <v>3153</v>
      </c>
      <c r="F137" s="773"/>
      <c r="G137" s="1"/>
      <c r="H137" s="1"/>
    </row>
    <row r="138" spans="1:8" ht="48" customHeight="1">
      <c r="A138" s="769"/>
      <c r="B138" s="770"/>
      <c r="C138" s="42" t="s">
        <v>93</v>
      </c>
      <c r="D138" s="36" t="s">
        <v>92</v>
      </c>
      <c r="E138" s="118">
        <f>'Прайс рабочий'!I127</f>
        <v>3549</v>
      </c>
      <c r="F138" s="773"/>
      <c r="G138" s="1"/>
      <c r="H138" s="1"/>
    </row>
    <row r="139" spans="1:8" ht="90.75" customHeight="1">
      <c r="A139" s="771"/>
      <c r="B139" s="772"/>
      <c r="C139" s="42" t="s">
        <v>94</v>
      </c>
      <c r="D139" s="36" t="s">
        <v>92</v>
      </c>
      <c r="E139" s="118">
        <f>'Прайс рабочий'!I128</f>
        <v>6202</v>
      </c>
      <c r="F139" s="773"/>
      <c r="G139" s="1"/>
      <c r="H139" s="1"/>
    </row>
    <row r="140" spans="1:8" ht="90.75" customHeight="1">
      <c r="A140" s="787" t="s">
        <v>95</v>
      </c>
      <c r="B140" s="768"/>
      <c r="C140" s="42" t="s">
        <v>67</v>
      </c>
      <c r="D140" s="36" t="s">
        <v>92</v>
      </c>
      <c r="E140" s="118">
        <f>'Прайс рабочий'!I129</f>
        <v>1319</v>
      </c>
      <c r="F140" s="773"/>
      <c r="G140" s="1"/>
      <c r="H140" s="1"/>
    </row>
    <row r="141" spans="1:8" ht="65.25" customHeight="1">
      <c r="A141" s="771"/>
      <c r="B141" s="772"/>
      <c r="C141" s="42" t="s">
        <v>93</v>
      </c>
      <c r="D141" s="36" t="s">
        <v>92</v>
      </c>
      <c r="E141" s="118">
        <f>'Прайс рабочий'!I130</f>
        <v>1330</v>
      </c>
      <c r="F141" s="773"/>
      <c r="G141" s="1"/>
      <c r="H141" s="1"/>
    </row>
    <row r="142" spans="1:8" ht="65.25" customHeight="1">
      <c r="A142" s="790" t="s">
        <v>96</v>
      </c>
      <c r="B142" s="768"/>
      <c r="C142" s="42" t="s">
        <v>67</v>
      </c>
      <c r="D142" s="36" t="s">
        <v>97</v>
      </c>
      <c r="E142" s="118">
        <f>'Прайс рабочий'!I131</f>
        <v>2007</v>
      </c>
      <c r="F142" s="773"/>
      <c r="G142" s="1"/>
      <c r="H142" s="1"/>
    </row>
    <row r="143" spans="1:8" ht="65.25" customHeight="1">
      <c r="A143" s="769"/>
      <c r="B143" s="770"/>
      <c r="C143" s="42" t="s">
        <v>93</v>
      </c>
      <c r="D143" s="36" t="s">
        <v>97</v>
      </c>
      <c r="E143" s="118">
        <f>'Прайс рабочий'!I132</f>
        <v>2041</v>
      </c>
      <c r="F143" s="773"/>
      <c r="G143" s="1"/>
      <c r="H143" s="1"/>
    </row>
    <row r="144" spans="1:8" ht="28.5" customHeight="1">
      <c r="A144" s="771"/>
      <c r="B144" s="772"/>
      <c r="C144" s="42" t="s">
        <v>94</v>
      </c>
      <c r="D144" s="36" t="s">
        <v>98</v>
      </c>
      <c r="E144" s="118">
        <f>'Прайс рабочий'!I133</f>
        <v>4800</v>
      </c>
      <c r="F144" s="774"/>
      <c r="G144" s="1"/>
      <c r="H144" s="1"/>
    </row>
    <row r="145" spans="1:8" ht="18" customHeight="1">
      <c r="A145" s="603" t="s">
        <v>99</v>
      </c>
      <c r="B145" s="765"/>
      <c r="C145" s="765"/>
      <c r="D145" s="766"/>
      <c r="E145" s="117"/>
      <c r="F145" s="19"/>
      <c r="G145" s="41"/>
      <c r="H145" s="41"/>
    </row>
    <row r="146" spans="1:8" ht="19.5" customHeight="1">
      <c r="A146" s="670" t="s">
        <v>100</v>
      </c>
      <c r="B146" s="765"/>
      <c r="C146" s="765"/>
      <c r="D146" s="766"/>
      <c r="E146" s="119"/>
      <c r="F146" s="30"/>
      <c r="G146" s="1"/>
      <c r="H146" s="1"/>
    </row>
    <row r="147" spans="1:8" ht="18">
      <c r="A147" s="671" t="s">
        <v>101</v>
      </c>
      <c r="B147" s="766"/>
      <c r="C147" s="42" t="s">
        <v>71</v>
      </c>
      <c r="D147" s="24" t="s">
        <v>102</v>
      </c>
      <c r="E147" s="118">
        <f>'Прайс рабочий'!I136</f>
        <v>41</v>
      </c>
      <c r="F147" s="45"/>
      <c r="G147" s="1"/>
      <c r="H147" s="1"/>
    </row>
    <row r="148" spans="1:8" ht="91.5" customHeight="1">
      <c r="A148" s="789" t="s">
        <v>103</v>
      </c>
      <c r="B148" s="766"/>
      <c r="C148" s="42" t="s">
        <v>67</v>
      </c>
      <c r="D148" s="36" t="s">
        <v>69</v>
      </c>
      <c r="E148" s="118">
        <f>'Прайс рабочий'!I137</f>
        <v>254</v>
      </c>
      <c r="F148" s="28"/>
      <c r="G148" s="41"/>
      <c r="H148" s="41"/>
    </row>
    <row r="149" spans="1:8" ht="18">
      <c r="A149" s="670" t="s">
        <v>104</v>
      </c>
      <c r="B149" s="765"/>
      <c r="C149" s="765"/>
      <c r="D149" s="766"/>
      <c r="E149" s="119"/>
      <c r="F149" s="30"/>
      <c r="G149" s="1"/>
      <c r="H149" s="1"/>
    </row>
    <row r="150" spans="1:8" ht="200.25" customHeight="1">
      <c r="A150" s="788" t="s">
        <v>105</v>
      </c>
      <c r="B150" s="766"/>
      <c r="C150" s="42" t="s">
        <v>67</v>
      </c>
      <c r="D150" s="36" t="s">
        <v>69</v>
      </c>
      <c r="E150" s="118">
        <f>'Прайс рабочий'!I139</f>
        <v>306</v>
      </c>
      <c r="F150" s="28"/>
      <c r="G150" s="1"/>
      <c r="H150" s="1"/>
    </row>
    <row r="151" spans="1:8" ht="137.25" customHeight="1">
      <c r="A151" s="788" t="s">
        <v>106</v>
      </c>
      <c r="B151" s="766"/>
      <c r="C151" s="42" t="s">
        <v>67</v>
      </c>
      <c r="D151" s="36" t="s">
        <v>69</v>
      </c>
      <c r="E151" s="118">
        <f>'Прайс рабочий'!I140</f>
        <v>1082</v>
      </c>
      <c r="F151" s="28"/>
      <c r="G151" s="1"/>
      <c r="H151" s="1"/>
    </row>
    <row r="152" spans="1:8" ht="48.75" customHeight="1">
      <c r="A152" s="789" t="s">
        <v>107</v>
      </c>
      <c r="B152" s="766"/>
      <c r="C152" s="42" t="s">
        <v>67</v>
      </c>
      <c r="D152" s="36" t="s">
        <v>69</v>
      </c>
      <c r="E152" s="118">
        <f>'Прайс рабочий'!I141</f>
        <v>1975</v>
      </c>
      <c r="F152" s="28"/>
      <c r="G152" s="1"/>
      <c r="H152" s="1"/>
    </row>
    <row r="153" spans="1:8" ht="26.25">
      <c r="A153" s="603" t="s">
        <v>108</v>
      </c>
      <c r="B153" s="765"/>
      <c r="C153" s="765"/>
      <c r="D153" s="766"/>
      <c r="E153" s="117"/>
      <c r="F153" s="19"/>
      <c r="G153" s="1"/>
      <c r="H153" s="1"/>
    </row>
    <row r="154" spans="1:8" ht="52.5" customHeight="1">
      <c r="A154" s="785" t="s">
        <v>109</v>
      </c>
      <c r="B154" s="768"/>
      <c r="C154" s="42" t="s">
        <v>67</v>
      </c>
      <c r="D154" s="36" t="s">
        <v>110</v>
      </c>
      <c r="E154" s="118">
        <f>'Прайс рабочий'!I143</f>
        <v>5138</v>
      </c>
      <c r="F154" s="681"/>
      <c r="G154" s="1"/>
      <c r="H154" s="1"/>
    </row>
    <row r="155" spans="1:8" ht="55.5" customHeight="1">
      <c r="A155" s="769"/>
      <c r="B155" s="770"/>
      <c r="C155" s="42" t="s">
        <v>93</v>
      </c>
      <c r="D155" s="36" t="s">
        <v>110</v>
      </c>
      <c r="E155" s="118">
        <f>'Прайс рабочий'!I144</f>
        <v>6693</v>
      </c>
      <c r="F155" s="773"/>
      <c r="G155" s="1"/>
      <c r="H155" s="1"/>
    </row>
    <row r="156" spans="1:8" ht="100.5" customHeight="1">
      <c r="A156" s="771"/>
      <c r="B156" s="772"/>
      <c r="C156" s="42" t="s">
        <v>94</v>
      </c>
      <c r="D156" s="36" t="s">
        <v>110</v>
      </c>
      <c r="E156" s="118">
        <f>'Прайс рабочий'!I145</f>
        <v>10862</v>
      </c>
      <c r="F156" s="773"/>
      <c r="G156" s="1"/>
      <c r="H156" s="1"/>
    </row>
    <row r="157" spans="1:8" ht="102.75" customHeight="1">
      <c r="A157" s="725" t="s">
        <v>111</v>
      </c>
      <c r="B157" s="768"/>
      <c r="C157" s="42" t="s">
        <v>67</v>
      </c>
      <c r="D157" s="36" t="s">
        <v>110</v>
      </c>
      <c r="E157" s="118">
        <f>'Прайс рабочий'!I146</f>
        <v>6608</v>
      </c>
      <c r="F157" s="773"/>
      <c r="G157" s="1"/>
      <c r="H157" s="1"/>
    </row>
    <row r="158" spans="1:8" ht="105.75" customHeight="1">
      <c r="A158" s="769"/>
      <c r="B158" s="770"/>
      <c r="C158" s="42" t="s">
        <v>93</v>
      </c>
      <c r="D158" s="36" t="s">
        <v>98</v>
      </c>
      <c r="E158" s="118">
        <f>'Прайс рабочий'!I147</f>
        <v>6834</v>
      </c>
      <c r="F158" s="773"/>
      <c r="G158" s="1"/>
      <c r="H158" s="1"/>
    </row>
    <row r="159" spans="1:8" ht="45.75" customHeight="1">
      <c r="A159" s="771"/>
      <c r="B159" s="772"/>
      <c r="C159" s="42" t="s">
        <v>94</v>
      </c>
      <c r="D159" s="36" t="s">
        <v>110</v>
      </c>
      <c r="E159" s="118">
        <f>'Прайс рабочий'!I148</f>
        <v>14250</v>
      </c>
      <c r="F159" s="773"/>
      <c r="G159" s="1"/>
      <c r="H159" s="1"/>
    </row>
    <row r="160" spans="1:8" ht="45.75" customHeight="1">
      <c r="A160" s="785" t="s">
        <v>112</v>
      </c>
      <c r="B160" s="768"/>
      <c r="C160" s="42" t="s">
        <v>67</v>
      </c>
      <c r="D160" s="36" t="s">
        <v>113</v>
      </c>
      <c r="E160" s="118">
        <f>'Прайс рабочий'!I149</f>
        <v>2226</v>
      </c>
      <c r="F160" s="773"/>
      <c r="G160" s="1"/>
      <c r="H160" s="1"/>
    </row>
    <row r="161" spans="1:8" ht="45.75" customHeight="1">
      <c r="A161" s="769"/>
      <c r="B161" s="770"/>
      <c r="C161" s="42" t="s">
        <v>93</v>
      </c>
      <c r="D161" s="36" t="s">
        <v>113</v>
      </c>
      <c r="E161" s="118">
        <f>'Прайс рабочий'!I150</f>
        <v>2789</v>
      </c>
      <c r="F161" s="773"/>
      <c r="G161" s="1"/>
      <c r="H161" s="1"/>
    </row>
    <row r="162" spans="1:8" ht="33.75" customHeight="1">
      <c r="A162" s="771"/>
      <c r="B162" s="772"/>
      <c r="C162" s="42" t="s">
        <v>114</v>
      </c>
      <c r="D162" s="36" t="s">
        <v>113</v>
      </c>
      <c r="E162" s="118">
        <f>'Прайс рабочий'!I151</f>
        <v>4344</v>
      </c>
      <c r="F162" s="773"/>
      <c r="G162" s="1"/>
      <c r="H162" s="1"/>
    </row>
    <row r="163" spans="1:8" ht="33.75" customHeight="1">
      <c r="A163" s="791" t="s">
        <v>115</v>
      </c>
      <c r="B163" s="768"/>
      <c r="C163" s="42" t="s">
        <v>67</v>
      </c>
      <c r="D163" s="36" t="s">
        <v>113</v>
      </c>
      <c r="E163" s="118">
        <f>'Прайс рабочий'!I152</f>
        <v>1765</v>
      </c>
      <c r="F163" s="773"/>
      <c r="G163" s="1"/>
      <c r="H163" s="1"/>
    </row>
    <row r="164" spans="1:8" ht="33.75" customHeight="1">
      <c r="A164" s="769"/>
      <c r="B164" s="770"/>
      <c r="C164" s="42" t="s">
        <v>93</v>
      </c>
      <c r="D164" s="36" t="s">
        <v>113</v>
      </c>
      <c r="E164" s="118">
        <f>'Прайс рабочий'!I153</f>
        <v>2181</v>
      </c>
      <c r="F164" s="773"/>
      <c r="G164" s="1"/>
      <c r="H164" s="1"/>
    </row>
    <row r="165" spans="1:8" ht="65.25" customHeight="1">
      <c r="A165" s="771"/>
      <c r="B165" s="772"/>
      <c r="C165" s="42" t="s">
        <v>114</v>
      </c>
      <c r="D165" s="36" t="s">
        <v>113</v>
      </c>
      <c r="E165" s="118">
        <f>'Прайс рабочий'!I154</f>
        <v>3229</v>
      </c>
      <c r="F165" s="773"/>
      <c r="G165" s="1"/>
      <c r="H165" s="1"/>
    </row>
    <row r="166" spans="1:8" ht="69.75" customHeight="1">
      <c r="A166" s="666" t="s">
        <v>116</v>
      </c>
      <c r="B166" s="768"/>
      <c r="C166" s="42" t="s">
        <v>93</v>
      </c>
      <c r="D166" s="36" t="s">
        <v>92</v>
      </c>
      <c r="E166" s="118">
        <f>'Прайс рабочий'!I155</f>
        <v>3042</v>
      </c>
      <c r="F166" s="773"/>
      <c r="G166" s="1"/>
      <c r="H166" s="1"/>
    </row>
    <row r="167" spans="1:8" ht="54.75" customHeight="1">
      <c r="A167" s="771"/>
      <c r="B167" s="772"/>
      <c r="C167" s="42" t="s">
        <v>114</v>
      </c>
      <c r="D167" s="36" t="s">
        <v>92</v>
      </c>
      <c r="E167" s="118">
        <f>'Прайс рабочий'!I156</f>
        <v>4764</v>
      </c>
      <c r="F167" s="773"/>
      <c r="G167" s="1"/>
      <c r="H167" s="1"/>
    </row>
    <row r="168" spans="1:8" ht="18" customHeight="1">
      <c r="A168" s="672" t="s">
        <v>117</v>
      </c>
      <c r="B168" s="768"/>
      <c r="C168" s="42" t="s">
        <v>67</v>
      </c>
      <c r="D168" s="602" t="s">
        <v>69</v>
      </c>
      <c r="E168" s="118">
        <f>'Прайс рабочий'!I157</f>
        <v>1407</v>
      </c>
      <c r="F168" s="773"/>
      <c r="G168" s="1"/>
      <c r="H168" s="1"/>
    </row>
    <row r="169" spans="1:8" ht="18" customHeight="1">
      <c r="A169" s="769"/>
      <c r="B169" s="770"/>
      <c r="C169" s="42" t="s">
        <v>118</v>
      </c>
      <c r="D169" s="773"/>
      <c r="E169" s="118">
        <f>'Прайс рабочий'!I158</f>
        <v>1770</v>
      </c>
      <c r="F169" s="773"/>
      <c r="G169" s="1"/>
      <c r="H169" s="1"/>
    </row>
    <row r="170" spans="1:8" ht="18" customHeight="1">
      <c r="A170" s="771"/>
      <c r="B170" s="772"/>
      <c r="C170" s="42" t="s">
        <v>94</v>
      </c>
      <c r="D170" s="774"/>
      <c r="E170" s="118">
        <f>'Прайс рабочий'!I159</f>
        <v>2870</v>
      </c>
      <c r="F170" s="773"/>
      <c r="G170" s="1"/>
      <c r="H170" s="1"/>
    </row>
    <row r="171" spans="1:8" ht="18" customHeight="1">
      <c r="A171" s="672" t="s">
        <v>119</v>
      </c>
      <c r="B171" s="768"/>
      <c r="C171" s="42" t="s">
        <v>67</v>
      </c>
      <c r="D171" s="602" t="s">
        <v>69</v>
      </c>
      <c r="E171" s="118">
        <f>'Прайс рабочий'!I160</f>
        <v>1871</v>
      </c>
      <c r="F171" s="773"/>
      <c r="G171" s="1"/>
      <c r="H171" s="1"/>
    </row>
    <row r="172" spans="1:8" ht="18" customHeight="1">
      <c r="A172" s="769"/>
      <c r="B172" s="770"/>
      <c r="C172" s="42" t="s">
        <v>118</v>
      </c>
      <c r="D172" s="773"/>
      <c r="E172" s="118">
        <f>'Прайс рабочий'!I161</f>
        <v>2063</v>
      </c>
      <c r="F172" s="773"/>
      <c r="G172" s="1"/>
      <c r="H172" s="1"/>
    </row>
    <row r="173" spans="1:8" ht="18" customHeight="1">
      <c r="A173" s="771"/>
      <c r="B173" s="772"/>
      <c r="C173" s="42" t="s">
        <v>94</v>
      </c>
      <c r="D173" s="774"/>
      <c r="E173" s="118">
        <f>'Прайс рабочий'!I162</f>
        <v>2354</v>
      </c>
      <c r="F173" s="773"/>
      <c r="G173" s="1"/>
      <c r="H173" s="1"/>
    </row>
    <row r="174" spans="1:8" ht="18" customHeight="1">
      <c r="A174" s="672" t="s">
        <v>120</v>
      </c>
      <c r="B174" s="768"/>
      <c r="C174" s="42" t="s">
        <v>67</v>
      </c>
      <c r="D174" s="602" t="s">
        <v>69</v>
      </c>
      <c r="E174" s="118">
        <f>'Прайс рабочий'!I163</f>
        <v>3019</v>
      </c>
      <c r="F174" s="773"/>
      <c r="G174" s="1"/>
      <c r="H174" s="1"/>
    </row>
    <row r="175" spans="1:8" ht="18" customHeight="1">
      <c r="A175" s="769"/>
      <c r="B175" s="770"/>
      <c r="C175" s="42" t="s">
        <v>118</v>
      </c>
      <c r="D175" s="773"/>
      <c r="E175" s="118">
        <f>'Прайс рабочий'!I164</f>
        <v>3392</v>
      </c>
      <c r="F175" s="773"/>
      <c r="G175" s="1"/>
      <c r="H175" s="1"/>
    </row>
    <row r="176" spans="1:8" ht="28.5" customHeight="1">
      <c r="A176" s="771"/>
      <c r="B176" s="772"/>
      <c r="C176" s="42" t="s">
        <v>94</v>
      </c>
      <c r="D176" s="774"/>
      <c r="E176" s="118">
        <f>'Прайс рабочий'!I165</f>
        <v>5757</v>
      </c>
      <c r="F176" s="774"/>
      <c r="G176" s="1"/>
      <c r="H176" s="1"/>
    </row>
    <row r="177" spans="1:8" ht="26.25">
      <c r="A177" s="46" t="s">
        <v>121</v>
      </c>
      <c r="B177" s="46"/>
      <c r="C177" s="46"/>
      <c r="D177" s="46"/>
      <c r="E177" s="120"/>
      <c r="F177" s="46"/>
      <c r="G177" s="1"/>
      <c r="H177" s="1"/>
    </row>
    <row r="178" spans="1:8" ht="125.25" customHeight="1">
      <c r="A178" s="788" t="s">
        <v>122</v>
      </c>
      <c r="B178" s="766"/>
      <c r="C178" s="42" t="s">
        <v>67</v>
      </c>
      <c r="D178" s="36" t="s">
        <v>113</v>
      </c>
      <c r="E178" s="118">
        <f>'Прайс рабочий'!I167</f>
        <v>1269</v>
      </c>
      <c r="F178" s="681"/>
      <c r="G178" s="1"/>
      <c r="H178" s="1"/>
    </row>
    <row r="179" spans="1:8" ht="49.5" customHeight="1">
      <c r="A179" s="787" t="s">
        <v>123</v>
      </c>
      <c r="B179" s="768"/>
      <c r="C179" s="42" t="s">
        <v>67</v>
      </c>
      <c r="D179" s="36" t="s">
        <v>124</v>
      </c>
      <c r="E179" s="118">
        <f>'Прайс рабочий'!I168</f>
        <v>1451</v>
      </c>
      <c r="F179" s="773"/>
      <c r="G179" s="1"/>
      <c r="H179" s="1"/>
    </row>
    <row r="180" spans="1:8" ht="49.5" customHeight="1">
      <c r="A180" s="769"/>
      <c r="B180" s="770"/>
      <c r="C180" s="42" t="s">
        <v>93</v>
      </c>
      <c r="D180" s="36" t="s">
        <v>124</v>
      </c>
      <c r="E180" s="118">
        <f>'Прайс рабочий'!I169</f>
        <v>1489</v>
      </c>
      <c r="F180" s="773"/>
      <c r="G180" s="1"/>
      <c r="H180" s="1"/>
    </row>
    <row r="181" spans="1:8" ht="28.5" customHeight="1">
      <c r="A181" s="771"/>
      <c r="B181" s="772"/>
      <c r="C181" s="42" t="s">
        <v>94</v>
      </c>
      <c r="D181" s="36" t="s">
        <v>97</v>
      </c>
      <c r="E181" s="118">
        <f>'Прайс рабочий'!I170</f>
        <v>3929</v>
      </c>
      <c r="F181" s="774"/>
      <c r="G181" s="1"/>
      <c r="H181" s="1"/>
    </row>
    <row r="182" spans="1:8" ht="26.25">
      <c r="A182" s="603" t="s">
        <v>125</v>
      </c>
      <c r="B182" s="765"/>
      <c r="C182" s="765"/>
      <c r="D182" s="766"/>
      <c r="E182" s="117"/>
      <c r="F182" s="19"/>
      <c r="G182" s="1"/>
      <c r="H182" s="1"/>
    </row>
    <row r="183" spans="1:8" ht="50.25" customHeight="1">
      <c r="A183" s="787" t="s">
        <v>126</v>
      </c>
      <c r="B183" s="768"/>
      <c r="C183" s="42" t="s">
        <v>67</v>
      </c>
      <c r="D183" s="36" t="s">
        <v>127</v>
      </c>
      <c r="E183" s="118">
        <f>'Прайс рабочий'!I172</f>
        <v>1220</v>
      </c>
      <c r="F183" s="681"/>
      <c r="G183" s="1"/>
      <c r="H183" s="1"/>
    </row>
    <row r="184" spans="1:8" ht="50.25" customHeight="1">
      <c r="A184" s="769"/>
      <c r="B184" s="770"/>
      <c r="C184" s="42" t="s">
        <v>93</v>
      </c>
      <c r="D184" s="36" t="s">
        <v>127</v>
      </c>
      <c r="E184" s="118">
        <f>'Прайс рабочий'!I173</f>
        <v>1357</v>
      </c>
      <c r="F184" s="773"/>
      <c r="G184" s="1"/>
      <c r="H184" s="1"/>
    </row>
    <row r="185" spans="1:8" ht="64.5" customHeight="1">
      <c r="A185" s="771"/>
      <c r="B185" s="772"/>
      <c r="C185" s="42" t="s">
        <v>94</v>
      </c>
      <c r="D185" s="36" t="s">
        <v>127</v>
      </c>
      <c r="E185" s="118">
        <f>'Прайс рабочий'!I174</f>
        <v>2424</v>
      </c>
      <c r="F185" s="773"/>
      <c r="G185" s="1"/>
      <c r="H185" s="1"/>
    </row>
    <row r="186" spans="1:8" ht="54.75" customHeight="1">
      <c r="A186" s="787" t="s">
        <v>128</v>
      </c>
      <c r="B186" s="768"/>
      <c r="C186" s="42" t="s">
        <v>67</v>
      </c>
      <c r="D186" s="36" t="s">
        <v>92</v>
      </c>
      <c r="E186" s="118">
        <f>'Прайс рабочий'!I175</f>
        <v>1386</v>
      </c>
      <c r="F186" s="773"/>
      <c r="G186" s="1"/>
      <c r="H186" s="1"/>
    </row>
    <row r="187" spans="1:8" ht="54.75" customHeight="1">
      <c r="A187" s="769"/>
      <c r="B187" s="770"/>
      <c r="C187" s="42" t="s">
        <v>93</v>
      </c>
      <c r="D187" s="36" t="s">
        <v>92</v>
      </c>
      <c r="E187" s="118">
        <f>'Прайс рабочий'!I176</f>
        <v>1997</v>
      </c>
      <c r="F187" s="773"/>
      <c r="G187" s="1"/>
      <c r="H187" s="1"/>
    </row>
    <row r="188" spans="1:8" ht="48.75" customHeight="1">
      <c r="A188" s="771"/>
      <c r="B188" s="772"/>
      <c r="C188" s="42" t="s">
        <v>94</v>
      </c>
      <c r="D188" s="36" t="s">
        <v>92</v>
      </c>
      <c r="E188" s="118">
        <f>'Прайс рабочий'!I177</f>
        <v>3574</v>
      </c>
      <c r="F188" s="773"/>
      <c r="G188" s="1"/>
      <c r="H188" s="1"/>
    </row>
    <row r="189" spans="1:8" ht="48.75" customHeight="1">
      <c r="A189" s="668" t="s">
        <v>129</v>
      </c>
      <c r="B189" s="768"/>
      <c r="C189" s="42" t="s">
        <v>67</v>
      </c>
      <c r="D189" s="36" t="s">
        <v>92</v>
      </c>
      <c r="E189" s="118">
        <f>'Прайс рабочий'!I178</f>
        <v>2384</v>
      </c>
      <c r="F189" s="773"/>
      <c r="G189" s="1"/>
      <c r="H189" s="1"/>
    </row>
    <row r="190" spans="1:8" ht="48.75" customHeight="1">
      <c r="A190" s="769"/>
      <c r="B190" s="770"/>
      <c r="C190" s="42" t="s">
        <v>93</v>
      </c>
      <c r="D190" s="36" t="s">
        <v>92</v>
      </c>
      <c r="E190" s="118">
        <f>'Прайс рабочий'!I179</f>
        <v>2803</v>
      </c>
      <c r="F190" s="773"/>
      <c r="G190" s="1"/>
      <c r="H190" s="1"/>
    </row>
    <row r="191" spans="1:8" ht="68.25" customHeight="1">
      <c r="A191" s="771"/>
      <c r="B191" s="772"/>
      <c r="C191" s="42" t="s">
        <v>94</v>
      </c>
      <c r="D191" s="36" t="s">
        <v>92</v>
      </c>
      <c r="E191" s="118">
        <f>'Прайс рабочий'!I180</f>
        <v>4149</v>
      </c>
      <c r="F191" s="773"/>
      <c r="G191" s="1"/>
      <c r="H191" s="1"/>
    </row>
    <row r="192" spans="1:8" ht="19.5" customHeight="1">
      <c r="A192" s="720" t="s">
        <v>130</v>
      </c>
      <c r="B192" s="768"/>
      <c r="C192" s="32" t="s">
        <v>67</v>
      </c>
      <c r="D192" s="602" t="s">
        <v>69</v>
      </c>
      <c r="E192" s="118">
        <f>'Прайс рабочий'!I181</f>
        <v>722</v>
      </c>
      <c r="F192" s="773"/>
      <c r="G192" s="1"/>
      <c r="H192" s="1"/>
    </row>
    <row r="193" spans="1:8" ht="19.5" customHeight="1">
      <c r="A193" s="769"/>
      <c r="B193" s="770"/>
      <c r="C193" s="32" t="s">
        <v>118</v>
      </c>
      <c r="D193" s="773"/>
      <c r="E193" s="118">
        <f>'Прайс рабочий'!I182</f>
        <v>889</v>
      </c>
      <c r="F193" s="773"/>
      <c r="G193" s="1"/>
      <c r="H193" s="1"/>
    </row>
    <row r="194" spans="1:8" ht="28.5" customHeight="1">
      <c r="A194" s="771"/>
      <c r="B194" s="772"/>
      <c r="C194" s="32" t="s">
        <v>94</v>
      </c>
      <c r="D194" s="774"/>
      <c r="E194" s="118">
        <f>'Прайс рабочий'!I183</f>
        <v>1288</v>
      </c>
      <c r="F194" s="774"/>
      <c r="G194" s="1"/>
      <c r="H194" s="1"/>
    </row>
    <row r="195" spans="1:8" ht="26.25">
      <c r="A195" s="48" t="s">
        <v>131</v>
      </c>
      <c r="B195" s="48"/>
      <c r="C195" s="48"/>
      <c r="D195" s="48"/>
      <c r="E195" s="117"/>
      <c r="F195" s="19"/>
      <c r="G195" s="1"/>
      <c r="H195" s="1"/>
    </row>
    <row r="196" spans="1:8" ht="40.5" customHeight="1">
      <c r="A196" s="668" t="s">
        <v>132</v>
      </c>
      <c r="B196" s="768"/>
      <c r="C196" s="42" t="s">
        <v>67</v>
      </c>
      <c r="D196" s="36" t="s">
        <v>92</v>
      </c>
      <c r="E196" s="118">
        <f>'Прайс рабочий'!I185</f>
        <v>1802</v>
      </c>
      <c r="F196" s="681"/>
      <c r="G196" s="1"/>
      <c r="H196" s="1"/>
    </row>
    <row r="197" spans="1:8" ht="40.5" customHeight="1">
      <c r="A197" s="769"/>
      <c r="B197" s="770"/>
      <c r="C197" s="42" t="s">
        <v>93</v>
      </c>
      <c r="D197" s="36" t="s">
        <v>92</v>
      </c>
      <c r="E197" s="118">
        <f>'Прайс рабочий'!I186</f>
        <v>2469</v>
      </c>
      <c r="F197" s="773"/>
      <c r="G197" s="1"/>
      <c r="H197" s="1"/>
    </row>
    <row r="198" spans="1:8" ht="57" customHeight="1">
      <c r="A198" s="771"/>
      <c r="B198" s="772"/>
      <c r="C198" s="42" t="s">
        <v>94</v>
      </c>
      <c r="D198" s="36" t="s">
        <v>97</v>
      </c>
      <c r="E198" s="118">
        <f>'Прайс рабочий'!I187</f>
        <v>4928</v>
      </c>
      <c r="F198" s="773"/>
      <c r="G198" s="1"/>
      <c r="H198" s="1"/>
    </row>
    <row r="199" spans="1:8" ht="33.75" customHeight="1">
      <c r="A199" s="668" t="s">
        <v>133</v>
      </c>
      <c r="B199" s="768"/>
      <c r="C199" s="42" t="s">
        <v>67</v>
      </c>
      <c r="D199" s="36" t="s">
        <v>113</v>
      </c>
      <c r="E199" s="118">
        <f>'Прайс рабочий'!I188</f>
        <v>1120</v>
      </c>
      <c r="F199" s="773"/>
      <c r="G199" s="1"/>
      <c r="H199" s="1"/>
    </row>
    <row r="200" spans="1:8" ht="33.75" customHeight="1">
      <c r="A200" s="769"/>
      <c r="B200" s="770"/>
      <c r="C200" s="42" t="s">
        <v>93</v>
      </c>
      <c r="D200" s="36" t="s">
        <v>113</v>
      </c>
      <c r="E200" s="118">
        <f>'Прайс рабочий'!I189</f>
        <v>1185</v>
      </c>
      <c r="F200" s="773"/>
      <c r="G200" s="1"/>
      <c r="H200" s="1"/>
    </row>
    <row r="201" spans="1:8" ht="54" customHeight="1">
      <c r="A201" s="771"/>
      <c r="B201" s="772"/>
      <c r="C201" s="42" t="s">
        <v>94</v>
      </c>
      <c r="D201" s="36" t="s">
        <v>113</v>
      </c>
      <c r="E201" s="118">
        <f>'Прайс рабочий'!I190</f>
        <v>3054</v>
      </c>
      <c r="F201" s="773"/>
      <c r="G201" s="1"/>
      <c r="H201" s="1"/>
    </row>
    <row r="202" spans="1:8" ht="54" customHeight="1">
      <c r="A202" s="668" t="s">
        <v>134</v>
      </c>
      <c r="B202" s="768"/>
      <c r="C202" s="42" t="s">
        <v>67</v>
      </c>
      <c r="D202" s="36" t="s">
        <v>113</v>
      </c>
      <c r="E202" s="118">
        <f>'Прайс рабочий'!I191</f>
        <v>1270</v>
      </c>
      <c r="F202" s="773"/>
      <c r="G202" s="1"/>
      <c r="H202" s="1"/>
    </row>
    <row r="203" spans="1:8" ht="57" customHeight="1">
      <c r="A203" s="771"/>
      <c r="B203" s="772"/>
      <c r="C203" s="42" t="s">
        <v>93</v>
      </c>
      <c r="D203" s="36" t="s">
        <v>113</v>
      </c>
      <c r="E203" s="118">
        <f>'Прайс рабочий'!I192</f>
        <v>1307</v>
      </c>
      <c r="F203" s="773"/>
      <c r="G203" s="1"/>
      <c r="H203" s="1"/>
    </row>
    <row r="204" spans="1:8" ht="51.75" customHeight="1">
      <c r="A204" s="735" t="s">
        <v>135</v>
      </c>
      <c r="B204" s="768"/>
      <c r="C204" s="42" t="s">
        <v>67</v>
      </c>
      <c r="D204" s="36" t="s">
        <v>113</v>
      </c>
      <c r="E204" s="118">
        <f>'Прайс рабочий'!I193</f>
        <v>2680</v>
      </c>
      <c r="F204" s="773"/>
      <c r="G204" s="1"/>
      <c r="H204" s="1"/>
    </row>
    <row r="205" spans="1:8" ht="51.75" customHeight="1">
      <c r="A205" s="769"/>
      <c r="B205" s="770"/>
      <c r="C205" s="42" t="s">
        <v>93</v>
      </c>
      <c r="D205" s="36" t="s">
        <v>113</v>
      </c>
      <c r="E205" s="118">
        <f>'Прайс рабочий'!I194</f>
        <v>3042</v>
      </c>
      <c r="F205" s="773"/>
      <c r="G205" s="1"/>
      <c r="H205" s="1"/>
    </row>
    <row r="206" spans="1:8" ht="62.25" customHeight="1">
      <c r="A206" s="771"/>
      <c r="B206" s="772"/>
      <c r="C206" s="42" t="s">
        <v>94</v>
      </c>
      <c r="D206" s="36" t="s">
        <v>113</v>
      </c>
      <c r="E206" s="118">
        <f>'Прайс рабочий'!I195</f>
        <v>4785</v>
      </c>
      <c r="F206" s="773"/>
      <c r="G206" s="1"/>
      <c r="H206" s="1"/>
    </row>
    <row r="207" spans="1:8" ht="39.75" customHeight="1">
      <c r="A207" s="735" t="s">
        <v>136</v>
      </c>
      <c r="B207" s="768"/>
      <c r="C207" s="42" t="s">
        <v>67</v>
      </c>
      <c r="D207" s="36" t="s">
        <v>127</v>
      </c>
      <c r="E207" s="118">
        <f>'Прайс рабочий'!I196</f>
        <v>2332</v>
      </c>
      <c r="F207" s="773"/>
      <c r="G207" s="1"/>
      <c r="H207" s="1"/>
    </row>
    <row r="208" spans="1:8" ht="39.75" customHeight="1">
      <c r="A208" s="769"/>
      <c r="B208" s="770"/>
      <c r="C208" s="42" t="s">
        <v>93</v>
      </c>
      <c r="D208" s="36" t="s">
        <v>127</v>
      </c>
      <c r="E208" s="118">
        <f>'Прайс рабочий'!I197</f>
        <v>2542</v>
      </c>
      <c r="F208" s="773"/>
      <c r="G208" s="1"/>
      <c r="H208" s="1"/>
    </row>
    <row r="209" spans="1:8" ht="53.25" customHeight="1">
      <c r="A209" s="771"/>
      <c r="B209" s="772"/>
      <c r="C209" s="42" t="s">
        <v>94</v>
      </c>
      <c r="D209" s="36" t="s">
        <v>127</v>
      </c>
      <c r="E209" s="118">
        <f>'Прайс рабочий'!I198</f>
        <v>3786</v>
      </c>
      <c r="F209" s="773"/>
      <c r="G209" s="1"/>
      <c r="H209" s="1"/>
    </row>
    <row r="210" spans="1:8" ht="53.25" customHeight="1">
      <c r="A210" s="787" t="s">
        <v>137</v>
      </c>
      <c r="B210" s="768"/>
      <c r="C210" s="42" t="s">
        <v>67</v>
      </c>
      <c r="D210" s="36" t="s">
        <v>113</v>
      </c>
      <c r="E210" s="118">
        <f>'Прайс рабочий'!I199</f>
        <v>1225</v>
      </c>
      <c r="F210" s="773"/>
      <c r="G210" s="1"/>
      <c r="H210" s="1"/>
    </row>
    <row r="211" spans="1:8" ht="120.75" customHeight="1">
      <c r="A211" s="771"/>
      <c r="B211" s="772"/>
      <c r="C211" s="42" t="s">
        <v>93</v>
      </c>
      <c r="D211" s="36" t="s">
        <v>113</v>
      </c>
      <c r="E211" s="118">
        <f>'Прайс рабочий'!I200</f>
        <v>1260</v>
      </c>
      <c r="F211" s="773"/>
      <c r="G211" s="1"/>
      <c r="H211" s="1"/>
    </row>
    <row r="212" spans="1:8" ht="122.25" customHeight="1">
      <c r="A212" s="674" t="s">
        <v>138</v>
      </c>
      <c r="B212" s="766"/>
      <c r="C212" s="42" t="s">
        <v>67</v>
      </c>
      <c r="D212" s="36" t="s">
        <v>113</v>
      </c>
      <c r="E212" s="118">
        <f>'Прайс рабочий'!I201</f>
        <v>1722</v>
      </c>
      <c r="F212" s="773"/>
      <c r="G212" s="1"/>
      <c r="H212" s="1"/>
    </row>
    <row r="213" spans="1:8" ht="57" customHeight="1">
      <c r="A213" s="668" t="s">
        <v>139</v>
      </c>
      <c r="B213" s="768"/>
      <c r="C213" s="42" t="s">
        <v>67</v>
      </c>
      <c r="D213" s="36" t="s">
        <v>98</v>
      </c>
      <c r="E213" s="118">
        <f>'Прайс рабочий'!I202</f>
        <v>2274</v>
      </c>
      <c r="F213" s="773"/>
      <c r="G213" s="1"/>
      <c r="H213" s="1"/>
    </row>
    <row r="214" spans="1:8" ht="57" customHeight="1">
      <c r="A214" s="769"/>
      <c r="B214" s="770"/>
      <c r="C214" s="42" t="s">
        <v>93</v>
      </c>
      <c r="D214" s="36" t="s">
        <v>98</v>
      </c>
      <c r="E214" s="118">
        <f>'Прайс рабочий'!I203</f>
        <v>2803</v>
      </c>
      <c r="F214" s="773"/>
      <c r="G214" s="1"/>
      <c r="H214" s="1"/>
    </row>
    <row r="215" spans="1:8" ht="44.25" customHeight="1">
      <c r="A215" s="771"/>
      <c r="B215" s="772"/>
      <c r="C215" s="42" t="s">
        <v>94</v>
      </c>
      <c r="D215" s="36" t="s">
        <v>98</v>
      </c>
      <c r="E215" s="118">
        <f>'Прайс рабочий'!I204</f>
        <v>6453</v>
      </c>
      <c r="F215" s="773"/>
      <c r="G215" s="1"/>
      <c r="H215" s="1"/>
    </row>
    <row r="216" spans="1:8" ht="44.25" customHeight="1">
      <c r="A216" s="668" t="s">
        <v>140</v>
      </c>
      <c r="B216" s="768"/>
      <c r="C216" s="42" t="s">
        <v>67</v>
      </c>
      <c r="D216" s="36" t="s">
        <v>98</v>
      </c>
      <c r="E216" s="118">
        <f>'Прайс рабочий'!I205</f>
        <v>1760</v>
      </c>
      <c r="F216" s="773"/>
      <c r="G216" s="1"/>
      <c r="H216" s="1"/>
    </row>
    <row r="217" spans="1:8" ht="44.25" customHeight="1">
      <c r="A217" s="769"/>
      <c r="B217" s="770"/>
      <c r="C217" s="42" t="s">
        <v>93</v>
      </c>
      <c r="D217" s="36" t="s">
        <v>98</v>
      </c>
      <c r="E217" s="118">
        <f>'Прайс рабочий'!I206</f>
        <v>2466</v>
      </c>
      <c r="F217" s="773"/>
      <c r="G217" s="1"/>
      <c r="H217" s="1"/>
    </row>
    <row r="218" spans="1:8" ht="60" customHeight="1">
      <c r="A218" s="771"/>
      <c r="B218" s="772"/>
      <c r="C218" s="42" t="s">
        <v>94</v>
      </c>
      <c r="D218" s="36" t="s">
        <v>98</v>
      </c>
      <c r="E218" s="118">
        <f>'Прайс рабочий'!I207</f>
        <v>4443</v>
      </c>
      <c r="F218" s="773"/>
      <c r="G218" s="1"/>
      <c r="H218" s="1"/>
    </row>
    <row r="219" spans="1:8" ht="93.75" customHeight="1">
      <c r="A219" s="668" t="s">
        <v>141</v>
      </c>
      <c r="B219" s="768"/>
      <c r="C219" s="42" t="s">
        <v>67</v>
      </c>
      <c r="D219" s="36" t="s">
        <v>98</v>
      </c>
      <c r="E219" s="118">
        <f>'Прайс рабочий'!I208</f>
        <v>3673</v>
      </c>
      <c r="F219" s="773"/>
      <c r="G219" s="1"/>
      <c r="H219" s="1"/>
    </row>
    <row r="220" spans="1:8" ht="103.5" customHeight="1">
      <c r="A220" s="771"/>
      <c r="B220" s="772"/>
      <c r="C220" s="42" t="s">
        <v>93</v>
      </c>
      <c r="D220" s="36" t="s">
        <v>98</v>
      </c>
      <c r="E220" s="118">
        <f>'Прайс рабочий'!I209</f>
        <v>3964</v>
      </c>
      <c r="F220" s="773"/>
      <c r="G220" s="1"/>
      <c r="H220" s="1"/>
    </row>
    <row r="221" spans="1:8" ht="109.5" customHeight="1">
      <c r="A221" s="788" t="s">
        <v>142</v>
      </c>
      <c r="B221" s="766"/>
      <c r="C221" s="42" t="s">
        <v>67</v>
      </c>
      <c r="D221" s="36" t="s">
        <v>110</v>
      </c>
      <c r="E221" s="118">
        <f>'Прайс рабочий'!I210</f>
        <v>1283</v>
      </c>
      <c r="F221" s="773"/>
      <c r="G221" s="1"/>
      <c r="H221" s="1"/>
    </row>
    <row r="222" spans="1:8" ht="40.5" customHeight="1">
      <c r="A222" s="668" t="s">
        <v>143</v>
      </c>
      <c r="B222" s="768"/>
      <c r="C222" s="42" t="s">
        <v>67</v>
      </c>
      <c r="D222" s="36" t="s">
        <v>113</v>
      </c>
      <c r="E222" s="118">
        <f>'Прайс рабочий'!I211</f>
        <v>1970</v>
      </c>
      <c r="F222" s="773"/>
      <c r="G222" s="1"/>
      <c r="H222" s="1"/>
    </row>
    <row r="223" spans="1:8" ht="40.5" customHeight="1">
      <c r="A223" s="769"/>
      <c r="B223" s="770"/>
      <c r="C223" s="42" t="s">
        <v>93</v>
      </c>
      <c r="D223" s="36" t="s">
        <v>113</v>
      </c>
      <c r="E223" s="118">
        <f>'Прайс рабочий'!I212</f>
        <v>1994</v>
      </c>
      <c r="F223" s="773"/>
      <c r="G223" s="1"/>
      <c r="H223" s="1"/>
    </row>
    <row r="224" spans="1:8" ht="51" customHeight="1">
      <c r="A224" s="771"/>
      <c r="B224" s="772"/>
      <c r="C224" s="42" t="s">
        <v>94</v>
      </c>
      <c r="D224" s="36" t="s">
        <v>92</v>
      </c>
      <c r="E224" s="118">
        <f>'Прайс рабочий'!I213</f>
        <v>4817</v>
      </c>
      <c r="F224" s="773"/>
      <c r="G224" s="1"/>
      <c r="H224" s="1"/>
    </row>
    <row r="225" spans="1:8" ht="51" customHeight="1">
      <c r="A225" s="668" t="s">
        <v>144</v>
      </c>
      <c r="B225" s="768"/>
      <c r="C225" s="42" t="s">
        <v>67</v>
      </c>
      <c r="D225" s="36" t="s">
        <v>113</v>
      </c>
      <c r="E225" s="118">
        <f>'Прайс рабочий'!I214</f>
        <v>1163</v>
      </c>
      <c r="F225" s="773"/>
      <c r="G225" s="1"/>
      <c r="H225" s="1"/>
    </row>
    <row r="226" spans="1:8" ht="48.75" customHeight="1">
      <c r="A226" s="771"/>
      <c r="B226" s="772"/>
      <c r="C226" s="42" t="s">
        <v>93</v>
      </c>
      <c r="D226" s="36" t="s">
        <v>113</v>
      </c>
      <c r="E226" s="118">
        <f>'Прайс рабочий'!I215</f>
        <v>1192</v>
      </c>
      <c r="F226" s="774"/>
      <c r="G226" s="1"/>
      <c r="H226" s="1"/>
    </row>
    <row r="227" spans="1:8" ht="26.25" customHeight="1">
      <c r="A227" s="603" t="s">
        <v>145</v>
      </c>
      <c r="B227" s="765"/>
      <c r="C227" s="765"/>
      <c r="D227" s="766"/>
      <c r="E227" s="117"/>
      <c r="F227" s="19"/>
      <c r="G227" s="41"/>
      <c r="H227" s="41"/>
    </row>
    <row r="228" spans="1:8" ht="38.25" customHeight="1">
      <c r="A228" s="647" t="s">
        <v>100</v>
      </c>
      <c r="B228" s="765"/>
      <c r="C228" s="765"/>
      <c r="D228" s="766"/>
      <c r="E228" s="119"/>
      <c r="F228" s="694"/>
      <c r="G228" s="1"/>
      <c r="H228" s="1"/>
    </row>
    <row r="229" spans="1:8" ht="38.25" customHeight="1">
      <c r="A229" s="673" t="s">
        <v>146</v>
      </c>
      <c r="B229" s="768"/>
      <c r="C229" s="42" t="s">
        <v>71</v>
      </c>
      <c r="D229" s="36" t="s">
        <v>127</v>
      </c>
      <c r="E229" s="118">
        <f>'Прайс рабочий'!I218</f>
        <v>800</v>
      </c>
      <c r="F229" s="773"/>
      <c r="G229" s="1"/>
      <c r="H229" s="1"/>
    </row>
    <row r="230" spans="1:8" ht="36" customHeight="1">
      <c r="A230" s="771"/>
      <c r="B230" s="772"/>
      <c r="C230" s="42" t="s">
        <v>67</v>
      </c>
      <c r="D230" s="36" t="s">
        <v>127</v>
      </c>
      <c r="E230" s="118">
        <f>'Прайс рабочий'!I219</f>
        <v>920</v>
      </c>
      <c r="F230" s="773"/>
      <c r="G230" s="1"/>
      <c r="H230" s="1"/>
    </row>
    <row r="231" spans="1:8" ht="36" customHeight="1">
      <c r="A231" s="785" t="s">
        <v>147</v>
      </c>
      <c r="B231" s="768"/>
      <c r="C231" s="42" t="s">
        <v>71</v>
      </c>
      <c r="D231" s="36" t="s">
        <v>127</v>
      </c>
      <c r="E231" s="118">
        <f>'Прайс рабочий'!I220</f>
        <v>700</v>
      </c>
      <c r="F231" s="773"/>
      <c r="G231" s="1"/>
      <c r="H231" s="1"/>
    </row>
    <row r="232" spans="1:8" ht="40.5" customHeight="1">
      <c r="A232" s="771"/>
      <c r="B232" s="772"/>
      <c r="C232" s="42" t="s">
        <v>67</v>
      </c>
      <c r="D232" s="36" t="s">
        <v>127</v>
      </c>
      <c r="E232" s="118">
        <f>'Прайс рабочий'!I221</f>
        <v>800</v>
      </c>
      <c r="F232" s="773"/>
      <c r="G232" s="1"/>
      <c r="H232" s="1"/>
    </row>
    <row r="233" spans="1:8" ht="40.5" customHeight="1">
      <c r="A233" s="787" t="s">
        <v>148</v>
      </c>
      <c r="B233" s="768"/>
      <c r="C233" s="42" t="s">
        <v>71</v>
      </c>
      <c r="D233" s="36" t="s">
        <v>69</v>
      </c>
      <c r="E233" s="118">
        <f>'Прайс рабочий'!I222</f>
        <v>278</v>
      </c>
      <c r="F233" s="773"/>
      <c r="G233" s="1"/>
      <c r="H233" s="1"/>
    </row>
    <row r="234" spans="1:8" ht="72" customHeight="1">
      <c r="A234" s="771"/>
      <c r="B234" s="772"/>
      <c r="C234" s="42" t="s">
        <v>67</v>
      </c>
      <c r="D234" s="36" t="s">
        <v>69</v>
      </c>
      <c r="E234" s="118">
        <f>'Прайс рабочий'!I223</f>
        <v>357</v>
      </c>
      <c r="F234" s="773"/>
      <c r="G234" s="1"/>
      <c r="H234" s="1"/>
    </row>
    <row r="235" spans="1:8" ht="121.5" customHeight="1">
      <c r="A235" s="721" t="s">
        <v>149</v>
      </c>
      <c r="B235" s="766"/>
      <c r="C235" s="32" t="s">
        <v>150</v>
      </c>
      <c r="D235" s="36"/>
      <c r="E235" s="118">
        <f>'Прайс рабочий'!I224</f>
        <v>250</v>
      </c>
      <c r="F235" s="773"/>
      <c r="G235" s="1"/>
      <c r="H235" s="1"/>
    </row>
    <row r="236" spans="1:8" ht="136.5" customHeight="1">
      <c r="A236" s="788" t="s">
        <v>151</v>
      </c>
      <c r="B236" s="766"/>
      <c r="C236" s="42" t="s">
        <v>152</v>
      </c>
      <c r="D236" s="36" t="s">
        <v>86</v>
      </c>
      <c r="E236" s="118">
        <f>'Прайс рабочий'!I225</f>
        <v>2264</v>
      </c>
      <c r="F236" s="773"/>
      <c r="G236" s="41"/>
      <c r="H236" s="41"/>
    </row>
    <row r="237" spans="1:8" ht="18">
      <c r="A237" s="670" t="s">
        <v>104</v>
      </c>
      <c r="B237" s="765"/>
      <c r="C237" s="765"/>
      <c r="D237" s="766"/>
      <c r="E237" s="119"/>
      <c r="F237" s="773"/>
      <c r="G237" s="41"/>
      <c r="H237" s="41"/>
    </row>
    <row r="238" spans="1:8" ht="113.25" customHeight="1">
      <c r="A238" s="723" t="s">
        <v>153</v>
      </c>
      <c r="B238" s="766"/>
      <c r="C238" s="42" t="s">
        <v>154</v>
      </c>
      <c r="D238" s="45"/>
      <c r="E238" s="118">
        <f>'Прайс рабочий'!I227</f>
        <v>611</v>
      </c>
      <c r="F238" s="773"/>
      <c r="G238" s="1"/>
      <c r="H238" s="1"/>
    </row>
    <row r="239" spans="1:8" ht="39.75" customHeight="1">
      <c r="A239" s="785" t="s">
        <v>155</v>
      </c>
      <c r="B239" s="768"/>
      <c r="C239" s="42" t="s">
        <v>71</v>
      </c>
      <c r="D239" s="36" t="s">
        <v>156</v>
      </c>
      <c r="E239" s="118">
        <f>'Прайс рабочий'!I228</f>
        <v>870</v>
      </c>
      <c r="F239" s="773"/>
      <c r="G239" s="1"/>
      <c r="H239" s="1"/>
    </row>
    <row r="240" spans="1:8" ht="59.25" customHeight="1">
      <c r="A240" s="771"/>
      <c r="B240" s="772"/>
      <c r="C240" s="42" t="s">
        <v>67</v>
      </c>
      <c r="D240" s="36" t="s">
        <v>156</v>
      </c>
      <c r="E240" s="118">
        <f>'Прайс рабочий'!I229</f>
        <v>980</v>
      </c>
      <c r="F240" s="773"/>
      <c r="G240" s="1"/>
      <c r="H240" s="1"/>
    </row>
    <row r="241" spans="1:8" ht="59.25" customHeight="1">
      <c r="A241" s="785" t="s">
        <v>157</v>
      </c>
      <c r="B241" s="768"/>
      <c r="C241" s="42" t="s">
        <v>71</v>
      </c>
      <c r="D241" s="36" t="s">
        <v>72</v>
      </c>
      <c r="E241" s="118">
        <f>'Прайс рабочий'!I230</f>
        <v>634</v>
      </c>
      <c r="F241" s="773"/>
      <c r="G241" s="1"/>
      <c r="H241" s="1"/>
    </row>
    <row r="242" spans="1:8" ht="65.25" customHeight="1">
      <c r="A242" s="771"/>
      <c r="B242" s="772"/>
      <c r="C242" s="42" t="s">
        <v>67</v>
      </c>
      <c r="D242" s="36" t="s">
        <v>72</v>
      </c>
      <c r="E242" s="118">
        <f>'Прайс рабочий'!I231</f>
        <v>761</v>
      </c>
      <c r="F242" s="773"/>
      <c r="G242" s="1"/>
      <c r="H242" s="1"/>
    </row>
    <row r="243" spans="1:8" ht="65.25" customHeight="1">
      <c r="A243" s="785" t="s">
        <v>158</v>
      </c>
      <c r="B243" s="768"/>
      <c r="C243" s="42" t="s">
        <v>71</v>
      </c>
      <c r="D243" s="36" t="s">
        <v>72</v>
      </c>
      <c r="E243" s="118">
        <f>'Прайс рабочий'!I232</f>
        <v>698</v>
      </c>
      <c r="F243" s="773"/>
      <c r="G243" s="1"/>
      <c r="H243" s="1"/>
    </row>
    <row r="244" spans="1:8" ht="73.5" customHeight="1">
      <c r="A244" s="771"/>
      <c r="B244" s="772"/>
      <c r="C244" s="42" t="s">
        <v>67</v>
      </c>
      <c r="D244" s="36" t="s">
        <v>72</v>
      </c>
      <c r="E244" s="118">
        <f>'Прайс рабочий'!I233</f>
        <v>779</v>
      </c>
      <c r="F244" s="773"/>
      <c r="G244" s="1"/>
      <c r="H244" s="1"/>
    </row>
    <row r="245" spans="1:8" ht="48" customHeight="1">
      <c r="A245" s="785" t="s">
        <v>159</v>
      </c>
      <c r="B245" s="768"/>
      <c r="C245" s="42" t="s">
        <v>71</v>
      </c>
      <c r="D245" s="36" t="s">
        <v>72</v>
      </c>
      <c r="E245" s="118">
        <f>'Прайс рабочий'!I234</f>
        <v>511</v>
      </c>
      <c r="F245" s="773"/>
      <c r="G245" s="1"/>
      <c r="H245" s="1"/>
    </row>
    <row r="246" spans="1:8" ht="47.25" customHeight="1">
      <c r="A246" s="771"/>
      <c r="B246" s="772"/>
      <c r="C246" s="42" t="s">
        <v>67</v>
      </c>
      <c r="D246" s="36" t="s">
        <v>72</v>
      </c>
      <c r="E246" s="118">
        <f>'Прайс рабочий'!I235</f>
        <v>589</v>
      </c>
      <c r="F246" s="773"/>
      <c r="G246" s="49"/>
      <c r="H246" s="49"/>
    </row>
    <row r="247" spans="1:8" ht="47.25" customHeight="1">
      <c r="A247" s="785" t="s">
        <v>160</v>
      </c>
      <c r="B247" s="768"/>
      <c r="C247" s="42" t="s">
        <v>67</v>
      </c>
      <c r="D247" s="36" t="s">
        <v>86</v>
      </c>
      <c r="E247" s="118">
        <f>'Прайс рабочий'!I236</f>
        <v>975</v>
      </c>
      <c r="F247" s="773"/>
      <c r="G247" s="49"/>
      <c r="H247" s="49"/>
    </row>
    <row r="248" spans="1:8" ht="51" customHeight="1">
      <c r="A248" s="771"/>
      <c r="B248" s="772"/>
      <c r="C248" s="42" t="s">
        <v>93</v>
      </c>
      <c r="D248" s="36" t="s">
        <v>86</v>
      </c>
      <c r="E248" s="118">
        <f>'Прайс рабочий'!I237</f>
        <v>1063</v>
      </c>
      <c r="F248" s="773"/>
      <c r="G248" s="49"/>
      <c r="H248" s="49"/>
    </row>
    <row r="249" spans="1:8" ht="51" customHeight="1">
      <c r="A249" s="785" t="s">
        <v>161</v>
      </c>
      <c r="B249" s="768"/>
      <c r="C249" s="42" t="s">
        <v>71</v>
      </c>
      <c r="D249" s="36" t="s">
        <v>86</v>
      </c>
      <c r="E249" s="118">
        <f>'Прайс рабочий'!I238</f>
        <v>962</v>
      </c>
      <c r="F249" s="773"/>
      <c r="G249" s="49"/>
      <c r="H249" s="49"/>
    </row>
    <row r="250" spans="1:8" ht="49.5" customHeight="1">
      <c r="A250" s="771"/>
      <c r="B250" s="772"/>
      <c r="C250" s="42" t="s">
        <v>67</v>
      </c>
      <c r="D250" s="36" t="s">
        <v>156</v>
      </c>
      <c r="E250" s="118">
        <f>'Прайс рабочий'!I239</f>
        <v>1076</v>
      </c>
      <c r="F250" s="773"/>
      <c r="G250" s="1"/>
      <c r="H250" s="1"/>
    </row>
    <row r="251" spans="1:8" ht="49.5" customHeight="1">
      <c r="A251" s="785" t="s">
        <v>162</v>
      </c>
      <c r="B251" s="768"/>
      <c r="C251" s="42" t="s">
        <v>71</v>
      </c>
      <c r="D251" s="36" t="s">
        <v>156</v>
      </c>
      <c r="E251" s="118">
        <f>'Прайс рабочий'!I240</f>
        <v>1088</v>
      </c>
      <c r="F251" s="773"/>
      <c r="G251" s="1"/>
      <c r="H251" s="1"/>
    </row>
    <row r="252" spans="1:8" ht="69.75" customHeight="1">
      <c r="A252" s="771"/>
      <c r="B252" s="772"/>
      <c r="C252" s="42" t="s">
        <v>67</v>
      </c>
      <c r="D252" s="36" t="s">
        <v>156</v>
      </c>
      <c r="E252" s="118">
        <f>'Прайс рабочий'!I241</f>
        <v>1211</v>
      </c>
      <c r="F252" s="773"/>
      <c r="G252" s="1"/>
      <c r="H252" s="1"/>
    </row>
    <row r="253" spans="1:8" ht="69.75" customHeight="1">
      <c r="A253" s="785" t="s">
        <v>163</v>
      </c>
      <c r="B253" s="768"/>
      <c r="C253" s="42" t="s">
        <v>71</v>
      </c>
      <c r="D253" s="36" t="s">
        <v>92</v>
      </c>
      <c r="E253" s="118">
        <f>'Прайс рабочий'!I242</f>
        <v>1339</v>
      </c>
      <c r="F253" s="773"/>
      <c r="G253" s="1"/>
      <c r="H253" s="1"/>
    </row>
    <row r="254" spans="1:8" ht="95.25" customHeight="1">
      <c r="A254" s="771"/>
      <c r="B254" s="772"/>
      <c r="C254" s="42" t="s">
        <v>67</v>
      </c>
      <c r="D254" s="36" t="s">
        <v>92</v>
      </c>
      <c r="E254" s="118">
        <f>'Прайс рабочий'!I243</f>
        <v>1477</v>
      </c>
      <c r="F254" s="773"/>
      <c r="G254" s="1"/>
      <c r="H254" s="1"/>
    </row>
    <row r="255" spans="1:8" ht="94.5" customHeight="1">
      <c r="A255" s="786" t="s">
        <v>164</v>
      </c>
      <c r="B255" s="766"/>
      <c r="C255" s="42"/>
      <c r="D255" s="36" t="s">
        <v>69</v>
      </c>
      <c r="E255" s="118">
        <f>'Прайс рабочий'!I244</f>
        <v>520</v>
      </c>
      <c r="F255" s="773"/>
      <c r="G255" s="1"/>
      <c r="H255" s="1"/>
    </row>
    <row r="256" spans="1:8" ht="90" customHeight="1">
      <c r="A256" s="786" t="s">
        <v>165</v>
      </c>
      <c r="B256" s="766"/>
      <c r="C256" s="42"/>
      <c r="D256" s="36" t="s">
        <v>69</v>
      </c>
      <c r="E256" s="118">
        <f>'Прайс рабочий'!I245</f>
        <v>424</v>
      </c>
      <c r="F256" s="773"/>
      <c r="G256" s="1"/>
      <c r="H256" s="1"/>
    </row>
    <row r="257" spans="1:8" ht="60.75" customHeight="1">
      <c r="A257" s="785" t="s">
        <v>166</v>
      </c>
      <c r="B257" s="768"/>
      <c r="C257" s="42" t="s">
        <v>71</v>
      </c>
      <c r="D257" s="36" t="s">
        <v>127</v>
      </c>
      <c r="E257" s="118">
        <f>'Прайс рабочий'!I246</f>
        <v>1532</v>
      </c>
      <c r="F257" s="773"/>
      <c r="G257" s="1"/>
      <c r="H257" s="1"/>
    </row>
    <row r="258" spans="1:8" ht="128.25" customHeight="1">
      <c r="A258" s="771"/>
      <c r="B258" s="772"/>
      <c r="C258" s="42" t="s">
        <v>67</v>
      </c>
      <c r="D258" s="36" t="s">
        <v>127</v>
      </c>
      <c r="E258" s="118">
        <f>'Прайс рабочий'!I247</f>
        <v>1592</v>
      </c>
      <c r="F258" s="773"/>
      <c r="G258" s="1"/>
      <c r="H258" s="1"/>
    </row>
    <row r="259" spans="1:8" ht="138" customHeight="1">
      <c r="A259" s="786" t="s">
        <v>167</v>
      </c>
      <c r="B259" s="766"/>
      <c r="C259" s="42" t="s">
        <v>67</v>
      </c>
      <c r="D259" s="36" t="s">
        <v>86</v>
      </c>
      <c r="E259" s="118">
        <f>'Прайс рабочий'!I248</f>
        <v>1952</v>
      </c>
      <c r="F259" s="774"/>
      <c r="G259" s="1"/>
      <c r="H259" s="1"/>
    </row>
    <row r="260" spans="1:8" ht="29.25" customHeight="1">
      <c r="A260" s="603" t="s">
        <v>168</v>
      </c>
      <c r="B260" s="765"/>
      <c r="C260" s="765"/>
      <c r="D260" s="766"/>
      <c r="E260" s="117"/>
      <c r="F260" s="19"/>
      <c r="G260" s="41"/>
      <c r="H260" s="41"/>
    </row>
    <row r="261" spans="1:8" ht="18" customHeight="1">
      <c r="A261" s="647" t="s">
        <v>104</v>
      </c>
      <c r="B261" s="765"/>
      <c r="C261" s="765"/>
      <c r="D261" s="766"/>
      <c r="E261" s="119"/>
      <c r="F261" s="694"/>
      <c r="G261" s="31"/>
      <c r="H261" s="31"/>
    </row>
    <row r="262" spans="1:8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118">
        <f>'Прайс рабочий'!I251</f>
        <v>139</v>
      </c>
      <c r="F262" s="773"/>
      <c r="G262" s="31"/>
      <c r="H262" s="31"/>
    </row>
    <row r="263" spans="1:8" ht="18" customHeight="1">
      <c r="A263" s="773"/>
      <c r="B263" s="773"/>
      <c r="C263" s="32" t="s">
        <v>118</v>
      </c>
      <c r="D263" s="773"/>
      <c r="E263" s="118">
        <f>'Прайс рабочий'!I252</f>
        <v>148</v>
      </c>
      <c r="F263" s="773"/>
      <c r="G263" s="31"/>
      <c r="H263" s="31"/>
    </row>
    <row r="264" spans="1:8" ht="18" customHeight="1">
      <c r="A264" s="774"/>
      <c r="B264" s="774"/>
      <c r="C264" s="32" t="s">
        <v>94</v>
      </c>
      <c r="D264" s="773"/>
      <c r="E264" s="118">
        <f>'Прайс рабочий'!I253</f>
        <v>356</v>
      </c>
      <c r="F264" s="773"/>
      <c r="G264" s="31"/>
      <c r="H264" s="31"/>
    </row>
    <row r="265" spans="1:8" ht="18" customHeight="1">
      <c r="A265" s="677" t="s">
        <v>171</v>
      </c>
      <c r="B265" s="793" t="s">
        <v>172</v>
      </c>
      <c r="C265" s="32" t="s">
        <v>67</v>
      </c>
      <c r="D265" s="773"/>
      <c r="E265" s="118">
        <f>'Прайс рабочий'!I254</f>
        <v>214</v>
      </c>
      <c r="F265" s="773"/>
      <c r="G265" s="31"/>
      <c r="H265" s="31"/>
    </row>
    <row r="266" spans="1:8" ht="18" customHeight="1">
      <c r="A266" s="773"/>
      <c r="B266" s="773"/>
      <c r="C266" s="32" t="s">
        <v>118</v>
      </c>
      <c r="D266" s="773"/>
      <c r="E266" s="118">
        <f>'Прайс рабочий'!I255</f>
        <v>227</v>
      </c>
      <c r="F266" s="773"/>
      <c r="G266" s="31"/>
      <c r="H266" s="31"/>
    </row>
    <row r="267" spans="1:8" ht="18" customHeight="1">
      <c r="A267" s="774"/>
      <c r="B267" s="774"/>
      <c r="C267" s="32" t="s">
        <v>94</v>
      </c>
      <c r="D267" s="773"/>
      <c r="E267" s="118">
        <f>'Прайс рабочий'!I256</f>
        <v>727</v>
      </c>
      <c r="F267" s="773"/>
      <c r="G267" s="31"/>
      <c r="H267" s="31"/>
    </row>
    <row r="268" spans="1:8" ht="18" customHeight="1">
      <c r="A268" s="677" t="s">
        <v>173</v>
      </c>
      <c r="B268" s="793" t="s">
        <v>174</v>
      </c>
      <c r="C268" s="32" t="s">
        <v>67</v>
      </c>
      <c r="D268" s="773"/>
      <c r="E268" s="118">
        <f>'Прайс рабочий'!I257</f>
        <v>318</v>
      </c>
      <c r="F268" s="773"/>
      <c r="G268" s="1"/>
      <c r="H268" s="1"/>
    </row>
    <row r="269" spans="1:8" ht="18" customHeight="1">
      <c r="A269" s="773"/>
      <c r="B269" s="773"/>
      <c r="C269" s="32" t="s">
        <v>118</v>
      </c>
      <c r="D269" s="773"/>
      <c r="E269" s="118">
        <f>'Прайс рабочий'!I258</f>
        <v>354</v>
      </c>
      <c r="F269" s="773"/>
      <c r="G269" s="1"/>
      <c r="H269" s="1"/>
    </row>
    <row r="270" spans="1:8" ht="18" customHeight="1">
      <c r="A270" s="774"/>
      <c r="B270" s="774"/>
      <c r="C270" s="32" t="s">
        <v>94</v>
      </c>
      <c r="D270" s="774"/>
      <c r="E270" s="118">
        <f>'Прайс рабочий'!I259</f>
        <v>1134</v>
      </c>
      <c r="F270" s="773"/>
      <c r="G270" s="1"/>
      <c r="H270" s="1"/>
    </row>
    <row r="271" spans="1:8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118">
        <f>'Прайс рабочий'!I260</f>
        <v>184</v>
      </c>
      <c r="F271" s="773"/>
      <c r="G271" s="1"/>
      <c r="H271" s="1"/>
    </row>
    <row r="272" spans="1:8" ht="18" customHeight="1">
      <c r="A272" s="773"/>
      <c r="B272" s="773"/>
      <c r="C272" s="32" t="s">
        <v>118</v>
      </c>
      <c r="D272" s="773"/>
      <c r="E272" s="118">
        <f>'Прайс рабочий'!I261</f>
        <v>310</v>
      </c>
      <c r="F272" s="773"/>
      <c r="G272" s="1"/>
      <c r="H272" s="1"/>
    </row>
    <row r="273" spans="1:8" ht="18" customHeight="1">
      <c r="A273" s="774"/>
      <c r="B273" s="774"/>
      <c r="C273" s="32" t="s">
        <v>94</v>
      </c>
      <c r="D273" s="774"/>
      <c r="E273" s="118">
        <f>'Прайс рабочий'!I262</f>
        <v>606</v>
      </c>
      <c r="F273" s="773"/>
      <c r="G273" s="1"/>
      <c r="H273" s="1"/>
    </row>
    <row r="274" spans="1:8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118">
        <f>'Прайс рабочий'!I263</f>
        <v>614</v>
      </c>
      <c r="F274" s="773"/>
      <c r="G274" s="1"/>
      <c r="H274" s="1"/>
    </row>
    <row r="275" spans="1:8" ht="18" customHeight="1">
      <c r="A275" s="773"/>
      <c r="B275" s="773"/>
      <c r="C275" s="32" t="s">
        <v>118</v>
      </c>
      <c r="D275" s="773"/>
      <c r="E275" s="118">
        <f>'Прайс рабочий'!I264</f>
        <v>962</v>
      </c>
      <c r="F275" s="773"/>
      <c r="G275" s="1"/>
      <c r="H275" s="1"/>
    </row>
    <row r="276" spans="1:8" ht="18" customHeight="1">
      <c r="A276" s="774"/>
      <c r="B276" s="774"/>
      <c r="C276" s="32" t="s">
        <v>94</v>
      </c>
      <c r="D276" s="774"/>
      <c r="E276" s="118">
        <f>'Прайс рабочий'!I265</f>
        <v>1511</v>
      </c>
      <c r="F276" s="773"/>
      <c r="G276" s="31"/>
      <c r="H276" s="31"/>
    </row>
    <row r="277" spans="1:8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118">
        <f>'Прайс рабочий'!I266</f>
        <v>448</v>
      </c>
      <c r="F277" s="773"/>
      <c r="G277" s="31"/>
      <c r="H277" s="31"/>
    </row>
    <row r="278" spans="1:8" ht="18" customHeight="1">
      <c r="A278" s="773"/>
      <c r="B278" s="773"/>
      <c r="C278" s="32" t="s">
        <v>118</v>
      </c>
      <c r="D278" s="773"/>
      <c r="E278" s="118">
        <f>'Прайс рабочий'!I267</f>
        <v>693</v>
      </c>
      <c r="F278" s="773"/>
      <c r="G278" s="31"/>
      <c r="H278" s="31"/>
    </row>
    <row r="279" spans="1:8" ht="18" customHeight="1">
      <c r="A279" s="773"/>
      <c r="B279" s="774"/>
      <c r="C279" s="32" t="s">
        <v>94</v>
      </c>
      <c r="D279" s="773"/>
      <c r="E279" s="118">
        <f>'Прайс рабочий'!I268</f>
        <v>1421</v>
      </c>
      <c r="F279" s="773"/>
      <c r="G279" s="31"/>
      <c r="H279" s="31"/>
    </row>
    <row r="280" spans="1:8" ht="18" customHeight="1">
      <c r="A280" s="773"/>
      <c r="B280" s="793" t="s">
        <v>181</v>
      </c>
      <c r="C280" s="32" t="s">
        <v>67</v>
      </c>
      <c r="D280" s="773"/>
      <c r="E280" s="118">
        <f>'Прайс рабочий'!I269</f>
        <v>328</v>
      </c>
      <c r="F280" s="773"/>
      <c r="G280" s="31"/>
      <c r="H280" s="31"/>
    </row>
    <row r="281" spans="1:8" ht="18" customHeight="1">
      <c r="A281" s="773"/>
      <c r="B281" s="773"/>
      <c r="C281" s="32" t="s">
        <v>118</v>
      </c>
      <c r="D281" s="773"/>
      <c r="E281" s="118">
        <f>'Прайс рабочий'!I270</f>
        <v>382</v>
      </c>
      <c r="F281" s="773"/>
      <c r="G281" s="31"/>
      <c r="H281" s="31"/>
    </row>
    <row r="282" spans="1:8" ht="18" customHeight="1">
      <c r="A282" s="773"/>
      <c r="B282" s="774"/>
      <c r="C282" s="32" t="s">
        <v>94</v>
      </c>
      <c r="D282" s="773"/>
      <c r="E282" s="118">
        <f>'Прайс рабочий'!I271</f>
        <v>981</v>
      </c>
      <c r="F282" s="773"/>
      <c r="G282" s="31"/>
      <c r="H282" s="31"/>
    </row>
    <row r="283" spans="1:8" ht="18" customHeight="1">
      <c r="A283" s="773"/>
      <c r="B283" s="793" t="s">
        <v>182</v>
      </c>
      <c r="C283" s="32" t="s">
        <v>67</v>
      </c>
      <c r="D283" s="773"/>
      <c r="E283" s="118">
        <f>'Прайс рабочий'!I272</f>
        <v>138</v>
      </c>
      <c r="F283" s="773"/>
      <c r="G283" s="31"/>
      <c r="H283" s="31"/>
    </row>
    <row r="284" spans="1:8" ht="18" customHeight="1">
      <c r="A284" s="773"/>
      <c r="B284" s="773"/>
      <c r="C284" s="32" t="s">
        <v>118</v>
      </c>
      <c r="D284" s="773"/>
      <c r="E284" s="118">
        <f>'Прайс рабочий'!I273</f>
        <v>193</v>
      </c>
      <c r="F284" s="773"/>
      <c r="G284" s="31"/>
      <c r="H284" s="31"/>
    </row>
    <row r="285" spans="1:8" ht="18" customHeight="1">
      <c r="A285" s="774"/>
      <c r="B285" s="774"/>
      <c r="C285" s="32" t="s">
        <v>94</v>
      </c>
      <c r="D285" s="774"/>
      <c r="E285" s="118">
        <f>'Прайс рабочий'!I274</f>
        <v>301</v>
      </c>
      <c r="F285" s="773"/>
      <c r="G285" s="1"/>
      <c r="H285" s="1"/>
    </row>
    <row r="286" spans="1:8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118">
        <f>'Прайс рабочий'!I275</f>
        <v>588</v>
      </c>
      <c r="F286" s="773"/>
      <c r="G286" s="1"/>
      <c r="H286" s="1"/>
    </row>
    <row r="287" spans="1:8" ht="18" customHeight="1">
      <c r="A287" s="773"/>
      <c r="B287" s="773"/>
      <c r="C287" s="32" t="s">
        <v>118</v>
      </c>
      <c r="D287" s="773"/>
      <c r="E287" s="118">
        <f>'Прайс рабочий'!I276</f>
        <v>841</v>
      </c>
      <c r="F287" s="773"/>
      <c r="G287" s="1"/>
      <c r="H287" s="1"/>
    </row>
    <row r="288" spans="1:8" ht="18" customHeight="1">
      <c r="A288" s="774"/>
      <c r="B288" s="774"/>
      <c r="C288" s="32" t="s">
        <v>94</v>
      </c>
      <c r="D288" s="774"/>
      <c r="E288" s="118">
        <f>'Прайс рабочий'!I277</f>
        <v>1450</v>
      </c>
      <c r="F288" s="773"/>
      <c r="G288" s="1"/>
      <c r="H288" s="1"/>
    </row>
    <row r="289" spans="1:8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118">
        <f>'Прайс рабочий'!I278</f>
        <v>850</v>
      </c>
      <c r="F289" s="773"/>
      <c r="G289" s="1"/>
      <c r="H289" s="1"/>
    </row>
    <row r="290" spans="1:8" ht="18" customHeight="1">
      <c r="A290" s="773"/>
      <c r="B290" s="773"/>
      <c r="C290" s="32" t="s">
        <v>118</v>
      </c>
      <c r="D290" s="773"/>
      <c r="E290" s="118">
        <f>'Прайс рабочий'!I279</f>
        <v>1192</v>
      </c>
      <c r="F290" s="773"/>
      <c r="G290" s="1"/>
      <c r="H290" s="1"/>
    </row>
    <row r="291" spans="1:8" ht="18" customHeight="1">
      <c r="A291" s="774"/>
      <c r="B291" s="774"/>
      <c r="C291" s="32" t="s">
        <v>94</v>
      </c>
      <c r="D291" s="774"/>
      <c r="E291" s="118">
        <f>'Прайс рабочий'!I280</f>
        <v>2350</v>
      </c>
      <c r="F291" s="773"/>
      <c r="G291" s="1"/>
      <c r="H291" s="1"/>
    </row>
    <row r="292" spans="1:8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118">
        <f>'Прайс рабочий'!I281</f>
        <v>2793</v>
      </c>
      <c r="F292" s="773"/>
      <c r="G292" s="1"/>
      <c r="H292" s="1"/>
    </row>
    <row r="293" spans="1:8" ht="18" customHeight="1">
      <c r="A293" s="773"/>
      <c r="B293" s="773"/>
      <c r="C293" s="32" t="s">
        <v>118</v>
      </c>
      <c r="D293" s="773"/>
      <c r="E293" s="118">
        <f>'Прайс рабочий'!I282</f>
        <v>3028</v>
      </c>
      <c r="F293" s="773"/>
      <c r="G293" s="1"/>
      <c r="H293" s="1"/>
    </row>
    <row r="294" spans="1:8" ht="18" customHeight="1">
      <c r="A294" s="774"/>
      <c r="B294" s="774"/>
      <c r="C294" s="32" t="s">
        <v>94</v>
      </c>
      <c r="D294" s="774"/>
      <c r="E294" s="118">
        <f>'Прайс рабочий'!I283</f>
        <v>3500</v>
      </c>
      <c r="F294" s="773"/>
      <c r="G294" s="1"/>
      <c r="H294" s="1"/>
    </row>
    <row r="295" spans="1:8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118">
        <f>'Прайс рабочий'!I284</f>
        <v>2301</v>
      </c>
      <c r="F295" s="773"/>
      <c r="G295" s="1"/>
      <c r="H295" s="1"/>
    </row>
    <row r="296" spans="1:8" ht="18" customHeight="1">
      <c r="A296" s="773"/>
      <c r="B296" s="773"/>
      <c r="C296" s="32" t="s">
        <v>118</v>
      </c>
      <c r="D296" s="773"/>
      <c r="E296" s="118">
        <f>'Прайс рабочий'!I285</f>
        <v>2615</v>
      </c>
      <c r="F296" s="773"/>
      <c r="G296" s="1"/>
      <c r="H296" s="1"/>
    </row>
    <row r="297" spans="1:8" ht="18" customHeight="1">
      <c r="A297" s="774"/>
      <c r="B297" s="774"/>
      <c r="C297" s="32" t="s">
        <v>94</v>
      </c>
      <c r="D297" s="774"/>
      <c r="E297" s="118">
        <f>'Прайс рабочий'!I286</f>
        <v>3221</v>
      </c>
      <c r="F297" s="773"/>
      <c r="G297" s="1"/>
      <c r="H297" s="1"/>
    </row>
    <row r="298" spans="1:8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118">
        <f>'Прайс рабочий'!I287</f>
        <v>397</v>
      </c>
      <c r="F298" s="773"/>
      <c r="G298" s="1"/>
      <c r="H298" s="1"/>
    </row>
    <row r="299" spans="1:8" ht="18" customHeight="1">
      <c r="A299" s="773"/>
      <c r="B299" s="773"/>
      <c r="C299" s="32" t="s">
        <v>118</v>
      </c>
      <c r="D299" s="773"/>
      <c r="E299" s="118">
        <f>'Прайс рабочий'!I288</f>
        <v>402</v>
      </c>
      <c r="F299" s="773"/>
      <c r="G299" s="1"/>
      <c r="H299" s="1"/>
    </row>
    <row r="300" spans="1:8" ht="28.5" customHeight="1">
      <c r="A300" s="774"/>
      <c r="B300" s="774"/>
      <c r="C300" s="32" t="s">
        <v>94</v>
      </c>
      <c r="D300" s="774"/>
      <c r="E300" s="118">
        <f>'Прайс рабочий'!I289</f>
        <v>1001</v>
      </c>
      <c r="F300" s="774"/>
      <c r="G300" s="1"/>
      <c r="H300" s="1"/>
    </row>
    <row r="301" spans="1:8" ht="25.5" customHeight="1">
      <c r="A301" s="603" t="s">
        <v>193</v>
      </c>
      <c r="B301" s="765"/>
      <c r="C301" s="765"/>
      <c r="D301" s="766"/>
      <c r="E301" s="117"/>
      <c r="F301" s="19"/>
      <c r="G301" s="1"/>
      <c r="H301" s="1"/>
    </row>
    <row r="302" spans="1:8" ht="18" customHeight="1">
      <c r="A302" s="647" t="s">
        <v>100</v>
      </c>
      <c r="B302" s="765"/>
      <c r="C302" s="765"/>
      <c r="D302" s="766"/>
      <c r="E302" s="119"/>
      <c r="F302" s="694"/>
      <c r="G302" s="1"/>
      <c r="H302" s="1"/>
    </row>
    <row r="303" spans="1:8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118">
        <f>'Прайс рабочий'!I292</f>
        <v>105</v>
      </c>
      <c r="F303" s="773"/>
      <c r="G303" s="1"/>
      <c r="H303" s="1"/>
    </row>
    <row r="304" spans="1:8" ht="18" customHeight="1">
      <c r="A304" s="773"/>
      <c r="B304" s="774"/>
      <c r="C304" s="32" t="s">
        <v>67</v>
      </c>
      <c r="D304" s="773"/>
      <c r="E304" s="118">
        <f>'Прайс рабочий'!I293</f>
        <v>110</v>
      </c>
      <c r="F304" s="773"/>
      <c r="G304" s="1"/>
      <c r="H304" s="1"/>
    </row>
    <row r="305" spans="1:8" ht="18" customHeight="1">
      <c r="A305" s="773"/>
      <c r="B305" s="794" t="s">
        <v>197</v>
      </c>
      <c r="C305" s="32" t="s">
        <v>71</v>
      </c>
      <c r="D305" s="773"/>
      <c r="E305" s="118">
        <f>'Прайс рабочий'!I294</f>
        <v>82</v>
      </c>
      <c r="F305" s="773"/>
      <c r="G305" s="1"/>
      <c r="H305" s="1"/>
    </row>
    <row r="306" spans="1:8" ht="18" customHeight="1">
      <c r="A306" s="773"/>
      <c r="B306" s="774"/>
      <c r="C306" s="32" t="s">
        <v>67</v>
      </c>
      <c r="D306" s="773"/>
      <c r="E306" s="118">
        <f>'Прайс рабочий'!I295</f>
        <v>99</v>
      </c>
      <c r="F306" s="773"/>
      <c r="G306" s="1"/>
      <c r="H306" s="1"/>
    </row>
    <row r="307" spans="1:8" ht="18" customHeight="1">
      <c r="A307" s="773"/>
      <c r="B307" s="794" t="s">
        <v>198</v>
      </c>
      <c r="C307" s="32" t="s">
        <v>71</v>
      </c>
      <c r="D307" s="773"/>
      <c r="E307" s="118">
        <f>'Прайс рабочий'!I296</f>
        <v>123</v>
      </c>
      <c r="F307" s="773"/>
      <c r="G307" s="1"/>
      <c r="H307" s="1"/>
    </row>
    <row r="308" spans="1:8" ht="18" customHeight="1">
      <c r="A308" s="773"/>
      <c r="B308" s="774"/>
      <c r="C308" s="32" t="s">
        <v>67</v>
      </c>
      <c r="D308" s="773"/>
      <c r="E308" s="118">
        <f>'Прайс рабочий'!I297</f>
        <v>125</v>
      </c>
      <c r="F308" s="773"/>
      <c r="G308" s="1"/>
      <c r="H308" s="1"/>
    </row>
    <row r="309" spans="1:8" ht="18" customHeight="1">
      <c r="A309" s="773"/>
      <c r="B309" s="794" t="s">
        <v>199</v>
      </c>
      <c r="C309" s="32" t="s">
        <v>71</v>
      </c>
      <c r="D309" s="773"/>
      <c r="E309" s="118">
        <f>'Прайс рабочий'!I298</f>
        <v>126</v>
      </c>
      <c r="F309" s="773"/>
      <c r="G309" s="1"/>
      <c r="H309" s="1"/>
    </row>
    <row r="310" spans="1:8" ht="18" customHeight="1">
      <c r="A310" s="773"/>
      <c r="B310" s="774"/>
      <c r="C310" s="32" t="s">
        <v>67</v>
      </c>
      <c r="D310" s="773"/>
      <c r="E310" s="118">
        <f>'Прайс рабочий'!I299</f>
        <v>135</v>
      </c>
      <c r="F310" s="773"/>
      <c r="G310" s="1"/>
      <c r="H310" s="1"/>
    </row>
    <row r="311" spans="1:8" ht="18" customHeight="1">
      <c r="A311" s="773"/>
      <c r="B311" s="794" t="s">
        <v>200</v>
      </c>
      <c r="C311" s="32" t="s">
        <v>71</v>
      </c>
      <c r="D311" s="773"/>
      <c r="E311" s="118">
        <f>'Прайс рабочий'!I300</f>
        <v>126</v>
      </c>
      <c r="F311" s="773"/>
      <c r="G311" s="1"/>
      <c r="H311" s="1"/>
    </row>
    <row r="312" spans="1:8" ht="18" customHeight="1">
      <c r="A312" s="773"/>
      <c r="B312" s="774"/>
      <c r="C312" s="32" t="s">
        <v>67</v>
      </c>
      <c r="D312" s="773"/>
      <c r="E312" s="118">
        <f>'Прайс рабочий'!I301</f>
        <v>131</v>
      </c>
      <c r="F312" s="773"/>
      <c r="G312" s="1"/>
      <c r="H312" s="1"/>
    </row>
    <row r="313" spans="1:8" ht="18" customHeight="1">
      <c r="A313" s="773"/>
      <c r="B313" s="794" t="s">
        <v>201</v>
      </c>
      <c r="C313" s="32" t="s">
        <v>71</v>
      </c>
      <c r="D313" s="773"/>
      <c r="E313" s="118">
        <f>'Прайс рабочий'!I302</f>
        <v>178</v>
      </c>
      <c r="F313" s="773"/>
      <c r="G313" s="1"/>
      <c r="H313" s="1"/>
    </row>
    <row r="314" spans="1:8" ht="18" customHeight="1">
      <c r="A314" s="773"/>
      <c r="B314" s="774"/>
      <c r="C314" s="32" t="s">
        <v>67</v>
      </c>
      <c r="D314" s="773"/>
      <c r="E314" s="118">
        <f>'Прайс рабочий'!I303</f>
        <v>224</v>
      </c>
      <c r="F314" s="773"/>
      <c r="G314" s="1"/>
      <c r="H314" s="1"/>
    </row>
    <row r="315" spans="1:8" ht="18" customHeight="1">
      <c r="A315" s="773"/>
      <c r="B315" s="794" t="s">
        <v>202</v>
      </c>
      <c r="C315" s="32" t="s">
        <v>71</v>
      </c>
      <c r="D315" s="773"/>
      <c r="E315" s="118">
        <f>'Прайс рабочий'!I304</f>
        <v>238</v>
      </c>
      <c r="F315" s="773"/>
      <c r="G315" s="1"/>
      <c r="H315" s="1"/>
    </row>
    <row r="316" spans="1:8" ht="18" customHeight="1">
      <c r="A316" s="773"/>
      <c r="B316" s="774"/>
      <c r="C316" s="32" t="s">
        <v>67</v>
      </c>
      <c r="D316" s="773"/>
      <c r="E316" s="118">
        <f>'Прайс рабочий'!I305</f>
        <v>278</v>
      </c>
      <c r="F316" s="773"/>
      <c r="G316" s="1"/>
      <c r="H316" s="1"/>
    </row>
    <row r="317" spans="1:8" ht="18" customHeight="1">
      <c r="A317" s="773"/>
      <c r="B317" s="794" t="s">
        <v>203</v>
      </c>
      <c r="C317" s="32" t="s">
        <v>71</v>
      </c>
      <c r="D317" s="773"/>
      <c r="E317" s="118">
        <f>'Прайс рабочий'!I306</f>
        <v>216</v>
      </c>
      <c r="F317" s="773"/>
      <c r="G317" s="1"/>
      <c r="H317" s="1"/>
    </row>
    <row r="318" spans="1:8" ht="18" customHeight="1">
      <c r="A318" s="773"/>
      <c r="B318" s="774"/>
      <c r="C318" s="32" t="s">
        <v>67</v>
      </c>
      <c r="D318" s="773"/>
      <c r="E318" s="118">
        <f>'Прайс рабочий'!I307</f>
        <v>282</v>
      </c>
      <c r="F318" s="773"/>
      <c r="G318" s="1"/>
      <c r="H318" s="1"/>
    </row>
    <row r="319" spans="1:8" ht="18" customHeight="1">
      <c r="A319" s="773"/>
      <c r="B319" s="794" t="s">
        <v>204</v>
      </c>
      <c r="C319" s="32" t="s">
        <v>71</v>
      </c>
      <c r="D319" s="773"/>
      <c r="E319" s="118">
        <f>'Прайс рабочий'!I308</f>
        <v>203</v>
      </c>
      <c r="F319" s="773"/>
      <c r="G319" s="1"/>
      <c r="H319" s="1"/>
    </row>
    <row r="320" spans="1:8" ht="18" customHeight="1">
      <c r="A320" s="774"/>
      <c r="B320" s="774"/>
      <c r="C320" s="32" t="s">
        <v>67</v>
      </c>
      <c r="D320" s="774"/>
      <c r="E320" s="118">
        <f>'Прайс рабочий'!I309</f>
        <v>257</v>
      </c>
      <c r="F320" s="773"/>
      <c r="G320" s="1"/>
      <c r="H320" s="1"/>
    </row>
    <row r="321" spans="1:8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118">
        <f>'Прайс рабочий'!I310</f>
        <v>3250</v>
      </c>
      <c r="F321" s="773"/>
      <c r="G321" s="5"/>
      <c r="H321" s="5"/>
    </row>
    <row r="322" spans="1:8" ht="18" customHeight="1">
      <c r="A322" s="773"/>
      <c r="B322" s="32" t="s">
        <v>209</v>
      </c>
      <c r="C322" s="32" t="s">
        <v>207</v>
      </c>
      <c r="D322" s="773"/>
      <c r="E322" s="118">
        <f>'Прайс рабочий'!I311</f>
        <v>3365</v>
      </c>
      <c r="F322" s="773"/>
      <c r="G322" s="1"/>
      <c r="H322" s="1"/>
    </row>
    <row r="323" spans="1:8" ht="18" customHeight="1">
      <c r="A323" s="773"/>
      <c r="B323" s="32" t="s">
        <v>206</v>
      </c>
      <c r="C323" s="32" t="s">
        <v>210</v>
      </c>
      <c r="D323" s="773"/>
      <c r="E323" s="118">
        <f>'Прайс рабочий'!I312</f>
        <v>5250</v>
      </c>
      <c r="F323" s="773"/>
      <c r="G323" s="1"/>
      <c r="H323" s="1"/>
    </row>
    <row r="324" spans="1:8" ht="18" customHeight="1">
      <c r="A324" s="773"/>
      <c r="B324" s="32" t="s">
        <v>209</v>
      </c>
      <c r="C324" s="32" t="s">
        <v>210</v>
      </c>
      <c r="D324" s="773"/>
      <c r="E324" s="118">
        <f>'Прайс рабочий'!I313</f>
        <v>4045</v>
      </c>
      <c r="F324" s="773"/>
      <c r="G324" s="1"/>
      <c r="H324" s="1"/>
    </row>
    <row r="325" spans="1:8" ht="18" customHeight="1">
      <c r="A325" s="774"/>
      <c r="B325" s="32" t="s">
        <v>206</v>
      </c>
      <c r="C325" s="32" t="s">
        <v>362</v>
      </c>
      <c r="D325" s="774"/>
      <c r="E325" s="118">
        <f>'Прайс рабочий'!I314</f>
        <v>4720</v>
      </c>
      <c r="F325" s="773"/>
      <c r="G325" s="1"/>
      <c r="H325" s="1"/>
    </row>
    <row r="326" spans="1:8" ht="18" customHeight="1">
      <c r="A326" s="647" t="s">
        <v>211</v>
      </c>
      <c r="B326" s="765"/>
      <c r="C326" s="765"/>
      <c r="D326" s="766"/>
      <c r="E326" s="119"/>
      <c r="F326" s="773"/>
      <c r="G326" s="1"/>
      <c r="H326" s="1"/>
    </row>
    <row r="327" spans="1:8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118">
        <f>'Прайс рабочий'!I316</f>
        <v>138</v>
      </c>
      <c r="F327" s="773"/>
      <c r="G327" s="1"/>
      <c r="H327" s="1"/>
    </row>
    <row r="328" spans="1:8" ht="18" customHeight="1">
      <c r="A328" s="773"/>
      <c r="B328" s="774"/>
      <c r="C328" s="32" t="s">
        <v>67</v>
      </c>
      <c r="D328" s="773"/>
      <c r="E328" s="118">
        <f>'Прайс рабочий'!I317</f>
        <v>142</v>
      </c>
      <c r="F328" s="773"/>
      <c r="G328" s="1"/>
      <c r="H328" s="1"/>
    </row>
    <row r="329" spans="1:8" ht="18" customHeight="1">
      <c r="A329" s="773"/>
      <c r="B329" s="793" t="s">
        <v>197</v>
      </c>
      <c r="C329" s="32" t="s">
        <v>71</v>
      </c>
      <c r="D329" s="773"/>
      <c r="E329" s="118">
        <f>'Прайс рабочий'!I318</f>
        <v>124</v>
      </c>
      <c r="F329" s="773"/>
      <c r="G329" s="1"/>
      <c r="H329" s="1"/>
    </row>
    <row r="330" spans="1:8" ht="18" customHeight="1">
      <c r="A330" s="773"/>
      <c r="B330" s="774"/>
      <c r="C330" s="32" t="s">
        <v>67</v>
      </c>
      <c r="D330" s="773"/>
      <c r="E330" s="118">
        <f>'Прайс рабочий'!I319</f>
        <v>140</v>
      </c>
      <c r="F330" s="773"/>
      <c r="G330" s="1"/>
      <c r="H330" s="1"/>
    </row>
    <row r="331" spans="1:8" ht="18" customHeight="1">
      <c r="A331" s="773"/>
      <c r="B331" s="793" t="s">
        <v>176</v>
      </c>
      <c r="C331" s="32" t="s">
        <v>71</v>
      </c>
      <c r="D331" s="773"/>
      <c r="E331" s="118">
        <f>'Прайс рабочий'!I320</f>
        <v>160</v>
      </c>
      <c r="F331" s="773"/>
      <c r="G331" s="1"/>
      <c r="H331" s="1"/>
    </row>
    <row r="332" spans="1:8" ht="18" customHeight="1">
      <c r="A332" s="773"/>
      <c r="B332" s="774"/>
      <c r="C332" s="32" t="s">
        <v>67</v>
      </c>
      <c r="D332" s="773"/>
      <c r="E332" s="118">
        <f>'Прайс рабочий'!I321</f>
        <v>171</v>
      </c>
      <c r="F332" s="773"/>
      <c r="G332" s="1"/>
      <c r="H332" s="1"/>
    </row>
    <row r="333" spans="1:8" ht="18" customHeight="1">
      <c r="A333" s="773"/>
      <c r="B333" s="793" t="s">
        <v>198</v>
      </c>
      <c r="C333" s="32" t="s">
        <v>71</v>
      </c>
      <c r="D333" s="773"/>
      <c r="E333" s="118">
        <f>'Прайс рабочий'!I322</f>
        <v>164</v>
      </c>
      <c r="F333" s="773"/>
      <c r="G333" s="1"/>
      <c r="H333" s="1"/>
    </row>
    <row r="334" spans="1:8" ht="18" customHeight="1">
      <c r="A334" s="773"/>
      <c r="B334" s="774"/>
      <c r="C334" s="32" t="s">
        <v>67</v>
      </c>
      <c r="D334" s="773"/>
      <c r="E334" s="118">
        <f>'Прайс рабочий'!I323</f>
        <v>170</v>
      </c>
      <c r="F334" s="773"/>
      <c r="G334" s="1"/>
      <c r="H334" s="1"/>
    </row>
    <row r="335" spans="1:8" ht="18" customHeight="1">
      <c r="A335" s="773"/>
      <c r="B335" s="793" t="s">
        <v>200</v>
      </c>
      <c r="C335" s="32" t="s">
        <v>71</v>
      </c>
      <c r="D335" s="773"/>
      <c r="E335" s="118">
        <f>'Прайс рабочий'!I326</f>
        <v>167</v>
      </c>
      <c r="F335" s="773"/>
      <c r="G335" s="1"/>
      <c r="H335" s="1"/>
    </row>
    <row r="336" spans="1:8" ht="18" customHeight="1">
      <c r="A336" s="773"/>
      <c r="B336" s="774"/>
      <c r="C336" s="32" t="s">
        <v>67</v>
      </c>
      <c r="D336" s="773"/>
      <c r="E336" s="118">
        <f>'Прайс рабочий'!I327</f>
        <v>170</v>
      </c>
      <c r="F336" s="773"/>
      <c r="G336" s="1"/>
      <c r="H336" s="1"/>
    </row>
    <row r="337" spans="1:8" ht="18" customHeight="1">
      <c r="A337" s="773"/>
      <c r="B337" s="793" t="s">
        <v>201</v>
      </c>
      <c r="C337" s="32" t="s">
        <v>71</v>
      </c>
      <c r="D337" s="773"/>
      <c r="E337" s="118">
        <f>'Прайс рабочий'!I328</f>
        <v>251</v>
      </c>
      <c r="F337" s="773"/>
      <c r="G337" s="1"/>
      <c r="H337" s="1"/>
    </row>
    <row r="338" spans="1:8" ht="18" customHeight="1">
      <c r="A338" s="773"/>
      <c r="B338" s="774"/>
      <c r="C338" s="32" t="s">
        <v>67</v>
      </c>
      <c r="D338" s="773"/>
      <c r="E338" s="118">
        <f>'Прайс рабочий'!I329</f>
        <v>271</v>
      </c>
      <c r="F338" s="773"/>
      <c r="G338" s="1"/>
      <c r="H338" s="1"/>
    </row>
    <row r="339" spans="1:8" ht="18" customHeight="1">
      <c r="A339" s="773"/>
      <c r="B339" s="793" t="s">
        <v>202</v>
      </c>
      <c r="C339" s="32" t="s">
        <v>71</v>
      </c>
      <c r="D339" s="773"/>
      <c r="E339" s="118">
        <f>'Прайс рабочий'!I330</f>
        <v>277</v>
      </c>
      <c r="F339" s="773"/>
      <c r="G339" s="1"/>
      <c r="H339" s="1"/>
    </row>
    <row r="340" spans="1:8" ht="18" customHeight="1">
      <c r="A340" s="773"/>
      <c r="B340" s="774"/>
      <c r="C340" s="32" t="s">
        <v>67</v>
      </c>
      <c r="D340" s="773"/>
      <c r="E340" s="118">
        <f>'Прайс рабочий'!I331</f>
        <v>322</v>
      </c>
      <c r="F340" s="773"/>
      <c r="G340" s="1"/>
      <c r="H340" s="1"/>
    </row>
    <row r="341" spans="1:8" ht="18" customHeight="1">
      <c r="A341" s="773"/>
      <c r="B341" s="793" t="s">
        <v>203</v>
      </c>
      <c r="C341" s="32" t="s">
        <v>71</v>
      </c>
      <c r="D341" s="773"/>
      <c r="E341" s="118">
        <f>'Прайс рабочий'!I332</f>
        <v>296</v>
      </c>
      <c r="F341" s="773"/>
      <c r="G341" s="1"/>
      <c r="H341" s="1"/>
    </row>
    <row r="342" spans="1:8" ht="18" customHeight="1">
      <c r="A342" s="773"/>
      <c r="B342" s="774"/>
      <c r="C342" s="32" t="s">
        <v>67</v>
      </c>
      <c r="D342" s="773"/>
      <c r="E342" s="118">
        <f>'Прайс рабочий'!I333</f>
        <v>329</v>
      </c>
      <c r="F342" s="773"/>
      <c r="G342" s="1"/>
      <c r="H342" s="1"/>
    </row>
    <row r="343" spans="1:8" ht="18" customHeight="1">
      <c r="A343" s="773"/>
      <c r="B343" s="793" t="s">
        <v>204</v>
      </c>
      <c r="C343" s="32" t="s">
        <v>71</v>
      </c>
      <c r="D343" s="773"/>
      <c r="E343" s="118">
        <f>'Прайс рабочий'!I334</f>
        <v>281</v>
      </c>
      <c r="F343" s="773"/>
      <c r="G343" s="1"/>
      <c r="H343" s="1"/>
    </row>
    <row r="344" spans="1:8" ht="28.5" customHeight="1">
      <c r="A344" s="774"/>
      <c r="B344" s="774"/>
      <c r="C344" s="32" t="s">
        <v>67</v>
      </c>
      <c r="D344" s="774"/>
      <c r="E344" s="118">
        <f>'Прайс рабочий'!I335</f>
        <v>304</v>
      </c>
      <c r="F344" s="774"/>
      <c r="G344" s="1"/>
      <c r="H344" s="1"/>
    </row>
    <row r="345" spans="1:8" ht="18" customHeight="1">
      <c r="A345" s="603" t="s">
        <v>214</v>
      </c>
      <c r="B345" s="765"/>
      <c r="C345" s="765"/>
      <c r="D345" s="766"/>
      <c r="E345" s="117"/>
      <c r="F345" s="19"/>
      <c r="G345" s="1"/>
      <c r="H345" s="1"/>
    </row>
    <row r="346" spans="1:8" ht="18" customHeight="1">
      <c r="A346" s="647" t="s">
        <v>215</v>
      </c>
      <c r="B346" s="765"/>
      <c r="C346" s="765"/>
      <c r="D346" s="766"/>
      <c r="E346" s="119"/>
      <c r="F346" s="694"/>
      <c r="G346" s="1"/>
      <c r="H346" s="1"/>
    </row>
    <row r="347" spans="1:8" ht="18" customHeight="1">
      <c r="A347" s="676" t="s">
        <v>216</v>
      </c>
      <c r="B347" s="32" t="s">
        <v>217</v>
      </c>
      <c r="C347" s="45"/>
      <c r="D347" s="602" t="s">
        <v>218</v>
      </c>
      <c r="E347" s="508">
        <f>'Прайс рабочий'!I338</f>
        <v>212</v>
      </c>
      <c r="F347" s="773"/>
      <c r="G347" s="1"/>
      <c r="H347" s="1"/>
    </row>
    <row r="348" spans="1:8" ht="18" customHeight="1">
      <c r="A348" s="773"/>
      <c r="B348" s="32" t="s">
        <v>219</v>
      </c>
      <c r="C348" s="23"/>
      <c r="D348" s="773"/>
      <c r="E348" s="508">
        <f>'Прайс рабочий'!I339</f>
        <v>224</v>
      </c>
      <c r="F348" s="773"/>
      <c r="G348" s="1"/>
      <c r="H348" s="1"/>
    </row>
    <row r="349" spans="1:8" ht="18" customHeight="1">
      <c r="A349" s="774"/>
      <c r="B349" s="32" t="s">
        <v>220</v>
      </c>
      <c r="C349" s="23"/>
      <c r="D349" s="774"/>
      <c r="E349" s="508">
        <f>'Прайс рабочий'!I340</f>
        <v>299</v>
      </c>
      <c r="F349" s="773"/>
      <c r="G349" s="1"/>
      <c r="H349" s="1"/>
    </row>
    <row r="350" spans="1:8" ht="18" customHeight="1">
      <c r="A350" s="29" t="s">
        <v>221</v>
      </c>
      <c r="B350" s="30"/>
      <c r="C350" s="30"/>
      <c r="D350" s="29"/>
      <c r="E350" s="509"/>
      <c r="F350" s="773"/>
      <c r="G350" s="1"/>
      <c r="H350" s="1"/>
    </row>
    <row r="351" spans="1:8" ht="18" customHeight="1">
      <c r="A351" s="676" t="s">
        <v>216</v>
      </c>
      <c r="B351" s="32" t="s">
        <v>217</v>
      </c>
      <c r="C351" s="45"/>
      <c r="D351" s="602" t="s">
        <v>218</v>
      </c>
      <c r="E351" s="508">
        <f>'Прайс рабочий'!I342</f>
        <v>218</v>
      </c>
      <c r="F351" s="773"/>
      <c r="G351" s="1"/>
      <c r="H351" s="1"/>
    </row>
    <row r="352" spans="1:8" ht="18" customHeight="1">
      <c r="A352" s="773"/>
      <c r="B352" s="32" t="s">
        <v>219</v>
      </c>
      <c r="C352" s="23"/>
      <c r="D352" s="773"/>
      <c r="E352" s="508">
        <f>'Прайс рабочий'!I343</f>
        <v>232</v>
      </c>
      <c r="F352" s="773"/>
      <c r="G352" s="1"/>
      <c r="H352" s="1"/>
    </row>
    <row r="353" spans="1:8" ht="28.5" customHeight="1">
      <c r="A353" s="774"/>
      <c r="B353" s="32" t="s">
        <v>220</v>
      </c>
      <c r="C353" s="23"/>
      <c r="D353" s="774"/>
      <c r="E353" s="508">
        <f>'Прайс рабочий'!I344</f>
        <v>305</v>
      </c>
      <c r="F353" s="774"/>
      <c r="G353" s="1"/>
      <c r="H353" s="1"/>
    </row>
    <row r="354" spans="1:8" ht="18" customHeight="1">
      <c r="A354" s="603" t="s">
        <v>223</v>
      </c>
      <c r="B354" s="765"/>
      <c r="C354" s="765"/>
      <c r="D354" s="766"/>
      <c r="E354" s="117"/>
      <c r="F354" s="19"/>
      <c r="G354" s="51"/>
      <c r="H354" s="51"/>
    </row>
    <row r="355" spans="1:8" ht="18" customHeight="1">
      <c r="A355" s="740" t="s">
        <v>100</v>
      </c>
      <c r="B355" s="765"/>
      <c r="C355" s="765"/>
      <c r="D355" s="766"/>
      <c r="E355" s="119"/>
      <c r="F355" s="694"/>
      <c r="G355" s="1"/>
      <c r="H355" s="1"/>
    </row>
    <row r="356" spans="1:8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118">
        <f>'Прайс рабочий'!I347</f>
        <v>19</v>
      </c>
      <c r="F356" s="773"/>
      <c r="G356" s="1"/>
      <c r="H356" s="1"/>
    </row>
    <row r="357" spans="1:8" ht="18" customHeight="1">
      <c r="A357" s="773"/>
      <c r="B357" s="774"/>
      <c r="C357" s="32" t="s">
        <v>67</v>
      </c>
      <c r="D357" s="773"/>
      <c r="E357" s="118">
        <f>'Прайс рабочий'!I348</f>
        <v>22</v>
      </c>
      <c r="F357" s="773"/>
      <c r="G357" s="1"/>
      <c r="H357" s="1"/>
    </row>
    <row r="358" spans="1:8" ht="18" customHeight="1">
      <c r="A358" s="773"/>
      <c r="B358" s="793" t="s">
        <v>226</v>
      </c>
      <c r="C358" s="32" t="s">
        <v>66</v>
      </c>
      <c r="D358" s="773"/>
      <c r="E358" s="118">
        <f>'Прайс рабочий'!I349</f>
        <v>35</v>
      </c>
      <c r="F358" s="773"/>
      <c r="G358" s="1"/>
      <c r="H358" s="1"/>
    </row>
    <row r="359" spans="1:8" ht="18" customHeight="1">
      <c r="A359" s="773"/>
      <c r="B359" s="774"/>
      <c r="C359" s="32" t="s">
        <v>67</v>
      </c>
      <c r="D359" s="773"/>
      <c r="E359" s="118">
        <f>'Прайс рабочий'!I350</f>
        <v>36</v>
      </c>
      <c r="F359" s="773"/>
      <c r="G359" s="1"/>
      <c r="H359" s="1"/>
    </row>
    <row r="360" spans="1:8" ht="18" customHeight="1">
      <c r="A360" s="773"/>
      <c r="B360" s="793" t="s">
        <v>227</v>
      </c>
      <c r="C360" s="32" t="s">
        <v>66</v>
      </c>
      <c r="D360" s="773"/>
      <c r="E360" s="118">
        <f>'Прайс рабочий'!I351</f>
        <v>47</v>
      </c>
      <c r="F360" s="773"/>
      <c r="G360" s="1"/>
      <c r="H360" s="1"/>
    </row>
    <row r="361" spans="1:8" ht="18" customHeight="1">
      <c r="A361" s="773"/>
      <c r="B361" s="774"/>
      <c r="C361" s="32" t="s">
        <v>67</v>
      </c>
      <c r="D361" s="773"/>
      <c r="E361" s="118">
        <f>'Прайс рабочий'!I352</f>
        <v>50</v>
      </c>
      <c r="F361" s="773"/>
      <c r="G361" s="1"/>
      <c r="H361" s="1"/>
    </row>
    <row r="362" spans="1:8" ht="18" customHeight="1">
      <c r="A362" s="773"/>
      <c r="B362" s="793" t="s">
        <v>228</v>
      </c>
      <c r="C362" s="32" t="s">
        <v>66</v>
      </c>
      <c r="D362" s="773"/>
      <c r="E362" s="118">
        <f>'Прайс рабочий'!I353</f>
        <v>47</v>
      </c>
      <c r="F362" s="773"/>
      <c r="G362" s="1"/>
      <c r="H362" s="1"/>
    </row>
    <row r="363" spans="1:8" ht="18" customHeight="1">
      <c r="A363" s="773"/>
      <c r="B363" s="774"/>
      <c r="C363" s="32" t="s">
        <v>67</v>
      </c>
      <c r="D363" s="773"/>
      <c r="E363" s="118">
        <f>'Прайс рабочий'!I354</f>
        <v>50</v>
      </c>
      <c r="F363" s="773"/>
      <c r="G363" s="1"/>
      <c r="H363" s="1"/>
    </row>
    <row r="364" spans="1:8" ht="18" customHeight="1">
      <c r="A364" s="773"/>
      <c r="B364" s="793" t="s">
        <v>229</v>
      </c>
      <c r="C364" s="32" t="s">
        <v>66</v>
      </c>
      <c r="D364" s="773"/>
      <c r="E364" s="118">
        <f>'Прайс рабочий'!I355</f>
        <v>49</v>
      </c>
      <c r="F364" s="773"/>
      <c r="G364" s="1"/>
      <c r="H364" s="1"/>
    </row>
    <row r="365" spans="1:8" ht="18" customHeight="1">
      <c r="A365" s="774"/>
      <c r="B365" s="774"/>
      <c r="C365" s="32" t="s">
        <v>67</v>
      </c>
      <c r="D365" s="774"/>
      <c r="E365" s="118">
        <f>'Прайс рабочий'!I356</f>
        <v>52</v>
      </c>
      <c r="F365" s="773"/>
      <c r="G365" s="1"/>
      <c r="H365" s="1"/>
    </row>
    <row r="366" spans="1:8" ht="18" customHeight="1">
      <c r="A366" s="647" t="s">
        <v>104</v>
      </c>
      <c r="B366" s="765"/>
      <c r="C366" s="765"/>
      <c r="D366" s="766"/>
      <c r="E366" s="118"/>
      <c r="F366" s="773"/>
      <c r="G366" s="1"/>
      <c r="H366" s="1"/>
    </row>
    <row r="367" spans="1:8" ht="18" customHeight="1">
      <c r="A367" s="677" t="s">
        <v>223</v>
      </c>
      <c r="B367" s="793" t="s">
        <v>230</v>
      </c>
      <c r="C367" s="32" t="s">
        <v>71</v>
      </c>
      <c r="D367" s="602"/>
      <c r="E367" s="118">
        <f>'Прайс рабочий'!I358</f>
        <v>95</v>
      </c>
      <c r="F367" s="773"/>
      <c r="G367" s="1"/>
      <c r="H367" s="1"/>
    </row>
    <row r="368" spans="1:8" ht="18" customHeight="1">
      <c r="A368" s="773"/>
      <c r="B368" s="774"/>
      <c r="C368" s="32" t="s">
        <v>67</v>
      </c>
      <c r="D368" s="773"/>
      <c r="E368" s="118">
        <f>'Прайс рабочий'!I359</f>
        <v>98</v>
      </c>
      <c r="F368" s="773"/>
      <c r="G368" s="1"/>
      <c r="H368" s="1"/>
    </row>
    <row r="369" spans="1:8" ht="18" customHeight="1">
      <c r="A369" s="773"/>
      <c r="B369" s="793" t="s">
        <v>231</v>
      </c>
      <c r="C369" s="32" t="s">
        <v>71</v>
      </c>
      <c r="D369" s="773"/>
      <c r="E369" s="118">
        <f>'Прайс рабочий'!I360</f>
        <v>108</v>
      </c>
      <c r="F369" s="773"/>
      <c r="G369" s="1"/>
      <c r="H369" s="1"/>
    </row>
    <row r="370" spans="1:8" ht="18" customHeight="1">
      <c r="A370" s="773"/>
      <c r="B370" s="774"/>
      <c r="C370" s="32" t="s">
        <v>67</v>
      </c>
      <c r="D370" s="773"/>
      <c r="E370" s="118">
        <f>'Прайс рабочий'!I361</f>
        <v>111</v>
      </c>
      <c r="F370" s="773"/>
      <c r="G370" s="1"/>
      <c r="H370" s="1"/>
    </row>
    <row r="371" spans="1:8" ht="18" customHeight="1">
      <c r="A371" s="773"/>
      <c r="B371" s="793" t="s">
        <v>228</v>
      </c>
      <c r="C371" s="32" t="s">
        <v>71</v>
      </c>
      <c r="D371" s="773"/>
      <c r="E371" s="118">
        <f>'Прайс рабочий'!I362</f>
        <v>92</v>
      </c>
      <c r="F371" s="773"/>
      <c r="G371" s="1"/>
      <c r="H371" s="1"/>
    </row>
    <row r="372" spans="1:8" ht="18" customHeight="1">
      <c r="A372" s="773"/>
      <c r="B372" s="774"/>
      <c r="C372" s="32" t="s">
        <v>67</v>
      </c>
      <c r="D372" s="773"/>
      <c r="E372" s="118">
        <f>'Прайс рабочий'!I363</f>
        <v>100</v>
      </c>
      <c r="F372" s="773"/>
      <c r="G372" s="1"/>
      <c r="H372" s="1"/>
    </row>
    <row r="373" spans="1:8" ht="28.5" customHeight="1">
      <c r="A373" s="774"/>
      <c r="B373" s="52" t="s">
        <v>229</v>
      </c>
      <c r="C373" s="32" t="s">
        <v>67</v>
      </c>
      <c r="D373" s="774"/>
      <c r="E373" s="118">
        <f>'Прайс рабочий'!I364</f>
        <v>127</v>
      </c>
      <c r="F373" s="774"/>
      <c r="G373" s="1"/>
      <c r="H373" s="1"/>
    </row>
    <row r="374" spans="1:8" ht="18" customHeight="1">
      <c r="A374" s="603" t="s">
        <v>232</v>
      </c>
      <c r="B374" s="765"/>
      <c r="C374" s="766"/>
      <c r="D374" s="19"/>
      <c r="E374" s="117"/>
      <c r="F374" s="19"/>
      <c r="G374" s="18"/>
      <c r="H374" s="18"/>
    </row>
    <row r="375" spans="1:8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775">
        <f>'Прайс рабочий'!I366</f>
        <v>590</v>
      </c>
      <c r="F375" s="695"/>
      <c r="G375" s="18"/>
      <c r="H375" s="18"/>
    </row>
    <row r="376" spans="1:8" ht="18" customHeight="1">
      <c r="A376" s="773"/>
      <c r="B376" s="32" t="s">
        <v>39</v>
      </c>
      <c r="C376" s="773"/>
      <c r="D376" s="773"/>
      <c r="E376" s="776"/>
      <c r="F376" s="773"/>
      <c r="G376" s="18"/>
      <c r="H376" s="18"/>
    </row>
    <row r="377" spans="1:8" ht="18" customHeight="1">
      <c r="A377" s="773"/>
      <c r="B377" s="32" t="s">
        <v>235</v>
      </c>
      <c r="C377" s="773"/>
      <c r="D377" s="773"/>
      <c r="E377" s="776"/>
      <c r="F377" s="773"/>
      <c r="G377" s="18"/>
      <c r="H377" s="18"/>
    </row>
    <row r="378" spans="1:8" ht="18" customHeight="1">
      <c r="A378" s="774"/>
      <c r="B378" s="32" t="s">
        <v>236</v>
      </c>
      <c r="C378" s="774"/>
      <c r="D378" s="774"/>
      <c r="E378" s="777"/>
      <c r="F378" s="773"/>
      <c r="G378" s="18"/>
      <c r="H378" s="18"/>
    </row>
    <row r="379" spans="1:8" ht="18" customHeight="1">
      <c r="A379" s="676" t="s">
        <v>237</v>
      </c>
      <c r="B379" s="32" t="s">
        <v>38</v>
      </c>
      <c r="C379" s="784" t="s">
        <v>93</v>
      </c>
      <c r="D379" s="602"/>
      <c r="E379" s="775">
        <f>'Прайс рабочий'!I370</f>
        <v>760</v>
      </c>
      <c r="F379" s="773"/>
      <c r="G379" s="18"/>
      <c r="H379" s="18"/>
    </row>
    <row r="380" spans="1:8" ht="18" customHeight="1">
      <c r="A380" s="774"/>
      <c r="B380" s="32" t="s">
        <v>39</v>
      </c>
      <c r="C380" s="774"/>
      <c r="D380" s="773"/>
      <c r="E380" s="777"/>
      <c r="F380" s="773"/>
      <c r="G380" s="18"/>
      <c r="H380" s="18"/>
    </row>
    <row r="381" spans="1:8" ht="18" customHeight="1">
      <c r="A381" s="676" t="s">
        <v>238</v>
      </c>
      <c r="B381" s="32" t="s">
        <v>38</v>
      </c>
      <c r="C381" s="784" t="s">
        <v>239</v>
      </c>
      <c r="D381" s="773"/>
      <c r="E381" s="775">
        <f>'Прайс рабочий'!I372</f>
        <v>720</v>
      </c>
      <c r="F381" s="773"/>
      <c r="G381" s="18"/>
      <c r="H381" s="18"/>
    </row>
    <row r="382" spans="1:8" ht="18" customHeight="1">
      <c r="A382" s="773"/>
      <c r="B382" s="32" t="s">
        <v>39</v>
      </c>
      <c r="C382" s="773"/>
      <c r="D382" s="773"/>
      <c r="E382" s="776"/>
      <c r="F382" s="773"/>
      <c r="G382" s="18"/>
      <c r="H382" s="18"/>
    </row>
    <row r="383" spans="1:8" ht="36" customHeight="1">
      <c r="A383" s="774"/>
      <c r="B383" s="32" t="s">
        <v>235</v>
      </c>
      <c r="C383" s="774"/>
      <c r="D383" s="773"/>
      <c r="E383" s="777"/>
      <c r="F383" s="773"/>
      <c r="G383" s="54"/>
      <c r="H383" s="54"/>
    </row>
    <row r="384" spans="1:8" ht="39.75" customHeight="1">
      <c r="A384" s="53" t="s">
        <v>237</v>
      </c>
      <c r="B384" s="32" t="s">
        <v>235</v>
      </c>
      <c r="C384" s="32" t="s">
        <v>241</v>
      </c>
      <c r="D384" s="773"/>
      <c r="E384" s="118">
        <f>'Прайс рабочий'!I375</f>
        <v>1000</v>
      </c>
      <c r="F384" s="773"/>
      <c r="G384" s="18"/>
      <c r="H384" s="18"/>
    </row>
    <row r="385" spans="1:8" ht="18" customHeight="1">
      <c r="A385" s="676" t="s">
        <v>242</v>
      </c>
      <c r="B385" s="32" t="s">
        <v>37</v>
      </c>
      <c r="C385" s="784" t="s">
        <v>241</v>
      </c>
      <c r="D385" s="773"/>
      <c r="E385" s="775">
        <f>'Прайс рабочий'!I376</f>
        <v>1100</v>
      </c>
      <c r="F385" s="773"/>
      <c r="G385" s="18"/>
      <c r="H385" s="18"/>
    </row>
    <row r="386" spans="1:8" ht="18" customHeight="1">
      <c r="A386" s="773"/>
      <c r="B386" s="32" t="s">
        <v>38</v>
      </c>
      <c r="C386" s="773"/>
      <c r="D386" s="773"/>
      <c r="E386" s="776"/>
      <c r="F386" s="773"/>
      <c r="G386" s="18"/>
      <c r="H386" s="18"/>
    </row>
    <row r="387" spans="1:8" ht="44.25" customHeight="1">
      <c r="A387" s="774"/>
      <c r="B387" s="32" t="s">
        <v>235</v>
      </c>
      <c r="C387" s="774"/>
      <c r="D387" s="774"/>
      <c r="E387" s="777"/>
      <c r="F387" s="773"/>
      <c r="G387" s="18"/>
      <c r="H387" s="18"/>
    </row>
    <row r="388" spans="1:8" ht="28.5" customHeight="1">
      <c r="A388" s="53" t="s">
        <v>243</v>
      </c>
      <c r="B388" s="32" t="s">
        <v>235</v>
      </c>
      <c r="C388" s="32" t="s">
        <v>244</v>
      </c>
      <c r="D388" s="36"/>
      <c r="E388" s="118">
        <f>'Прайс рабочий'!I379</f>
        <v>1056</v>
      </c>
      <c r="F388" s="774"/>
      <c r="G388" s="1"/>
      <c r="H388" s="1"/>
    </row>
    <row r="389" spans="1:8" ht="24.75" customHeight="1">
      <c r="A389" s="603" t="s">
        <v>245</v>
      </c>
      <c r="B389" s="765"/>
      <c r="C389" s="766"/>
      <c r="D389" s="19"/>
      <c r="E389" s="117"/>
      <c r="F389" s="19"/>
      <c r="G389" s="1"/>
      <c r="H389" s="1"/>
    </row>
    <row r="390" spans="1:8" ht="18" customHeight="1">
      <c r="A390" s="647" t="s">
        <v>100</v>
      </c>
      <c r="B390" s="765"/>
      <c r="C390" s="765"/>
      <c r="D390" s="766"/>
      <c r="E390" s="119"/>
      <c r="F390" s="694"/>
      <c r="G390" s="1"/>
      <c r="H390" s="1"/>
    </row>
    <row r="391" spans="1:8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118">
        <f>'Прайс рабочий'!I382</f>
        <v>430</v>
      </c>
      <c r="F391" s="773"/>
      <c r="G391" s="1"/>
      <c r="H391" s="1"/>
    </row>
    <row r="392" spans="1:8" ht="18" customHeight="1">
      <c r="A392" s="773"/>
      <c r="B392" s="32" t="s">
        <v>39</v>
      </c>
      <c r="C392" s="773"/>
      <c r="D392" s="773"/>
      <c r="E392" s="118">
        <f>'Прайс рабочий'!I383</f>
        <v>442</v>
      </c>
      <c r="F392" s="773"/>
      <c r="G392" s="1"/>
      <c r="H392" s="1"/>
    </row>
    <row r="393" spans="1:8" ht="18" customHeight="1">
      <c r="A393" s="773"/>
      <c r="B393" s="32" t="s">
        <v>236</v>
      </c>
      <c r="C393" s="774"/>
      <c r="D393" s="773"/>
      <c r="E393" s="118">
        <f>'Прайс рабочий'!I384</f>
        <v>512</v>
      </c>
      <c r="F393" s="773"/>
      <c r="G393" s="1"/>
      <c r="H393" s="1"/>
    </row>
    <row r="394" spans="1:8" ht="18" customHeight="1">
      <c r="A394" s="773"/>
      <c r="B394" s="32" t="s">
        <v>37</v>
      </c>
      <c r="C394" s="784" t="s">
        <v>67</v>
      </c>
      <c r="D394" s="773"/>
      <c r="E394" s="118">
        <f>'Прайс рабочий'!I385</f>
        <v>546</v>
      </c>
      <c r="F394" s="773"/>
      <c r="G394" s="1"/>
      <c r="H394" s="1"/>
    </row>
    <row r="395" spans="1:8" ht="18" customHeight="1">
      <c r="A395" s="773"/>
      <c r="B395" s="32" t="s">
        <v>247</v>
      </c>
      <c r="C395" s="773"/>
      <c r="D395" s="773"/>
      <c r="E395" s="118">
        <f>'Прайс рабочий'!I386</f>
        <v>542</v>
      </c>
      <c r="F395" s="773"/>
      <c r="G395" s="1"/>
      <c r="H395" s="1"/>
    </row>
    <row r="396" spans="1:8" ht="18" customHeight="1">
      <c r="A396" s="773"/>
      <c r="B396" s="32" t="s">
        <v>39</v>
      </c>
      <c r="C396" s="773"/>
      <c r="D396" s="773"/>
      <c r="E396" s="118">
        <f>'Прайс рабочий'!I387</f>
        <v>545</v>
      </c>
      <c r="F396" s="773"/>
      <c r="G396" s="1"/>
      <c r="H396" s="1"/>
    </row>
    <row r="397" spans="1:8" ht="18" customHeight="1">
      <c r="A397" s="773"/>
      <c r="B397" s="32" t="s">
        <v>235</v>
      </c>
      <c r="C397" s="773"/>
      <c r="D397" s="773"/>
      <c r="E397" s="118">
        <f>'Прайс рабочий'!I388</f>
        <v>595</v>
      </c>
      <c r="F397" s="773"/>
      <c r="G397" s="1"/>
      <c r="H397" s="1"/>
    </row>
    <row r="398" spans="1:8" ht="18" customHeight="1">
      <c r="A398" s="774"/>
      <c r="B398" s="32" t="s">
        <v>236</v>
      </c>
      <c r="C398" s="774"/>
      <c r="D398" s="774"/>
      <c r="E398" s="118">
        <f>'Прайс рабочий'!I389</f>
        <v>594</v>
      </c>
      <c r="F398" s="773"/>
      <c r="G398" s="1"/>
      <c r="H398" s="1"/>
    </row>
    <row r="399" spans="1:8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118">
        <f>'Прайс рабочий'!I390</f>
        <v>296</v>
      </c>
      <c r="F399" s="773"/>
      <c r="G399" s="1"/>
      <c r="H399" s="1"/>
    </row>
    <row r="400" spans="1:8" ht="18" customHeight="1">
      <c r="A400" s="773"/>
      <c r="B400" s="32" t="s">
        <v>38</v>
      </c>
      <c r="C400" s="773"/>
      <c r="D400" s="773"/>
      <c r="E400" s="118">
        <f>'Прайс рабочий'!I391</f>
        <v>297</v>
      </c>
      <c r="F400" s="773"/>
      <c r="G400" s="1"/>
      <c r="H400" s="1"/>
    </row>
    <row r="401" spans="1:8" ht="18" customHeight="1">
      <c r="A401" s="773"/>
      <c r="B401" s="32" t="s">
        <v>39</v>
      </c>
      <c r="C401" s="773"/>
      <c r="D401" s="774"/>
      <c r="E401" s="118">
        <f>'Прайс рабочий'!I392</f>
        <v>300</v>
      </c>
      <c r="F401" s="773"/>
      <c r="G401" s="1"/>
      <c r="H401" s="1"/>
    </row>
    <row r="402" spans="1:8" ht="18" customHeight="1">
      <c r="A402" s="773"/>
      <c r="B402" s="32" t="s">
        <v>235</v>
      </c>
      <c r="C402" s="774"/>
      <c r="D402" s="36" t="s">
        <v>248</v>
      </c>
      <c r="E402" s="118">
        <f>'Прайс рабочий'!I393</f>
        <v>353</v>
      </c>
      <c r="F402" s="773"/>
      <c r="G402" s="1"/>
      <c r="H402" s="1"/>
    </row>
    <row r="403" spans="1:8" ht="18" customHeight="1">
      <c r="A403" s="773"/>
      <c r="B403" s="32" t="s">
        <v>37</v>
      </c>
      <c r="C403" s="784" t="s">
        <v>67</v>
      </c>
      <c r="D403" s="602" t="s">
        <v>250</v>
      </c>
      <c r="E403" s="118">
        <f>'Прайс рабочий'!I394</f>
        <v>373</v>
      </c>
      <c r="F403" s="773"/>
      <c r="G403" s="1"/>
      <c r="H403" s="1"/>
    </row>
    <row r="404" spans="1:8" ht="18" customHeight="1">
      <c r="A404" s="773"/>
      <c r="B404" s="32" t="s">
        <v>38</v>
      </c>
      <c r="C404" s="773"/>
      <c r="D404" s="774"/>
      <c r="E404" s="118">
        <f>'Прайс рабочий'!I395</f>
        <v>370</v>
      </c>
      <c r="F404" s="773"/>
      <c r="G404" s="1"/>
      <c r="H404" s="1"/>
    </row>
    <row r="405" spans="1:8" ht="18" customHeight="1">
      <c r="A405" s="773"/>
      <c r="B405" s="32" t="s">
        <v>39</v>
      </c>
      <c r="C405" s="773"/>
      <c r="D405" s="602" t="s">
        <v>248</v>
      </c>
      <c r="E405" s="118">
        <f>'Прайс рабочий'!I396</f>
        <v>378</v>
      </c>
      <c r="F405" s="773"/>
      <c r="G405" s="1"/>
      <c r="H405" s="1"/>
    </row>
    <row r="406" spans="1:8" ht="18" customHeight="1">
      <c r="A406" s="774"/>
      <c r="B406" s="32" t="s">
        <v>235</v>
      </c>
      <c r="C406" s="774"/>
      <c r="D406" s="774"/>
      <c r="E406" s="118">
        <f>'Прайс рабочий'!I397</f>
        <v>391</v>
      </c>
      <c r="F406" s="773"/>
      <c r="G406" s="1"/>
      <c r="H406" s="1"/>
    </row>
    <row r="407" spans="1:8" ht="18" customHeight="1">
      <c r="A407" s="647" t="s">
        <v>251</v>
      </c>
      <c r="B407" s="765"/>
      <c r="C407" s="765"/>
      <c r="D407" s="766"/>
      <c r="E407" s="118"/>
      <c r="F407" s="773"/>
      <c r="G407" s="1"/>
      <c r="H407" s="1"/>
    </row>
    <row r="408" spans="1:8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118">
        <f>'Прайс рабочий'!I399</f>
        <v>479</v>
      </c>
      <c r="F408" s="773"/>
      <c r="G408" s="1"/>
      <c r="H408" s="1"/>
    </row>
    <row r="409" spans="1:8" ht="18" customHeight="1">
      <c r="A409" s="773"/>
      <c r="B409" s="32" t="s">
        <v>38</v>
      </c>
      <c r="C409" s="773"/>
      <c r="D409" s="773"/>
      <c r="E409" s="118">
        <f>'Прайс рабочий'!I400</f>
        <v>481</v>
      </c>
      <c r="F409" s="773"/>
      <c r="G409" s="1"/>
      <c r="H409" s="1"/>
    </row>
    <row r="410" spans="1:8" ht="18" customHeight="1">
      <c r="A410" s="773"/>
      <c r="B410" s="32" t="s">
        <v>39</v>
      </c>
      <c r="C410" s="773"/>
      <c r="D410" s="773"/>
      <c r="E410" s="118">
        <f>'Прайс рабочий'!I401</f>
        <v>493</v>
      </c>
      <c r="F410" s="773"/>
      <c r="G410" s="1"/>
      <c r="H410" s="1"/>
    </row>
    <row r="411" spans="1:8" ht="18" customHeight="1">
      <c r="A411" s="773"/>
      <c r="B411" s="32" t="s">
        <v>235</v>
      </c>
      <c r="C411" s="773"/>
      <c r="D411" s="773"/>
      <c r="E411" s="118">
        <f>'Прайс рабочий'!I402</f>
        <v>540</v>
      </c>
      <c r="F411" s="773"/>
      <c r="G411" s="1"/>
      <c r="H411" s="1"/>
    </row>
    <row r="412" spans="1:8" ht="18" customHeight="1">
      <c r="A412" s="773"/>
      <c r="B412" s="32" t="s">
        <v>236</v>
      </c>
      <c r="C412" s="774"/>
      <c r="D412" s="773"/>
      <c r="E412" s="118">
        <f>'Прайс рабочий'!I403</f>
        <v>563</v>
      </c>
      <c r="F412" s="773"/>
      <c r="G412" s="1"/>
      <c r="H412" s="1"/>
    </row>
    <row r="413" spans="1:8" ht="18" customHeight="1">
      <c r="A413" s="773"/>
      <c r="B413" s="32" t="s">
        <v>37</v>
      </c>
      <c r="C413" s="784" t="s">
        <v>67</v>
      </c>
      <c r="D413" s="773"/>
      <c r="E413" s="118">
        <f>'Прайс рабочий'!I404</f>
        <v>585</v>
      </c>
      <c r="F413" s="773"/>
      <c r="G413" s="1"/>
      <c r="H413" s="1"/>
    </row>
    <row r="414" spans="1:8" ht="18" customHeight="1">
      <c r="A414" s="773"/>
      <c r="B414" s="32" t="s">
        <v>38</v>
      </c>
      <c r="C414" s="773"/>
      <c r="D414" s="773"/>
      <c r="E414" s="118">
        <f>'Прайс рабочий'!I405</f>
        <v>589</v>
      </c>
      <c r="F414" s="773"/>
      <c r="G414" s="1"/>
      <c r="H414" s="1"/>
    </row>
    <row r="415" spans="1:8" ht="18" customHeight="1">
      <c r="A415" s="773"/>
      <c r="B415" s="32" t="s">
        <v>39</v>
      </c>
      <c r="C415" s="773"/>
      <c r="D415" s="773"/>
      <c r="E415" s="118">
        <f>'Прайс рабочий'!I406</f>
        <v>591</v>
      </c>
      <c r="F415" s="773"/>
      <c r="G415" s="1"/>
      <c r="H415" s="1"/>
    </row>
    <row r="416" spans="1:8" ht="18" customHeight="1">
      <c r="A416" s="773"/>
      <c r="B416" s="32" t="s">
        <v>235</v>
      </c>
      <c r="C416" s="773"/>
      <c r="D416" s="773"/>
      <c r="E416" s="118">
        <f>'Прайс рабочий'!I407</f>
        <v>622</v>
      </c>
      <c r="F416" s="773"/>
      <c r="G416" s="1"/>
      <c r="H416" s="1"/>
    </row>
    <row r="417" spans="1:8" ht="18" customHeight="1">
      <c r="A417" s="774"/>
      <c r="B417" s="32" t="s">
        <v>236</v>
      </c>
      <c r="C417" s="774"/>
      <c r="D417" s="774"/>
      <c r="E417" s="118">
        <f>'Прайс рабочий'!I408</f>
        <v>640</v>
      </c>
      <c r="F417" s="773"/>
      <c r="G417" s="1"/>
      <c r="H417" s="1"/>
    </row>
    <row r="418" spans="1:8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118">
        <f>'Прайс рабочий'!I409</f>
        <v>346</v>
      </c>
      <c r="F418" s="773"/>
      <c r="G418" s="1"/>
      <c r="H418" s="1"/>
    </row>
    <row r="419" spans="1:8" ht="18" customHeight="1">
      <c r="A419" s="773"/>
      <c r="B419" s="32" t="s">
        <v>38</v>
      </c>
      <c r="C419" s="773"/>
      <c r="D419" s="773"/>
      <c r="E419" s="118">
        <f>'Прайс рабочий'!I410</f>
        <v>347</v>
      </c>
      <c r="F419" s="773"/>
      <c r="G419" s="1"/>
      <c r="H419" s="1"/>
    </row>
    <row r="420" spans="1:8" ht="18" customHeight="1">
      <c r="A420" s="773"/>
      <c r="B420" s="32" t="s">
        <v>39</v>
      </c>
      <c r="C420" s="773"/>
      <c r="D420" s="773"/>
      <c r="E420" s="118">
        <f>'Прайс рабочий'!I411</f>
        <v>349</v>
      </c>
      <c r="F420" s="773"/>
      <c r="G420" s="1"/>
      <c r="H420" s="1"/>
    </row>
    <row r="421" spans="1:8" ht="18" customHeight="1">
      <c r="A421" s="773"/>
      <c r="B421" s="32" t="s">
        <v>236</v>
      </c>
      <c r="C421" s="774"/>
      <c r="D421" s="773"/>
      <c r="E421" s="118">
        <f>'Прайс рабочий'!I412</f>
        <v>404</v>
      </c>
      <c r="F421" s="773"/>
      <c r="G421" s="1"/>
      <c r="H421" s="1"/>
    </row>
    <row r="422" spans="1:8" ht="18" customHeight="1">
      <c r="A422" s="773"/>
      <c r="B422" s="55" t="s">
        <v>37</v>
      </c>
      <c r="C422" s="784" t="s">
        <v>67</v>
      </c>
      <c r="D422" s="773"/>
      <c r="E422" s="118">
        <f>'Прайс рабочий'!I413</f>
        <v>423</v>
      </c>
      <c r="F422" s="773"/>
      <c r="G422" s="1"/>
      <c r="H422" s="1"/>
    </row>
    <row r="423" spans="1:8" ht="18" customHeight="1">
      <c r="A423" s="773"/>
      <c r="B423" s="55" t="s">
        <v>38</v>
      </c>
      <c r="C423" s="773"/>
      <c r="D423" s="773"/>
      <c r="E423" s="118">
        <f>'Прайс рабочий'!I414</f>
        <v>419</v>
      </c>
      <c r="F423" s="773"/>
      <c r="G423" s="1"/>
      <c r="H423" s="1"/>
    </row>
    <row r="424" spans="1:8" ht="18" customHeight="1">
      <c r="A424" s="773"/>
      <c r="B424" s="55" t="s">
        <v>39</v>
      </c>
      <c r="C424" s="773"/>
      <c r="D424" s="773"/>
      <c r="E424" s="118">
        <f>'Прайс рабочий'!I415</f>
        <v>427</v>
      </c>
      <c r="F424" s="773"/>
      <c r="G424" s="1"/>
      <c r="H424" s="1"/>
    </row>
    <row r="425" spans="1:8" ht="28.5" customHeight="1">
      <c r="A425" s="774"/>
      <c r="B425" s="55" t="s">
        <v>236</v>
      </c>
      <c r="C425" s="774"/>
      <c r="D425" s="774"/>
      <c r="E425" s="118">
        <f>'Прайс рабочий'!I416</f>
        <v>465</v>
      </c>
      <c r="F425" s="774"/>
      <c r="G425" s="1"/>
      <c r="H425" s="1"/>
    </row>
    <row r="426" spans="1:8" ht="24" customHeight="1">
      <c r="A426" s="603" t="s">
        <v>255</v>
      </c>
      <c r="B426" s="765"/>
      <c r="C426" s="765"/>
      <c r="D426" s="766"/>
      <c r="E426" s="117"/>
      <c r="F426" s="19"/>
      <c r="G426" s="1"/>
      <c r="H426" s="1"/>
    </row>
    <row r="427" spans="1:8" ht="18" customHeight="1">
      <c r="A427" s="29" t="s">
        <v>100</v>
      </c>
      <c r="B427" s="30"/>
      <c r="C427" s="30"/>
      <c r="D427" s="29"/>
      <c r="E427" s="119"/>
      <c r="F427" s="29"/>
      <c r="G427" s="1"/>
      <c r="H427" s="1"/>
    </row>
    <row r="428" spans="1:8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775">
        <f>'Прайс рабочий'!I419</f>
        <v>310</v>
      </c>
      <c r="F428" s="685" t="s">
        <v>257</v>
      </c>
      <c r="G428" s="1"/>
      <c r="H428" s="1"/>
    </row>
    <row r="429" spans="1:8" ht="18" customHeight="1">
      <c r="A429" s="773"/>
      <c r="B429" s="104" t="s">
        <v>38</v>
      </c>
      <c r="C429" s="773"/>
      <c r="D429" s="773"/>
      <c r="E429" s="776"/>
      <c r="F429" s="773"/>
      <c r="G429" s="1"/>
      <c r="H429" s="1"/>
    </row>
    <row r="430" spans="1:8" ht="18" customHeight="1">
      <c r="A430" s="773"/>
      <c r="B430" s="104" t="s">
        <v>39</v>
      </c>
      <c r="C430" s="773"/>
      <c r="D430" s="773"/>
      <c r="E430" s="776"/>
      <c r="F430" s="774"/>
      <c r="G430" s="1"/>
      <c r="H430" s="1"/>
    </row>
    <row r="431" spans="1:8" ht="18" customHeight="1">
      <c r="A431" s="773"/>
      <c r="B431" s="104" t="s">
        <v>235</v>
      </c>
      <c r="C431" s="773"/>
      <c r="D431" s="773"/>
      <c r="E431" s="776"/>
      <c r="F431" s="685" t="s">
        <v>258</v>
      </c>
      <c r="G431" s="1"/>
      <c r="H431" s="1"/>
    </row>
    <row r="432" spans="1:8" ht="18" customHeight="1">
      <c r="A432" s="773"/>
      <c r="B432" s="104" t="s">
        <v>236</v>
      </c>
      <c r="C432" s="774"/>
      <c r="D432" s="773"/>
      <c r="E432" s="777"/>
      <c r="F432" s="773"/>
      <c r="G432" s="1"/>
      <c r="H432" s="1"/>
    </row>
    <row r="433" spans="1:8" ht="18" customHeight="1">
      <c r="A433" s="773"/>
      <c r="B433" s="104" t="s">
        <v>37</v>
      </c>
      <c r="C433" s="795" t="s">
        <v>67</v>
      </c>
      <c r="D433" s="773"/>
      <c r="E433" s="775">
        <f>'Прайс рабочий'!I424</f>
        <v>449</v>
      </c>
      <c r="F433" s="774"/>
      <c r="G433" s="1"/>
      <c r="H433" s="1"/>
    </row>
    <row r="434" spans="1:8" ht="18" customHeight="1">
      <c r="A434" s="773"/>
      <c r="B434" s="104" t="s">
        <v>38</v>
      </c>
      <c r="C434" s="773"/>
      <c r="D434" s="773"/>
      <c r="E434" s="776"/>
      <c r="F434" s="685" t="s">
        <v>259</v>
      </c>
      <c r="G434" s="1"/>
      <c r="H434" s="1"/>
    </row>
    <row r="435" spans="1:8" ht="18" customHeight="1">
      <c r="A435" s="773"/>
      <c r="B435" s="104" t="s">
        <v>39</v>
      </c>
      <c r="C435" s="773"/>
      <c r="D435" s="773"/>
      <c r="E435" s="776"/>
      <c r="F435" s="773"/>
      <c r="G435" s="1"/>
      <c r="H435" s="1"/>
    </row>
    <row r="436" spans="1:8" ht="18" customHeight="1">
      <c r="A436" s="773"/>
      <c r="B436" s="104" t="s">
        <v>235</v>
      </c>
      <c r="C436" s="773"/>
      <c r="D436" s="773"/>
      <c r="E436" s="776"/>
      <c r="F436" s="774"/>
      <c r="G436" s="1"/>
      <c r="H436" s="1"/>
    </row>
    <row r="437" spans="1:8" ht="18" customHeight="1">
      <c r="A437" s="773"/>
      <c r="B437" s="104" t="s">
        <v>236</v>
      </c>
      <c r="C437" s="774"/>
      <c r="D437" s="773"/>
      <c r="E437" s="777"/>
      <c r="F437" s="685" t="s">
        <v>260</v>
      </c>
      <c r="G437" s="1"/>
      <c r="H437" s="1"/>
    </row>
    <row r="438" spans="1:8" ht="18" customHeight="1">
      <c r="A438" s="773"/>
      <c r="B438" s="104" t="s">
        <v>37</v>
      </c>
      <c r="C438" s="795" t="s">
        <v>93</v>
      </c>
      <c r="D438" s="773"/>
      <c r="E438" s="118">
        <f>'Прайс рабочий'!I429</f>
        <v>535</v>
      </c>
      <c r="F438" s="773"/>
      <c r="G438" s="1"/>
      <c r="H438" s="1"/>
    </row>
    <row r="439" spans="1:8" ht="18" customHeight="1">
      <c r="A439" s="773"/>
      <c r="B439" s="104" t="s">
        <v>38</v>
      </c>
      <c r="C439" s="773"/>
      <c r="D439" s="773"/>
      <c r="E439" s="118">
        <f>'Прайс рабочий'!I430</f>
        <v>565</v>
      </c>
      <c r="F439" s="774"/>
      <c r="G439" s="1"/>
      <c r="H439" s="1"/>
    </row>
    <row r="440" spans="1:8" ht="18" customHeight="1">
      <c r="A440" s="773"/>
      <c r="B440" s="104" t="s">
        <v>39</v>
      </c>
      <c r="C440" s="773"/>
      <c r="D440" s="773"/>
      <c r="E440" s="118">
        <f>'Прайс рабочий'!I431</f>
        <v>580</v>
      </c>
      <c r="F440" s="685" t="s">
        <v>261</v>
      </c>
      <c r="G440" s="1"/>
      <c r="H440" s="1"/>
    </row>
    <row r="441" spans="1:8" ht="18" customHeight="1">
      <c r="A441" s="773"/>
      <c r="B441" s="104" t="s">
        <v>235</v>
      </c>
      <c r="C441" s="773"/>
      <c r="D441" s="773"/>
      <c r="E441" s="118">
        <f>'Прайс рабочий'!I432</f>
        <v>589</v>
      </c>
      <c r="F441" s="773"/>
      <c r="G441" s="1"/>
      <c r="H441" s="1"/>
    </row>
    <row r="442" spans="1:8" ht="18" customHeight="1">
      <c r="A442" s="774"/>
      <c r="B442" s="104" t="s">
        <v>236</v>
      </c>
      <c r="C442" s="774"/>
      <c r="D442" s="774"/>
      <c r="E442" s="118">
        <f>'Прайс рабочий'!I433</f>
        <v>595</v>
      </c>
      <c r="F442" s="774"/>
      <c r="G442" s="1"/>
      <c r="H442" s="1"/>
    </row>
    <row r="443" spans="1:8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118">
        <f>'Прайс рабочий'!I434</f>
        <v>325</v>
      </c>
      <c r="F443" s="685"/>
      <c r="G443" s="1"/>
      <c r="H443" s="1"/>
    </row>
    <row r="444" spans="1:8" ht="18" customHeight="1">
      <c r="A444" s="773"/>
      <c r="B444" s="104" t="s">
        <v>39</v>
      </c>
      <c r="C444" s="774"/>
      <c r="D444" s="773"/>
      <c r="E444" s="118">
        <f>'Прайс рабочий'!I435</f>
        <v>332</v>
      </c>
      <c r="F444" s="773"/>
      <c r="G444" s="1"/>
      <c r="H444" s="1"/>
    </row>
    <row r="445" spans="1:8" ht="18" customHeight="1">
      <c r="A445" s="773"/>
      <c r="B445" s="104" t="s">
        <v>37</v>
      </c>
      <c r="C445" s="795" t="s">
        <v>67</v>
      </c>
      <c r="D445" s="773"/>
      <c r="E445" s="118">
        <f>'Прайс рабочий'!I436</f>
        <v>348</v>
      </c>
      <c r="F445" s="773"/>
      <c r="G445" s="1"/>
      <c r="H445" s="1"/>
    </row>
    <row r="446" spans="1:8" ht="18" customHeight="1">
      <c r="A446" s="773"/>
      <c r="B446" s="104" t="s">
        <v>38</v>
      </c>
      <c r="C446" s="773"/>
      <c r="D446" s="773"/>
      <c r="E446" s="118">
        <f>'Прайс рабочий'!I437</f>
        <v>323</v>
      </c>
      <c r="F446" s="773"/>
      <c r="G446" s="1"/>
      <c r="H446" s="1"/>
    </row>
    <row r="447" spans="1:8" ht="18" customHeight="1">
      <c r="A447" s="774"/>
      <c r="B447" s="104" t="s">
        <v>39</v>
      </c>
      <c r="C447" s="774"/>
      <c r="D447" s="774"/>
      <c r="E447" s="118">
        <f>'Прайс рабочий'!I438</f>
        <v>332</v>
      </c>
      <c r="F447" s="774"/>
      <c r="G447" s="1"/>
      <c r="H447" s="1"/>
    </row>
    <row r="448" spans="1:8" ht="18" customHeight="1">
      <c r="A448" s="647" t="s">
        <v>211</v>
      </c>
      <c r="B448" s="765"/>
      <c r="C448" s="765"/>
      <c r="D448" s="766"/>
      <c r="E448" s="119"/>
      <c r="F448" s="685"/>
      <c r="G448" s="1"/>
      <c r="H448" s="1"/>
    </row>
    <row r="449" spans="1:8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775">
        <f>'Прайс рабочий'!I440</f>
        <v>364</v>
      </c>
      <c r="F449" s="773"/>
      <c r="G449" s="1"/>
      <c r="H449" s="1"/>
    </row>
    <row r="450" spans="1:8" ht="18" customHeight="1">
      <c r="A450" s="773"/>
      <c r="B450" s="104" t="s">
        <v>38</v>
      </c>
      <c r="C450" s="773"/>
      <c r="D450" s="773"/>
      <c r="E450" s="776"/>
      <c r="F450" s="773"/>
      <c r="G450" s="1"/>
      <c r="H450" s="1"/>
    </row>
    <row r="451" spans="1:8" ht="18" customHeight="1">
      <c r="A451" s="773"/>
      <c r="B451" s="104" t="s">
        <v>39</v>
      </c>
      <c r="C451" s="773"/>
      <c r="D451" s="773"/>
      <c r="E451" s="776"/>
      <c r="F451" s="773"/>
      <c r="G451" s="1"/>
      <c r="H451" s="1"/>
    </row>
    <row r="452" spans="1:8" ht="18" customHeight="1">
      <c r="A452" s="773"/>
      <c r="B452" s="104" t="s">
        <v>235</v>
      </c>
      <c r="C452" s="773"/>
      <c r="D452" s="773"/>
      <c r="E452" s="776"/>
      <c r="F452" s="773"/>
      <c r="G452" s="1"/>
      <c r="H452" s="1"/>
    </row>
    <row r="453" spans="1:8" ht="18" customHeight="1">
      <c r="A453" s="773"/>
      <c r="B453" s="104" t="s">
        <v>236</v>
      </c>
      <c r="C453" s="774"/>
      <c r="D453" s="773"/>
      <c r="E453" s="777"/>
      <c r="F453" s="773"/>
      <c r="G453" s="1"/>
      <c r="H453" s="1"/>
    </row>
    <row r="454" spans="1:8" ht="18" customHeight="1">
      <c r="A454" s="773"/>
      <c r="B454" s="104" t="s">
        <v>37</v>
      </c>
      <c r="C454" s="795" t="s">
        <v>67</v>
      </c>
      <c r="D454" s="773"/>
      <c r="E454" s="775">
        <f>'Прайс рабочий'!I445</f>
        <v>518</v>
      </c>
      <c r="F454" s="773"/>
      <c r="G454" s="1"/>
      <c r="H454" s="1"/>
    </row>
    <row r="455" spans="1:8" ht="18" customHeight="1">
      <c r="A455" s="773"/>
      <c r="B455" s="104" t="s">
        <v>38</v>
      </c>
      <c r="C455" s="773"/>
      <c r="D455" s="773"/>
      <c r="E455" s="776"/>
      <c r="F455" s="773"/>
      <c r="G455" s="1"/>
      <c r="H455" s="1"/>
    </row>
    <row r="456" spans="1:8" ht="18" customHeight="1">
      <c r="A456" s="773"/>
      <c r="B456" s="104" t="s">
        <v>39</v>
      </c>
      <c r="C456" s="773"/>
      <c r="D456" s="773"/>
      <c r="E456" s="776"/>
      <c r="F456" s="773"/>
      <c r="G456" s="1"/>
      <c r="H456" s="1"/>
    </row>
    <row r="457" spans="1:8" ht="18" customHeight="1">
      <c r="A457" s="773"/>
      <c r="B457" s="104" t="s">
        <v>235</v>
      </c>
      <c r="C457" s="773"/>
      <c r="D457" s="773"/>
      <c r="E457" s="776"/>
      <c r="F457" s="773"/>
      <c r="G457" s="1"/>
      <c r="H457" s="1"/>
    </row>
    <row r="458" spans="1:8" ht="18" customHeight="1">
      <c r="A458" s="773"/>
      <c r="B458" s="104" t="s">
        <v>236</v>
      </c>
      <c r="C458" s="774"/>
      <c r="D458" s="773"/>
      <c r="E458" s="777"/>
      <c r="F458" s="773"/>
      <c r="G458" s="1"/>
      <c r="H458" s="1"/>
    </row>
    <row r="459" spans="1:8" ht="18" customHeight="1">
      <c r="A459" s="773"/>
      <c r="B459" s="104" t="s">
        <v>37</v>
      </c>
      <c r="C459" s="795" t="s">
        <v>93</v>
      </c>
      <c r="D459" s="773"/>
      <c r="E459" s="118">
        <f>'Прайс рабочий'!I450</f>
        <v>540</v>
      </c>
      <c r="F459" s="773"/>
      <c r="G459" s="1"/>
      <c r="H459" s="1"/>
    </row>
    <row r="460" spans="1:8" ht="18" customHeight="1">
      <c r="A460" s="773"/>
      <c r="B460" s="104" t="s">
        <v>38</v>
      </c>
      <c r="C460" s="773"/>
      <c r="D460" s="773"/>
      <c r="E460" s="118">
        <f>'Прайс рабочий'!I451</f>
        <v>560</v>
      </c>
      <c r="F460" s="773"/>
      <c r="G460" s="1"/>
      <c r="H460" s="1"/>
    </row>
    <row r="461" spans="1:8" ht="18" customHeight="1">
      <c r="A461" s="773"/>
      <c r="B461" s="104" t="s">
        <v>39</v>
      </c>
      <c r="C461" s="773"/>
      <c r="D461" s="773"/>
      <c r="E461" s="118">
        <f>'Прайс рабочий'!I452</f>
        <v>580</v>
      </c>
      <c r="F461" s="773"/>
      <c r="G461" s="1"/>
      <c r="H461" s="1"/>
    </row>
    <row r="462" spans="1:8" ht="18" customHeight="1">
      <c r="A462" s="773"/>
      <c r="B462" s="104" t="s">
        <v>235</v>
      </c>
      <c r="C462" s="773"/>
      <c r="D462" s="773"/>
      <c r="E462" s="118">
        <f>'Прайс рабочий'!I453</f>
        <v>600</v>
      </c>
      <c r="F462" s="773"/>
      <c r="G462" s="1"/>
      <c r="H462" s="1"/>
    </row>
    <row r="463" spans="1:8" ht="18" customHeight="1">
      <c r="A463" s="773"/>
      <c r="B463" s="104" t="s">
        <v>236</v>
      </c>
      <c r="C463" s="774"/>
      <c r="D463" s="773"/>
      <c r="E463" s="118">
        <f>'Прайс рабочий'!I454</f>
        <v>620</v>
      </c>
      <c r="F463" s="773"/>
      <c r="G463" s="1"/>
      <c r="H463" s="1"/>
    </row>
    <row r="464" spans="1:8" ht="18" customHeight="1">
      <c r="A464" s="773"/>
      <c r="B464" s="104" t="s">
        <v>37</v>
      </c>
      <c r="C464" s="795" t="s">
        <v>94</v>
      </c>
      <c r="D464" s="773"/>
      <c r="E464" s="118">
        <f>'Прайс рабочий'!I455</f>
        <v>1170</v>
      </c>
      <c r="F464" s="773"/>
      <c r="G464" s="1"/>
      <c r="H464" s="1"/>
    </row>
    <row r="465" spans="1:8" ht="18" customHeight="1">
      <c r="A465" s="773"/>
      <c r="B465" s="104" t="s">
        <v>38</v>
      </c>
      <c r="C465" s="773"/>
      <c r="D465" s="773"/>
      <c r="E465" s="118">
        <f>'Прайс рабочий'!I456</f>
        <v>1200</v>
      </c>
      <c r="F465" s="773"/>
      <c r="G465" s="1"/>
      <c r="H465" s="1"/>
    </row>
    <row r="466" spans="1:8" ht="18" customHeight="1">
      <c r="A466" s="773"/>
      <c r="B466" s="104" t="s">
        <v>39</v>
      </c>
      <c r="C466" s="773"/>
      <c r="D466" s="773"/>
      <c r="E466" s="118">
        <f>'Прайс рабочий'!I457</f>
        <v>1230</v>
      </c>
      <c r="F466" s="773"/>
      <c r="G466" s="1"/>
      <c r="H466" s="1"/>
    </row>
    <row r="467" spans="1:8" ht="18" customHeight="1">
      <c r="A467" s="773"/>
      <c r="B467" s="104" t="s">
        <v>235</v>
      </c>
      <c r="C467" s="773"/>
      <c r="D467" s="773"/>
      <c r="E467" s="118">
        <f>'Прайс рабочий'!I458</f>
        <v>1260</v>
      </c>
      <c r="F467" s="773"/>
      <c r="G467" s="1"/>
      <c r="H467" s="1"/>
    </row>
    <row r="468" spans="1:8" ht="18" customHeight="1">
      <c r="A468" s="774"/>
      <c r="B468" s="104" t="s">
        <v>236</v>
      </c>
      <c r="C468" s="774"/>
      <c r="D468" s="774"/>
      <c r="E468" s="118">
        <f>'Прайс рабочий'!I459</f>
        <v>1290</v>
      </c>
      <c r="F468" s="773"/>
      <c r="G468" s="1"/>
      <c r="H468" s="1"/>
    </row>
    <row r="469" spans="1:8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775">
        <f>'Прайс рабочий'!I460</f>
        <v>394</v>
      </c>
      <c r="F469" s="773"/>
      <c r="G469" s="1"/>
      <c r="H469" s="1"/>
    </row>
    <row r="470" spans="1:8" ht="18" customHeight="1">
      <c r="A470" s="773"/>
      <c r="B470" s="104" t="s">
        <v>38</v>
      </c>
      <c r="C470" s="773"/>
      <c r="D470" s="773"/>
      <c r="E470" s="776"/>
      <c r="F470" s="773"/>
      <c r="G470" s="1"/>
      <c r="H470" s="1"/>
    </row>
    <row r="471" spans="1:8" ht="18" customHeight="1">
      <c r="A471" s="773"/>
      <c r="B471" s="104" t="s">
        <v>39</v>
      </c>
      <c r="C471" s="774"/>
      <c r="D471" s="773"/>
      <c r="E471" s="777"/>
      <c r="F471" s="773"/>
      <c r="G471" s="1"/>
      <c r="H471" s="1"/>
    </row>
    <row r="472" spans="1:8" ht="18" customHeight="1">
      <c r="A472" s="773"/>
      <c r="B472" s="104" t="s">
        <v>38</v>
      </c>
      <c r="C472" s="795" t="s">
        <v>71</v>
      </c>
      <c r="D472" s="773"/>
      <c r="E472" s="775">
        <f>'Прайс рабочий'!I463</f>
        <v>394</v>
      </c>
      <c r="F472" s="773"/>
      <c r="G472" s="1"/>
      <c r="H472" s="1"/>
    </row>
    <row r="473" spans="1:8" ht="28.5" customHeight="1">
      <c r="A473" s="774"/>
      <c r="B473" s="104" t="s">
        <v>39</v>
      </c>
      <c r="C473" s="774"/>
      <c r="D473" s="774"/>
      <c r="E473" s="777"/>
      <c r="F473" s="774"/>
      <c r="G473" s="1"/>
      <c r="H473" s="1"/>
    </row>
    <row r="474" spans="1:8" ht="27.75" customHeight="1">
      <c r="A474" s="603" t="s">
        <v>265</v>
      </c>
      <c r="B474" s="765"/>
      <c r="C474" s="765"/>
      <c r="D474" s="766"/>
      <c r="E474" s="117"/>
      <c r="F474" s="19"/>
      <c r="G474" s="1"/>
      <c r="H474" s="1"/>
    </row>
    <row r="475" spans="1:8" ht="40.5" customHeight="1">
      <c r="A475" s="53" t="s">
        <v>266</v>
      </c>
      <c r="B475" s="32" t="s">
        <v>267</v>
      </c>
      <c r="C475" s="32" t="s">
        <v>268</v>
      </c>
      <c r="D475" s="55" t="s">
        <v>269</v>
      </c>
      <c r="E475" s="118">
        <f>'Прайс рабочий'!I466</f>
        <v>5</v>
      </c>
      <c r="F475" s="681"/>
      <c r="G475" s="1"/>
      <c r="H475" s="1"/>
    </row>
    <row r="476" spans="1:8" ht="39" customHeight="1">
      <c r="A476" s="56" t="s">
        <v>270</v>
      </c>
      <c r="B476" s="32" t="s">
        <v>271</v>
      </c>
      <c r="C476" s="32" t="s">
        <v>272</v>
      </c>
      <c r="D476" s="55" t="s">
        <v>269</v>
      </c>
      <c r="E476" s="118">
        <f>'Прайс рабочий'!I467</f>
        <v>5</v>
      </c>
      <c r="F476" s="773"/>
      <c r="G476" s="1"/>
      <c r="H476" s="1"/>
    </row>
    <row r="477" spans="1:8" ht="55.5" customHeight="1">
      <c r="A477" s="57" t="s">
        <v>273</v>
      </c>
      <c r="B477" s="32" t="s">
        <v>274</v>
      </c>
      <c r="C477" s="796" t="s">
        <v>275</v>
      </c>
      <c r="D477" s="766"/>
      <c r="E477" s="118">
        <f>'Прайс рабочий'!I468</f>
        <v>9</v>
      </c>
      <c r="F477" s="773"/>
      <c r="G477" s="1"/>
      <c r="H477" s="1"/>
    </row>
    <row r="478" spans="1:8" ht="54.75" customHeight="1">
      <c r="A478" s="57" t="s">
        <v>276</v>
      </c>
      <c r="B478" s="32" t="s">
        <v>277</v>
      </c>
      <c r="C478" s="796" t="s">
        <v>275</v>
      </c>
      <c r="D478" s="766"/>
      <c r="E478" s="118" t="str">
        <f>'Прайс рабочий'!I469</f>
        <v>под заказ</v>
      </c>
      <c r="F478" s="773"/>
      <c r="G478" s="1"/>
      <c r="H478" s="1"/>
    </row>
    <row r="479" spans="1:8" ht="38.25" customHeight="1">
      <c r="A479" s="58" t="s">
        <v>278</v>
      </c>
      <c r="B479" s="32" t="s">
        <v>274</v>
      </c>
      <c r="C479" s="796" t="s">
        <v>102</v>
      </c>
      <c r="D479" s="766"/>
      <c r="E479" s="118">
        <f>'Прайс рабочий'!I470</f>
        <v>22</v>
      </c>
      <c r="F479" s="773"/>
      <c r="G479" s="1"/>
      <c r="H479" s="1"/>
    </row>
    <row r="480" spans="1:8" ht="45.75" customHeight="1">
      <c r="A480" s="58" t="s">
        <v>279</v>
      </c>
      <c r="B480" s="42" t="s">
        <v>280</v>
      </c>
      <c r="C480" s="23" t="s">
        <v>281</v>
      </c>
      <c r="D480" s="55" t="s">
        <v>282</v>
      </c>
      <c r="E480" s="118" t="str">
        <f>'Прайс рабочий'!I471</f>
        <v>под заказ</v>
      </c>
      <c r="F480" s="773"/>
      <c r="G480" s="1"/>
      <c r="H480" s="1"/>
    </row>
    <row r="481" spans="1:8" ht="19.5" customHeight="1">
      <c r="A481" s="676" t="s">
        <v>283</v>
      </c>
      <c r="B481" s="800" t="s">
        <v>284</v>
      </c>
      <c r="C481" s="23" t="s">
        <v>285</v>
      </c>
      <c r="D481" s="36" t="s">
        <v>286</v>
      </c>
      <c r="E481" s="118">
        <f>'Прайс рабочий'!I472</f>
        <v>64</v>
      </c>
      <c r="F481" s="773"/>
      <c r="G481" s="1"/>
      <c r="H481" s="1"/>
    </row>
    <row r="482" spans="1:8" ht="19.5" customHeight="1">
      <c r="A482" s="773"/>
      <c r="B482" s="773"/>
      <c r="C482" s="23" t="s">
        <v>288</v>
      </c>
      <c r="D482" s="24" t="s">
        <v>289</v>
      </c>
      <c r="E482" s="118">
        <f>'Прайс рабочий'!I473</f>
        <v>129</v>
      </c>
      <c r="F482" s="773"/>
      <c r="G482" s="1"/>
      <c r="H482" s="1"/>
    </row>
    <row r="483" spans="1:8" ht="19.5" customHeight="1">
      <c r="A483" s="773"/>
      <c r="B483" s="773"/>
      <c r="C483" s="23" t="s">
        <v>290</v>
      </c>
      <c r="D483" s="55" t="s">
        <v>286</v>
      </c>
      <c r="E483" s="118">
        <f>'Прайс рабочий'!I474</f>
        <v>55</v>
      </c>
      <c r="F483" s="773"/>
      <c r="G483" s="1"/>
      <c r="H483" s="1"/>
    </row>
    <row r="484" spans="1:8" ht="19.5" customHeight="1">
      <c r="A484" s="773"/>
      <c r="B484" s="773"/>
      <c r="C484" s="23" t="s">
        <v>291</v>
      </c>
      <c r="D484" s="55" t="s">
        <v>289</v>
      </c>
      <c r="E484" s="118">
        <f>'Прайс рабочий'!I475</f>
        <v>60</v>
      </c>
      <c r="F484" s="773"/>
      <c r="G484" s="1"/>
      <c r="H484" s="1"/>
    </row>
    <row r="485" spans="1:8" ht="19.5" customHeight="1">
      <c r="A485" s="773"/>
      <c r="B485" s="773"/>
      <c r="C485" s="23" t="s">
        <v>292</v>
      </c>
      <c r="D485" s="55" t="s">
        <v>286</v>
      </c>
      <c r="E485" s="118">
        <f>'Прайс рабочий'!I476</f>
        <v>65</v>
      </c>
      <c r="F485" s="773"/>
      <c r="G485" s="1"/>
      <c r="H485" s="1"/>
    </row>
    <row r="486" spans="1:8" ht="36" customHeight="1">
      <c r="A486" s="774"/>
      <c r="B486" s="774"/>
      <c r="C486" s="23" t="s">
        <v>293</v>
      </c>
      <c r="D486" s="32" t="s">
        <v>289</v>
      </c>
      <c r="E486" s="118">
        <f>'Прайс рабочий'!I477</f>
        <v>70</v>
      </c>
      <c r="F486" s="773"/>
      <c r="G486" s="1"/>
      <c r="H486" s="1"/>
    </row>
    <row r="487" spans="1:8" ht="30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118">
        <f>'Прайс рабочий'!I478</f>
        <v>270</v>
      </c>
      <c r="F487" s="774"/>
      <c r="G487" s="59"/>
      <c r="H487" s="59"/>
    </row>
    <row r="488" spans="1:8" ht="36" customHeight="1">
      <c r="A488" s="603" t="s">
        <v>297</v>
      </c>
      <c r="B488" s="765"/>
      <c r="C488" s="765"/>
      <c r="D488" s="766"/>
      <c r="E488" s="117"/>
      <c r="F488" s="19"/>
      <c r="G488" s="18"/>
      <c r="H488" s="18"/>
    </row>
    <row r="489" spans="1:8" ht="27.75" customHeight="1">
      <c r="A489" s="53" t="s">
        <v>298</v>
      </c>
      <c r="B489" s="32" t="s">
        <v>299</v>
      </c>
      <c r="C489" s="32" t="s">
        <v>300</v>
      </c>
      <c r="D489" s="24" t="s">
        <v>301</v>
      </c>
      <c r="E489" s="118">
        <f>'Прайс рабочий'!I480</f>
        <v>10</v>
      </c>
      <c r="F489" s="686"/>
      <c r="G489" s="18"/>
      <c r="H489" s="18"/>
    </row>
    <row r="490" spans="1:8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118">
        <f>'Прайс рабочий'!I483</f>
        <v>54</v>
      </c>
      <c r="F490" s="773"/>
      <c r="G490" s="18"/>
      <c r="H490" s="18"/>
    </row>
    <row r="491" spans="1:8" ht="18" customHeight="1">
      <c r="A491" s="774"/>
      <c r="B491" s="774"/>
      <c r="C491" s="32" t="s">
        <v>67</v>
      </c>
      <c r="D491" s="774"/>
      <c r="E491" s="118">
        <f>'Прайс рабочий'!I484</f>
        <v>57</v>
      </c>
      <c r="F491" s="773"/>
      <c r="G491" s="18"/>
      <c r="H491" s="18"/>
    </row>
    <row r="492" spans="1:8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118">
        <f>'Прайс рабочий'!I485</f>
        <v>59</v>
      </c>
      <c r="F492" s="773"/>
      <c r="G492" s="18"/>
      <c r="H492" s="18"/>
    </row>
    <row r="493" spans="1:8" ht="30" customHeight="1">
      <c r="A493" s="774"/>
      <c r="B493" s="774"/>
      <c r="C493" s="32" t="s">
        <v>67</v>
      </c>
      <c r="D493" s="774"/>
      <c r="E493" s="118">
        <f>'Прайс рабочий'!I486</f>
        <v>60</v>
      </c>
      <c r="F493" s="774"/>
      <c r="G493" s="59"/>
      <c r="H493" s="59"/>
    </row>
    <row r="494" spans="1:8" s="92" customFormat="1" ht="26.25">
      <c r="A494" s="603" t="s">
        <v>305</v>
      </c>
      <c r="B494" s="765"/>
      <c r="C494" s="765"/>
      <c r="D494" s="766"/>
      <c r="E494" s="117"/>
      <c r="F494" s="19"/>
      <c r="G494" s="471"/>
      <c r="H494" s="471"/>
    </row>
    <row r="495" spans="1:8" ht="18" customHeight="1">
      <c r="A495" s="468" t="s">
        <v>309</v>
      </c>
      <c r="B495" s="32" t="s">
        <v>274</v>
      </c>
      <c r="C495" s="32" t="s">
        <v>794</v>
      </c>
      <c r="D495" s="457">
        <v>1000</v>
      </c>
      <c r="E495" s="118">
        <v>7.5</v>
      </c>
      <c r="F495" s="802"/>
      <c r="G495" s="18"/>
      <c r="H495" s="18"/>
    </row>
    <row r="496" spans="1:8" ht="18" customHeight="1">
      <c r="A496" s="677" t="s">
        <v>306</v>
      </c>
      <c r="B496" s="784" t="s">
        <v>307</v>
      </c>
      <c r="C496" s="32" t="s">
        <v>308</v>
      </c>
      <c r="D496" s="784">
        <v>1000</v>
      </c>
      <c r="E496" s="118">
        <f>'Прайс рабочий'!I489</f>
        <v>10</v>
      </c>
      <c r="F496" s="643"/>
      <c r="G496" s="18"/>
      <c r="H496" s="18"/>
    </row>
    <row r="497" spans="1:8" ht="33" customHeight="1">
      <c r="A497" s="774"/>
      <c r="B497" s="774"/>
      <c r="C497" s="32" t="s">
        <v>308</v>
      </c>
      <c r="D497" s="774"/>
      <c r="E497" s="118">
        <f>'Прайс рабочий'!I490</f>
        <v>10</v>
      </c>
      <c r="F497" s="643"/>
      <c r="G497" s="18"/>
      <c r="H497" s="18"/>
    </row>
    <row r="498" spans="1:8" ht="18" customHeight="1">
      <c r="A498" s="53" t="s">
        <v>309</v>
      </c>
      <c r="B498" s="32" t="s">
        <v>274</v>
      </c>
      <c r="C498" s="32" t="s">
        <v>71</v>
      </c>
      <c r="D498" s="24" t="s">
        <v>310</v>
      </c>
      <c r="E498" s="118">
        <f>'Прайс рабочий'!I491</f>
        <v>23</v>
      </c>
      <c r="F498" s="643"/>
      <c r="G498" s="18"/>
      <c r="H498" s="18"/>
    </row>
    <row r="499" spans="1:8" ht="18" customHeight="1">
      <c r="A499" s="677" t="s">
        <v>311</v>
      </c>
      <c r="B499" s="784" t="s">
        <v>274</v>
      </c>
      <c r="C499" s="32" t="s">
        <v>71</v>
      </c>
      <c r="D499" s="696" t="s">
        <v>312</v>
      </c>
      <c r="E499" s="118">
        <f>'Прайс рабочий'!I492</f>
        <v>115</v>
      </c>
      <c r="F499" s="643"/>
      <c r="G499" s="18"/>
      <c r="H499" s="18"/>
    </row>
    <row r="500" spans="1:8" ht="26.25" customHeight="1">
      <c r="A500" s="774"/>
      <c r="B500" s="774"/>
      <c r="C500" s="32" t="s">
        <v>67</v>
      </c>
      <c r="D500" s="774"/>
      <c r="E500" s="118">
        <f>'Прайс рабочий'!I493</f>
        <v>115</v>
      </c>
      <c r="F500" s="643"/>
      <c r="G500" s="18"/>
      <c r="H500" s="18"/>
    </row>
    <row r="501" spans="1:8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118">
        <f>'Прайс рабочий'!I494</f>
        <v>105</v>
      </c>
      <c r="F501" s="643"/>
      <c r="G501" s="18"/>
      <c r="H501" s="18"/>
    </row>
    <row r="502" spans="1:8" ht="30" customHeight="1">
      <c r="A502" s="774"/>
      <c r="B502" s="774"/>
      <c r="C502" s="32" t="s">
        <v>316</v>
      </c>
      <c r="D502" s="774"/>
      <c r="E502" s="118">
        <f>'Прайс рабочий'!I495</f>
        <v>130</v>
      </c>
      <c r="F502" s="644"/>
      <c r="G502" s="59"/>
      <c r="H502" s="59"/>
    </row>
    <row r="503" spans="1:8" ht="36" customHeight="1">
      <c r="A503" s="603" t="s">
        <v>317</v>
      </c>
      <c r="B503" s="765"/>
      <c r="C503" s="765"/>
      <c r="D503" s="766"/>
      <c r="E503" s="117"/>
      <c r="F503" s="19"/>
      <c r="G503" s="1"/>
      <c r="H503" s="1"/>
    </row>
    <row r="504" spans="1:8" ht="18" customHeight="1">
      <c r="A504" s="704" t="s">
        <v>363</v>
      </c>
      <c r="B504" s="766"/>
      <c r="C504" s="32" t="s">
        <v>71</v>
      </c>
      <c r="D504" s="24" t="s">
        <v>225</v>
      </c>
      <c r="E504" s="118">
        <f>'Прайс рабочий'!I497</f>
        <v>50</v>
      </c>
      <c r="F504" s="681"/>
      <c r="G504" s="1"/>
      <c r="H504" s="1"/>
    </row>
    <row r="505" spans="1:8" ht="18" customHeight="1">
      <c r="A505" s="672" t="s">
        <v>319</v>
      </c>
      <c r="B505" s="768"/>
      <c r="C505" s="32" t="s">
        <v>71</v>
      </c>
      <c r="D505" s="602" t="s">
        <v>320</v>
      </c>
      <c r="E505" s="118">
        <f>'Прайс рабочий'!I498</f>
        <v>25</v>
      </c>
      <c r="F505" s="773"/>
      <c r="G505" s="1"/>
      <c r="H505" s="1"/>
    </row>
    <row r="506" spans="1:8" ht="18" customHeight="1">
      <c r="A506" s="771"/>
      <c r="B506" s="772"/>
      <c r="C506" s="32" t="s">
        <v>67</v>
      </c>
      <c r="D506" s="774"/>
      <c r="E506" s="118">
        <f>'Прайс рабочий'!I499</f>
        <v>26</v>
      </c>
      <c r="F506" s="773"/>
      <c r="G506" s="1"/>
      <c r="H506" s="1"/>
    </row>
    <row r="507" spans="1:8" ht="18" customHeight="1">
      <c r="A507" s="626" t="s">
        <v>321</v>
      </c>
      <c r="B507" s="768"/>
      <c r="C507" s="32" t="s">
        <v>322</v>
      </c>
      <c r="D507" s="602" t="s">
        <v>323</v>
      </c>
      <c r="E507" s="118">
        <f>'Прайс рабочий'!I500</f>
        <v>124</v>
      </c>
      <c r="F507" s="773"/>
      <c r="G507" s="1"/>
      <c r="H507" s="1"/>
    </row>
    <row r="508" spans="1:8" ht="18" customHeight="1">
      <c r="A508" s="769"/>
      <c r="B508" s="770"/>
      <c r="C508" s="32" t="s">
        <v>324</v>
      </c>
      <c r="D508" s="773"/>
      <c r="E508" s="118">
        <f>'Прайс рабочий'!I501</f>
        <v>143</v>
      </c>
      <c r="F508" s="773"/>
      <c r="G508" s="1"/>
      <c r="H508" s="1"/>
    </row>
    <row r="509" spans="1:8" ht="18" customHeight="1">
      <c r="A509" s="771"/>
      <c r="B509" s="772"/>
      <c r="C509" s="32" t="s">
        <v>325</v>
      </c>
      <c r="D509" s="774"/>
      <c r="E509" s="118">
        <f>'Прайс рабочий'!I502</f>
        <v>156.39000000000001</v>
      </c>
      <c r="F509" s="773"/>
      <c r="G509" s="1"/>
      <c r="H509" s="1"/>
    </row>
    <row r="510" spans="1:8" ht="18" customHeight="1">
      <c r="A510" s="672" t="s">
        <v>326</v>
      </c>
      <c r="B510" s="768"/>
      <c r="C510" s="32" t="s">
        <v>71</v>
      </c>
      <c r="D510" s="602" t="s">
        <v>196</v>
      </c>
      <c r="E510" s="118">
        <f>'Прайс рабочий'!I503</f>
        <v>208</v>
      </c>
      <c r="F510" s="773"/>
      <c r="G510" s="1"/>
      <c r="H510" s="1"/>
    </row>
    <row r="511" spans="1:8" ht="18" customHeight="1">
      <c r="A511" s="771"/>
      <c r="B511" s="772"/>
      <c r="C511" s="32" t="s">
        <v>67</v>
      </c>
      <c r="D511" s="774"/>
      <c r="E511" s="118">
        <f>'Прайс рабочий'!I504</f>
        <v>238</v>
      </c>
      <c r="F511" s="773"/>
      <c r="G511" s="1"/>
      <c r="H511" s="1"/>
    </row>
    <row r="512" spans="1:8" ht="18" customHeight="1">
      <c r="A512" s="672" t="s">
        <v>327</v>
      </c>
      <c r="B512" s="768"/>
      <c r="C512" s="32" t="s">
        <v>71</v>
      </c>
      <c r="D512" s="602" t="s">
        <v>328</v>
      </c>
      <c r="E512" s="118">
        <f>'Прайс рабочий'!I505</f>
        <v>128</v>
      </c>
      <c r="F512" s="773"/>
      <c r="G512" s="1"/>
      <c r="H512" s="1"/>
    </row>
    <row r="513" spans="1:8" ht="18" customHeight="1">
      <c r="A513" s="771"/>
      <c r="B513" s="772"/>
      <c r="C513" s="32" t="s">
        <v>67</v>
      </c>
      <c r="D513" s="774"/>
      <c r="E513" s="118">
        <f>'Прайс рабочий'!I506</f>
        <v>162</v>
      </c>
      <c r="F513" s="773"/>
      <c r="G513" s="1"/>
      <c r="H513" s="1"/>
    </row>
    <row r="514" spans="1:8" ht="18" customHeight="1">
      <c r="A514" s="672" t="s">
        <v>329</v>
      </c>
      <c r="B514" s="768"/>
      <c r="C514" s="32" t="s">
        <v>67</v>
      </c>
      <c r="D514" s="36" t="s">
        <v>330</v>
      </c>
      <c r="E514" s="118">
        <f>'Прайс рабочий'!I507</f>
        <v>95</v>
      </c>
      <c r="F514" s="773"/>
      <c r="G514" s="1"/>
      <c r="H514" s="1"/>
    </row>
    <row r="515" spans="1:8" ht="18" customHeight="1">
      <c r="A515" s="771"/>
      <c r="B515" s="772"/>
      <c r="C515" s="32" t="s">
        <v>331</v>
      </c>
      <c r="D515" s="36" t="s">
        <v>332</v>
      </c>
      <c r="E515" s="118">
        <f>'Прайс рабочий'!I508</f>
        <v>75</v>
      </c>
      <c r="F515" s="773"/>
      <c r="G515" s="1"/>
      <c r="H515" s="1"/>
    </row>
    <row r="516" spans="1:8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118">
        <f>'Прайс рабочий'!I509</f>
        <v>90</v>
      </c>
      <c r="F516" s="773"/>
      <c r="G516" s="1"/>
      <c r="H516" s="1"/>
    </row>
    <row r="517" spans="1:8" ht="15.75" customHeight="1">
      <c r="A517" s="774"/>
      <c r="B517" s="60" t="s">
        <v>336</v>
      </c>
      <c r="C517" s="32" t="s">
        <v>59</v>
      </c>
      <c r="D517" s="36" t="s">
        <v>337</v>
      </c>
      <c r="E517" s="118">
        <f>'Прайс рабочий'!I510</f>
        <v>133</v>
      </c>
      <c r="F517" s="774"/>
    </row>
    <row r="518" spans="1:8" ht="53.25" customHeight="1">
      <c r="A518" s="618" t="s">
        <v>350</v>
      </c>
      <c r="B518" s="801"/>
      <c r="C518" s="801"/>
      <c r="D518" s="801"/>
      <c r="E518" s="123"/>
      <c r="F518" s="83"/>
    </row>
    <row r="519" spans="1:8" ht="52.5" customHeight="1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рабочий'!I512</f>
        <v>10</v>
      </c>
      <c r="F519" s="108"/>
    </row>
    <row r="520" spans="1:8" ht="19.5" customHeight="1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рабочий'!I513</f>
        <v>11</v>
      </c>
      <c r="F520" s="108"/>
      <c r="G520" s="1"/>
      <c r="H520" s="1"/>
    </row>
    <row r="521" spans="1:8" ht="19.5" customHeight="1">
      <c r="A521" s="61"/>
      <c r="B521" s="62"/>
      <c r="C521" s="63"/>
      <c r="D521" s="64"/>
      <c r="E521" s="384"/>
      <c r="F521" s="10"/>
      <c r="G521" s="1"/>
      <c r="H521" s="1"/>
    </row>
    <row r="522" spans="1:8" ht="19.5" customHeight="1">
      <c r="A522" s="68" t="s">
        <v>338</v>
      </c>
      <c r="B522" s="69"/>
      <c r="C522" s="69"/>
      <c r="D522" s="70"/>
      <c r="E522" s="385"/>
      <c r="F522" s="5"/>
      <c r="G522" s="1"/>
      <c r="H522" s="1"/>
    </row>
    <row r="523" spans="1:8" ht="19.5" customHeight="1">
      <c r="A523" s="73" t="s">
        <v>339</v>
      </c>
      <c r="B523" s="74"/>
      <c r="C523" s="74"/>
      <c r="D523" s="73"/>
      <c r="E523" s="386"/>
      <c r="F523" s="5"/>
      <c r="G523" s="1"/>
      <c r="H523" s="1"/>
    </row>
    <row r="524" spans="1:8" ht="19.5" customHeight="1">
      <c r="A524" s="73" t="s">
        <v>340</v>
      </c>
      <c r="B524" s="74"/>
      <c r="C524" s="74"/>
      <c r="D524" s="73"/>
      <c r="E524" s="386"/>
      <c r="F524" s="5"/>
      <c r="G524" s="1"/>
      <c r="H524" s="1"/>
    </row>
    <row r="525" spans="1:8" ht="19.5" customHeight="1">
      <c r="A525" s="73" t="s">
        <v>341</v>
      </c>
      <c r="B525" s="74"/>
      <c r="C525" s="74"/>
      <c r="D525" s="73"/>
      <c r="E525" s="386"/>
      <c r="F525" s="5"/>
      <c r="G525" s="1"/>
      <c r="H525" s="1"/>
    </row>
    <row r="526" spans="1:8" ht="19.5" customHeight="1">
      <c r="A526" s="76" t="s">
        <v>342</v>
      </c>
      <c r="B526" s="77"/>
      <c r="C526" s="77"/>
      <c r="D526" s="76"/>
      <c r="E526" s="387"/>
      <c r="F526" s="5"/>
      <c r="G526" s="1"/>
      <c r="H526" s="1"/>
    </row>
    <row r="527" spans="1:8" ht="19.5" customHeight="1">
      <c r="A527" s="76" t="s">
        <v>343</v>
      </c>
      <c r="B527" s="77"/>
      <c r="C527" s="77"/>
      <c r="D527" s="76"/>
      <c r="E527" s="387"/>
      <c r="F527" s="1"/>
      <c r="G527" s="1"/>
      <c r="H527" s="1"/>
    </row>
    <row r="528" spans="1:8" ht="19.5" customHeight="1">
      <c r="A528" s="73"/>
      <c r="B528" s="74"/>
      <c r="C528" s="74"/>
      <c r="D528" s="73"/>
      <c r="E528" s="386"/>
      <c r="F528" s="1"/>
      <c r="G528" s="1"/>
      <c r="H528" s="1"/>
    </row>
    <row r="529" spans="1:8" ht="19.5" customHeight="1">
      <c r="A529" s="5"/>
      <c r="B529" s="2"/>
      <c r="C529" s="3"/>
      <c r="D529" s="10"/>
      <c r="E529" s="376"/>
      <c r="F529" s="5"/>
      <c r="G529" s="1"/>
      <c r="H529" s="1"/>
    </row>
    <row r="530" spans="1:8" ht="19.5" customHeight="1">
      <c r="A530" s="5"/>
      <c r="B530" s="2"/>
      <c r="C530" s="3"/>
      <c r="D530" s="10"/>
      <c r="E530" s="376"/>
      <c r="F530" s="5"/>
      <c r="G530" s="1"/>
      <c r="H530" s="1"/>
    </row>
    <row r="531" spans="1:8" ht="19.5" customHeight="1">
      <c r="A531" s="78" t="s">
        <v>344</v>
      </c>
      <c r="B531" s="2"/>
      <c r="C531" s="79" t="s">
        <v>345</v>
      </c>
      <c r="D531" s="10"/>
      <c r="E531" s="376"/>
      <c r="F531" s="1"/>
      <c r="G531" s="1"/>
      <c r="H531" s="1"/>
    </row>
    <row r="532" spans="1:8" ht="19.5" customHeight="1">
      <c r="A532" s="5"/>
      <c r="B532" s="2"/>
      <c r="C532" s="3"/>
      <c r="D532" s="10"/>
      <c r="E532" s="376"/>
      <c r="F532" s="5"/>
      <c r="G532" s="1"/>
      <c r="H532" s="1"/>
    </row>
    <row r="533" spans="1:8" ht="19.5" customHeight="1">
      <c r="A533" s="78" t="s">
        <v>346</v>
      </c>
      <c r="B533" s="2"/>
      <c r="C533" s="80" t="s">
        <v>347</v>
      </c>
      <c r="D533" s="10"/>
      <c r="E533" s="376"/>
      <c r="F533" s="1"/>
      <c r="G533" s="1"/>
      <c r="H533" s="1"/>
    </row>
    <row r="534" spans="1:8" ht="19.5" customHeight="1">
      <c r="A534" s="5"/>
      <c r="B534" s="2"/>
      <c r="C534" s="2"/>
      <c r="D534" s="10"/>
      <c r="E534" s="376"/>
      <c r="F534" s="1"/>
      <c r="G534" s="1"/>
      <c r="H534" s="1"/>
    </row>
    <row r="535" spans="1:8" ht="19.5" customHeight="1">
      <c r="A535" s="81" t="s">
        <v>348</v>
      </c>
      <c r="B535" s="2"/>
      <c r="C535" s="80" t="s">
        <v>349</v>
      </c>
      <c r="D535" s="10"/>
      <c r="E535" s="376"/>
      <c r="F535" s="1"/>
      <c r="G535" s="1"/>
      <c r="H535" s="1"/>
    </row>
    <row r="536" spans="1:8" ht="19.5" customHeight="1">
      <c r="A536" s="5"/>
      <c r="B536" s="2"/>
      <c r="C536" s="2"/>
      <c r="D536" s="10"/>
      <c r="E536" s="376"/>
      <c r="F536" s="1"/>
      <c r="G536" s="1"/>
      <c r="H536" s="1"/>
    </row>
    <row r="537" spans="1:8" ht="19.5" customHeight="1">
      <c r="A537" s="78"/>
      <c r="B537" s="2"/>
      <c r="C537" s="80"/>
      <c r="D537" s="10"/>
      <c r="E537" s="376"/>
      <c r="F537" s="1"/>
      <c r="G537" s="1"/>
      <c r="H537" s="1"/>
    </row>
    <row r="538" spans="1:8" ht="19.5" customHeight="1">
      <c r="A538" s="5"/>
      <c r="B538" s="2"/>
      <c r="C538" s="3"/>
      <c r="D538" s="10"/>
      <c r="E538" s="376"/>
      <c r="F538" s="5"/>
      <c r="G538" s="1"/>
      <c r="H538" s="1"/>
    </row>
    <row r="539" spans="1:8" ht="19.5" customHeight="1">
      <c r="A539" s="5"/>
      <c r="B539" s="2"/>
      <c r="C539" s="3"/>
      <c r="D539" s="10"/>
      <c r="E539" s="376"/>
      <c r="F539" s="5"/>
      <c r="G539" s="1"/>
      <c r="H539" s="1"/>
    </row>
    <row r="540" spans="1:8" ht="19.5" customHeight="1">
      <c r="A540" s="5"/>
      <c r="B540" s="2"/>
      <c r="C540" s="3"/>
      <c r="D540" s="10"/>
      <c r="E540" s="376"/>
      <c r="F540" s="5"/>
      <c r="G540" s="1"/>
      <c r="H540" s="1"/>
    </row>
    <row r="541" spans="1:8" ht="19.5" customHeight="1">
      <c r="A541" s="5"/>
      <c r="B541" s="2"/>
      <c r="C541" s="3"/>
      <c r="D541" s="10"/>
      <c r="E541" s="376"/>
      <c r="F541" s="5"/>
      <c r="G541" s="1"/>
      <c r="H541" s="1"/>
    </row>
    <row r="542" spans="1:8" ht="19.5" customHeight="1">
      <c r="A542" s="5"/>
      <c r="B542" s="2"/>
      <c r="C542" s="3"/>
      <c r="D542" s="10"/>
      <c r="E542" s="376"/>
      <c r="F542" s="5"/>
      <c r="G542" s="1"/>
      <c r="H542" s="1"/>
    </row>
    <row r="543" spans="1:8" ht="19.5" customHeight="1">
      <c r="A543" s="5"/>
      <c r="B543" s="2"/>
      <c r="C543" s="3"/>
      <c r="D543" s="10"/>
      <c r="E543" s="376"/>
      <c r="F543" s="5"/>
      <c r="G543" s="1"/>
      <c r="H543" s="1"/>
    </row>
    <row r="544" spans="1:8" ht="19.5" customHeight="1">
      <c r="A544" s="5"/>
      <c r="B544" s="2"/>
      <c r="C544" s="3"/>
      <c r="D544" s="10"/>
      <c r="E544" s="376"/>
      <c r="F544" s="5"/>
      <c r="G544" s="1"/>
      <c r="H544" s="1"/>
    </row>
    <row r="545" spans="1:8" ht="19.5" customHeight="1">
      <c r="A545" s="5"/>
      <c r="B545" s="2"/>
      <c r="C545" s="3"/>
      <c r="D545" s="10"/>
      <c r="E545" s="376"/>
      <c r="F545" s="5"/>
      <c r="G545" s="1"/>
      <c r="H545" s="1"/>
    </row>
    <row r="546" spans="1:8" ht="19.5" customHeight="1">
      <c r="A546" s="5"/>
      <c r="B546" s="2"/>
      <c r="C546" s="3"/>
      <c r="D546" s="10"/>
      <c r="E546" s="376"/>
      <c r="F546" s="5"/>
      <c r="G546" s="1"/>
      <c r="H546" s="1"/>
    </row>
    <row r="547" spans="1:8" ht="19.5" customHeight="1">
      <c r="A547" s="5"/>
      <c r="B547" s="2"/>
      <c r="C547" s="3"/>
      <c r="D547" s="10"/>
      <c r="E547" s="376"/>
      <c r="F547" s="5"/>
      <c r="G547" s="1"/>
      <c r="H547" s="1"/>
    </row>
    <row r="548" spans="1:8" ht="19.5" customHeight="1">
      <c r="A548" s="5"/>
      <c r="B548" s="2"/>
      <c r="C548" s="3"/>
      <c r="D548" s="10"/>
      <c r="E548" s="376"/>
      <c r="F548" s="5"/>
      <c r="G548" s="1"/>
      <c r="H548" s="1"/>
    </row>
    <row r="549" spans="1:8" ht="19.5" customHeight="1">
      <c r="A549" s="5"/>
      <c r="B549" s="2"/>
      <c r="C549" s="3"/>
      <c r="D549" s="10"/>
      <c r="E549" s="376"/>
      <c r="F549" s="5"/>
      <c r="G549" s="1"/>
      <c r="H549" s="1"/>
    </row>
    <row r="550" spans="1:8" ht="19.5" customHeight="1">
      <c r="A550" s="5"/>
      <c r="B550" s="2"/>
      <c r="C550" s="3"/>
      <c r="D550" s="10"/>
      <c r="E550" s="376"/>
      <c r="F550" s="5"/>
      <c r="G550" s="1"/>
      <c r="H550" s="1"/>
    </row>
    <row r="551" spans="1:8" ht="19.5" customHeight="1">
      <c r="A551" s="5"/>
      <c r="B551" s="2"/>
      <c r="C551" s="3"/>
      <c r="D551" s="10"/>
      <c r="E551" s="376"/>
      <c r="F551" s="5"/>
      <c r="G551" s="1"/>
      <c r="H551" s="1"/>
    </row>
    <row r="552" spans="1:8" ht="19.5" customHeight="1">
      <c r="A552" s="5"/>
      <c r="B552" s="2"/>
      <c r="C552" s="3"/>
      <c r="D552" s="10"/>
      <c r="E552" s="376"/>
      <c r="F552" s="5"/>
      <c r="G552" s="1"/>
      <c r="H552" s="1"/>
    </row>
    <row r="553" spans="1:8" ht="19.5" customHeight="1">
      <c r="A553" s="5"/>
      <c r="B553" s="2"/>
      <c r="C553" s="3"/>
      <c r="D553" s="10"/>
      <c r="E553" s="376"/>
      <c r="F553" s="5"/>
      <c r="G553" s="1"/>
      <c r="H553" s="1"/>
    </row>
    <row r="554" spans="1:8" ht="19.5" customHeight="1">
      <c r="A554" s="5"/>
      <c r="B554" s="2"/>
      <c r="C554" s="3"/>
      <c r="D554" s="10"/>
      <c r="E554" s="376"/>
      <c r="F554" s="5"/>
      <c r="G554" s="1"/>
      <c r="H554" s="1"/>
    </row>
    <row r="555" spans="1:8" ht="19.5" customHeight="1">
      <c r="A555" s="5"/>
      <c r="B555" s="2"/>
      <c r="C555" s="3"/>
      <c r="D555" s="10"/>
      <c r="E555" s="376"/>
      <c r="F555" s="5"/>
      <c r="G555" s="1"/>
      <c r="H555" s="1"/>
    </row>
    <row r="556" spans="1:8" ht="19.5" customHeight="1">
      <c r="A556" s="5"/>
      <c r="B556" s="2"/>
      <c r="C556" s="3"/>
      <c r="D556" s="10"/>
      <c r="E556" s="376"/>
      <c r="F556" s="5"/>
      <c r="G556" s="1"/>
      <c r="H556" s="1"/>
    </row>
    <row r="557" spans="1:8" ht="19.5" customHeight="1">
      <c r="A557" s="5"/>
      <c r="B557" s="2"/>
      <c r="C557" s="3"/>
      <c r="D557" s="10"/>
      <c r="E557" s="376"/>
      <c r="F557" s="5"/>
      <c r="G557" s="1"/>
      <c r="H557" s="1"/>
    </row>
    <row r="558" spans="1:8" ht="19.5" customHeight="1">
      <c r="A558" s="5"/>
      <c r="B558" s="2"/>
      <c r="C558" s="3"/>
      <c r="D558" s="10"/>
      <c r="E558" s="376"/>
      <c r="F558" s="5"/>
      <c r="G558" s="1"/>
      <c r="H558" s="1"/>
    </row>
    <row r="559" spans="1:8" ht="19.5" customHeight="1">
      <c r="A559" s="5"/>
      <c r="B559" s="2"/>
      <c r="C559" s="3"/>
      <c r="D559" s="10"/>
      <c r="E559" s="376"/>
      <c r="F559" s="5"/>
      <c r="G559" s="1"/>
      <c r="H559" s="1"/>
    </row>
    <row r="560" spans="1:8" ht="19.5" customHeight="1">
      <c r="A560" s="5"/>
      <c r="B560" s="2"/>
      <c r="C560" s="3"/>
      <c r="D560" s="10"/>
      <c r="E560" s="376"/>
      <c r="F560" s="5"/>
      <c r="G560" s="1"/>
      <c r="H560" s="1"/>
    </row>
    <row r="561" spans="1:8" ht="19.5" customHeight="1">
      <c r="A561" s="5"/>
      <c r="B561" s="2"/>
      <c r="C561" s="3"/>
      <c r="D561" s="10"/>
      <c r="E561" s="376"/>
      <c r="F561" s="5"/>
      <c r="G561" s="1"/>
      <c r="H561" s="1"/>
    </row>
    <row r="562" spans="1:8" ht="19.5" customHeight="1">
      <c r="A562" s="5"/>
      <c r="B562" s="2"/>
      <c r="C562" s="3"/>
      <c r="D562" s="10"/>
      <c r="E562" s="376"/>
      <c r="F562" s="5"/>
      <c r="G562" s="1"/>
      <c r="H562" s="1"/>
    </row>
    <row r="563" spans="1:8" ht="19.5" customHeight="1">
      <c r="A563" s="5"/>
      <c r="B563" s="2"/>
      <c r="C563" s="3"/>
      <c r="D563" s="10"/>
      <c r="E563" s="376"/>
      <c r="F563" s="5"/>
      <c r="G563" s="1"/>
      <c r="H563" s="1"/>
    </row>
    <row r="564" spans="1:8" ht="19.5" customHeight="1">
      <c r="A564" s="5"/>
      <c r="B564" s="2"/>
      <c r="C564" s="3"/>
      <c r="D564" s="10"/>
      <c r="E564" s="376"/>
      <c r="F564" s="5"/>
      <c r="G564" s="1"/>
      <c r="H564" s="1"/>
    </row>
    <row r="565" spans="1:8" ht="19.5" customHeight="1">
      <c r="A565" s="5"/>
      <c r="B565" s="2"/>
      <c r="C565" s="3"/>
      <c r="D565" s="10"/>
      <c r="E565" s="376"/>
      <c r="F565" s="5"/>
      <c r="G565" s="1"/>
      <c r="H565" s="1"/>
    </row>
    <row r="566" spans="1:8" ht="19.5" customHeight="1">
      <c r="A566" s="5"/>
      <c r="B566" s="2"/>
      <c r="C566" s="3"/>
      <c r="D566" s="10"/>
      <c r="E566" s="376"/>
      <c r="F566" s="5"/>
      <c r="G566" s="1"/>
      <c r="H566" s="1"/>
    </row>
    <row r="567" spans="1:8" ht="19.5" customHeight="1">
      <c r="A567" s="5"/>
      <c r="B567" s="2"/>
      <c r="C567" s="3"/>
      <c r="D567" s="10"/>
      <c r="E567" s="376"/>
      <c r="F567" s="5"/>
      <c r="G567" s="1"/>
      <c r="H567" s="1"/>
    </row>
    <row r="568" spans="1:8" ht="19.5" customHeight="1">
      <c r="A568" s="5"/>
      <c r="B568" s="2"/>
      <c r="C568" s="3"/>
      <c r="D568" s="10"/>
      <c r="E568" s="376"/>
      <c r="F568" s="5"/>
      <c r="G568" s="1"/>
      <c r="H568" s="1"/>
    </row>
    <row r="569" spans="1:8" ht="19.5" customHeight="1">
      <c r="A569" s="5"/>
      <c r="B569" s="2"/>
      <c r="C569" s="3"/>
      <c r="D569" s="10"/>
      <c r="E569" s="376"/>
      <c r="F569" s="5"/>
      <c r="G569" s="1"/>
      <c r="H569" s="1"/>
    </row>
    <row r="570" spans="1:8" ht="19.5" customHeight="1">
      <c r="A570" s="5"/>
      <c r="B570" s="2"/>
      <c r="C570" s="3"/>
      <c r="D570" s="10"/>
      <c r="E570" s="376"/>
      <c r="F570" s="5"/>
      <c r="G570" s="1"/>
      <c r="H570" s="1"/>
    </row>
    <row r="571" spans="1:8" ht="19.5" customHeight="1">
      <c r="A571" s="5"/>
      <c r="B571" s="2"/>
      <c r="C571" s="3"/>
      <c r="D571" s="10"/>
      <c r="E571" s="376"/>
      <c r="F571" s="5"/>
      <c r="G571" s="1"/>
      <c r="H571" s="1"/>
    </row>
    <row r="572" spans="1:8" ht="19.5" customHeight="1">
      <c r="A572" s="5"/>
      <c r="B572" s="2"/>
      <c r="C572" s="3"/>
      <c r="D572" s="10"/>
      <c r="E572" s="376"/>
      <c r="F572" s="5"/>
      <c r="G572" s="1"/>
      <c r="H572" s="1"/>
    </row>
    <row r="573" spans="1:8" ht="19.5" customHeight="1">
      <c r="A573" s="5"/>
      <c r="B573" s="2"/>
      <c r="C573" s="3"/>
      <c r="D573" s="10"/>
      <c r="E573" s="376"/>
      <c r="F573" s="5"/>
      <c r="G573" s="1"/>
      <c r="H573" s="1"/>
    </row>
    <row r="574" spans="1:8" ht="19.5" customHeight="1">
      <c r="A574" s="5"/>
      <c r="B574" s="2"/>
      <c r="C574" s="3"/>
      <c r="D574" s="10"/>
      <c r="E574" s="376"/>
      <c r="F574" s="5"/>
      <c r="G574" s="1"/>
      <c r="H574" s="1"/>
    </row>
    <row r="575" spans="1:8" ht="19.5" customHeight="1">
      <c r="A575" s="5"/>
      <c r="B575" s="2"/>
      <c r="C575" s="3"/>
      <c r="D575" s="10"/>
      <c r="E575" s="376"/>
      <c r="F575" s="5"/>
      <c r="G575" s="1"/>
      <c r="H575" s="1"/>
    </row>
    <row r="576" spans="1:8" ht="19.5" customHeight="1">
      <c r="A576" s="5"/>
      <c r="B576" s="2"/>
      <c r="C576" s="3"/>
      <c r="D576" s="10"/>
      <c r="E576" s="376"/>
      <c r="F576" s="5"/>
      <c r="G576" s="1"/>
      <c r="H576" s="1"/>
    </row>
    <row r="577" spans="1:8" ht="19.5" customHeight="1">
      <c r="A577" s="5"/>
      <c r="B577" s="2"/>
      <c r="C577" s="3"/>
      <c r="D577" s="10"/>
      <c r="E577" s="376"/>
      <c r="F577" s="5"/>
      <c r="G577" s="1"/>
      <c r="H577" s="1"/>
    </row>
    <row r="578" spans="1:8" ht="19.5" customHeight="1">
      <c r="A578" s="5"/>
      <c r="B578" s="2"/>
      <c r="C578" s="3"/>
      <c r="D578" s="10"/>
      <c r="E578" s="376"/>
      <c r="F578" s="5"/>
      <c r="G578" s="1"/>
      <c r="H578" s="1"/>
    </row>
    <row r="579" spans="1:8" ht="19.5" customHeight="1">
      <c r="A579" s="5"/>
      <c r="B579" s="2"/>
      <c r="C579" s="3"/>
      <c r="D579" s="10"/>
      <c r="E579" s="376"/>
      <c r="F579" s="5"/>
      <c r="G579" s="1"/>
      <c r="H579" s="1"/>
    </row>
    <row r="580" spans="1:8" ht="19.5" customHeight="1">
      <c r="A580" s="5"/>
      <c r="B580" s="2"/>
      <c r="C580" s="3"/>
      <c r="D580" s="10"/>
      <c r="E580" s="376"/>
      <c r="F580" s="5"/>
      <c r="G580" s="1"/>
      <c r="H580" s="1"/>
    </row>
    <row r="581" spans="1:8" ht="19.5" customHeight="1">
      <c r="A581" s="5"/>
      <c r="B581" s="2"/>
      <c r="C581" s="3"/>
      <c r="D581" s="10"/>
      <c r="E581" s="376"/>
      <c r="F581" s="5"/>
      <c r="G581" s="1"/>
      <c r="H581" s="1"/>
    </row>
    <row r="582" spans="1:8" ht="19.5" customHeight="1">
      <c r="A582" s="5"/>
      <c r="B582" s="2"/>
      <c r="C582" s="3"/>
      <c r="D582" s="10"/>
      <c r="E582" s="376"/>
      <c r="F582" s="5"/>
      <c r="G582" s="1"/>
      <c r="H582" s="1"/>
    </row>
    <row r="583" spans="1:8" ht="19.5" customHeight="1">
      <c r="A583" s="5"/>
      <c r="B583" s="2"/>
      <c r="C583" s="3"/>
      <c r="D583" s="10"/>
      <c r="E583" s="376"/>
      <c r="F583" s="5"/>
      <c r="G583" s="1"/>
      <c r="H583" s="1"/>
    </row>
    <row r="584" spans="1:8" ht="19.5" customHeight="1">
      <c r="A584" s="5"/>
      <c r="B584" s="2"/>
      <c r="C584" s="3"/>
      <c r="D584" s="10"/>
      <c r="E584" s="376"/>
      <c r="F584" s="5"/>
      <c r="G584" s="1"/>
      <c r="H584" s="1"/>
    </row>
    <row r="585" spans="1:8" ht="19.5" customHeight="1">
      <c r="A585" s="5"/>
      <c r="B585" s="2"/>
      <c r="C585" s="3"/>
      <c r="D585" s="10"/>
      <c r="E585" s="376"/>
      <c r="F585" s="5"/>
      <c r="G585" s="1"/>
      <c r="H585" s="1"/>
    </row>
    <row r="586" spans="1:8" ht="19.5" customHeight="1">
      <c r="A586" s="5"/>
      <c r="B586" s="2"/>
      <c r="C586" s="3"/>
      <c r="D586" s="10"/>
      <c r="E586" s="376"/>
      <c r="F586" s="5"/>
      <c r="G586" s="1"/>
      <c r="H586" s="1"/>
    </row>
    <row r="587" spans="1:8" ht="19.5" customHeight="1">
      <c r="A587" s="5"/>
      <c r="B587" s="2"/>
      <c r="C587" s="3"/>
      <c r="D587" s="10"/>
      <c r="E587" s="376"/>
      <c r="F587" s="5"/>
      <c r="G587" s="1"/>
      <c r="H587" s="1"/>
    </row>
    <row r="588" spans="1:8" ht="19.5" customHeight="1">
      <c r="A588" s="5"/>
      <c r="B588" s="2"/>
      <c r="C588" s="3"/>
      <c r="D588" s="10"/>
      <c r="E588" s="376"/>
      <c r="F588" s="5"/>
      <c r="G588" s="1"/>
      <c r="H588" s="1"/>
    </row>
    <row r="589" spans="1:8" ht="19.5" customHeight="1">
      <c r="A589" s="5"/>
      <c r="B589" s="2"/>
      <c r="C589" s="3"/>
      <c r="D589" s="10"/>
      <c r="E589" s="376"/>
      <c r="F589" s="5"/>
      <c r="G589" s="1"/>
      <c r="H589" s="1"/>
    </row>
    <row r="590" spans="1:8" ht="19.5" customHeight="1">
      <c r="A590" s="5"/>
      <c r="B590" s="2"/>
      <c r="C590" s="3"/>
      <c r="D590" s="10"/>
      <c r="E590" s="376"/>
      <c r="F590" s="5"/>
      <c r="G590" s="1"/>
      <c r="H590" s="1"/>
    </row>
    <row r="591" spans="1:8" ht="19.5" customHeight="1">
      <c r="A591" s="5"/>
      <c r="B591" s="2"/>
      <c r="C591" s="3"/>
      <c r="D591" s="10"/>
      <c r="E591" s="376"/>
      <c r="F591" s="5"/>
      <c r="G591" s="1"/>
      <c r="H591" s="1"/>
    </row>
    <row r="592" spans="1:8" ht="19.5" customHeight="1">
      <c r="A592" s="5"/>
      <c r="B592" s="2"/>
      <c r="C592" s="3"/>
      <c r="D592" s="10"/>
      <c r="E592" s="376"/>
      <c r="F592" s="5"/>
      <c r="G592" s="1"/>
      <c r="H592" s="1"/>
    </row>
    <row r="593" spans="1:8" ht="19.5" customHeight="1">
      <c r="A593" s="5"/>
      <c r="B593" s="2"/>
      <c r="C593" s="3"/>
      <c r="D593" s="10"/>
      <c r="E593" s="376"/>
      <c r="F593" s="5"/>
      <c r="G593" s="1"/>
      <c r="H593" s="1"/>
    </row>
    <row r="594" spans="1:8" ht="19.5" customHeight="1">
      <c r="A594" s="5"/>
      <c r="B594" s="2"/>
      <c r="C594" s="3"/>
      <c r="D594" s="10"/>
      <c r="E594" s="376"/>
      <c r="F594" s="5"/>
      <c r="G594" s="1"/>
      <c r="H594" s="1"/>
    </row>
    <row r="595" spans="1:8" ht="19.5" customHeight="1">
      <c r="A595" s="5"/>
      <c r="B595" s="2"/>
      <c r="C595" s="3"/>
      <c r="D595" s="10"/>
      <c r="E595" s="376"/>
      <c r="F595" s="5"/>
      <c r="G595" s="1"/>
      <c r="H595" s="1"/>
    </row>
    <row r="596" spans="1:8" ht="19.5" customHeight="1">
      <c r="A596" s="5"/>
      <c r="B596" s="2"/>
      <c r="C596" s="3"/>
      <c r="D596" s="10"/>
      <c r="E596" s="376"/>
      <c r="F596" s="5"/>
      <c r="G596" s="1"/>
      <c r="H596" s="1"/>
    </row>
    <row r="597" spans="1:8" ht="19.5" customHeight="1">
      <c r="A597" s="5"/>
      <c r="B597" s="2"/>
      <c r="C597" s="3"/>
      <c r="D597" s="10"/>
      <c r="E597" s="376"/>
      <c r="F597" s="5"/>
      <c r="G597" s="1"/>
      <c r="H597" s="1"/>
    </row>
    <row r="598" spans="1:8" ht="19.5" customHeight="1">
      <c r="A598" s="5"/>
      <c r="B598" s="2"/>
      <c r="C598" s="3"/>
      <c r="D598" s="10"/>
      <c r="E598" s="376"/>
      <c r="F598" s="5"/>
      <c r="G598" s="1"/>
      <c r="H598" s="1"/>
    </row>
    <row r="599" spans="1:8" ht="19.5" customHeight="1">
      <c r="A599" s="5"/>
      <c r="B599" s="2"/>
      <c r="C599" s="3"/>
      <c r="D599" s="10"/>
      <c r="E599" s="376"/>
      <c r="F599" s="5"/>
      <c r="G599" s="1"/>
      <c r="H599" s="1"/>
    </row>
    <row r="600" spans="1:8" ht="19.5" customHeight="1">
      <c r="A600" s="5"/>
      <c r="B600" s="2"/>
      <c r="C600" s="3"/>
      <c r="D600" s="10"/>
      <c r="E600" s="376"/>
      <c r="F600" s="5"/>
      <c r="G600" s="1"/>
      <c r="H600" s="1"/>
    </row>
    <row r="601" spans="1:8" ht="19.5" customHeight="1">
      <c r="A601" s="5"/>
      <c r="B601" s="2"/>
      <c r="C601" s="3"/>
      <c r="D601" s="10"/>
      <c r="E601" s="376"/>
      <c r="F601" s="5"/>
      <c r="G601" s="1"/>
      <c r="H601" s="1"/>
    </row>
    <row r="602" spans="1:8" ht="19.5" customHeight="1">
      <c r="A602" s="5"/>
      <c r="B602" s="2"/>
      <c r="C602" s="3"/>
      <c r="D602" s="10"/>
      <c r="E602" s="376"/>
      <c r="F602" s="5"/>
      <c r="G602" s="1"/>
      <c r="H602" s="1"/>
    </row>
    <row r="603" spans="1:8" ht="19.5" customHeight="1">
      <c r="A603" s="5"/>
      <c r="B603" s="2"/>
      <c r="C603" s="3"/>
      <c r="D603" s="10"/>
      <c r="E603" s="376"/>
      <c r="F603" s="5"/>
      <c r="G603" s="1"/>
      <c r="H603" s="1"/>
    </row>
    <row r="604" spans="1:8" ht="19.5" customHeight="1">
      <c r="A604" s="5"/>
      <c r="B604" s="2"/>
      <c r="C604" s="3"/>
      <c r="D604" s="10"/>
      <c r="E604" s="376"/>
      <c r="F604" s="5"/>
      <c r="G604" s="1"/>
      <c r="H604" s="1"/>
    </row>
    <row r="605" spans="1:8" ht="19.5" customHeight="1">
      <c r="A605" s="5"/>
      <c r="B605" s="2"/>
      <c r="C605" s="3"/>
      <c r="D605" s="10"/>
      <c r="E605" s="376"/>
      <c r="F605" s="5"/>
      <c r="G605" s="1"/>
      <c r="H605" s="1"/>
    </row>
    <row r="606" spans="1:8" ht="19.5" customHeight="1">
      <c r="A606" s="5"/>
      <c r="B606" s="2"/>
      <c r="C606" s="3"/>
      <c r="D606" s="10"/>
      <c r="E606" s="376"/>
      <c r="F606" s="5"/>
      <c r="G606" s="1"/>
      <c r="H606" s="1"/>
    </row>
    <row r="607" spans="1:8" ht="19.5" customHeight="1">
      <c r="A607" s="5"/>
      <c r="B607" s="2"/>
      <c r="C607" s="3"/>
      <c r="D607" s="10"/>
      <c r="E607" s="376"/>
      <c r="F607" s="5"/>
      <c r="G607" s="1"/>
      <c r="H607" s="1"/>
    </row>
    <row r="608" spans="1:8" ht="19.5" customHeight="1">
      <c r="A608" s="5"/>
      <c r="B608" s="2"/>
      <c r="C608" s="3"/>
      <c r="D608" s="10"/>
      <c r="E608" s="376"/>
      <c r="F608" s="5"/>
      <c r="G608" s="1"/>
      <c r="H608" s="1"/>
    </row>
    <row r="609" spans="1:8" ht="19.5" customHeight="1">
      <c r="A609" s="5"/>
      <c r="B609" s="2"/>
      <c r="C609" s="3"/>
      <c r="D609" s="10"/>
      <c r="E609" s="376"/>
      <c r="F609" s="5"/>
      <c r="G609" s="1"/>
      <c r="H609" s="1"/>
    </row>
    <row r="610" spans="1:8" ht="19.5" customHeight="1">
      <c r="A610" s="5"/>
      <c r="B610" s="2"/>
      <c r="C610" s="3"/>
      <c r="D610" s="10"/>
      <c r="E610" s="376"/>
      <c r="F610" s="5"/>
      <c r="G610" s="1"/>
      <c r="H610" s="1"/>
    </row>
    <row r="611" spans="1:8" ht="19.5" customHeight="1">
      <c r="A611" s="5"/>
      <c r="B611" s="2"/>
      <c r="C611" s="3"/>
      <c r="D611" s="10"/>
      <c r="E611" s="376"/>
      <c r="F611" s="5"/>
      <c r="G611" s="1"/>
      <c r="H611" s="1"/>
    </row>
    <row r="612" spans="1:8" ht="19.5" customHeight="1">
      <c r="A612" s="5"/>
      <c r="B612" s="2"/>
      <c r="C612" s="3"/>
      <c r="D612" s="10"/>
      <c r="E612" s="376"/>
      <c r="F612" s="5"/>
      <c r="G612" s="1"/>
      <c r="H612" s="1"/>
    </row>
    <row r="613" spans="1:8" ht="19.5" customHeight="1">
      <c r="A613" s="5"/>
      <c r="B613" s="2"/>
      <c r="C613" s="3"/>
      <c r="D613" s="10"/>
      <c r="E613" s="376"/>
      <c r="F613" s="5"/>
      <c r="G613" s="1"/>
      <c r="H613" s="1"/>
    </row>
    <row r="614" spans="1:8" ht="19.5" customHeight="1">
      <c r="A614" s="5"/>
      <c r="B614" s="2"/>
      <c r="C614" s="3"/>
      <c r="D614" s="10"/>
      <c r="E614" s="376"/>
      <c r="F614" s="5"/>
      <c r="G614" s="1"/>
      <c r="H614" s="1"/>
    </row>
    <row r="615" spans="1:8" ht="19.5" customHeight="1">
      <c r="A615" s="5"/>
      <c r="B615" s="2"/>
      <c r="C615" s="3"/>
      <c r="D615" s="10"/>
      <c r="E615" s="376"/>
      <c r="F615" s="5"/>
      <c r="G615" s="1"/>
      <c r="H615" s="1"/>
    </row>
    <row r="616" spans="1:8" ht="19.5" customHeight="1">
      <c r="A616" s="5"/>
      <c r="B616" s="2"/>
      <c r="C616" s="3"/>
      <c r="D616" s="10"/>
      <c r="E616" s="376"/>
      <c r="F616" s="5"/>
      <c r="G616" s="1"/>
      <c r="H616" s="1"/>
    </row>
    <row r="617" spans="1:8" ht="19.5" customHeight="1">
      <c r="A617" s="5"/>
      <c r="B617" s="2"/>
      <c r="C617" s="3"/>
      <c r="D617" s="10"/>
      <c r="E617" s="376"/>
      <c r="F617" s="5"/>
      <c r="G617" s="1"/>
      <c r="H617" s="1"/>
    </row>
    <row r="618" spans="1:8" ht="19.5" customHeight="1">
      <c r="A618" s="5"/>
      <c r="B618" s="2"/>
      <c r="C618" s="3"/>
      <c r="D618" s="10"/>
      <c r="E618" s="376"/>
      <c r="F618" s="5"/>
      <c r="G618" s="1"/>
      <c r="H618" s="1"/>
    </row>
    <row r="619" spans="1:8" ht="19.5" customHeight="1">
      <c r="A619" s="5"/>
      <c r="B619" s="2"/>
      <c r="C619" s="3"/>
      <c r="D619" s="10"/>
      <c r="E619" s="376"/>
      <c r="F619" s="5"/>
      <c r="G619" s="1"/>
      <c r="H619" s="1"/>
    </row>
    <row r="620" spans="1:8" ht="19.5" customHeight="1">
      <c r="A620" s="5"/>
      <c r="B620" s="2"/>
      <c r="C620" s="3"/>
      <c r="D620" s="10"/>
      <c r="E620" s="376"/>
      <c r="F620" s="5"/>
      <c r="G620" s="1"/>
      <c r="H620" s="1"/>
    </row>
    <row r="621" spans="1:8" ht="19.5" customHeight="1">
      <c r="A621" s="5"/>
      <c r="B621" s="2"/>
      <c r="C621" s="3"/>
      <c r="D621" s="10"/>
      <c r="E621" s="376"/>
      <c r="F621" s="5"/>
      <c r="G621" s="1"/>
      <c r="H621" s="1"/>
    </row>
    <row r="622" spans="1:8" ht="19.5" customHeight="1">
      <c r="A622" s="5"/>
      <c r="B622" s="2"/>
      <c r="C622" s="3"/>
      <c r="D622" s="10"/>
      <c r="E622" s="376"/>
      <c r="F622" s="5"/>
      <c r="G622" s="1"/>
      <c r="H622" s="1"/>
    </row>
    <row r="623" spans="1:8" ht="19.5" customHeight="1">
      <c r="A623" s="5"/>
      <c r="B623" s="2"/>
      <c r="C623" s="3"/>
      <c r="D623" s="10"/>
      <c r="E623" s="376"/>
      <c r="F623" s="5"/>
      <c r="G623" s="1"/>
      <c r="H623" s="1"/>
    </row>
    <row r="624" spans="1:8" ht="19.5" customHeight="1">
      <c r="A624" s="5"/>
      <c r="B624" s="2"/>
      <c r="C624" s="3"/>
      <c r="D624" s="10"/>
      <c r="E624" s="376"/>
      <c r="F624" s="5"/>
      <c r="G624" s="1"/>
      <c r="H624" s="1"/>
    </row>
    <row r="625" spans="1:8" ht="19.5" customHeight="1">
      <c r="A625" s="5"/>
      <c r="B625" s="2"/>
      <c r="C625" s="3"/>
      <c r="D625" s="10"/>
      <c r="E625" s="376"/>
      <c r="F625" s="5"/>
      <c r="G625" s="1"/>
      <c r="H625" s="1"/>
    </row>
    <row r="626" spans="1:8" ht="19.5" customHeight="1">
      <c r="A626" s="5"/>
      <c r="B626" s="2"/>
      <c r="C626" s="3"/>
      <c r="D626" s="10"/>
      <c r="E626" s="376"/>
      <c r="F626" s="5"/>
      <c r="G626" s="1"/>
      <c r="H626" s="1"/>
    </row>
    <row r="627" spans="1:8" ht="19.5" customHeight="1">
      <c r="A627" s="5"/>
      <c r="B627" s="2"/>
      <c r="C627" s="3"/>
      <c r="D627" s="10"/>
      <c r="E627" s="376"/>
      <c r="F627" s="5"/>
      <c r="G627" s="1"/>
      <c r="H627" s="1"/>
    </row>
    <row r="628" spans="1:8" ht="19.5" customHeight="1">
      <c r="A628" s="5"/>
      <c r="B628" s="2"/>
      <c r="C628" s="3"/>
      <c r="D628" s="10"/>
      <c r="E628" s="376"/>
      <c r="F628" s="5"/>
      <c r="G628" s="1"/>
      <c r="H628" s="1"/>
    </row>
    <row r="629" spans="1:8" ht="19.5" customHeight="1">
      <c r="A629" s="5"/>
      <c r="B629" s="2"/>
      <c r="C629" s="3"/>
      <c r="D629" s="10"/>
      <c r="E629" s="376"/>
      <c r="F629" s="5"/>
      <c r="G629" s="1"/>
      <c r="H629" s="1"/>
    </row>
    <row r="630" spans="1:8" ht="19.5" customHeight="1">
      <c r="A630" s="5"/>
      <c r="B630" s="2"/>
      <c r="C630" s="3"/>
      <c r="D630" s="10"/>
      <c r="E630" s="376"/>
      <c r="F630" s="5"/>
      <c r="G630" s="1"/>
      <c r="H630" s="1"/>
    </row>
    <row r="631" spans="1:8" ht="19.5" customHeight="1">
      <c r="A631" s="5"/>
      <c r="B631" s="2"/>
      <c r="C631" s="3"/>
      <c r="D631" s="10"/>
      <c r="E631" s="376"/>
      <c r="F631" s="5"/>
      <c r="G631" s="1"/>
      <c r="H631" s="1"/>
    </row>
    <row r="632" spans="1:8" ht="19.5" customHeight="1">
      <c r="A632" s="5"/>
      <c r="B632" s="2"/>
      <c r="C632" s="3"/>
      <c r="D632" s="10"/>
      <c r="E632" s="376"/>
      <c r="F632" s="5"/>
      <c r="G632" s="1"/>
      <c r="H632" s="1"/>
    </row>
    <row r="633" spans="1:8" ht="19.5" customHeight="1">
      <c r="A633" s="5"/>
      <c r="B633" s="2"/>
      <c r="C633" s="3"/>
      <c r="D633" s="10"/>
      <c r="E633" s="376"/>
      <c r="F633" s="5"/>
      <c r="G633" s="1"/>
      <c r="H633" s="1"/>
    </row>
    <row r="634" spans="1:8" ht="19.5" customHeight="1">
      <c r="A634" s="5"/>
      <c r="B634" s="2"/>
      <c r="C634" s="3"/>
      <c r="D634" s="10"/>
      <c r="E634" s="376"/>
      <c r="F634" s="5"/>
      <c r="G634" s="1"/>
      <c r="H634" s="1"/>
    </row>
    <row r="635" spans="1:8" ht="19.5" customHeight="1">
      <c r="A635" s="5"/>
      <c r="B635" s="2"/>
      <c r="C635" s="3"/>
      <c r="D635" s="10"/>
      <c r="E635" s="376"/>
      <c r="F635" s="5"/>
      <c r="G635" s="1"/>
      <c r="H635" s="1"/>
    </row>
    <row r="636" spans="1:8" ht="19.5" customHeight="1">
      <c r="A636" s="5"/>
      <c r="B636" s="2"/>
      <c r="C636" s="3"/>
      <c r="D636" s="10"/>
      <c r="E636" s="376"/>
      <c r="F636" s="5"/>
      <c r="G636" s="1"/>
      <c r="H636" s="1"/>
    </row>
    <row r="637" spans="1:8" ht="19.5" customHeight="1">
      <c r="A637" s="5"/>
      <c r="B637" s="2"/>
      <c r="C637" s="3"/>
      <c r="D637" s="10"/>
      <c r="E637" s="376"/>
      <c r="F637" s="5"/>
      <c r="G637" s="1"/>
      <c r="H637" s="1"/>
    </row>
    <row r="638" spans="1:8" ht="19.5" customHeight="1">
      <c r="A638" s="5"/>
      <c r="B638" s="2"/>
      <c r="C638" s="3"/>
      <c r="D638" s="10"/>
      <c r="E638" s="376"/>
      <c r="F638" s="5"/>
      <c r="G638" s="1"/>
      <c r="H638" s="1"/>
    </row>
    <row r="639" spans="1:8" ht="19.5" customHeight="1">
      <c r="A639" s="5"/>
      <c r="B639" s="2"/>
      <c r="C639" s="3"/>
      <c r="D639" s="10"/>
      <c r="E639" s="376"/>
      <c r="F639" s="5"/>
      <c r="G639" s="1"/>
      <c r="H639" s="1"/>
    </row>
    <row r="640" spans="1:8" ht="19.5" customHeight="1">
      <c r="A640" s="5"/>
      <c r="B640" s="2"/>
      <c r="C640" s="3"/>
      <c r="D640" s="10"/>
      <c r="E640" s="376"/>
      <c r="F640" s="5"/>
      <c r="G640" s="1"/>
      <c r="H640" s="1"/>
    </row>
    <row r="641" spans="1:8" ht="19.5" customHeight="1">
      <c r="A641" s="5"/>
      <c r="B641" s="2"/>
      <c r="C641" s="3"/>
      <c r="D641" s="10"/>
      <c r="E641" s="376"/>
      <c r="F641" s="5"/>
      <c r="G641" s="1"/>
      <c r="H641" s="1"/>
    </row>
    <row r="642" spans="1:8" ht="19.5" customHeight="1">
      <c r="A642" s="5"/>
      <c r="B642" s="2"/>
      <c r="C642" s="3"/>
      <c r="D642" s="10"/>
      <c r="E642" s="376"/>
      <c r="F642" s="5"/>
      <c r="G642" s="1"/>
      <c r="H642" s="1"/>
    </row>
    <row r="643" spans="1:8" ht="19.5" customHeight="1">
      <c r="A643" s="5"/>
      <c r="B643" s="2"/>
      <c r="C643" s="3"/>
      <c r="D643" s="10"/>
      <c r="E643" s="376"/>
      <c r="F643" s="5"/>
      <c r="G643" s="1"/>
      <c r="H643" s="1"/>
    </row>
    <row r="644" spans="1:8" ht="19.5" customHeight="1">
      <c r="A644" s="5"/>
      <c r="B644" s="2"/>
      <c r="C644" s="3"/>
      <c r="D644" s="10"/>
      <c r="E644" s="376"/>
      <c r="F644" s="5"/>
      <c r="G644" s="1"/>
      <c r="H644" s="1"/>
    </row>
    <row r="645" spans="1:8" ht="19.5" customHeight="1">
      <c r="A645" s="5"/>
      <c r="B645" s="2"/>
      <c r="C645" s="3"/>
      <c r="D645" s="10"/>
      <c r="E645" s="376"/>
      <c r="F645" s="5"/>
      <c r="G645" s="1"/>
      <c r="H645" s="1"/>
    </row>
    <row r="646" spans="1:8" ht="19.5" customHeight="1">
      <c r="A646" s="5"/>
      <c r="B646" s="2"/>
      <c r="C646" s="3"/>
      <c r="D646" s="10"/>
      <c r="E646" s="376"/>
      <c r="F646" s="5"/>
      <c r="G646" s="1"/>
      <c r="H646" s="1"/>
    </row>
    <row r="647" spans="1:8" ht="19.5" customHeight="1">
      <c r="A647" s="5"/>
      <c r="B647" s="2"/>
      <c r="C647" s="3"/>
      <c r="D647" s="10"/>
      <c r="E647" s="376"/>
      <c r="F647" s="5"/>
      <c r="G647" s="1"/>
      <c r="H647" s="1"/>
    </row>
    <row r="648" spans="1:8" ht="19.5" customHeight="1">
      <c r="A648" s="5"/>
      <c r="B648" s="2"/>
      <c r="C648" s="3"/>
      <c r="D648" s="10"/>
      <c r="E648" s="376"/>
      <c r="F648" s="5"/>
      <c r="G648" s="1"/>
      <c r="H648" s="1"/>
    </row>
    <row r="649" spans="1:8" ht="19.5" customHeight="1">
      <c r="A649" s="5"/>
      <c r="B649" s="2"/>
      <c r="C649" s="3"/>
      <c r="D649" s="10"/>
      <c r="E649" s="376"/>
      <c r="F649" s="5"/>
      <c r="G649" s="1"/>
      <c r="H649" s="1"/>
    </row>
    <row r="650" spans="1:8" ht="19.5" customHeight="1">
      <c r="A650" s="5"/>
      <c r="B650" s="2"/>
      <c r="C650" s="3"/>
      <c r="D650" s="10"/>
      <c r="E650" s="376"/>
      <c r="F650" s="5"/>
      <c r="G650" s="1"/>
      <c r="H650" s="1"/>
    </row>
    <row r="651" spans="1:8" ht="19.5" customHeight="1">
      <c r="A651" s="5"/>
      <c r="B651" s="2"/>
      <c r="C651" s="3"/>
      <c r="D651" s="10"/>
      <c r="E651" s="376"/>
      <c r="F651" s="5"/>
      <c r="G651" s="1"/>
      <c r="H651" s="1"/>
    </row>
    <row r="652" spans="1:8" ht="19.5" customHeight="1">
      <c r="A652" s="5"/>
      <c r="B652" s="2"/>
      <c r="C652" s="3"/>
      <c r="D652" s="10"/>
      <c r="E652" s="376"/>
      <c r="F652" s="5"/>
      <c r="G652" s="1"/>
      <c r="H652" s="1"/>
    </row>
    <row r="653" spans="1:8" ht="19.5" customHeight="1">
      <c r="A653" s="5"/>
      <c r="B653" s="2"/>
      <c r="C653" s="3"/>
      <c r="D653" s="10"/>
      <c r="E653" s="376"/>
      <c r="F653" s="5"/>
      <c r="G653" s="1"/>
      <c r="H653" s="1"/>
    </row>
    <row r="654" spans="1:8" ht="19.5" customHeight="1">
      <c r="A654" s="5"/>
      <c r="B654" s="2"/>
      <c r="C654" s="3"/>
      <c r="D654" s="10"/>
      <c r="E654" s="376"/>
      <c r="F654" s="5"/>
      <c r="G654" s="1"/>
      <c r="H654" s="1"/>
    </row>
    <row r="655" spans="1:8" ht="19.5" customHeight="1">
      <c r="A655" s="5"/>
      <c r="B655" s="2"/>
      <c r="C655" s="3"/>
      <c r="D655" s="10"/>
      <c r="E655" s="376"/>
      <c r="F655" s="5"/>
      <c r="G655" s="1"/>
      <c r="H655" s="1"/>
    </row>
    <row r="656" spans="1:8" ht="19.5" customHeight="1">
      <c r="A656" s="5"/>
      <c r="B656" s="2"/>
      <c r="C656" s="3"/>
      <c r="D656" s="10"/>
      <c r="E656" s="376"/>
      <c r="F656" s="5"/>
      <c r="G656" s="1"/>
      <c r="H656" s="1"/>
    </row>
    <row r="657" spans="1:8" ht="19.5" customHeight="1">
      <c r="A657" s="5"/>
      <c r="B657" s="2"/>
      <c r="C657" s="3"/>
      <c r="D657" s="10"/>
      <c r="E657" s="376"/>
      <c r="F657" s="5"/>
      <c r="G657" s="1"/>
      <c r="H657" s="1"/>
    </row>
    <row r="658" spans="1:8" ht="19.5" customHeight="1">
      <c r="A658" s="5"/>
      <c r="B658" s="2"/>
      <c r="C658" s="3"/>
      <c r="D658" s="10"/>
      <c r="E658" s="376"/>
      <c r="F658" s="5"/>
      <c r="G658" s="1"/>
      <c r="H658" s="1"/>
    </row>
    <row r="659" spans="1:8" ht="19.5" customHeight="1">
      <c r="A659" s="5"/>
      <c r="B659" s="2"/>
      <c r="C659" s="3"/>
      <c r="D659" s="10"/>
      <c r="E659" s="376"/>
      <c r="F659" s="5"/>
      <c r="G659" s="1"/>
      <c r="H659" s="1"/>
    </row>
    <row r="660" spans="1:8" ht="19.5" customHeight="1">
      <c r="A660" s="5"/>
      <c r="B660" s="2"/>
      <c r="C660" s="3"/>
      <c r="D660" s="10"/>
      <c r="E660" s="376"/>
      <c r="F660" s="5"/>
      <c r="G660" s="1"/>
      <c r="H660" s="1"/>
    </row>
    <row r="661" spans="1:8" ht="19.5" customHeight="1">
      <c r="A661" s="5"/>
      <c r="B661" s="2"/>
      <c r="C661" s="3"/>
      <c r="D661" s="10"/>
      <c r="E661" s="376"/>
      <c r="F661" s="5"/>
      <c r="G661" s="1"/>
      <c r="H661" s="1"/>
    </row>
    <row r="662" spans="1:8" ht="19.5" customHeight="1">
      <c r="A662" s="5"/>
      <c r="B662" s="2"/>
      <c r="C662" s="3"/>
      <c r="D662" s="10"/>
      <c r="E662" s="376"/>
      <c r="F662" s="5"/>
      <c r="G662" s="1"/>
      <c r="H662" s="1"/>
    </row>
    <row r="663" spans="1:8" ht="19.5" customHeight="1">
      <c r="A663" s="5"/>
      <c r="B663" s="2"/>
      <c r="C663" s="3"/>
      <c r="D663" s="10"/>
      <c r="E663" s="376"/>
      <c r="F663" s="5"/>
      <c r="G663" s="1"/>
      <c r="H663" s="1"/>
    </row>
    <row r="664" spans="1:8" ht="19.5" customHeight="1">
      <c r="A664" s="5"/>
      <c r="B664" s="2"/>
      <c r="C664" s="3"/>
      <c r="D664" s="10"/>
      <c r="E664" s="376"/>
      <c r="F664" s="5"/>
      <c r="G664" s="1"/>
      <c r="H664" s="1"/>
    </row>
    <row r="665" spans="1:8" ht="19.5" customHeight="1">
      <c r="A665" s="5"/>
      <c r="B665" s="2"/>
      <c r="C665" s="3"/>
      <c r="D665" s="10"/>
      <c r="E665" s="376"/>
      <c r="F665" s="5"/>
      <c r="G665" s="1"/>
      <c r="H665" s="1"/>
    </row>
    <row r="666" spans="1:8" ht="19.5" customHeight="1">
      <c r="A666" s="5"/>
      <c r="B666" s="2"/>
      <c r="C666" s="3"/>
      <c r="D666" s="10"/>
      <c r="E666" s="376"/>
      <c r="F666" s="5"/>
      <c r="G666" s="1"/>
      <c r="H666" s="1"/>
    </row>
    <row r="667" spans="1:8" ht="19.5" customHeight="1">
      <c r="A667" s="5"/>
      <c r="B667" s="2"/>
      <c r="C667" s="3"/>
      <c r="D667" s="10"/>
      <c r="E667" s="376"/>
      <c r="F667" s="5"/>
      <c r="G667" s="1"/>
      <c r="H667" s="1"/>
    </row>
    <row r="668" spans="1:8" ht="19.5" customHeight="1">
      <c r="A668" s="5"/>
      <c r="B668" s="2"/>
      <c r="C668" s="3"/>
      <c r="D668" s="10"/>
      <c r="E668" s="376"/>
      <c r="F668" s="5"/>
      <c r="G668" s="1"/>
      <c r="H668" s="1"/>
    </row>
    <row r="669" spans="1:8" ht="19.5" customHeight="1">
      <c r="A669" s="5"/>
      <c r="B669" s="2"/>
      <c r="C669" s="3"/>
      <c r="D669" s="10"/>
      <c r="E669" s="376"/>
      <c r="F669" s="5"/>
      <c r="G669" s="1"/>
      <c r="H669" s="1"/>
    </row>
    <row r="670" spans="1:8" ht="19.5" customHeight="1">
      <c r="A670" s="5"/>
      <c r="B670" s="2"/>
      <c r="C670" s="3"/>
      <c r="D670" s="10"/>
      <c r="E670" s="376"/>
      <c r="F670" s="5"/>
      <c r="G670" s="1"/>
      <c r="H670" s="1"/>
    </row>
    <row r="671" spans="1:8" ht="19.5" customHeight="1">
      <c r="A671" s="5"/>
      <c r="B671" s="2"/>
      <c r="C671" s="3"/>
      <c r="D671" s="10"/>
      <c r="E671" s="376"/>
      <c r="F671" s="5"/>
      <c r="G671" s="1"/>
      <c r="H671" s="1"/>
    </row>
    <row r="672" spans="1:8" ht="19.5" customHeight="1">
      <c r="A672" s="5"/>
      <c r="B672" s="2"/>
      <c r="C672" s="3"/>
      <c r="D672" s="10"/>
      <c r="E672" s="376"/>
      <c r="F672" s="5"/>
      <c r="G672" s="1"/>
      <c r="H672" s="1"/>
    </row>
    <row r="673" spans="1:8" ht="19.5" customHeight="1">
      <c r="A673" s="5"/>
      <c r="B673" s="2"/>
      <c r="C673" s="3"/>
      <c r="D673" s="10"/>
      <c r="E673" s="376"/>
      <c r="F673" s="5"/>
      <c r="G673" s="1"/>
      <c r="H673" s="1"/>
    </row>
    <row r="674" spans="1:8" ht="19.5" customHeight="1">
      <c r="A674" s="5"/>
      <c r="B674" s="2"/>
      <c r="C674" s="3"/>
      <c r="D674" s="10"/>
      <c r="E674" s="376"/>
      <c r="F674" s="5"/>
      <c r="G674" s="1"/>
      <c r="H674" s="1"/>
    </row>
    <row r="675" spans="1:8" ht="19.5" customHeight="1">
      <c r="A675" s="5"/>
      <c r="B675" s="2"/>
      <c r="C675" s="3"/>
      <c r="D675" s="10"/>
      <c r="E675" s="376"/>
      <c r="F675" s="5"/>
      <c r="G675" s="1"/>
      <c r="H675" s="1"/>
    </row>
    <row r="676" spans="1:8" ht="19.5" customHeight="1">
      <c r="A676" s="5"/>
      <c r="B676" s="2"/>
      <c r="C676" s="3"/>
      <c r="D676" s="10"/>
      <c r="E676" s="376"/>
      <c r="F676" s="5"/>
      <c r="G676" s="1"/>
      <c r="H676" s="1"/>
    </row>
    <row r="677" spans="1:8" ht="19.5" customHeight="1">
      <c r="A677" s="5"/>
      <c r="B677" s="2"/>
      <c r="C677" s="3"/>
      <c r="D677" s="10"/>
      <c r="E677" s="376"/>
      <c r="F677" s="5"/>
      <c r="G677" s="1"/>
      <c r="H677" s="1"/>
    </row>
    <row r="678" spans="1:8" ht="19.5" customHeight="1">
      <c r="A678" s="5"/>
      <c r="B678" s="2"/>
      <c r="C678" s="3"/>
      <c r="D678" s="10"/>
      <c r="E678" s="376"/>
      <c r="F678" s="5"/>
      <c r="G678" s="1"/>
      <c r="H678" s="1"/>
    </row>
    <row r="679" spans="1:8" ht="19.5" customHeight="1">
      <c r="A679" s="5"/>
      <c r="B679" s="2"/>
      <c r="C679" s="3"/>
      <c r="D679" s="10"/>
      <c r="E679" s="376"/>
      <c r="F679" s="5"/>
      <c r="G679" s="1"/>
      <c r="H679" s="1"/>
    </row>
    <row r="680" spans="1:8" ht="19.5" customHeight="1">
      <c r="A680" s="5"/>
      <c r="B680" s="2"/>
      <c r="C680" s="3"/>
      <c r="D680" s="10"/>
      <c r="E680" s="376"/>
      <c r="F680" s="5"/>
      <c r="G680" s="1"/>
      <c r="H680" s="1"/>
    </row>
    <row r="681" spans="1:8" ht="19.5" customHeight="1">
      <c r="A681" s="5"/>
      <c r="B681" s="2"/>
      <c r="C681" s="3"/>
      <c r="D681" s="10"/>
      <c r="E681" s="376"/>
      <c r="F681" s="5"/>
      <c r="G681" s="1"/>
      <c r="H681" s="1"/>
    </row>
    <row r="682" spans="1:8" ht="19.5" customHeight="1">
      <c r="A682" s="5"/>
      <c r="B682" s="2"/>
      <c r="C682" s="3"/>
      <c r="D682" s="10"/>
      <c r="E682" s="376"/>
      <c r="F682" s="5"/>
      <c r="G682" s="1"/>
      <c r="H682" s="1"/>
    </row>
    <row r="683" spans="1:8" ht="19.5" customHeight="1">
      <c r="A683" s="5"/>
      <c r="B683" s="2"/>
      <c r="C683" s="3"/>
      <c r="D683" s="10"/>
      <c r="E683" s="376"/>
      <c r="F683" s="5"/>
      <c r="G683" s="1"/>
      <c r="H683" s="1"/>
    </row>
    <row r="684" spans="1:8" ht="19.5" customHeight="1">
      <c r="A684" s="5"/>
      <c r="B684" s="2"/>
      <c r="C684" s="3"/>
      <c r="D684" s="10"/>
      <c r="E684" s="376"/>
      <c r="F684" s="5"/>
      <c r="G684" s="1"/>
      <c r="H684" s="1"/>
    </row>
    <row r="685" spans="1:8" ht="19.5" customHeight="1">
      <c r="A685" s="5"/>
      <c r="B685" s="2"/>
      <c r="C685" s="3"/>
      <c r="D685" s="10"/>
      <c r="E685" s="376"/>
      <c r="F685" s="5"/>
      <c r="G685" s="1"/>
      <c r="H685" s="1"/>
    </row>
    <row r="686" spans="1:8" ht="19.5" customHeight="1">
      <c r="A686" s="5"/>
      <c r="B686" s="2"/>
      <c r="C686" s="3"/>
      <c r="D686" s="10"/>
      <c r="E686" s="376"/>
      <c r="F686" s="5"/>
      <c r="G686" s="1"/>
      <c r="H686" s="1"/>
    </row>
    <row r="687" spans="1:8" ht="19.5" customHeight="1">
      <c r="A687" s="5"/>
      <c r="B687" s="2"/>
      <c r="C687" s="3"/>
      <c r="D687" s="10"/>
      <c r="E687" s="376"/>
      <c r="F687" s="5"/>
      <c r="G687" s="1"/>
      <c r="H687" s="1"/>
    </row>
    <row r="688" spans="1:8" ht="19.5" customHeight="1">
      <c r="A688" s="5"/>
      <c r="B688" s="2"/>
      <c r="C688" s="3"/>
      <c r="D688" s="10"/>
      <c r="E688" s="376"/>
      <c r="F688" s="5"/>
      <c r="G688" s="1"/>
      <c r="H688" s="1"/>
    </row>
    <row r="689" spans="1:8" ht="19.5" customHeight="1">
      <c r="A689" s="5"/>
      <c r="B689" s="2"/>
      <c r="C689" s="3"/>
      <c r="D689" s="10"/>
      <c r="E689" s="376"/>
      <c r="F689" s="5"/>
      <c r="G689" s="1"/>
      <c r="H689" s="1"/>
    </row>
    <row r="690" spans="1:8" ht="19.5" customHeight="1">
      <c r="A690" s="5"/>
      <c r="B690" s="2"/>
      <c r="C690" s="3"/>
      <c r="D690" s="10"/>
      <c r="E690" s="376"/>
      <c r="F690" s="5"/>
      <c r="G690" s="1"/>
      <c r="H690" s="1"/>
    </row>
    <row r="691" spans="1:8" ht="19.5" customHeight="1">
      <c r="A691" s="5"/>
      <c r="B691" s="2"/>
      <c r="C691" s="3"/>
      <c r="D691" s="10"/>
      <c r="E691" s="376"/>
      <c r="F691" s="5"/>
      <c r="G691" s="1"/>
      <c r="H691" s="1"/>
    </row>
    <row r="692" spans="1:8" ht="19.5" customHeight="1">
      <c r="A692" s="5"/>
      <c r="B692" s="2"/>
      <c r="C692" s="3"/>
      <c r="D692" s="10"/>
      <c r="E692" s="376"/>
      <c r="F692" s="5"/>
      <c r="G692" s="1"/>
      <c r="H692" s="1"/>
    </row>
    <row r="693" spans="1:8" ht="19.5" customHeight="1">
      <c r="A693" s="5"/>
      <c r="B693" s="2"/>
      <c r="C693" s="3"/>
      <c r="D693" s="10"/>
      <c r="E693" s="376"/>
      <c r="F693" s="5"/>
      <c r="G693" s="1"/>
      <c r="H693" s="1"/>
    </row>
    <row r="694" spans="1:8" ht="19.5" customHeight="1">
      <c r="A694" s="5"/>
      <c r="B694" s="2"/>
      <c r="C694" s="3"/>
      <c r="D694" s="10"/>
      <c r="E694" s="376"/>
      <c r="F694" s="5"/>
      <c r="G694" s="1"/>
      <c r="H694" s="1"/>
    </row>
    <row r="695" spans="1:8" ht="19.5" customHeight="1">
      <c r="A695" s="5"/>
      <c r="B695" s="2"/>
      <c r="C695" s="3"/>
      <c r="D695" s="10"/>
      <c r="E695" s="376"/>
      <c r="F695" s="5"/>
      <c r="G695" s="1"/>
      <c r="H695" s="1"/>
    </row>
    <row r="696" spans="1:8" ht="19.5" customHeight="1">
      <c r="A696" s="5"/>
      <c r="B696" s="2"/>
      <c r="C696" s="3"/>
      <c r="D696" s="10"/>
      <c r="E696" s="376"/>
      <c r="F696" s="5"/>
      <c r="G696" s="1"/>
      <c r="H696" s="1"/>
    </row>
    <row r="697" spans="1:8" ht="19.5" customHeight="1">
      <c r="A697" s="5"/>
      <c r="B697" s="2"/>
      <c r="C697" s="3"/>
      <c r="D697" s="10"/>
      <c r="E697" s="376"/>
      <c r="F697" s="5"/>
      <c r="G697" s="1"/>
      <c r="H697" s="1"/>
    </row>
    <row r="698" spans="1:8" ht="19.5" customHeight="1">
      <c r="A698" s="5"/>
      <c r="B698" s="2"/>
      <c r="C698" s="3"/>
      <c r="D698" s="10"/>
      <c r="E698" s="376"/>
      <c r="F698" s="5"/>
      <c r="G698" s="1"/>
      <c r="H698" s="1"/>
    </row>
    <row r="699" spans="1:8" ht="19.5" customHeight="1">
      <c r="A699" s="5"/>
      <c r="B699" s="2"/>
      <c r="C699" s="3"/>
      <c r="D699" s="10"/>
      <c r="E699" s="376"/>
      <c r="F699" s="5"/>
      <c r="G699" s="1"/>
      <c r="H699" s="1"/>
    </row>
    <row r="700" spans="1:8" ht="19.5" customHeight="1">
      <c r="A700" s="5"/>
      <c r="B700" s="2"/>
      <c r="C700" s="3"/>
      <c r="D700" s="10"/>
      <c r="E700" s="376"/>
      <c r="F700" s="5"/>
      <c r="G700" s="1"/>
      <c r="H700" s="1"/>
    </row>
    <row r="701" spans="1:8" ht="19.5" customHeight="1">
      <c r="A701" s="5"/>
      <c r="B701" s="2"/>
      <c r="C701" s="3"/>
      <c r="D701" s="10"/>
      <c r="E701" s="376"/>
      <c r="F701" s="5"/>
      <c r="G701" s="1"/>
      <c r="H701" s="1"/>
    </row>
    <row r="702" spans="1:8" ht="19.5" customHeight="1">
      <c r="A702" s="5"/>
      <c r="B702" s="2"/>
      <c r="C702" s="3"/>
      <c r="D702" s="10"/>
      <c r="E702" s="376"/>
      <c r="F702" s="5"/>
      <c r="G702" s="1"/>
      <c r="H702" s="1"/>
    </row>
    <row r="703" spans="1:8" ht="19.5" customHeight="1">
      <c r="A703" s="5"/>
      <c r="B703" s="2"/>
      <c r="C703" s="3"/>
      <c r="D703" s="10"/>
      <c r="E703" s="376"/>
      <c r="F703" s="5"/>
      <c r="G703" s="1"/>
      <c r="H703" s="1"/>
    </row>
    <row r="704" spans="1:8" ht="19.5" customHeight="1">
      <c r="A704" s="5"/>
      <c r="B704" s="2"/>
      <c r="C704" s="3"/>
      <c r="D704" s="10"/>
      <c r="E704" s="376"/>
      <c r="F704" s="5"/>
      <c r="G704" s="1"/>
      <c r="H704" s="1"/>
    </row>
    <row r="705" spans="1:8" ht="19.5" customHeight="1">
      <c r="A705" s="5"/>
      <c r="B705" s="2"/>
      <c r="C705" s="3"/>
      <c r="D705" s="10"/>
      <c r="E705" s="376"/>
      <c r="F705" s="5"/>
      <c r="G705" s="1"/>
      <c r="H705" s="1"/>
    </row>
    <row r="706" spans="1:8" ht="19.5" customHeight="1">
      <c r="A706" s="5"/>
      <c r="B706" s="2"/>
      <c r="C706" s="3"/>
      <c r="D706" s="10"/>
      <c r="E706" s="376"/>
      <c r="F706" s="5"/>
      <c r="G706" s="1"/>
      <c r="H706" s="1"/>
    </row>
    <row r="707" spans="1:8" ht="19.5" customHeight="1">
      <c r="A707" s="5"/>
      <c r="B707" s="2"/>
      <c r="C707" s="3"/>
      <c r="D707" s="10"/>
      <c r="E707" s="376"/>
      <c r="F707" s="5"/>
      <c r="G707" s="1"/>
      <c r="H707" s="1"/>
    </row>
    <row r="708" spans="1:8" ht="19.5" customHeight="1">
      <c r="A708" s="5"/>
      <c r="B708" s="2"/>
      <c r="C708" s="3"/>
      <c r="D708" s="10"/>
      <c r="E708" s="376"/>
      <c r="F708" s="5"/>
      <c r="G708" s="1"/>
      <c r="H708" s="1"/>
    </row>
    <row r="709" spans="1:8" ht="19.5" customHeight="1">
      <c r="A709" s="5"/>
      <c r="B709" s="2"/>
      <c r="C709" s="3"/>
      <c r="D709" s="10"/>
      <c r="E709" s="376"/>
      <c r="F709" s="5"/>
      <c r="G709" s="1"/>
      <c r="H709" s="1"/>
    </row>
    <row r="710" spans="1:8" ht="19.5" customHeight="1">
      <c r="A710" s="5"/>
      <c r="B710" s="2"/>
      <c r="C710" s="3"/>
      <c r="D710" s="10"/>
      <c r="E710" s="376"/>
      <c r="F710" s="5"/>
      <c r="G710" s="1"/>
      <c r="H710" s="1"/>
    </row>
    <row r="711" spans="1:8" ht="19.5" customHeight="1">
      <c r="A711" s="5"/>
      <c r="B711" s="2"/>
      <c r="C711" s="3"/>
      <c r="D711" s="10"/>
      <c r="E711" s="376"/>
      <c r="F711" s="5"/>
      <c r="G711" s="1"/>
      <c r="H711" s="1"/>
    </row>
    <row r="712" spans="1:8" ht="19.5" customHeight="1">
      <c r="A712" s="5"/>
      <c r="B712" s="2"/>
      <c r="C712" s="3"/>
      <c r="D712" s="10"/>
      <c r="E712" s="376"/>
      <c r="F712" s="5"/>
      <c r="G712" s="1"/>
      <c r="H712" s="1"/>
    </row>
    <row r="713" spans="1:8" ht="19.5" customHeight="1">
      <c r="A713" s="5"/>
      <c r="B713" s="2"/>
      <c r="C713" s="3"/>
      <c r="D713" s="10"/>
      <c r="E713" s="376"/>
      <c r="F713" s="5"/>
      <c r="G713" s="1"/>
      <c r="H713" s="1"/>
    </row>
    <row r="714" spans="1:8" ht="19.5" customHeight="1">
      <c r="A714" s="5"/>
      <c r="B714" s="2"/>
      <c r="C714" s="3"/>
      <c r="D714" s="10"/>
      <c r="E714" s="376"/>
      <c r="F714" s="5"/>
      <c r="G714" s="1"/>
      <c r="H714" s="1"/>
    </row>
    <row r="715" spans="1:8" ht="19.5" customHeight="1">
      <c r="A715" s="5"/>
      <c r="B715" s="2"/>
      <c r="C715" s="3"/>
      <c r="D715" s="10"/>
      <c r="E715" s="376"/>
      <c r="F715" s="5"/>
      <c r="G715" s="1"/>
      <c r="H715" s="1"/>
    </row>
    <row r="716" spans="1:8" ht="19.5" customHeight="1">
      <c r="A716" s="5"/>
      <c r="B716" s="2"/>
      <c r="C716" s="3"/>
      <c r="D716" s="10"/>
      <c r="E716" s="376"/>
      <c r="F716" s="5"/>
      <c r="G716" s="1"/>
      <c r="H716" s="1"/>
    </row>
    <row r="717" spans="1:8" ht="19.5" customHeight="1">
      <c r="A717" s="5"/>
      <c r="B717" s="2"/>
      <c r="C717" s="3"/>
      <c r="D717" s="10"/>
      <c r="E717" s="376"/>
      <c r="F717" s="5"/>
      <c r="G717" s="1"/>
      <c r="H717" s="1"/>
    </row>
    <row r="718" spans="1:8" ht="19.5" customHeight="1">
      <c r="A718" s="5"/>
      <c r="B718" s="2"/>
      <c r="C718" s="3"/>
      <c r="D718" s="10"/>
      <c r="E718" s="376"/>
      <c r="F718" s="5"/>
      <c r="G718" s="1"/>
      <c r="H718" s="1"/>
    </row>
    <row r="719" spans="1:8" ht="19.5" customHeight="1">
      <c r="A719" s="5"/>
      <c r="B719" s="2"/>
      <c r="C719" s="3"/>
      <c r="D719" s="10"/>
      <c r="E719" s="376"/>
      <c r="F719" s="5"/>
      <c r="G719" s="1"/>
      <c r="H719" s="1"/>
    </row>
    <row r="720" spans="1:8" ht="19.5" customHeight="1">
      <c r="A720" s="5"/>
      <c r="B720" s="2"/>
      <c r="C720" s="3"/>
      <c r="D720" s="10"/>
      <c r="E720" s="376"/>
      <c r="F720" s="5"/>
      <c r="G720" s="1"/>
      <c r="H720" s="1"/>
    </row>
    <row r="721" spans="1:8" ht="19.5" customHeight="1">
      <c r="A721" s="5"/>
      <c r="B721" s="2"/>
      <c r="C721" s="3"/>
      <c r="D721" s="10"/>
      <c r="E721" s="376"/>
      <c r="F721" s="5"/>
      <c r="G721" s="1"/>
      <c r="H721" s="1"/>
    </row>
    <row r="722" spans="1:8" ht="19.5" customHeight="1">
      <c r="A722" s="5"/>
      <c r="B722" s="2"/>
      <c r="C722" s="3"/>
      <c r="D722" s="10"/>
      <c r="E722" s="376"/>
      <c r="F722" s="5"/>
      <c r="G722" s="1"/>
      <c r="H722" s="1"/>
    </row>
    <row r="723" spans="1:8" ht="19.5" customHeight="1">
      <c r="A723" s="5"/>
      <c r="B723" s="2"/>
      <c r="C723" s="3"/>
      <c r="D723" s="10"/>
      <c r="E723" s="376"/>
      <c r="F723" s="5"/>
      <c r="G723" s="1"/>
      <c r="H723" s="1"/>
    </row>
    <row r="724" spans="1:8" ht="19.5" customHeight="1">
      <c r="A724" s="5"/>
      <c r="B724" s="2"/>
      <c r="C724" s="3"/>
      <c r="D724" s="10"/>
      <c r="E724" s="376"/>
      <c r="F724" s="5"/>
      <c r="G724" s="1"/>
      <c r="H724" s="1"/>
    </row>
    <row r="725" spans="1:8" ht="19.5" customHeight="1">
      <c r="A725" s="5"/>
      <c r="B725" s="2"/>
      <c r="C725" s="3"/>
      <c r="D725" s="10"/>
      <c r="E725" s="376"/>
      <c r="F725" s="5"/>
      <c r="G725" s="1"/>
      <c r="H725" s="1"/>
    </row>
    <row r="726" spans="1:8" ht="19.5" customHeight="1">
      <c r="A726" s="5"/>
      <c r="B726" s="2"/>
      <c r="C726" s="3"/>
      <c r="D726" s="10"/>
      <c r="E726" s="376"/>
      <c r="F726" s="5"/>
      <c r="G726" s="1"/>
      <c r="H726" s="1"/>
    </row>
    <row r="727" spans="1:8" ht="19.5" customHeight="1">
      <c r="A727" s="5"/>
      <c r="B727" s="2"/>
      <c r="C727" s="3"/>
      <c r="D727" s="10"/>
      <c r="E727" s="376"/>
      <c r="F727" s="5"/>
      <c r="G727" s="1"/>
      <c r="H727" s="1"/>
    </row>
    <row r="728" spans="1:8" ht="19.5" customHeight="1">
      <c r="A728" s="5"/>
      <c r="B728" s="2"/>
      <c r="C728" s="3"/>
      <c r="D728" s="10"/>
      <c r="E728" s="376"/>
      <c r="F728" s="5"/>
      <c r="G728" s="1"/>
      <c r="H728" s="1"/>
    </row>
    <row r="729" spans="1:8" ht="19.5" customHeight="1">
      <c r="A729" s="5"/>
      <c r="B729" s="2"/>
      <c r="C729" s="3"/>
      <c r="D729" s="10"/>
      <c r="E729" s="376"/>
      <c r="F729" s="5"/>
      <c r="G729" s="1"/>
      <c r="H729" s="1"/>
    </row>
    <row r="730" spans="1:8" ht="19.5" customHeight="1">
      <c r="A730" s="5"/>
      <c r="B730" s="2"/>
      <c r="C730" s="3"/>
      <c r="D730" s="10"/>
      <c r="E730" s="376"/>
      <c r="F730" s="5"/>
      <c r="G730" s="1"/>
      <c r="H730" s="1"/>
    </row>
    <row r="731" spans="1:8" ht="19.5" customHeight="1">
      <c r="A731" s="5"/>
      <c r="B731" s="2"/>
      <c r="C731" s="3"/>
      <c r="D731" s="10"/>
      <c r="E731" s="376"/>
      <c r="F731" s="5"/>
      <c r="G731" s="1"/>
      <c r="H731" s="1"/>
    </row>
    <row r="732" spans="1:8" ht="19.5" customHeight="1">
      <c r="A732" s="5"/>
      <c r="B732" s="2"/>
      <c r="C732" s="3"/>
      <c r="D732" s="10"/>
      <c r="E732" s="376"/>
      <c r="F732" s="5"/>
      <c r="G732" s="1"/>
      <c r="H732" s="1"/>
    </row>
    <row r="733" spans="1:8" ht="19.5" customHeight="1">
      <c r="A733" s="5"/>
      <c r="B733" s="2"/>
      <c r="C733" s="3"/>
      <c r="D733" s="10"/>
      <c r="E733" s="376"/>
      <c r="F733" s="5"/>
      <c r="G733" s="1"/>
      <c r="H733" s="1"/>
    </row>
    <row r="734" spans="1:8" ht="19.5" customHeight="1">
      <c r="A734" s="5"/>
      <c r="B734" s="2"/>
      <c r="C734" s="3"/>
      <c r="D734" s="10"/>
      <c r="E734" s="376"/>
      <c r="F734" s="5"/>
      <c r="G734" s="1"/>
      <c r="H734" s="1"/>
    </row>
    <row r="735" spans="1:8" ht="19.5" customHeight="1">
      <c r="A735" s="5"/>
      <c r="B735" s="2"/>
      <c r="C735" s="3"/>
      <c r="D735" s="10"/>
      <c r="E735" s="376"/>
      <c r="F735" s="5"/>
      <c r="G735" s="1"/>
      <c r="H735" s="1"/>
    </row>
    <row r="736" spans="1:8" ht="19.5" customHeight="1">
      <c r="A736" s="5"/>
      <c r="B736" s="2"/>
      <c r="C736" s="3"/>
      <c r="D736" s="10"/>
      <c r="E736" s="376"/>
      <c r="F736" s="5"/>
      <c r="G736" s="1"/>
      <c r="H736" s="1"/>
    </row>
    <row r="737" spans="1:8" ht="19.5" customHeight="1">
      <c r="A737" s="5"/>
      <c r="B737" s="2"/>
      <c r="C737" s="3"/>
      <c r="D737" s="10"/>
      <c r="E737" s="376"/>
      <c r="F737" s="5"/>
      <c r="G737" s="1"/>
      <c r="H737" s="1"/>
    </row>
    <row r="738" spans="1:8" ht="19.5" customHeight="1">
      <c r="A738" s="5"/>
      <c r="B738" s="2"/>
      <c r="C738" s="3"/>
      <c r="D738" s="10"/>
      <c r="E738" s="376"/>
      <c r="F738" s="5"/>
      <c r="G738" s="1"/>
      <c r="H738" s="1"/>
    </row>
    <row r="739" spans="1:8" ht="19.5" customHeight="1">
      <c r="A739" s="5"/>
      <c r="B739" s="2"/>
      <c r="C739" s="3"/>
      <c r="D739" s="10"/>
      <c r="E739" s="376"/>
      <c r="F739" s="5"/>
      <c r="G739" s="1"/>
      <c r="H739" s="1"/>
    </row>
    <row r="740" spans="1:8" ht="19.5" customHeight="1">
      <c r="A740" s="5"/>
      <c r="B740" s="2"/>
      <c r="C740" s="3"/>
      <c r="D740" s="10"/>
      <c r="E740" s="376"/>
      <c r="F740" s="5"/>
      <c r="G740" s="1"/>
      <c r="H740" s="1"/>
    </row>
    <row r="741" spans="1:8" ht="19.5" customHeight="1">
      <c r="A741" s="5"/>
      <c r="B741" s="2"/>
      <c r="C741" s="3"/>
      <c r="D741" s="10"/>
      <c r="E741" s="376"/>
      <c r="F741" s="5"/>
      <c r="G741" s="1"/>
      <c r="H741" s="1"/>
    </row>
    <row r="742" spans="1:8" ht="19.5" customHeight="1">
      <c r="A742" s="5"/>
      <c r="B742" s="2"/>
      <c r="C742" s="3"/>
      <c r="D742" s="10"/>
      <c r="E742" s="376"/>
      <c r="F742" s="5"/>
      <c r="G742" s="1"/>
      <c r="H742" s="1"/>
    </row>
    <row r="743" spans="1:8" ht="19.5" customHeight="1">
      <c r="A743" s="5"/>
      <c r="B743" s="2"/>
      <c r="C743" s="3"/>
      <c r="D743" s="10"/>
      <c r="E743" s="376"/>
      <c r="F743" s="5"/>
      <c r="G743" s="1"/>
      <c r="H743" s="1"/>
    </row>
    <row r="744" spans="1:8" ht="19.5" customHeight="1">
      <c r="A744" s="5"/>
      <c r="B744" s="2"/>
      <c r="C744" s="3"/>
      <c r="D744" s="10"/>
      <c r="E744" s="376"/>
      <c r="F744" s="5"/>
      <c r="G744" s="1"/>
      <c r="H744" s="1"/>
    </row>
    <row r="745" spans="1:8" ht="19.5" customHeight="1">
      <c r="A745" s="5"/>
      <c r="B745" s="2"/>
      <c r="C745" s="3"/>
      <c r="D745" s="10"/>
      <c r="E745" s="376"/>
      <c r="F745" s="5"/>
      <c r="G745" s="1"/>
      <c r="H745" s="1"/>
    </row>
    <row r="746" spans="1:8" ht="19.5" customHeight="1">
      <c r="A746" s="5"/>
      <c r="B746" s="2"/>
      <c r="C746" s="3"/>
      <c r="D746" s="10"/>
      <c r="E746" s="376"/>
      <c r="F746" s="5"/>
      <c r="G746" s="1"/>
      <c r="H746" s="1"/>
    </row>
    <row r="747" spans="1:8" ht="19.5" customHeight="1">
      <c r="A747" s="5"/>
      <c r="B747" s="2"/>
      <c r="C747" s="3"/>
      <c r="D747" s="10"/>
      <c r="E747" s="376"/>
      <c r="F747" s="5"/>
      <c r="G747" s="1"/>
      <c r="H747" s="1"/>
    </row>
    <row r="748" spans="1:8" ht="19.5" customHeight="1">
      <c r="A748" s="5"/>
      <c r="B748" s="2"/>
      <c r="C748" s="3"/>
      <c r="D748" s="10"/>
      <c r="E748" s="376"/>
      <c r="F748" s="5"/>
      <c r="G748" s="1"/>
      <c r="H748" s="1"/>
    </row>
    <row r="749" spans="1:8" ht="19.5" customHeight="1">
      <c r="A749" s="5"/>
      <c r="B749" s="2"/>
      <c r="C749" s="3"/>
      <c r="D749" s="10"/>
      <c r="E749" s="376"/>
      <c r="F749" s="5"/>
      <c r="G749" s="1"/>
      <c r="H749" s="1"/>
    </row>
    <row r="750" spans="1:8" ht="19.5" customHeight="1">
      <c r="A750" s="5"/>
      <c r="B750" s="2"/>
      <c r="C750" s="3"/>
      <c r="D750" s="10"/>
      <c r="E750" s="376"/>
      <c r="F750" s="5"/>
      <c r="G750" s="1"/>
      <c r="H750" s="1"/>
    </row>
    <row r="751" spans="1:8" ht="19.5" customHeight="1">
      <c r="A751" s="5"/>
      <c r="B751" s="2"/>
      <c r="C751" s="3"/>
      <c r="D751" s="10"/>
      <c r="E751" s="376"/>
      <c r="F751" s="5"/>
      <c r="G751" s="1"/>
      <c r="H751" s="1"/>
    </row>
    <row r="752" spans="1:8" ht="19.5" customHeight="1">
      <c r="A752" s="5"/>
      <c r="B752" s="2"/>
      <c r="C752" s="3"/>
      <c r="D752" s="10"/>
      <c r="E752" s="376"/>
      <c r="F752" s="5"/>
      <c r="G752" s="1"/>
      <c r="H752" s="1"/>
    </row>
    <row r="753" spans="1:8" ht="19.5" customHeight="1">
      <c r="A753" s="5"/>
      <c r="B753" s="2"/>
      <c r="C753" s="3"/>
      <c r="D753" s="10"/>
      <c r="E753" s="376"/>
      <c r="F753" s="5"/>
      <c r="G753" s="1"/>
      <c r="H753" s="1"/>
    </row>
    <row r="754" spans="1:8" ht="19.5" customHeight="1">
      <c r="A754" s="5"/>
      <c r="B754" s="2"/>
      <c r="C754" s="3"/>
      <c r="D754" s="10"/>
      <c r="E754" s="376"/>
      <c r="F754" s="5"/>
      <c r="G754" s="1"/>
      <c r="H754" s="1"/>
    </row>
    <row r="755" spans="1:8" ht="19.5" customHeight="1">
      <c r="A755" s="5"/>
      <c r="B755" s="2"/>
      <c r="C755" s="3"/>
      <c r="D755" s="10"/>
      <c r="E755" s="376"/>
      <c r="F755" s="5"/>
      <c r="G755" s="1"/>
      <c r="H755" s="1"/>
    </row>
    <row r="756" spans="1:8" ht="19.5" customHeight="1">
      <c r="A756" s="5"/>
      <c r="B756" s="2"/>
      <c r="C756" s="3"/>
      <c r="D756" s="10"/>
      <c r="E756" s="376"/>
      <c r="F756" s="5"/>
      <c r="G756" s="1"/>
      <c r="H756" s="1"/>
    </row>
    <row r="757" spans="1:8" ht="19.5" customHeight="1">
      <c r="A757" s="5"/>
      <c r="B757" s="2"/>
      <c r="C757" s="3"/>
      <c r="D757" s="10"/>
      <c r="E757" s="376"/>
      <c r="F757" s="5"/>
      <c r="G757" s="1"/>
      <c r="H757" s="1"/>
    </row>
    <row r="758" spans="1:8" ht="19.5" customHeight="1">
      <c r="A758" s="5"/>
      <c r="B758" s="2"/>
      <c r="C758" s="3"/>
      <c r="D758" s="10"/>
      <c r="E758" s="376"/>
      <c r="F758" s="5"/>
      <c r="G758" s="1"/>
      <c r="H758" s="1"/>
    </row>
    <row r="759" spans="1:8" ht="19.5" customHeight="1">
      <c r="A759" s="5"/>
      <c r="B759" s="2"/>
      <c r="C759" s="3"/>
      <c r="D759" s="10"/>
      <c r="E759" s="376"/>
      <c r="F759" s="5"/>
      <c r="G759" s="1"/>
      <c r="H759" s="1"/>
    </row>
    <row r="760" spans="1:8" ht="19.5" customHeight="1">
      <c r="A760" s="5"/>
      <c r="B760" s="2"/>
      <c r="C760" s="3"/>
      <c r="D760" s="10"/>
      <c r="E760" s="376"/>
      <c r="F760" s="5"/>
      <c r="G760" s="1"/>
      <c r="H760" s="1"/>
    </row>
    <row r="761" spans="1:8" ht="19.5" customHeight="1">
      <c r="A761" s="5"/>
      <c r="B761" s="2"/>
      <c r="C761" s="3"/>
      <c r="D761" s="10"/>
      <c r="E761" s="376"/>
      <c r="F761" s="5"/>
      <c r="G761" s="1"/>
      <c r="H761" s="1"/>
    </row>
    <row r="762" spans="1:8" ht="19.5" customHeight="1">
      <c r="A762" s="5"/>
      <c r="B762" s="2"/>
      <c r="C762" s="3"/>
      <c r="D762" s="10"/>
      <c r="E762" s="376"/>
      <c r="F762" s="5"/>
      <c r="G762" s="1"/>
      <c r="H762" s="1"/>
    </row>
    <row r="763" spans="1:8" ht="19.5" customHeight="1">
      <c r="A763" s="5"/>
      <c r="B763" s="2"/>
      <c r="C763" s="3"/>
      <c r="D763" s="10"/>
      <c r="E763" s="376"/>
      <c r="F763" s="5"/>
      <c r="G763" s="1"/>
      <c r="H763" s="1"/>
    </row>
    <row r="764" spans="1:8" ht="19.5" customHeight="1">
      <c r="A764" s="5"/>
      <c r="B764" s="2"/>
      <c r="C764" s="3"/>
      <c r="D764" s="10"/>
      <c r="E764" s="376"/>
      <c r="F764" s="5"/>
      <c r="G764" s="1"/>
      <c r="H764" s="1"/>
    </row>
    <row r="765" spans="1:8" ht="19.5" customHeight="1">
      <c r="A765" s="5"/>
      <c r="B765" s="2"/>
      <c r="C765" s="3"/>
      <c r="D765" s="10"/>
      <c r="E765" s="376"/>
      <c r="F765" s="5"/>
      <c r="G765" s="1"/>
      <c r="H765" s="1"/>
    </row>
    <row r="766" spans="1:8" ht="19.5" customHeight="1">
      <c r="A766" s="5"/>
      <c r="B766" s="2"/>
      <c r="C766" s="3"/>
      <c r="D766" s="10"/>
      <c r="E766" s="376"/>
      <c r="F766" s="5"/>
      <c r="G766" s="1"/>
      <c r="H766" s="1"/>
    </row>
    <row r="767" spans="1:8" ht="19.5" customHeight="1">
      <c r="A767" s="5"/>
      <c r="B767" s="2"/>
      <c r="C767" s="3"/>
      <c r="D767" s="10"/>
      <c r="E767" s="376"/>
      <c r="F767" s="5"/>
      <c r="G767" s="1"/>
      <c r="H767" s="1"/>
    </row>
    <row r="768" spans="1:8" ht="19.5" customHeight="1">
      <c r="A768" s="5"/>
      <c r="B768" s="2"/>
      <c r="C768" s="3"/>
      <c r="D768" s="10"/>
      <c r="E768" s="376"/>
      <c r="F768" s="5"/>
      <c r="G768" s="1"/>
      <c r="H768" s="1"/>
    </row>
    <row r="769" spans="1:8" ht="19.5" customHeight="1">
      <c r="A769" s="5"/>
      <c r="B769" s="2"/>
      <c r="C769" s="3"/>
      <c r="D769" s="10"/>
      <c r="E769" s="376"/>
      <c r="F769" s="5"/>
      <c r="G769" s="1"/>
      <c r="H769" s="1"/>
    </row>
    <row r="770" spans="1:8" ht="19.5" customHeight="1">
      <c r="A770" s="5"/>
      <c r="B770" s="2"/>
      <c r="C770" s="3"/>
      <c r="D770" s="10"/>
      <c r="E770" s="376"/>
      <c r="F770" s="5"/>
      <c r="G770" s="1"/>
      <c r="H770" s="1"/>
    </row>
    <row r="771" spans="1:8" ht="19.5" customHeight="1">
      <c r="A771" s="5"/>
      <c r="B771" s="2"/>
      <c r="C771" s="3"/>
      <c r="D771" s="10"/>
      <c r="E771" s="376"/>
      <c r="F771" s="5"/>
      <c r="G771" s="1"/>
      <c r="H771" s="1"/>
    </row>
    <row r="772" spans="1:8" ht="19.5" customHeight="1">
      <c r="A772" s="5"/>
      <c r="B772" s="2"/>
      <c r="C772" s="3"/>
      <c r="D772" s="10"/>
      <c r="E772" s="376"/>
      <c r="F772" s="5"/>
      <c r="G772" s="1"/>
      <c r="H772" s="1"/>
    </row>
    <row r="773" spans="1:8" ht="19.5" customHeight="1">
      <c r="A773" s="5"/>
      <c r="B773" s="2"/>
      <c r="C773" s="3"/>
      <c r="D773" s="10"/>
      <c r="E773" s="376"/>
      <c r="F773" s="5"/>
      <c r="G773" s="1"/>
      <c r="H773" s="1"/>
    </row>
    <row r="774" spans="1:8" ht="19.5" customHeight="1">
      <c r="A774" s="5"/>
      <c r="B774" s="2"/>
      <c r="C774" s="3"/>
      <c r="D774" s="10"/>
      <c r="E774" s="376"/>
      <c r="F774" s="5"/>
      <c r="G774" s="1"/>
      <c r="H774" s="1"/>
    </row>
    <row r="775" spans="1:8" ht="19.5" customHeight="1">
      <c r="A775" s="5"/>
      <c r="B775" s="2"/>
      <c r="C775" s="3"/>
      <c r="D775" s="10"/>
      <c r="E775" s="376"/>
      <c r="F775" s="5"/>
      <c r="G775" s="1"/>
      <c r="H775" s="1"/>
    </row>
    <row r="776" spans="1:8" ht="19.5" customHeight="1">
      <c r="A776" s="5"/>
      <c r="B776" s="2"/>
      <c r="C776" s="3"/>
      <c r="D776" s="10"/>
      <c r="E776" s="376"/>
      <c r="F776" s="5"/>
      <c r="G776" s="1"/>
      <c r="H776" s="1"/>
    </row>
    <row r="777" spans="1:8" ht="19.5" customHeight="1">
      <c r="A777" s="5"/>
      <c r="B777" s="2"/>
      <c r="C777" s="3"/>
      <c r="D777" s="10"/>
      <c r="E777" s="376"/>
      <c r="F777" s="5"/>
      <c r="G777" s="1"/>
      <c r="H777" s="1"/>
    </row>
    <row r="778" spans="1:8" ht="19.5" customHeight="1">
      <c r="A778" s="5"/>
      <c r="B778" s="2"/>
      <c r="C778" s="3"/>
      <c r="D778" s="10"/>
      <c r="E778" s="376"/>
      <c r="F778" s="5"/>
      <c r="G778" s="1"/>
      <c r="H778" s="1"/>
    </row>
    <row r="779" spans="1:8" ht="19.5" customHeight="1">
      <c r="A779" s="5"/>
      <c r="B779" s="2"/>
      <c r="C779" s="3"/>
      <c r="D779" s="10"/>
      <c r="E779" s="376"/>
      <c r="F779" s="5"/>
      <c r="G779" s="1"/>
      <c r="H779" s="1"/>
    </row>
    <row r="780" spans="1:8" ht="19.5" customHeight="1">
      <c r="A780" s="5"/>
      <c r="B780" s="2"/>
      <c r="C780" s="3"/>
      <c r="D780" s="10"/>
      <c r="E780" s="376"/>
      <c r="F780" s="5"/>
      <c r="G780" s="1"/>
      <c r="H780" s="1"/>
    </row>
    <row r="781" spans="1:8" ht="19.5" customHeight="1">
      <c r="A781" s="5"/>
      <c r="B781" s="2"/>
      <c r="C781" s="3"/>
      <c r="D781" s="10"/>
      <c r="E781" s="376"/>
      <c r="F781" s="5"/>
      <c r="G781" s="1"/>
      <c r="H781" s="1"/>
    </row>
    <row r="782" spans="1:8" ht="19.5" customHeight="1">
      <c r="A782" s="5"/>
      <c r="B782" s="2"/>
      <c r="C782" s="3"/>
      <c r="D782" s="10"/>
      <c r="E782" s="376"/>
      <c r="F782" s="5"/>
      <c r="G782" s="1"/>
      <c r="H782" s="1"/>
    </row>
    <row r="783" spans="1:8" ht="19.5" customHeight="1">
      <c r="A783" s="5"/>
      <c r="B783" s="2"/>
      <c r="C783" s="3"/>
      <c r="D783" s="10"/>
      <c r="E783" s="376"/>
      <c r="F783" s="5"/>
      <c r="G783" s="1"/>
      <c r="H783" s="1"/>
    </row>
    <row r="784" spans="1:8" ht="19.5" customHeight="1">
      <c r="A784" s="5"/>
      <c r="B784" s="2"/>
      <c r="C784" s="3"/>
      <c r="D784" s="10"/>
      <c r="E784" s="376"/>
      <c r="F784" s="5"/>
      <c r="G784" s="1"/>
      <c r="H784" s="1"/>
    </row>
    <row r="785" spans="1:8" ht="19.5" customHeight="1">
      <c r="A785" s="5"/>
      <c r="B785" s="2"/>
      <c r="C785" s="3"/>
      <c r="D785" s="10"/>
      <c r="E785" s="376"/>
      <c r="F785" s="5"/>
      <c r="G785" s="1"/>
      <c r="H785" s="1"/>
    </row>
    <row r="786" spans="1:8" ht="19.5" customHeight="1">
      <c r="A786" s="5"/>
      <c r="B786" s="2"/>
      <c r="C786" s="3"/>
      <c r="D786" s="10"/>
      <c r="E786" s="376"/>
      <c r="F786" s="5"/>
      <c r="G786" s="1"/>
      <c r="H786" s="1"/>
    </row>
    <row r="787" spans="1:8" ht="19.5" customHeight="1">
      <c r="A787" s="5"/>
      <c r="B787" s="2"/>
      <c r="C787" s="3"/>
      <c r="D787" s="10"/>
      <c r="E787" s="376"/>
      <c r="F787" s="5"/>
      <c r="G787" s="1"/>
      <c r="H787" s="1"/>
    </row>
    <row r="788" spans="1:8" ht="19.5" customHeight="1">
      <c r="A788" s="5"/>
      <c r="B788" s="2"/>
      <c r="C788" s="3"/>
      <c r="D788" s="10"/>
      <c r="E788" s="376"/>
      <c r="F788" s="5"/>
      <c r="G788" s="1"/>
      <c r="H788" s="1"/>
    </row>
    <row r="789" spans="1:8" ht="19.5" customHeight="1">
      <c r="A789" s="5"/>
      <c r="B789" s="2"/>
      <c r="C789" s="3"/>
      <c r="D789" s="10"/>
      <c r="E789" s="376"/>
      <c r="F789" s="5"/>
      <c r="G789" s="1"/>
      <c r="H789" s="1"/>
    </row>
    <row r="790" spans="1:8" ht="19.5" customHeight="1">
      <c r="A790" s="5"/>
      <c r="B790" s="2"/>
      <c r="C790" s="3"/>
      <c r="D790" s="10"/>
      <c r="E790" s="376"/>
      <c r="F790" s="5"/>
      <c r="G790" s="1"/>
      <c r="H790" s="1"/>
    </row>
    <row r="791" spans="1:8" ht="19.5" customHeight="1">
      <c r="A791" s="5"/>
      <c r="B791" s="2"/>
      <c r="C791" s="3"/>
      <c r="D791" s="10"/>
      <c r="E791" s="376"/>
      <c r="F791" s="5"/>
      <c r="G791" s="1"/>
      <c r="H791" s="1"/>
    </row>
    <row r="792" spans="1:8" ht="19.5" customHeight="1">
      <c r="A792" s="5"/>
      <c r="B792" s="2"/>
      <c r="C792" s="3"/>
      <c r="D792" s="10"/>
      <c r="E792" s="376"/>
      <c r="F792" s="5"/>
      <c r="G792" s="1"/>
      <c r="H792" s="1"/>
    </row>
    <row r="793" spans="1:8" ht="19.5" customHeight="1">
      <c r="A793" s="5"/>
      <c r="B793" s="2"/>
      <c r="C793" s="3"/>
      <c r="D793" s="10"/>
      <c r="E793" s="376"/>
      <c r="F793" s="5"/>
      <c r="G793" s="1"/>
      <c r="H793" s="1"/>
    </row>
    <row r="794" spans="1:8" ht="19.5" customHeight="1">
      <c r="A794" s="5"/>
      <c r="B794" s="2"/>
      <c r="C794" s="3"/>
      <c r="D794" s="10"/>
      <c r="E794" s="376"/>
      <c r="F794" s="5"/>
      <c r="G794" s="1"/>
      <c r="H794" s="1"/>
    </row>
    <row r="795" spans="1:8" ht="19.5" customHeight="1">
      <c r="A795" s="5"/>
      <c r="B795" s="2"/>
      <c r="C795" s="3"/>
      <c r="D795" s="10"/>
      <c r="E795" s="376"/>
      <c r="F795" s="5"/>
      <c r="G795" s="1"/>
      <c r="H795" s="1"/>
    </row>
    <row r="796" spans="1:8" ht="19.5" customHeight="1">
      <c r="A796" s="5"/>
      <c r="B796" s="2"/>
      <c r="C796" s="3"/>
      <c r="D796" s="10"/>
      <c r="E796" s="376"/>
      <c r="F796" s="5"/>
      <c r="G796" s="1"/>
      <c r="H796" s="1"/>
    </row>
    <row r="797" spans="1:8" ht="19.5" customHeight="1">
      <c r="A797" s="5"/>
      <c r="B797" s="2"/>
      <c r="C797" s="3"/>
      <c r="D797" s="10"/>
      <c r="E797" s="376"/>
      <c r="F797" s="5"/>
      <c r="G797" s="1"/>
      <c r="H797" s="1"/>
    </row>
    <row r="798" spans="1:8" ht="19.5" customHeight="1">
      <c r="A798" s="5"/>
      <c r="B798" s="2"/>
      <c r="C798" s="3"/>
      <c r="D798" s="10"/>
      <c r="E798" s="376"/>
      <c r="F798" s="5"/>
      <c r="G798" s="1"/>
      <c r="H798" s="1"/>
    </row>
    <row r="799" spans="1:8" ht="19.5" customHeight="1">
      <c r="A799" s="5"/>
      <c r="B799" s="2"/>
      <c r="C799" s="3"/>
      <c r="D799" s="10"/>
      <c r="E799" s="376"/>
      <c r="F799" s="5"/>
      <c r="G799" s="1"/>
      <c r="H799" s="1"/>
    </row>
    <row r="800" spans="1:8" ht="19.5" customHeight="1">
      <c r="A800" s="5"/>
      <c r="B800" s="2"/>
      <c r="C800" s="3"/>
      <c r="D800" s="10"/>
      <c r="E800" s="376"/>
      <c r="F800" s="5"/>
      <c r="G800" s="1"/>
      <c r="H800" s="1"/>
    </row>
    <row r="801" spans="1:8" ht="19.5" customHeight="1">
      <c r="A801" s="5"/>
      <c r="B801" s="2"/>
      <c r="C801" s="3"/>
      <c r="D801" s="10"/>
      <c r="E801" s="376"/>
      <c r="F801" s="5"/>
      <c r="G801" s="1"/>
      <c r="H801" s="1"/>
    </row>
    <row r="802" spans="1:8" ht="19.5" customHeight="1">
      <c r="A802" s="5"/>
      <c r="B802" s="2"/>
      <c r="C802" s="3"/>
      <c r="D802" s="10"/>
      <c r="E802" s="376"/>
      <c r="F802" s="5"/>
      <c r="G802" s="1"/>
      <c r="H802" s="1"/>
    </row>
    <row r="803" spans="1:8" ht="19.5" customHeight="1">
      <c r="A803" s="5"/>
      <c r="B803" s="2"/>
      <c r="C803" s="3"/>
      <c r="D803" s="10"/>
      <c r="E803" s="376"/>
      <c r="F803" s="5"/>
      <c r="G803" s="1"/>
      <c r="H803" s="1"/>
    </row>
    <row r="804" spans="1:8" ht="19.5" customHeight="1">
      <c r="A804" s="5"/>
      <c r="B804" s="2"/>
      <c r="C804" s="3"/>
      <c r="D804" s="10"/>
      <c r="E804" s="376"/>
      <c r="F804" s="5"/>
      <c r="G804" s="1"/>
      <c r="H804" s="1"/>
    </row>
    <row r="805" spans="1:8" ht="19.5" customHeight="1">
      <c r="A805" s="5"/>
      <c r="B805" s="2"/>
      <c r="C805" s="3"/>
      <c r="D805" s="10"/>
      <c r="E805" s="376"/>
      <c r="F805" s="5"/>
      <c r="G805" s="1"/>
      <c r="H805" s="1"/>
    </row>
    <row r="806" spans="1:8" ht="19.5" customHeight="1">
      <c r="A806" s="5"/>
      <c r="B806" s="2"/>
      <c r="C806" s="3"/>
      <c r="D806" s="10"/>
      <c r="E806" s="376"/>
      <c r="F806" s="5"/>
      <c r="G806" s="1"/>
      <c r="H806" s="1"/>
    </row>
    <row r="807" spans="1:8" ht="19.5" customHeight="1">
      <c r="A807" s="5"/>
      <c r="B807" s="2"/>
      <c r="C807" s="3"/>
      <c r="D807" s="10"/>
      <c r="E807" s="376"/>
      <c r="F807" s="5"/>
      <c r="G807" s="1"/>
      <c r="H807" s="1"/>
    </row>
    <row r="808" spans="1:8" ht="19.5" customHeight="1">
      <c r="A808" s="5"/>
      <c r="B808" s="2"/>
      <c r="C808" s="3"/>
      <c r="D808" s="10"/>
      <c r="E808" s="376"/>
      <c r="F808" s="5"/>
      <c r="G808" s="1"/>
      <c r="H808" s="1"/>
    </row>
    <row r="809" spans="1:8" ht="19.5" customHeight="1">
      <c r="A809" s="5"/>
      <c r="B809" s="2"/>
      <c r="C809" s="3"/>
      <c r="D809" s="10"/>
      <c r="E809" s="376"/>
      <c r="F809" s="5"/>
      <c r="G809" s="1"/>
      <c r="H809" s="1"/>
    </row>
    <row r="810" spans="1:8" ht="19.5" customHeight="1">
      <c r="A810" s="5"/>
      <c r="B810" s="2"/>
      <c r="C810" s="3"/>
      <c r="D810" s="10"/>
      <c r="E810" s="376"/>
      <c r="F810" s="5"/>
      <c r="G810" s="1"/>
      <c r="H810" s="1"/>
    </row>
    <row r="811" spans="1:8" ht="19.5" customHeight="1">
      <c r="A811" s="5"/>
      <c r="B811" s="2"/>
      <c r="C811" s="3"/>
      <c r="D811" s="10"/>
      <c r="E811" s="376"/>
      <c r="F811" s="5"/>
      <c r="G811" s="1"/>
      <c r="H811" s="1"/>
    </row>
    <row r="812" spans="1:8" ht="19.5" customHeight="1">
      <c r="A812" s="5"/>
      <c r="B812" s="2"/>
      <c r="C812" s="3"/>
      <c r="D812" s="10"/>
      <c r="E812" s="376"/>
      <c r="F812" s="5"/>
      <c r="G812" s="1"/>
      <c r="H812" s="1"/>
    </row>
    <row r="813" spans="1:8" ht="19.5" customHeight="1">
      <c r="A813" s="5"/>
      <c r="B813" s="2"/>
      <c r="C813" s="3"/>
      <c r="D813" s="10"/>
      <c r="E813" s="376"/>
      <c r="F813" s="5"/>
      <c r="G813" s="1"/>
      <c r="H813" s="1"/>
    </row>
    <row r="814" spans="1:8" ht="19.5" customHeight="1">
      <c r="A814" s="5"/>
      <c r="B814" s="2"/>
      <c r="C814" s="3"/>
      <c r="D814" s="10"/>
      <c r="E814" s="376"/>
      <c r="F814" s="5"/>
      <c r="G814" s="1"/>
      <c r="H814" s="1"/>
    </row>
    <row r="815" spans="1:8" ht="19.5" customHeight="1">
      <c r="A815" s="5"/>
      <c r="B815" s="2"/>
      <c r="C815" s="3"/>
      <c r="D815" s="10"/>
      <c r="E815" s="376"/>
      <c r="F815" s="5"/>
      <c r="G815" s="1"/>
      <c r="H815" s="1"/>
    </row>
    <row r="816" spans="1:8" ht="19.5" customHeight="1">
      <c r="A816" s="5"/>
      <c r="B816" s="2"/>
      <c r="C816" s="3"/>
      <c r="D816" s="10"/>
      <c r="E816" s="376"/>
      <c r="F816" s="5"/>
      <c r="G816" s="1"/>
      <c r="H816" s="1"/>
    </row>
    <row r="817" spans="1:8" ht="19.5" customHeight="1">
      <c r="A817" s="5"/>
      <c r="B817" s="2"/>
      <c r="C817" s="3"/>
      <c r="D817" s="10"/>
      <c r="E817" s="376"/>
      <c r="F817" s="5"/>
      <c r="G817" s="1"/>
      <c r="H817" s="1"/>
    </row>
    <row r="818" spans="1:8" ht="19.5" customHeight="1">
      <c r="A818" s="5"/>
      <c r="B818" s="2"/>
      <c r="C818" s="3"/>
      <c r="D818" s="10"/>
      <c r="E818" s="376"/>
      <c r="F818" s="5"/>
      <c r="G818" s="1"/>
      <c r="H818" s="1"/>
    </row>
    <row r="819" spans="1:8" ht="19.5" customHeight="1">
      <c r="A819" s="5"/>
      <c r="B819" s="2"/>
      <c r="C819" s="3"/>
      <c r="D819" s="10"/>
      <c r="E819" s="376"/>
      <c r="F819" s="5"/>
      <c r="G819" s="1"/>
      <c r="H819" s="1"/>
    </row>
    <row r="820" spans="1:8" ht="19.5" customHeight="1">
      <c r="A820" s="5"/>
      <c r="B820" s="2"/>
      <c r="C820" s="3"/>
      <c r="D820" s="10"/>
      <c r="E820" s="376"/>
      <c r="F820" s="5"/>
      <c r="G820" s="1"/>
      <c r="H820" s="1"/>
    </row>
    <row r="821" spans="1:8" ht="19.5" customHeight="1">
      <c r="A821" s="5"/>
      <c r="B821" s="2"/>
      <c r="C821" s="3"/>
      <c r="D821" s="10"/>
      <c r="E821" s="376"/>
      <c r="F821" s="5"/>
      <c r="G821" s="1"/>
      <c r="H821" s="1"/>
    </row>
    <row r="822" spans="1:8" ht="19.5" customHeight="1">
      <c r="A822" s="5"/>
      <c r="B822" s="2"/>
      <c r="C822" s="3"/>
      <c r="D822" s="10"/>
      <c r="E822" s="376"/>
      <c r="F822" s="5"/>
      <c r="G822" s="1"/>
      <c r="H822" s="1"/>
    </row>
    <row r="823" spans="1:8" ht="19.5" customHeight="1">
      <c r="A823" s="5"/>
      <c r="B823" s="2"/>
      <c r="C823" s="3"/>
      <c r="D823" s="10"/>
      <c r="E823" s="376"/>
      <c r="F823" s="5"/>
      <c r="G823" s="1"/>
      <c r="H823" s="1"/>
    </row>
    <row r="824" spans="1:8" ht="19.5" customHeight="1">
      <c r="A824" s="5"/>
      <c r="B824" s="2"/>
      <c r="C824" s="3"/>
      <c r="D824" s="10"/>
      <c r="E824" s="376"/>
      <c r="F824" s="5"/>
      <c r="G824" s="1"/>
      <c r="H824" s="1"/>
    </row>
    <row r="825" spans="1:8" ht="19.5" customHeight="1">
      <c r="A825" s="5"/>
      <c r="B825" s="2"/>
      <c r="C825" s="3"/>
      <c r="D825" s="10"/>
      <c r="E825" s="376"/>
      <c r="F825" s="5"/>
      <c r="G825" s="1"/>
      <c r="H825" s="1"/>
    </row>
    <row r="826" spans="1:8" ht="19.5" customHeight="1">
      <c r="A826" s="5"/>
      <c r="B826" s="2"/>
      <c r="C826" s="3"/>
      <c r="D826" s="10"/>
      <c r="E826" s="376"/>
      <c r="F826" s="5"/>
      <c r="G826" s="1"/>
      <c r="H826" s="1"/>
    </row>
    <row r="827" spans="1:8" ht="19.5" customHeight="1">
      <c r="A827" s="5"/>
      <c r="B827" s="2"/>
      <c r="C827" s="3"/>
      <c r="D827" s="10"/>
      <c r="E827" s="376"/>
      <c r="F827" s="5"/>
      <c r="G827" s="1"/>
      <c r="H827" s="1"/>
    </row>
    <row r="828" spans="1:8" ht="19.5" customHeight="1">
      <c r="A828" s="5"/>
      <c r="B828" s="2"/>
      <c r="C828" s="3"/>
      <c r="D828" s="10"/>
      <c r="E828" s="376"/>
      <c r="F828" s="5"/>
      <c r="G828" s="1"/>
      <c r="H828" s="1"/>
    </row>
    <row r="829" spans="1:8" ht="19.5" customHeight="1">
      <c r="A829" s="5"/>
      <c r="B829" s="2"/>
      <c r="C829" s="3"/>
      <c r="D829" s="10"/>
      <c r="E829" s="376"/>
      <c r="F829" s="5"/>
      <c r="G829" s="1"/>
      <c r="H829" s="1"/>
    </row>
    <row r="830" spans="1:8" ht="19.5" customHeight="1">
      <c r="A830" s="5"/>
      <c r="B830" s="2"/>
      <c r="C830" s="3"/>
      <c r="D830" s="10"/>
      <c r="E830" s="376"/>
      <c r="F830" s="5"/>
      <c r="G830" s="1"/>
      <c r="H830" s="1"/>
    </row>
    <row r="831" spans="1:8" ht="19.5" customHeight="1">
      <c r="A831" s="5"/>
      <c r="B831" s="2"/>
      <c r="C831" s="3"/>
      <c r="D831" s="10"/>
      <c r="E831" s="376"/>
      <c r="F831" s="5"/>
      <c r="G831" s="1"/>
      <c r="H831" s="1"/>
    </row>
    <row r="832" spans="1:8" ht="19.5" customHeight="1">
      <c r="A832" s="5"/>
      <c r="B832" s="2"/>
      <c r="C832" s="3"/>
      <c r="D832" s="10"/>
      <c r="E832" s="376"/>
      <c r="F832" s="5"/>
      <c r="G832" s="1"/>
      <c r="H832" s="1"/>
    </row>
    <row r="833" spans="1:8" ht="19.5" customHeight="1">
      <c r="A833" s="5"/>
      <c r="B833" s="2"/>
      <c r="C833" s="3"/>
      <c r="D833" s="10"/>
      <c r="E833" s="376"/>
      <c r="F833" s="5"/>
      <c r="G833" s="1"/>
      <c r="H833" s="1"/>
    </row>
    <row r="834" spans="1:8" ht="19.5" customHeight="1">
      <c r="A834" s="5"/>
      <c r="B834" s="2"/>
      <c r="C834" s="3"/>
      <c r="D834" s="10"/>
      <c r="E834" s="376"/>
      <c r="F834" s="5"/>
      <c r="G834" s="1"/>
      <c r="H834" s="1"/>
    </row>
    <row r="835" spans="1:8" ht="19.5" customHeight="1">
      <c r="A835" s="5"/>
      <c r="B835" s="2"/>
      <c r="C835" s="3"/>
      <c r="D835" s="10"/>
      <c r="E835" s="376"/>
      <c r="F835" s="5"/>
      <c r="G835" s="1"/>
      <c r="H835" s="1"/>
    </row>
    <row r="836" spans="1:8" ht="19.5" customHeight="1">
      <c r="A836" s="5"/>
      <c r="B836" s="2"/>
      <c r="C836" s="3"/>
      <c r="D836" s="10"/>
      <c r="E836" s="376"/>
      <c r="F836" s="5"/>
      <c r="G836" s="1"/>
      <c r="H836" s="1"/>
    </row>
    <row r="837" spans="1:8" ht="19.5" customHeight="1">
      <c r="A837" s="5"/>
      <c r="B837" s="2"/>
      <c r="C837" s="3"/>
      <c r="D837" s="10"/>
      <c r="E837" s="376"/>
      <c r="F837" s="5"/>
      <c r="G837" s="1"/>
      <c r="H837" s="1"/>
    </row>
    <row r="838" spans="1:8" ht="19.5" customHeight="1">
      <c r="A838" s="5"/>
      <c r="B838" s="2"/>
      <c r="C838" s="3"/>
      <c r="D838" s="10"/>
      <c r="E838" s="376"/>
      <c r="F838" s="5"/>
      <c r="G838" s="1"/>
      <c r="H838" s="1"/>
    </row>
    <row r="839" spans="1:8" ht="19.5" customHeight="1">
      <c r="A839" s="5"/>
      <c r="B839" s="2"/>
      <c r="C839" s="3"/>
      <c r="D839" s="10"/>
      <c r="E839" s="376"/>
      <c r="F839" s="5"/>
      <c r="G839" s="1"/>
      <c r="H839" s="1"/>
    </row>
    <row r="840" spans="1:8" ht="19.5" customHeight="1">
      <c r="A840" s="5"/>
      <c r="B840" s="2"/>
      <c r="C840" s="3"/>
      <c r="D840" s="10"/>
      <c r="E840" s="376"/>
      <c r="F840" s="5"/>
      <c r="G840" s="1"/>
      <c r="H840" s="1"/>
    </row>
    <row r="841" spans="1:8" ht="19.5" customHeight="1">
      <c r="A841" s="5"/>
      <c r="B841" s="2"/>
      <c r="C841" s="3"/>
      <c r="D841" s="10"/>
      <c r="E841" s="376"/>
      <c r="F841" s="5"/>
      <c r="G841" s="1"/>
      <c r="H841" s="1"/>
    </row>
    <row r="842" spans="1:8" ht="19.5" customHeight="1">
      <c r="A842" s="5"/>
      <c r="B842" s="2"/>
      <c r="C842" s="3"/>
      <c r="D842" s="10"/>
      <c r="E842" s="376"/>
      <c r="F842" s="5"/>
      <c r="G842" s="1"/>
      <c r="H842" s="1"/>
    </row>
    <row r="843" spans="1:8" ht="19.5" customHeight="1">
      <c r="A843" s="5"/>
      <c r="B843" s="2"/>
      <c r="C843" s="3"/>
      <c r="D843" s="10"/>
      <c r="E843" s="376"/>
      <c r="F843" s="5"/>
      <c r="G843" s="1"/>
      <c r="H843" s="1"/>
    </row>
    <row r="844" spans="1:8" ht="19.5" customHeight="1">
      <c r="A844" s="5"/>
      <c r="B844" s="2"/>
      <c r="C844" s="3"/>
      <c r="D844" s="10"/>
      <c r="E844" s="376"/>
      <c r="F844" s="5"/>
      <c r="G844" s="1"/>
      <c r="H844" s="1"/>
    </row>
    <row r="845" spans="1:8" ht="19.5" customHeight="1">
      <c r="A845" s="5"/>
      <c r="B845" s="2"/>
      <c r="C845" s="3"/>
      <c r="D845" s="10"/>
      <c r="E845" s="376"/>
      <c r="F845" s="5"/>
      <c r="G845" s="1"/>
      <c r="H845" s="1"/>
    </row>
    <row r="846" spans="1:8" ht="19.5" customHeight="1">
      <c r="A846" s="5"/>
      <c r="B846" s="2"/>
      <c r="C846" s="3"/>
      <c r="D846" s="10"/>
      <c r="E846" s="376"/>
      <c r="F846" s="5"/>
      <c r="G846" s="1"/>
      <c r="H846" s="1"/>
    </row>
    <row r="847" spans="1:8" ht="19.5" customHeight="1">
      <c r="A847" s="5"/>
      <c r="B847" s="2"/>
      <c r="C847" s="3"/>
      <c r="D847" s="10"/>
      <c r="E847" s="376"/>
      <c r="F847" s="5"/>
      <c r="G847" s="1"/>
      <c r="H847" s="1"/>
    </row>
    <row r="848" spans="1:8" ht="19.5" customHeight="1">
      <c r="A848" s="5"/>
      <c r="B848" s="2"/>
      <c r="C848" s="3"/>
      <c r="D848" s="10"/>
      <c r="E848" s="376"/>
      <c r="F848" s="5"/>
      <c r="G848" s="1"/>
      <c r="H848" s="1"/>
    </row>
    <row r="849" spans="1:8" ht="19.5" customHeight="1">
      <c r="A849" s="5"/>
      <c r="B849" s="2"/>
      <c r="C849" s="3"/>
      <c r="D849" s="10"/>
      <c r="E849" s="376"/>
      <c r="F849" s="5"/>
      <c r="G849" s="1"/>
      <c r="H849" s="1"/>
    </row>
    <row r="850" spans="1:8" ht="19.5" customHeight="1">
      <c r="A850" s="5"/>
      <c r="B850" s="2"/>
      <c r="C850" s="3"/>
      <c r="D850" s="10"/>
      <c r="E850" s="376"/>
      <c r="F850" s="5"/>
      <c r="G850" s="1"/>
      <c r="H850" s="1"/>
    </row>
    <row r="851" spans="1:8" ht="19.5" customHeight="1">
      <c r="A851" s="5"/>
      <c r="B851" s="2"/>
      <c r="C851" s="3"/>
      <c r="D851" s="10"/>
      <c r="E851" s="376"/>
      <c r="F851" s="5"/>
      <c r="G851" s="1"/>
      <c r="H851" s="1"/>
    </row>
    <row r="852" spans="1:8" ht="19.5" customHeight="1">
      <c r="A852" s="5"/>
      <c r="B852" s="2"/>
      <c r="C852" s="3"/>
      <c r="D852" s="10"/>
      <c r="E852" s="376"/>
      <c r="F852" s="5"/>
      <c r="G852" s="1"/>
      <c r="H852" s="1"/>
    </row>
    <row r="853" spans="1:8" ht="19.5" customHeight="1">
      <c r="A853" s="5"/>
      <c r="B853" s="2"/>
      <c r="C853" s="3"/>
      <c r="D853" s="10"/>
      <c r="E853" s="376"/>
      <c r="F853" s="5"/>
      <c r="G853" s="1"/>
      <c r="H853" s="1"/>
    </row>
    <row r="854" spans="1:8" ht="19.5" customHeight="1">
      <c r="A854" s="5"/>
      <c r="B854" s="2"/>
      <c r="C854" s="3"/>
      <c r="D854" s="10"/>
      <c r="E854" s="376"/>
      <c r="F854" s="5"/>
      <c r="G854" s="1"/>
      <c r="H854" s="1"/>
    </row>
    <row r="855" spans="1:8" ht="19.5" customHeight="1">
      <c r="A855" s="5"/>
      <c r="B855" s="2"/>
      <c r="C855" s="3"/>
      <c r="D855" s="10"/>
      <c r="E855" s="376"/>
      <c r="F855" s="5"/>
      <c r="G855" s="1"/>
      <c r="H855" s="1"/>
    </row>
    <row r="856" spans="1:8" ht="19.5" customHeight="1">
      <c r="A856" s="5"/>
      <c r="B856" s="2"/>
      <c r="C856" s="3"/>
      <c r="D856" s="10"/>
      <c r="E856" s="376"/>
      <c r="F856" s="5"/>
      <c r="G856" s="1"/>
      <c r="H856" s="1"/>
    </row>
    <row r="857" spans="1:8" ht="19.5" customHeight="1">
      <c r="A857" s="5"/>
      <c r="B857" s="2"/>
      <c r="C857" s="3"/>
      <c r="D857" s="10"/>
      <c r="E857" s="376"/>
      <c r="F857" s="5"/>
      <c r="G857" s="1"/>
      <c r="H857" s="1"/>
    </row>
    <row r="858" spans="1:8" ht="19.5" customHeight="1">
      <c r="A858" s="5"/>
      <c r="B858" s="2"/>
      <c r="C858" s="3"/>
      <c r="D858" s="10"/>
      <c r="E858" s="376"/>
      <c r="F858" s="5"/>
      <c r="G858" s="1"/>
      <c r="H858" s="1"/>
    </row>
    <row r="859" spans="1:8" ht="19.5" customHeight="1">
      <c r="A859" s="5"/>
      <c r="B859" s="2"/>
      <c r="C859" s="3"/>
      <c r="D859" s="10"/>
      <c r="E859" s="376"/>
      <c r="F859" s="5"/>
      <c r="G859" s="1"/>
      <c r="H859" s="1"/>
    </row>
    <row r="860" spans="1:8" ht="19.5" customHeight="1">
      <c r="A860" s="5"/>
      <c r="B860" s="2"/>
      <c r="C860" s="3"/>
      <c r="D860" s="10"/>
      <c r="E860" s="376"/>
      <c r="F860" s="5"/>
      <c r="G860" s="1"/>
      <c r="H860" s="1"/>
    </row>
    <row r="861" spans="1:8" ht="19.5" customHeight="1">
      <c r="A861" s="5"/>
      <c r="B861" s="2"/>
      <c r="C861" s="3"/>
      <c r="D861" s="10"/>
      <c r="E861" s="376"/>
      <c r="F861" s="5"/>
      <c r="G861" s="1"/>
      <c r="H861" s="1"/>
    </row>
    <row r="862" spans="1:8" ht="19.5" customHeight="1">
      <c r="A862" s="5"/>
      <c r="B862" s="2"/>
      <c r="C862" s="3"/>
      <c r="D862" s="10"/>
      <c r="E862" s="376"/>
      <c r="F862" s="5"/>
      <c r="G862" s="1"/>
      <c r="H862" s="1"/>
    </row>
    <row r="863" spans="1:8" ht="19.5" customHeight="1">
      <c r="A863" s="5"/>
      <c r="B863" s="2"/>
      <c r="C863" s="3"/>
      <c r="D863" s="10"/>
      <c r="E863" s="376"/>
      <c r="F863" s="5"/>
      <c r="G863" s="1"/>
      <c r="H863" s="1"/>
    </row>
    <row r="864" spans="1:8" ht="19.5" customHeight="1">
      <c r="A864" s="5"/>
      <c r="B864" s="2"/>
      <c r="C864" s="3"/>
      <c r="D864" s="10"/>
      <c r="E864" s="376"/>
      <c r="F864" s="5"/>
      <c r="G864" s="1"/>
      <c r="H864" s="1"/>
    </row>
    <row r="865" spans="1:8" ht="19.5" customHeight="1">
      <c r="A865" s="5"/>
      <c r="B865" s="2"/>
      <c r="C865" s="3"/>
      <c r="D865" s="10"/>
      <c r="E865" s="376"/>
      <c r="F865" s="5"/>
      <c r="G865" s="1"/>
      <c r="H865" s="1"/>
    </row>
    <row r="866" spans="1:8" ht="19.5" customHeight="1">
      <c r="A866" s="5"/>
      <c r="B866" s="2"/>
      <c r="C866" s="3"/>
      <c r="D866" s="10"/>
      <c r="E866" s="376"/>
      <c r="F866" s="5"/>
      <c r="G866" s="1"/>
      <c r="H866" s="1"/>
    </row>
    <row r="867" spans="1:8" ht="19.5" customHeight="1">
      <c r="A867" s="5"/>
      <c r="B867" s="2"/>
      <c r="C867" s="3"/>
      <c r="D867" s="10"/>
      <c r="E867" s="376"/>
      <c r="F867" s="5"/>
      <c r="G867" s="1"/>
      <c r="H867" s="1"/>
    </row>
    <row r="868" spans="1:8" ht="19.5" customHeight="1">
      <c r="A868" s="5"/>
      <c r="B868" s="2"/>
      <c r="C868" s="3"/>
      <c r="D868" s="10"/>
      <c r="E868" s="376"/>
      <c r="F868" s="5"/>
      <c r="G868" s="1"/>
      <c r="H868" s="1"/>
    </row>
    <row r="869" spans="1:8" ht="19.5" customHeight="1">
      <c r="A869" s="5"/>
      <c r="B869" s="2"/>
      <c r="C869" s="3"/>
      <c r="D869" s="10"/>
      <c r="E869" s="376"/>
      <c r="F869" s="5"/>
      <c r="G869" s="1"/>
      <c r="H869" s="1"/>
    </row>
    <row r="870" spans="1:8" ht="19.5" customHeight="1">
      <c r="A870" s="5"/>
      <c r="B870" s="2"/>
      <c r="C870" s="3"/>
      <c r="D870" s="10"/>
      <c r="E870" s="376"/>
      <c r="F870" s="5"/>
      <c r="G870" s="1"/>
      <c r="H870" s="1"/>
    </row>
    <row r="871" spans="1:8" ht="19.5" customHeight="1">
      <c r="A871" s="5"/>
      <c r="B871" s="2"/>
      <c r="C871" s="3"/>
      <c r="D871" s="10"/>
      <c r="E871" s="376"/>
      <c r="F871" s="5"/>
      <c r="G871" s="1"/>
      <c r="H871" s="1"/>
    </row>
    <row r="872" spans="1:8" ht="19.5" customHeight="1">
      <c r="A872" s="5"/>
      <c r="B872" s="2"/>
      <c r="C872" s="3"/>
      <c r="D872" s="10"/>
      <c r="E872" s="376"/>
      <c r="F872" s="5"/>
      <c r="G872" s="1"/>
      <c r="H872" s="1"/>
    </row>
    <row r="873" spans="1:8" ht="19.5" customHeight="1">
      <c r="A873" s="5"/>
      <c r="B873" s="2"/>
      <c r="C873" s="3"/>
      <c r="D873" s="10"/>
      <c r="E873" s="376"/>
      <c r="F873" s="5"/>
      <c r="G873" s="1"/>
      <c r="H873" s="1"/>
    </row>
    <row r="874" spans="1:8" ht="19.5" customHeight="1">
      <c r="A874" s="5"/>
      <c r="B874" s="2"/>
      <c r="C874" s="3"/>
      <c r="D874" s="10"/>
      <c r="E874" s="376"/>
      <c r="F874" s="5"/>
      <c r="G874" s="1"/>
      <c r="H874" s="1"/>
    </row>
    <row r="875" spans="1:8" ht="19.5" customHeight="1">
      <c r="A875" s="5"/>
      <c r="B875" s="2"/>
      <c r="C875" s="3"/>
      <c r="D875" s="10"/>
      <c r="E875" s="376"/>
      <c r="F875" s="5"/>
      <c r="G875" s="1"/>
      <c r="H875" s="1"/>
    </row>
    <row r="876" spans="1:8" ht="19.5" customHeight="1">
      <c r="A876" s="5"/>
      <c r="B876" s="2"/>
      <c r="C876" s="3"/>
      <c r="D876" s="10"/>
      <c r="E876" s="376"/>
      <c r="F876" s="5"/>
      <c r="G876" s="1"/>
      <c r="H876" s="1"/>
    </row>
    <row r="877" spans="1:8" ht="19.5" customHeight="1">
      <c r="A877" s="5"/>
      <c r="B877" s="2"/>
      <c r="C877" s="3"/>
      <c r="D877" s="10"/>
      <c r="E877" s="376"/>
      <c r="F877" s="5"/>
      <c r="G877" s="1"/>
      <c r="H877" s="1"/>
    </row>
    <row r="878" spans="1:8" ht="19.5" customHeight="1">
      <c r="A878" s="5"/>
      <c r="B878" s="2"/>
      <c r="C878" s="3"/>
      <c r="D878" s="10"/>
      <c r="E878" s="376"/>
      <c r="F878" s="5"/>
      <c r="G878" s="1"/>
      <c r="H878" s="1"/>
    </row>
    <row r="879" spans="1:8" ht="19.5" customHeight="1">
      <c r="A879" s="5"/>
      <c r="B879" s="2"/>
      <c r="C879" s="3"/>
      <c r="D879" s="10"/>
      <c r="E879" s="376"/>
      <c r="F879" s="5"/>
      <c r="G879" s="1"/>
      <c r="H879" s="1"/>
    </row>
    <row r="880" spans="1:8" ht="19.5" customHeight="1">
      <c r="A880" s="5"/>
      <c r="B880" s="2"/>
      <c r="C880" s="3"/>
      <c r="D880" s="10"/>
      <c r="E880" s="376"/>
      <c r="F880" s="5"/>
      <c r="G880" s="1"/>
      <c r="H880" s="1"/>
    </row>
    <row r="881" spans="1:8" ht="19.5" customHeight="1">
      <c r="A881" s="5"/>
      <c r="B881" s="2"/>
      <c r="C881" s="3"/>
      <c r="D881" s="10"/>
      <c r="E881" s="376"/>
      <c r="F881" s="5"/>
      <c r="G881" s="1"/>
      <c r="H881" s="1"/>
    </row>
    <row r="882" spans="1:8" ht="19.5" customHeight="1">
      <c r="A882" s="5"/>
      <c r="B882" s="2"/>
      <c r="C882" s="3"/>
      <c r="D882" s="10"/>
      <c r="E882" s="376"/>
      <c r="F882" s="5"/>
      <c r="G882" s="1"/>
      <c r="H882" s="1"/>
    </row>
    <row r="883" spans="1:8" ht="19.5" customHeight="1">
      <c r="A883" s="5"/>
      <c r="B883" s="2"/>
      <c r="C883" s="3"/>
      <c r="D883" s="10"/>
      <c r="E883" s="376"/>
      <c r="F883" s="5"/>
      <c r="G883" s="1"/>
      <c r="H883" s="1"/>
    </row>
    <row r="884" spans="1:8" ht="19.5" customHeight="1">
      <c r="A884" s="5"/>
      <c r="B884" s="2"/>
      <c r="C884" s="3"/>
      <c r="D884" s="10"/>
      <c r="E884" s="376"/>
      <c r="F884" s="5"/>
      <c r="G884" s="1"/>
      <c r="H884" s="1"/>
    </row>
    <row r="885" spans="1:8" ht="19.5" customHeight="1">
      <c r="A885" s="5"/>
      <c r="B885" s="2"/>
      <c r="C885" s="3"/>
      <c r="D885" s="10"/>
      <c r="E885" s="376"/>
      <c r="F885" s="5"/>
      <c r="G885" s="1"/>
      <c r="H885" s="1"/>
    </row>
    <row r="886" spans="1:8" ht="19.5" customHeight="1">
      <c r="A886" s="5"/>
      <c r="B886" s="2"/>
      <c r="C886" s="3"/>
      <c r="D886" s="10"/>
      <c r="E886" s="376"/>
      <c r="F886" s="5"/>
      <c r="G886" s="1"/>
      <c r="H886" s="1"/>
    </row>
    <row r="887" spans="1:8" ht="19.5" customHeight="1">
      <c r="A887" s="5"/>
      <c r="B887" s="2"/>
      <c r="C887" s="3"/>
      <c r="D887" s="10"/>
      <c r="E887" s="376"/>
      <c r="F887" s="5"/>
      <c r="G887" s="1"/>
      <c r="H887" s="1"/>
    </row>
    <row r="888" spans="1:8" ht="19.5" customHeight="1">
      <c r="A888" s="5"/>
      <c r="B888" s="2"/>
      <c r="C888" s="3"/>
      <c r="D888" s="10"/>
      <c r="E888" s="376"/>
      <c r="F888" s="5"/>
      <c r="G888" s="1"/>
      <c r="H888" s="1"/>
    </row>
    <row r="889" spans="1:8" ht="19.5" customHeight="1">
      <c r="A889" s="5"/>
      <c r="B889" s="2"/>
      <c r="C889" s="3"/>
      <c r="D889" s="10"/>
      <c r="E889" s="376"/>
      <c r="F889" s="5"/>
      <c r="G889" s="1"/>
      <c r="H889" s="1"/>
    </row>
    <row r="890" spans="1:8" ht="19.5" customHeight="1">
      <c r="A890" s="5"/>
      <c r="B890" s="2"/>
      <c r="C890" s="3"/>
      <c r="D890" s="10"/>
      <c r="E890" s="376"/>
      <c r="F890" s="5"/>
      <c r="G890" s="1"/>
      <c r="H890" s="1"/>
    </row>
    <row r="891" spans="1:8" ht="19.5" customHeight="1">
      <c r="A891" s="5"/>
      <c r="B891" s="2"/>
      <c r="C891" s="3"/>
      <c r="D891" s="10"/>
      <c r="E891" s="376"/>
      <c r="F891" s="5"/>
      <c r="G891" s="1"/>
      <c r="H891" s="1"/>
    </row>
    <row r="892" spans="1:8" ht="19.5" customHeight="1">
      <c r="A892" s="5"/>
      <c r="B892" s="2"/>
      <c r="C892" s="3"/>
      <c r="D892" s="10"/>
      <c r="E892" s="376"/>
      <c r="F892" s="5"/>
      <c r="G892" s="1"/>
      <c r="H892" s="1"/>
    </row>
    <row r="893" spans="1:8" ht="19.5" customHeight="1">
      <c r="A893" s="5"/>
      <c r="B893" s="2"/>
      <c r="C893" s="3"/>
      <c r="D893" s="10"/>
      <c r="E893" s="376"/>
      <c r="F893" s="5"/>
      <c r="G893" s="1"/>
      <c r="H893" s="1"/>
    </row>
    <row r="894" spans="1:8" ht="19.5" customHeight="1">
      <c r="A894" s="5"/>
      <c r="B894" s="2"/>
      <c r="C894" s="3"/>
      <c r="D894" s="10"/>
      <c r="E894" s="376"/>
      <c r="F894" s="5"/>
      <c r="G894" s="1"/>
      <c r="H894" s="1"/>
    </row>
    <row r="895" spans="1:8" ht="19.5" customHeight="1">
      <c r="A895" s="5"/>
      <c r="B895" s="2"/>
      <c r="C895" s="3"/>
      <c r="D895" s="10"/>
      <c r="E895" s="376"/>
      <c r="F895" s="5"/>
      <c r="G895" s="1"/>
      <c r="H895" s="1"/>
    </row>
    <row r="896" spans="1:8" ht="19.5" customHeight="1">
      <c r="A896" s="5"/>
      <c r="B896" s="2"/>
      <c r="C896" s="3"/>
      <c r="D896" s="10"/>
      <c r="E896" s="376"/>
      <c r="F896" s="5"/>
      <c r="G896" s="1"/>
      <c r="H896" s="1"/>
    </row>
    <row r="897" spans="1:8" ht="19.5" customHeight="1">
      <c r="A897" s="5"/>
      <c r="B897" s="2"/>
      <c r="C897" s="3"/>
      <c r="D897" s="10"/>
      <c r="E897" s="376"/>
      <c r="F897" s="5"/>
      <c r="G897" s="1"/>
      <c r="H897" s="1"/>
    </row>
    <row r="898" spans="1:8" ht="19.5" customHeight="1">
      <c r="A898" s="5"/>
      <c r="B898" s="2"/>
      <c r="C898" s="3"/>
      <c r="D898" s="10"/>
      <c r="E898" s="376"/>
      <c r="F898" s="5"/>
      <c r="G898" s="1"/>
      <c r="H898" s="1"/>
    </row>
    <row r="899" spans="1:8" ht="19.5" customHeight="1">
      <c r="A899" s="5"/>
      <c r="B899" s="2"/>
      <c r="C899" s="3"/>
      <c r="D899" s="10"/>
      <c r="E899" s="376"/>
      <c r="F899" s="5"/>
      <c r="G899" s="1"/>
      <c r="H899" s="1"/>
    </row>
    <row r="900" spans="1:8" ht="19.5" customHeight="1">
      <c r="A900" s="5"/>
      <c r="B900" s="2"/>
      <c r="C900" s="3"/>
      <c r="D900" s="10"/>
      <c r="E900" s="376"/>
      <c r="F900" s="5"/>
      <c r="G900" s="1"/>
      <c r="H900" s="1"/>
    </row>
    <row r="901" spans="1:8" ht="19.5" customHeight="1">
      <c r="A901" s="5"/>
      <c r="B901" s="2"/>
      <c r="C901" s="3"/>
      <c r="D901" s="10"/>
      <c r="E901" s="376"/>
      <c r="F901" s="5"/>
      <c r="G901" s="1"/>
      <c r="H901" s="1"/>
    </row>
    <row r="902" spans="1:8" ht="19.5" customHeight="1">
      <c r="A902" s="5"/>
      <c r="B902" s="2"/>
      <c r="C902" s="3"/>
      <c r="D902" s="10"/>
      <c r="E902" s="376"/>
      <c r="F902" s="5"/>
      <c r="G902" s="1"/>
      <c r="H902" s="1"/>
    </row>
    <row r="903" spans="1:8" ht="19.5" customHeight="1">
      <c r="A903" s="5"/>
      <c r="B903" s="2"/>
      <c r="C903" s="3"/>
      <c r="D903" s="10"/>
      <c r="E903" s="376"/>
      <c r="F903" s="5"/>
      <c r="G903" s="1"/>
      <c r="H903" s="1"/>
    </row>
    <row r="904" spans="1:8" ht="19.5" customHeight="1">
      <c r="A904" s="5"/>
      <c r="B904" s="2"/>
      <c r="C904" s="3"/>
      <c r="D904" s="10"/>
      <c r="E904" s="376"/>
      <c r="F904" s="5"/>
      <c r="G904" s="1"/>
      <c r="H904" s="1"/>
    </row>
    <row r="905" spans="1:8" ht="19.5" customHeight="1">
      <c r="A905" s="5"/>
      <c r="B905" s="2"/>
      <c r="C905" s="3"/>
      <c r="D905" s="10"/>
      <c r="E905" s="376"/>
      <c r="F905" s="5"/>
      <c r="G905" s="1"/>
      <c r="H905" s="1"/>
    </row>
    <row r="906" spans="1:8" ht="19.5" customHeight="1">
      <c r="A906" s="5"/>
      <c r="B906" s="2"/>
      <c r="C906" s="3"/>
      <c r="D906" s="10"/>
      <c r="E906" s="376"/>
      <c r="F906" s="5"/>
      <c r="G906" s="1"/>
      <c r="H906" s="1"/>
    </row>
    <row r="907" spans="1:8" ht="19.5" customHeight="1">
      <c r="A907" s="5"/>
      <c r="B907" s="2"/>
      <c r="C907" s="3"/>
      <c r="D907" s="10"/>
      <c r="E907" s="376"/>
      <c r="F907" s="5"/>
      <c r="G907" s="1"/>
      <c r="H907" s="1"/>
    </row>
    <row r="908" spans="1:8" ht="19.5" customHeight="1">
      <c r="A908" s="5"/>
      <c r="B908" s="2"/>
      <c r="C908" s="3"/>
      <c r="D908" s="10"/>
      <c r="E908" s="376"/>
      <c r="F908" s="5"/>
      <c r="G908" s="1"/>
      <c r="H908" s="1"/>
    </row>
    <row r="909" spans="1:8" ht="19.5" customHeight="1">
      <c r="A909" s="5"/>
      <c r="B909" s="2"/>
      <c r="C909" s="3"/>
      <c r="D909" s="10"/>
      <c r="E909" s="376"/>
      <c r="F909" s="5"/>
      <c r="G909" s="1"/>
      <c r="H909" s="1"/>
    </row>
    <row r="910" spans="1:8" ht="19.5" customHeight="1">
      <c r="A910" s="5"/>
      <c r="B910" s="2"/>
      <c r="C910" s="3"/>
      <c r="D910" s="10"/>
      <c r="E910" s="376"/>
      <c r="F910" s="5"/>
      <c r="G910" s="1"/>
      <c r="H910" s="1"/>
    </row>
    <row r="911" spans="1:8" ht="19.5" customHeight="1">
      <c r="A911" s="5"/>
      <c r="B911" s="2"/>
      <c r="C911" s="3"/>
      <c r="D911" s="10"/>
      <c r="E911" s="376"/>
      <c r="F911" s="5"/>
      <c r="G911" s="1"/>
      <c r="H911" s="1"/>
    </row>
    <row r="912" spans="1:8" ht="19.5" customHeight="1">
      <c r="A912" s="5"/>
      <c r="B912" s="2"/>
      <c r="C912" s="3"/>
      <c r="D912" s="10"/>
      <c r="E912" s="376"/>
      <c r="F912" s="5"/>
      <c r="G912" s="1"/>
      <c r="H912" s="1"/>
    </row>
    <row r="913" spans="1:8" ht="19.5" customHeight="1">
      <c r="A913" s="5"/>
      <c r="B913" s="2"/>
      <c r="C913" s="3"/>
      <c r="D913" s="10"/>
      <c r="E913" s="376"/>
      <c r="F913" s="5"/>
      <c r="G913" s="1"/>
      <c r="H913" s="1"/>
    </row>
    <row r="914" spans="1:8" ht="19.5" customHeight="1">
      <c r="A914" s="5"/>
      <c r="B914" s="2"/>
      <c r="C914" s="3"/>
      <c r="D914" s="10"/>
      <c r="E914" s="376"/>
      <c r="F914" s="5"/>
      <c r="G914" s="1"/>
      <c r="H914" s="1"/>
    </row>
    <row r="915" spans="1:8" ht="19.5" customHeight="1">
      <c r="A915" s="5"/>
      <c r="B915" s="2"/>
      <c r="C915" s="3"/>
      <c r="D915" s="10"/>
      <c r="E915" s="376"/>
      <c r="F915" s="5"/>
      <c r="G915" s="1"/>
      <c r="H915" s="1"/>
    </row>
    <row r="916" spans="1:8" ht="19.5" customHeight="1">
      <c r="A916" s="5"/>
      <c r="B916" s="2"/>
      <c r="C916" s="3"/>
      <c r="D916" s="10"/>
      <c r="E916" s="376"/>
      <c r="F916" s="5"/>
      <c r="G916" s="1"/>
      <c r="H916" s="1"/>
    </row>
    <row r="917" spans="1:8" ht="19.5" customHeight="1">
      <c r="A917" s="5"/>
      <c r="B917" s="2"/>
      <c r="C917" s="3"/>
      <c r="D917" s="10"/>
      <c r="E917" s="376"/>
      <c r="F917" s="5"/>
      <c r="G917" s="1"/>
      <c r="H917" s="1"/>
    </row>
    <row r="918" spans="1:8" ht="19.5" customHeight="1">
      <c r="A918" s="5"/>
      <c r="B918" s="2"/>
      <c r="C918" s="3"/>
      <c r="D918" s="10"/>
      <c r="E918" s="376"/>
      <c r="F918" s="5"/>
      <c r="G918" s="1"/>
      <c r="H918" s="1"/>
    </row>
    <row r="919" spans="1:8" ht="19.5" customHeight="1">
      <c r="A919" s="5"/>
      <c r="B919" s="2"/>
      <c r="C919" s="3"/>
      <c r="D919" s="10"/>
      <c r="E919" s="376"/>
      <c r="F919" s="5"/>
      <c r="G919" s="1"/>
      <c r="H919" s="1"/>
    </row>
    <row r="920" spans="1:8" ht="19.5" customHeight="1">
      <c r="A920" s="5"/>
      <c r="B920" s="2"/>
      <c r="C920" s="3"/>
      <c r="D920" s="10"/>
      <c r="E920" s="376"/>
      <c r="F920" s="5"/>
      <c r="G920" s="1"/>
      <c r="H920" s="1"/>
    </row>
    <row r="921" spans="1:8" ht="19.5" customHeight="1">
      <c r="A921" s="5"/>
      <c r="B921" s="2"/>
      <c r="C921" s="3"/>
      <c r="D921" s="10"/>
      <c r="E921" s="376"/>
      <c r="F921" s="5"/>
      <c r="G921" s="1"/>
      <c r="H921" s="1"/>
    </row>
    <row r="922" spans="1:8" ht="19.5" customHeight="1">
      <c r="A922" s="5"/>
      <c r="B922" s="2"/>
      <c r="C922" s="3"/>
      <c r="D922" s="10"/>
      <c r="E922" s="376"/>
      <c r="F922" s="5"/>
      <c r="G922" s="1"/>
      <c r="H922" s="1"/>
    </row>
    <row r="923" spans="1:8" ht="19.5" customHeight="1">
      <c r="A923" s="5"/>
      <c r="B923" s="2"/>
      <c r="C923" s="3"/>
      <c r="D923" s="10"/>
      <c r="E923" s="376"/>
      <c r="F923" s="5"/>
      <c r="G923" s="1"/>
      <c r="H923" s="1"/>
    </row>
    <row r="924" spans="1:8" ht="19.5" customHeight="1">
      <c r="A924" s="5"/>
      <c r="B924" s="2"/>
      <c r="C924" s="3"/>
      <c r="D924" s="10"/>
      <c r="E924" s="376"/>
      <c r="F924" s="5"/>
      <c r="G924" s="1"/>
      <c r="H924" s="1"/>
    </row>
    <row r="925" spans="1:8" ht="19.5" customHeight="1">
      <c r="A925" s="5"/>
      <c r="B925" s="2"/>
      <c r="C925" s="3"/>
      <c r="D925" s="10"/>
      <c r="E925" s="376"/>
      <c r="F925" s="5"/>
      <c r="G925" s="1"/>
      <c r="H925" s="1"/>
    </row>
    <row r="926" spans="1:8" ht="19.5" customHeight="1">
      <c r="A926" s="5"/>
      <c r="B926" s="2"/>
      <c r="C926" s="3"/>
      <c r="D926" s="10"/>
      <c r="E926" s="376"/>
      <c r="F926" s="5"/>
      <c r="G926" s="1"/>
      <c r="H926" s="1"/>
    </row>
    <row r="927" spans="1:8" ht="19.5" customHeight="1">
      <c r="A927" s="5"/>
      <c r="B927" s="2"/>
      <c r="C927" s="3"/>
      <c r="D927" s="10"/>
      <c r="E927" s="376"/>
      <c r="F927" s="5"/>
      <c r="G927" s="1"/>
      <c r="H927" s="1"/>
    </row>
    <row r="928" spans="1:8" ht="19.5" customHeight="1">
      <c r="A928" s="5"/>
      <c r="B928" s="2"/>
      <c r="C928" s="3"/>
      <c r="D928" s="10"/>
      <c r="E928" s="376"/>
      <c r="F928" s="5"/>
      <c r="G928" s="1"/>
      <c r="H928" s="1"/>
    </row>
    <row r="929" spans="1:8" ht="19.5" customHeight="1">
      <c r="A929" s="5"/>
      <c r="B929" s="2"/>
      <c r="C929" s="3"/>
      <c r="D929" s="10"/>
      <c r="E929" s="376"/>
      <c r="F929" s="5"/>
      <c r="G929" s="1"/>
      <c r="H929" s="1"/>
    </row>
    <row r="930" spans="1:8" ht="19.5" customHeight="1">
      <c r="A930" s="5"/>
      <c r="B930" s="2"/>
      <c r="C930" s="3"/>
      <c r="D930" s="10"/>
      <c r="E930" s="376"/>
      <c r="F930" s="5"/>
      <c r="G930" s="1"/>
      <c r="H930" s="1"/>
    </row>
    <row r="931" spans="1:8" ht="19.5" customHeight="1">
      <c r="A931" s="5"/>
      <c r="B931" s="2"/>
      <c r="C931" s="3"/>
      <c r="D931" s="10"/>
      <c r="E931" s="376"/>
      <c r="F931" s="5"/>
      <c r="G931" s="1"/>
      <c r="H931" s="1"/>
    </row>
    <row r="932" spans="1:8" ht="19.5" customHeight="1">
      <c r="A932" s="5"/>
      <c r="B932" s="2"/>
      <c r="C932" s="3"/>
      <c r="D932" s="10"/>
      <c r="E932" s="376"/>
      <c r="F932" s="5"/>
      <c r="G932" s="1"/>
      <c r="H932" s="1"/>
    </row>
    <row r="933" spans="1:8" ht="19.5" customHeight="1">
      <c r="A933" s="5"/>
      <c r="B933" s="2"/>
      <c r="C933" s="3"/>
      <c r="D933" s="10"/>
      <c r="E933" s="376"/>
      <c r="F933" s="5"/>
      <c r="G933" s="1"/>
      <c r="H933" s="1"/>
    </row>
    <row r="934" spans="1:8" ht="19.5" customHeight="1">
      <c r="A934" s="5"/>
      <c r="B934" s="2"/>
      <c r="C934" s="3"/>
      <c r="D934" s="10"/>
      <c r="E934" s="376"/>
      <c r="F934" s="5"/>
      <c r="G934" s="1"/>
      <c r="H934" s="1"/>
    </row>
    <row r="935" spans="1:8" ht="19.5" customHeight="1">
      <c r="A935" s="5"/>
      <c r="B935" s="2"/>
      <c r="C935" s="3"/>
      <c r="D935" s="10"/>
      <c r="E935" s="376"/>
      <c r="F935" s="5"/>
      <c r="G935" s="1"/>
      <c r="H935" s="1"/>
    </row>
    <row r="936" spans="1:8" ht="19.5" customHeight="1">
      <c r="A936" s="5"/>
      <c r="B936" s="2"/>
      <c r="C936" s="3"/>
      <c r="D936" s="10"/>
      <c r="E936" s="376"/>
      <c r="F936" s="5"/>
      <c r="G936" s="1"/>
      <c r="H936" s="1"/>
    </row>
    <row r="937" spans="1:8" ht="19.5" customHeight="1">
      <c r="A937" s="5"/>
      <c r="B937" s="2"/>
      <c r="C937" s="3"/>
      <c r="D937" s="10"/>
      <c r="E937" s="376"/>
      <c r="F937" s="5"/>
      <c r="G937" s="1"/>
      <c r="H937" s="1"/>
    </row>
    <row r="938" spans="1:8" ht="19.5" customHeight="1">
      <c r="A938" s="5"/>
      <c r="B938" s="2"/>
      <c r="C938" s="3"/>
      <c r="D938" s="10"/>
      <c r="E938" s="376"/>
      <c r="F938" s="5"/>
      <c r="G938" s="1"/>
      <c r="H938" s="1"/>
    </row>
    <row r="939" spans="1:8" ht="19.5" customHeight="1">
      <c r="A939" s="5"/>
      <c r="B939" s="2"/>
      <c r="C939" s="3"/>
      <c r="D939" s="10"/>
      <c r="E939" s="376"/>
      <c r="F939" s="5"/>
      <c r="G939" s="1"/>
      <c r="H939" s="1"/>
    </row>
    <row r="940" spans="1:8" ht="19.5" customHeight="1">
      <c r="A940" s="5"/>
      <c r="B940" s="2"/>
      <c r="C940" s="3"/>
      <c r="D940" s="10"/>
      <c r="E940" s="376"/>
      <c r="F940" s="5"/>
      <c r="G940" s="1"/>
      <c r="H940" s="1"/>
    </row>
    <row r="941" spans="1:8" ht="19.5" customHeight="1">
      <c r="A941" s="5"/>
      <c r="B941" s="2"/>
      <c r="C941" s="3"/>
      <c r="D941" s="10"/>
      <c r="E941" s="376"/>
      <c r="F941" s="5"/>
      <c r="G941" s="1"/>
      <c r="H941" s="1"/>
    </row>
    <row r="942" spans="1:8" ht="19.5" customHeight="1">
      <c r="A942" s="5"/>
      <c r="B942" s="2"/>
      <c r="C942" s="3"/>
      <c r="D942" s="10"/>
      <c r="E942" s="376"/>
      <c r="F942" s="5"/>
      <c r="G942" s="1"/>
      <c r="H942" s="1"/>
    </row>
    <row r="943" spans="1:8" ht="19.5" customHeight="1">
      <c r="A943" s="5"/>
      <c r="B943" s="2"/>
      <c r="C943" s="3"/>
      <c r="D943" s="10"/>
      <c r="E943" s="376"/>
      <c r="F943" s="5"/>
      <c r="G943" s="1"/>
      <c r="H943" s="1"/>
    </row>
    <row r="944" spans="1:8" ht="19.5" customHeight="1">
      <c r="A944" s="5"/>
      <c r="B944" s="2"/>
      <c r="C944" s="3"/>
      <c r="D944" s="10"/>
      <c r="E944" s="376"/>
      <c r="F944" s="5"/>
      <c r="G944" s="1"/>
      <c r="H944" s="1"/>
    </row>
    <row r="945" spans="1:8" ht="19.5" customHeight="1">
      <c r="A945" s="5"/>
      <c r="B945" s="2"/>
      <c r="C945" s="3"/>
      <c r="D945" s="10"/>
      <c r="E945" s="376"/>
      <c r="F945" s="5"/>
      <c r="G945" s="1"/>
      <c r="H945" s="1"/>
    </row>
    <row r="946" spans="1:8" ht="19.5" customHeight="1">
      <c r="A946" s="5"/>
      <c r="B946" s="2"/>
      <c r="C946" s="3"/>
      <c r="D946" s="10"/>
      <c r="E946" s="376"/>
      <c r="F946" s="5"/>
      <c r="G946" s="1"/>
      <c r="H946" s="1"/>
    </row>
    <row r="947" spans="1:8" ht="19.5" customHeight="1">
      <c r="A947" s="5"/>
      <c r="B947" s="2"/>
      <c r="C947" s="3"/>
      <c r="D947" s="10"/>
      <c r="E947" s="376"/>
      <c r="F947" s="5"/>
      <c r="G947" s="1"/>
      <c r="H947" s="1"/>
    </row>
    <row r="948" spans="1:8" ht="19.5" customHeight="1">
      <c r="A948" s="5"/>
      <c r="B948" s="2"/>
      <c r="C948" s="3"/>
      <c r="D948" s="10"/>
      <c r="E948" s="376"/>
      <c r="F948" s="5"/>
      <c r="G948" s="1"/>
      <c r="H948" s="1"/>
    </row>
    <row r="949" spans="1:8" ht="19.5" customHeight="1">
      <c r="A949" s="5"/>
      <c r="B949" s="2"/>
      <c r="C949" s="3"/>
      <c r="D949" s="10"/>
      <c r="E949" s="376"/>
      <c r="F949" s="5"/>
      <c r="G949" s="1"/>
      <c r="H949" s="1"/>
    </row>
    <row r="950" spans="1:8" ht="19.5" customHeight="1">
      <c r="A950" s="5"/>
      <c r="B950" s="2"/>
      <c r="C950" s="3"/>
      <c r="D950" s="10"/>
      <c r="E950" s="376"/>
      <c r="F950" s="5"/>
      <c r="G950" s="1"/>
      <c r="H950" s="1"/>
    </row>
    <row r="951" spans="1:8" ht="19.5" customHeight="1">
      <c r="A951" s="5"/>
      <c r="B951" s="2"/>
      <c r="C951" s="3"/>
      <c r="D951" s="10"/>
      <c r="E951" s="376"/>
      <c r="F951" s="5"/>
      <c r="G951" s="1"/>
      <c r="H951" s="1"/>
    </row>
    <row r="952" spans="1:8" ht="19.5" customHeight="1">
      <c r="A952" s="5"/>
      <c r="B952" s="2"/>
      <c r="C952" s="3"/>
      <c r="D952" s="10"/>
      <c r="E952" s="376"/>
      <c r="F952" s="5"/>
      <c r="G952" s="1"/>
      <c r="H952" s="1"/>
    </row>
    <row r="953" spans="1:8" ht="19.5" customHeight="1">
      <c r="A953" s="5"/>
      <c r="B953" s="2"/>
      <c r="C953" s="3"/>
      <c r="D953" s="10"/>
      <c r="E953" s="376"/>
      <c r="F953" s="5"/>
      <c r="G953" s="1"/>
      <c r="H953" s="1"/>
    </row>
    <row r="954" spans="1:8" ht="19.5" customHeight="1">
      <c r="A954" s="5"/>
      <c r="B954" s="2"/>
      <c r="C954" s="3"/>
      <c r="D954" s="10"/>
      <c r="E954" s="376"/>
      <c r="F954" s="5"/>
      <c r="G954" s="1"/>
      <c r="H954" s="1"/>
    </row>
    <row r="955" spans="1:8" ht="19.5" customHeight="1">
      <c r="A955" s="5"/>
      <c r="B955" s="2"/>
      <c r="C955" s="3"/>
      <c r="D955" s="10"/>
      <c r="E955" s="376"/>
      <c r="F955" s="5"/>
      <c r="G955" s="1"/>
      <c r="H955" s="1"/>
    </row>
    <row r="956" spans="1:8" ht="19.5" customHeight="1">
      <c r="A956" s="5"/>
      <c r="B956" s="2"/>
      <c r="C956" s="3"/>
      <c r="D956" s="10"/>
      <c r="E956" s="376"/>
      <c r="F956" s="5"/>
      <c r="G956" s="1"/>
      <c r="H956" s="1"/>
    </row>
    <row r="957" spans="1:8" ht="19.5" customHeight="1">
      <c r="A957" s="5"/>
      <c r="B957" s="2"/>
      <c r="C957" s="3"/>
      <c r="D957" s="10"/>
      <c r="E957" s="376"/>
      <c r="F957" s="5"/>
      <c r="G957" s="1"/>
      <c r="H957" s="1"/>
    </row>
    <row r="958" spans="1:8" ht="19.5" customHeight="1">
      <c r="A958" s="5"/>
      <c r="B958" s="2"/>
      <c r="C958" s="3"/>
      <c r="D958" s="10"/>
      <c r="E958" s="376"/>
      <c r="F958" s="5"/>
      <c r="G958" s="1"/>
      <c r="H958" s="1"/>
    </row>
    <row r="959" spans="1:8" ht="19.5" customHeight="1">
      <c r="A959" s="5"/>
      <c r="B959" s="2"/>
      <c r="C959" s="3"/>
      <c r="D959" s="10"/>
      <c r="E959" s="376"/>
      <c r="F959" s="5"/>
      <c r="G959" s="1"/>
      <c r="H959" s="1"/>
    </row>
    <row r="960" spans="1:8" ht="19.5" customHeight="1">
      <c r="A960" s="5"/>
      <c r="B960" s="2"/>
      <c r="C960" s="3"/>
      <c r="D960" s="10"/>
      <c r="E960" s="376"/>
      <c r="F960" s="5"/>
      <c r="G960" s="1"/>
      <c r="H960" s="1"/>
    </row>
    <row r="961" spans="1:8" ht="19.5" customHeight="1">
      <c r="A961" s="5"/>
      <c r="B961" s="2"/>
      <c r="C961" s="3"/>
      <c r="D961" s="10"/>
      <c r="E961" s="376"/>
      <c r="F961" s="5"/>
      <c r="G961" s="1"/>
      <c r="H961" s="1"/>
    </row>
    <row r="962" spans="1:8" ht="19.5" customHeight="1">
      <c r="A962" s="5"/>
      <c r="B962" s="2"/>
      <c r="C962" s="3"/>
      <c r="D962" s="10"/>
      <c r="E962" s="376"/>
      <c r="F962" s="5"/>
      <c r="G962" s="1"/>
      <c r="H962" s="1"/>
    </row>
    <row r="963" spans="1:8" ht="19.5" customHeight="1">
      <c r="A963" s="5"/>
      <c r="B963" s="2"/>
      <c r="C963" s="3"/>
      <c r="D963" s="10"/>
      <c r="E963" s="376"/>
      <c r="F963" s="5"/>
      <c r="G963" s="1"/>
      <c r="H963" s="1"/>
    </row>
    <row r="964" spans="1:8" ht="19.5" customHeight="1">
      <c r="A964" s="5"/>
      <c r="B964" s="2"/>
      <c r="C964" s="3"/>
      <c r="D964" s="10"/>
      <c r="E964" s="376"/>
      <c r="F964" s="5"/>
      <c r="G964" s="1"/>
      <c r="H964" s="1"/>
    </row>
    <row r="965" spans="1:8" ht="19.5" customHeight="1">
      <c r="A965" s="5"/>
      <c r="B965" s="2"/>
      <c r="C965" s="3"/>
      <c r="D965" s="10"/>
      <c r="E965" s="376"/>
      <c r="F965" s="5"/>
      <c r="G965" s="1"/>
      <c r="H965" s="1"/>
    </row>
    <row r="966" spans="1:8" ht="19.5" customHeight="1">
      <c r="A966" s="5"/>
      <c r="B966" s="2"/>
      <c r="C966" s="3"/>
      <c r="D966" s="10"/>
      <c r="E966" s="376"/>
      <c r="F966" s="5"/>
      <c r="G966" s="1"/>
      <c r="H966" s="1"/>
    </row>
    <row r="967" spans="1:8" ht="19.5" customHeight="1">
      <c r="A967" s="5"/>
      <c r="B967" s="2"/>
      <c r="C967" s="3"/>
      <c r="D967" s="10"/>
      <c r="E967" s="376"/>
      <c r="F967" s="5"/>
      <c r="G967" s="1"/>
      <c r="H967" s="1"/>
    </row>
    <row r="968" spans="1:8" ht="19.5" customHeight="1">
      <c r="A968" s="5"/>
      <c r="B968" s="2"/>
      <c r="C968" s="3"/>
      <c r="D968" s="10"/>
      <c r="E968" s="376"/>
      <c r="F968" s="5"/>
      <c r="G968" s="1"/>
      <c r="H968" s="1"/>
    </row>
    <row r="969" spans="1:8" ht="19.5" customHeight="1">
      <c r="A969" s="5"/>
      <c r="B969" s="2"/>
      <c r="C969" s="3"/>
      <c r="D969" s="10"/>
      <c r="E969" s="376"/>
      <c r="F969" s="5"/>
      <c r="G969" s="1"/>
      <c r="H969" s="1"/>
    </row>
    <row r="970" spans="1:8" ht="19.5" customHeight="1">
      <c r="A970" s="5"/>
      <c r="B970" s="2"/>
      <c r="C970" s="3"/>
      <c r="D970" s="10"/>
      <c r="E970" s="376"/>
      <c r="F970" s="5"/>
      <c r="G970" s="1"/>
      <c r="H970" s="1"/>
    </row>
    <row r="971" spans="1:8" ht="19.5" customHeight="1">
      <c r="A971" s="5"/>
      <c r="B971" s="2"/>
      <c r="C971" s="3"/>
      <c r="D971" s="10"/>
      <c r="E971" s="376"/>
      <c r="F971" s="5"/>
      <c r="G971" s="1"/>
      <c r="H971" s="1"/>
    </row>
    <row r="972" spans="1:8" ht="19.5" customHeight="1">
      <c r="A972" s="5"/>
      <c r="B972" s="2"/>
      <c r="C972" s="3"/>
      <c r="D972" s="10"/>
      <c r="E972" s="376"/>
      <c r="F972" s="5"/>
      <c r="G972" s="1"/>
      <c r="H972" s="1"/>
    </row>
    <row r="973" spans="1:8" ht="19.5" customHeight="1">
      <c r="A973" s="5"/>
      <c r="B973" s="2"/>
      <c r="C973" s="3"/>
      <c r="D973" s="10"/>
      <c r="E973" s="376"/>
      <c r="F973" s="5"/>
      <c r="G973" s="1"/>
      <c r="H973" s="1"/>
    </row>
    <row r="974" spans="1:8" ht="19.5" customHeight="1">
      <c r="A974" s="5"/>
      <c r="B974" s="2"/>
      <c r="C974" s="3"/>
      <c r="D974" s="10"/>
      <c r="E974" s="376"/>
      <c r="F974" s="5"/>
      <c r="G974" s="1"/>
      <c r="H974" s="1"/>
    </row>
    <row r="975" spans="1:8" ht="19.5" customHeight="1">
      <c r="A975" s="5"/>
      <c r="B975" s="2"/>
      <c r="C975" s="3"/>
      <c r="D975" s="10"/>
      <c r="E975" s="376"/>
      <c r="F975" s="5"/>
      <c r="G975" s="1"/>
      <c r="H975" s="1"/>
    </row>
    <row r="976" spans="1:8" ht="19.5" customHeight="1">
      <c r="A976" s="5"/>
      <c r="B976" s="2"/>
      <c r="C976" s="3"/>
      <c r="D976" s="10"/>
      <c r="E976" s="376"/>
      <c r="F976" s="5"/>
      <c r="G976" s="1"/>
      <c r="H976" s="1"/>
    </row>
    <row r="977" spans="1:8" ht="19.5" customHeight="1">
      <c r="A977" s="5"/>
      <c r="B977" s="2"/>
      <c r="C977" s="3"/>
      <c r="D977" s="10"/>
      <c r="E977" s="376"/>
      <c r="F977" s="5"/>
      <c r="G977" s="1"/>
      <c r="H977" s="1"/>
    </row>
    <row r="978" spans="1:8" ht="19.5" customHeight="1">
      <c r="A978" s="5"/>
      <c r="B978" s="2"/>
      <c r="C978" s="3"/>
      <c r="D978" s="10"/>
      <c r="E978" s="376"/>
      <c r="F978" s="5"/>
      <c r="G978" s="1"/>
      <c r="H978" s="1"/>
    </row>
    <row r="979" spans="1:8" ht="19.5" customHeight="1">
      <c r="A979" s="5"/>
      <c r="B979" s="2"/>
      <c r="C979" s="3"/>
      <c r="D979" s="10"/>
      <c r="E979" s="376"/>
      <c r="F979" s="5"/>
      <c r="G979" s="1"/>
      <c r="H979" s="1"/>
    </row>
    <row r="980" spans="1:8" ht="19.5" customHeight="1">
      <c r="A980" s="5"/>
      <c r="B980" s="2"/>
      <c r="C980" s="3"/>
      <c r="D980" s="10"/>
      <c r="E980" s="376"/>
      <c r="F980" s="5"/>
      <c r="G980" s="1"/>
      <c r="H980" s="1"/>
    </row>
    <row r="981" spans="1:8" ht="19.5" customHeight="1">
      <c r="A981" s="5"/>
      <c r="B981" s="2"/>
      <c r="C981" s="3"/>
      <c r="D981" s="10"/>
      <c r="E981" s="376"/>
      <c r="F981" s="5"/>
      <c r="G981" s="1"/>
      <c r="H981" s="1"/>
    </row>
    <row r="982" spans="1:8" ht="19.5" customHeight="1">
      <c r="A982" s="5"/>
      <c r="B982" s="2"/>
      <c r="C982" s="3"/>
      <c r="D982" s="10"/>
      <c r="E982" s="376"/>
      <c r="F982" s="5"/>
      <c r="G982" s="1"/>
      <c r="H982" s="1"/>
    </row>
    <row r="983" spans="1:8" ht="19.5" customHeight="1">
      <c r="A983" s="5"/>
      <c r="B983" s="2"/>
      <c r="C983" s="3"/>
      <c r="D983" s="10"/>
      <c r="E983" s="376"/>
      <c r="F983" s="5"/>
      <c r="G983" s="1"/>
      <c r="H983" s="1"/>
    </row>
    <row r="984" spans="1:8" ht="19.5" customHeight="1">
      <c r="A984" s="5"/>
      <c r="B984" s="2"/>
      <c r="C984" s="3"/>
      <c r="D984" s="10"/>
      <c r="E984" s="376"/>
      <c r="F984" s="5"/>
      <c r="G984" s="1"/>
      <c r="H984" s="1"/>
    </row>
    <row r="985" spans="1:8" ht="19.5" customHeight="1">
      <c r="A985" s="5"/>
      <c r="B985" s="2"/>
      <c r="C985" s="3"/>
      <c r="D985" s="10"/>
      <c r="E985" s="376"/>
      <c r="F985" s="5"/>
      <c r="G985" s="1"/>
      <c r="H985" s="1"/>
    </row>
    <row r="986" spans="1:8" ht="19.5" customHeight="1">
      <c r="A986" s="5"/>
      <c r="B986" s="2"/>
      <c r="C986" s="3"/>
      <c r="D986" s="10"/>
      <c r="E986" s="376"/>
      <c r="F986" s="5"/>
      <c r="G986" s="1"/>
      <c r="H986" s="1"/>
    </row>
    <row r="987" spans="1:8" ht="19.5" customHeight="1">
      <c r="A987" s="5"/>
      <c r="B987" s="2"/>
      <c r="C987" s="3"/>
      <c r="D987" s="10"/>
      <c r="E987" s="376"/>
      <c r="F987" s="5"/>
      <c r="G987" s="1"/>
      <c r="H987" s="1"/>
    </row>
    <row r="988" spans="1:8" ht="19.5" customHeight="1">
      <c r="A988" s="5"/>
      <c r="B988" s="2"/>
      <c r="C988" s="3"/>
      <c r="D988" s="10"/>
      <c r="E988" s="376"/>
      <c r="F988" s="5"/>
      <c r="G988" s="1"/>
      <c r="H988" s="1"/>
    </row>
    <row r="989" spans="1:8" ht="19.5" customHeight="1">
      <c r="A989" s="5"/>
      <c r="B989" s="2"/>
      <c r="C989" s="3"/>
      <c r="D989" s="10"/>
      <c r="E989" s="376"/>
      <c r="F989" s="5"/>
      <c r="G989" s="1"/>
      <c r="H989" s="1"/>
    </row>
    <row r="990" spans="1:8" ht="19.5" customHeight="1">
      <c r="A990" s="5"/>
      <c r="B990" s="2"/>
      <c r="C990" s="3"/>
      <c r="D990" s="10"/>
      <c r="E990" s="376"/>
      <c r="F990" s="5"/>
      <c r="G990" s="1"/>
      <c r="H990" s="1"/>
    </row>
    <row r="991" spans="1:8" ht="19.5" customHeight="1">
      <c r="A991" s="5"/>
      <c r="B991" s="2"/>
      <c r="C991" s="3"/>
      <c r="D991" s="10"/>
      <c r="E991" s="376"/>
      <c r="F991" s="5"/>
      <c r="G991" s="1"/>
      <c r="H991" s="1"/>
    </row>
    <row r="992" spans="1:8" ht="19.5" customHeight="1">
      <c r="A992" s="5"/>
      <c r="B992" s="2"/>
      <c r="C992" s="3"/>
      <c r="D992" s="10"/>
      <c r="E992" s="376"/>
      <c r="F992" s="5"/>
      <c r="G992" s="1"/>
      <c r="H992" s="1"/>
    </row>
    <row r="993" spans="1:8" ht="19.5" customHeight="1">
      <c r="A993" s="5"/>
      <c r="B993" s="2"/>
      <c r="C993" s="3"/>
      <c r="D993" s="10"/>
      <c r="E993" s="376"/>
      <c r="F993" s="5"/>
      <c r="G993" s="1"/>
      <c r="H993" s="1"/>
    </row>
    <row r="994" spans="1:8" ht="19.5" customHeight="1">
      <c r="A994" s="5"/>
      <c r="B994" s="2"/>
      <c r="C994" s="3"/>
      <c r="D994" s="10"/>
      <c r="E994" s="376"/>
      <c r="F994" s="5"/>
      <c r="G994" s="1"/>
      <c r="H994" s="1"/>
    </row>
    <row r="995" spans="1:8" ht="19.5" customHeight="1">
      <c r="A995" s="5"/>
      <c r="B995" s="2"/>
      <c r="C995" s="3"/>
      <c r="D995" s="10"/>
      <c r="E995" s="376"/>
      <c r="F995" s="5"/>
      <c r="G995" s="1"/>
      <c r="H995" s="1"/>
    </row>
    <row r="996" spans="1:8" ht="19.5" customHeight="1">
      <c r="A996" s="5"/>
      <c r="B996" s="2"/>
      <c r="C996" s="3"/>
      <c r="D996" s="10"/>
      <c r="E996" s="376"/>
      <c r="F996" s="5"/>
      <c r="G996" s="1"/>
      <c r="H996" s="1"/>
    </row>
    <row r="997" spans="1:8" ht="19.5" customHeight="1">
      <c r="A997" s="5"/>
      <c r="B997" s="2"/>
      <c r="C997" s="3"/>
      <c r="D997" s="10"/>
      <c r="E997" s="376"/>
      <c r="F997" s="5"/>
      <c r="G997" s="1"/>
      <c r="H997" s="1"/>
    </row>
    <row r="998" spans="1:8" ht="19.5" customHeight="1">
      <c r="A998" s="5"/>
      <c r="B998" s="2"/>
      <c r="C998" s="3"/>
      <c r="D998" s="10"/>
      <c r="E998" s="376"/>
      <c r="F998" s="5"/>
      <c r="G998" s="1"/>
      <c r="H998" s="1"/>
    </row>
    <row r="999" spans="1:8" ht="19.5" customHeight="1">
      <c r="A999" s="5"/>
      <c r="B999" s="2"/>
      <c r="C999" s="3"/>
      <c r="D999" s="10"/>
      <c r="E999" s="376"/>
      <c r="F999" s="5"/>
      <c r="G999" s="1"/>
      <c r="H999" s="1"/>
    </row>
    <row r="1000" spans="1:8" ht="19.5" customHeight="1">
      <c r="A1000" s="5"/>
      <c r="B1000" s="2"/>
      <c r="C1000" s="3"/>
      <c r="D1000" s="10"/>
      <c r="E1000" s="376"/>
      <c r="F1000" s="5"/>
      <c r="G1000" s="1"/>
      <c r="H1000" s="1"/>
    </row>
    <row r="1001" spans="1:8" ht="19.5" customHeight="1">
      <c r="A1001" s="5"/>
      <c r="B1001" s="2"/>
      <c r="C1001" s="3"/>
      <c r="D1001" s="10"/>
      <c r="E1001" s="376"/>
      <c r="F1001" s="5"/>
      <c r="G1001" s="1"/>
      <c r="H1001" s="1"/>
    </row>
    <row r="1002" spans="1:8" ht="19.5" customHeight="1">
      <c r="A1002" s="5"/>
      <c r="B1002" s="2"/>
      <c r="C1002" s="3"/>
      <c r="D1002" s="10"/>
      <c r="E1002" s="376"/>
      <c r="F1002" s="5"/>
      <c r="G1002" s="1"/>
      <c r="H1002" s="1"/>
    </row>
    <row r="1003" spans="1:8" ht="19.5" customHeight="1">
      <c r="A1003" s="5"/>
      <c r="B1003" s="2"/>
      <c r="C1003" s="3"/>
      <c r="D1003" s="10"/>
      <c r="E1003" s="376"/>
      <c r="F1003" s="5"/>
      <c r="G1003" s="1"/>
      <c r="H1003" s="1"/>
    </row>
    <row r="1004" spans="1:8" ht="19.5" customHeight="1">
      <c r="A1004" s="5"/>
      <c r="B1004" s="2"/>
      <c r="C1004" s="3"/>
      <c r="D1004" s="10"/>
      <c r="E1004" s="376"/>
      <c r="F1004" s="5"/>
      <c r="G1004" s="1"/>
      <c r="H1004" s="1"/>
    </row>
    <row r="1005" spans="1:8" ht="19.5" customHeight="1">
      <c r="A1005" s="5"/>
      <c r="B1005" s="2"/>
      <c r="C1005" s="3"/>
      <c r="D1005" s="10"/>
      <c r="E1005" s="376"/>
      <c r="F1005" s="5"/>
      <c r="G1005" s="1"/>
      <c r="H1005" s="1"/>
    </row>
    <row r="1006" spans="1:8" ht="19.5" customHeight="1">
      <c r="A1006" s="5"/>
      <c r="B1006" s="2"/>
      <c r="C1006" s="3"/>
      <c r="D1006" s="10"/>
      <c r="E1006" s="376"/>
      <c r="F1006" s="5"/>
      <c r="G1006" s="1"/>
      <c r="H1006" s="1"/>
    </row>
    <row r="1007" spans="1:8" ht="19.5" customHeight="1">
      <c r="A1007" s="5"/>
      <c r="B1007" s="2"/>
      <c r="C1007" s="3"/>
      <c r="D1007" s="10"/>
      <c r="E1007" s="376"/>
      <c r="F1007" s="5"/>
      <c r="G1007" s="1"/>
      <c r="H1007" s="1"/>
    </row>
    <row r="1008" spans="1:8" ht="19.5" customHeight="1">
      <c r="A1008" s="5"/>
      <c r="B1008" s="2"/>
      <c r="C1008" s="3"/>
      <c r="D1008" s="10"/>
      <c r="E1008" s="376"/>
      <c r="F1008" s="5"/>
      <c r="G1008" s="1"/>
      <c r="H1008" s="1"/>
    </row>
    <row r="1009" spans="1:8" ht="19.5" customHeight="1">
      <c r="A1009" s="5"/>
      <c r="B1009" s="2"/>
      <c r="C1009" s="3"/>
      <c r="D1009" s="10"/>
      <c r="E1009" s="376"/>
      <c r="F1009" s="5"/>
      <c r="G1009" s="1"/>
      <c r="H1009" s="1"/>
    </row>
    <row r="1010" spans="1:8" ht="19.5" customHeight="1">
      <c r="A1010" s="5"/>
      <c r="B1010" s="2"/>
      <c r="C1010" s="3"/>
      <c r="D1010" s="10"/>
      <c r="E1010" s="376"/>
      <c r="F1010" s="5"/>
      <c r="G1010" s="1"/>
      <c r="H1010" s="1"/>
    </row>
    <row r="1011" spans="1:8" ht="19.5" customHeight="1">
      <c r="A1011" s="5"/>
      <c r="B1011" s="2"/>
      <c r="C1011" s="3"/>
      <c r="D1011" s="10"/>
      <c r="E1011" s="376"/>
      <c r="F1011" s="5"/>
      <c r="G1011" s="1"/>
      <c r="H1011" s="1"/>
    </row>
    <row r="1012" spans="1:8" ht="19.5" customHeight="1">
      <c r="A1012" s="5"/>
      <c r="B1012" s="2"/>
      <c r="C1012" s="3"/>
      <c r="D1012" s="10"/>
      <c r="E1012" s="376"/>
      <c r="F1012" s="5"/>
      <c r="G1012" s="1"/>
      <c r="H1012" s="1"/>
    </row>
    <row r="1013" spans="1:8" ht="19.5" customHeight="1">
      <c r="A1013" s="5"/>
      <c r="B1013" s="2"/>
      <c r="C1013" s="3"/>
      <c r="D1013" s="10"/>
      <c r="E1013" s="376"/>
      <c r="F1013" s="5"/>
      <c r="G1013" s="1"/>
      <c r="H1013" s="1"/>
    </row>
    <row r="1014" spans="1:8" ht="19.5" customHeight="1">
      <c r="A1014" s="5"/>
      <c r="B1014" s="2"/>
      <c r="C1014" s="3"/>
      <c r="D1014" s="10"/>
      <c r="E1014" s="376"/>
      <c r="F1014" s="5"/>
      <c r="G1014" s="1"/>
      <c r="H1014" s="1"/>
    </row>
    <row r="1015" spans="1:8" ht="19.5" customHeight="1">
      <c r="A1015" s="5"/>
      <c r="B1015" s="2"/>
      <c r="C1015" s="3"/>
      <c r="D1015" s="10"/>
      <c r="E1015" s="376"/>
      <c r="F1015" s="5"/>
      <c r="G1015" s="1"/>
      <c r="H1015" s="1"/>
    </row>
    <row r="1016" spans="1:8" ht="19.5" customHeight="1">
      <c r="A1016" s="5"/>
      <c r="B1016" s="2"/>
      <c r="C1016" s="3"/>
      <c r="D1016" s="10"/>
      <c r="E1016" s="376"/>
      <c r="F1016" s="5"/>
      <c r="G1016" s="1"/>
      <c r="H1016" s="1"/>
    </row>
    <row r="1017" spans="1:8" ht="19.5" customHeight="1">
      <c r="A1017" s="5"/>
      <c r="B1017" s="2"/>
      <c r="C1017" s="3"/>
      <c r="D1017" s="10"/>
      <c r="E1017" s="376"/>
      <c r="F1017" s="5"/>
      <c r="G1017" s="1"/>
      <c r="H1017" s="1"/>
    </row>
    <row r="1018" spans="1:8" ht="19.5" customHeight="1">
      <c r="A1018" s="5"/>
      <c r="B1018" s="2"/>
      <c r="C1018" s="3"/>
      <c r="D1018" s="10"/>
      <c r="E1018" s="376"/>
      <c r="F1018" s="5"/>
      <c r="G1018" s="1"/>
      <c r="H1018" s="1"/>
    </row>
    <row r="1019" spans="1:8" ht="19.5" customHeight="1">
      <c r="A1019" s="5"/>
      <c r="B1019" s="2"/>
      <c r="C1019" s="3"/>
      <c r="D1019" s="10"/>
      <c r="E1019" s="376"/>
      <c r="F1019" s="5"/>
      <c r="G1019" s="1"/>
      <c r="H1019" s="1"/>
    </row>
    <row r="1020" spans="1:8" ht="19.5" customHeight="1">
      <c r="A1020" s="5"/>
      <c r="B1020" s="2"/>
      <c r="C1020" s="3"/>
      <c r="D1020" s="10"/>
      <c r="E1020" s="376"/>
      <c r="F1020" s="5"/>
      <c r="G1020" s="1"/>
      <c r="H1020" s="1"/>
    </row>
    <row r="1021" spans="1:8" ht="19.5" customHeight="1">
      <c r="A1021" s="5"/>
      <c r="B1021" s="2"/>
      <c r="C1021" s="3"/>
      <c r="D1021" s="10"/>
      <c r="E1021" s="376"/>
      <c r="F1021" s="5"/>
      <c r="G1021" s="1"/>
      <c r="H1021" s="1"/>
    </row>
    <row r="1022" spans="1:8" ht="19.5" customHeight="1">
      <c r="A1022" s="5"/>
      <c r="B1022" s="2"/>
      <c r="C1022" s="3"/>
      <c r="D1022" s="10"/>
      <c r="E1022" s="376"/>
      <c r="F1022" s="5"/>
      <c r="G1022" s="1"/>
      <c r="H1022" s="1"/>
    </row>
    <row r="1023" spans="1:8" ht="19.5" customHeight="1">
      <c r="A1023" s="5"/>
      <c r="B1023" s="2"/>
      <c r="C1023" s="3"/>
      <c r="D1023" s="10"/>
      <c r="E1023" s="376"/>
      <c r="F1023" s="5"/>
      <c r="G1023" s="1"/>
      <c r="H1023" s="1"/>
    </row>
    <row r="1024" spans="1:8" ht="19.5" customHeight="1">
      <c r="A1024" s="5"/>
      <c r="B1024" s="2"/>
      <c r="C1024" s="3"/>
      <c r="D1024" s="10"/>
      <c r="E1024" s="376"/>
      <c r="F1024" s="5"/>
      <c r="G1024" s="1"/>
      <c r="H1024" s="1"/>
    </row>
    <row r="1025" spans="1:8" ht="19.5" customHeight="1">
      <c r="A1025" s="5"/>
      <c r="B1025" s="2"/>
      <c r="C1025" s="3"/>
      <c r="D1025" s="10"/>
      <c r="E1025" s="376"/>
      <c r="F1025" s="5"/>
      <c r="G1025" s="1"/>
      <c r="H1025" s="1"/>
    </row>
    <row r="1026" spans="1:8" ht="19.5" customHeight="1">
      <c r="A1026" s="5"/>
      <c r="B1026" s="2"/>
      <c r="C1026" s="3"/>
      <c r="D1026" s="10"/>
      <c r="E1026" s="376"/>
      <c r="F1026" s="5"/>
      <c r="G1026" s="1"/>
      <c r="H1026" s="1"/>
    </row>
    <row r="1027" spans="1:8" ht="19.5" customHeight="1">
      <c r="A1027" s="5"/>
      <c r="B1027" s="2"/>
      <c r="C1027" s="3"/>
      <c r="D1027" s="10"/>
      <c r="E1027" s="376"/>
      <c r="F1027" s="5"/>
      <c r="G1027" s="1"/>
      <c r="H1027" s="1"/>
    </row>
    <row r="1028" spans="1:8" ht="19.5" customHeight="1">
      <c r="A1028" s="5"/>
      <c r="B1028" s="2"/>
      <c r="C1028" s="3"/>
      <c r="D1028" s="10"/>
      <c r="E1028" s="376"/>
      <c r="F1028" s="5"/>
      <c r="G1028" s="1"/>
      <c r="H1028" s="1"/>
    </row>
    <row r="1029" spans="1:8" ht="19.5" customHeight="1">
      <c r="A1029" s="5"/>
      <c r="B1029" s="2"/>
      <c r="C1029" s="3"/>
      <c r="D1029" s="10"/>
      <c r="E1029" s="376"/>
      <c r="F1029" s="5"/>
      <c r="G1029" s="1"/>
      <c r="H1029" s="1"/>
    </row>
    <row r="1030" spans="1:8" ht="15" customHeight="1">
      <c r="A1030" s="5"/>
      <c r="B1030" s="2"/>
      <c r="C1030" s="3"/>
      <c r="D1030" s="10"/>
      <c r="E1030" s="376"/>
      <c r="F1030" s="5"/>
      <c r="G1030" s="1"/>
      <c r="H1030" s="1"/>
    </row>
    <row r="1031" spans="1:8" ht="15" customHeight="1">
      <c r="A1031" s="5"/>
      <c r="B1031" s="2"/>
      <c r="C1031" s="3"/>
      <c r="D1031" s="10"/>
      <c r="E1031" s="376"/>
      <c r="F1031" s="5"/>
      <c r="G1031" s="1"/>
      <c r="H1031" s="1"/>
    </row>
    <row r="1032" spans="1:8" ht="15" customHeight="1">
      <c r="A1032" s="5"/>
      <c r="B1032" s="2"/>
      <c r="C1032" s="3"/>
      <c r="D1032" s="10"/>
      <c r="E1032" s="376"/>
      <c r="F1032" s="5"/>
      <c r="G1032" s="1"/>
      <c r="H1032" s="1"/>
    </row>
    <row r="1033" spans="1:8" ht="15" customHeight="1">
      <c r="A1033" s="5"/>
      <c r="B1033" s="2"/>
      <c r="C1033" s="3"/>
      <c r="D1033" s="10"/>
      <c r="E1033" s="376"/>
      <c r="F1033" s="5"/>
    </row>
  </sheetData>
  <mergeCells count="363">
    <mergeCell ref="C82:C84"/>
    <mergeCell ref="F82:F84"/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F504:F517"/>
    <mergeCell ref="A505:B506"/>
    <mergeCell ref="D505:D506"/>
    <mergeCell ref="A507:B509"/>
    <mergeCell ref="D507:D509"/>
    <mergeCell ref="A510:B511"/>
    <mergeCell ref="D510:D511"/>
    <mergeCell ref="A496:A497"/>
    <mergeCell ref="B496:B497"/>
    <mergeCell ref="D496:D497"/>
    <mergeCell ref="A499:A500"/>
    <mergeCell ref="B499:B500"/>
    <mergeCell ref="D499:D500"/>
    <mergeCell ref="A501:A502"/>
    <mergeCell ref="B501:B502"/>
    <mergeCell ref="A488:D488"/>
    <mergeCell ref="F489:F493"/>
    <mergeCell ref="A490:A491"/>
    <mergeCell ref="B490:B491"/>
    <mergeCell ref="D490:D491"/>
    <mergeCell ref="A492:A493"/>
    <mergeCell ref="B492:B493"/>
    <mergeCell ref="D492:D493"/>
    <mergeCell ref="A494:D494"/>
    <mergeCell ref="F495:F502"/>
    <mergeCell ref="A474:D474"/>
    <mergeCell ref="F475:F487"/>
    <mergeCell ref="C477:D477"/>
    <mergeCell ref="C478:D478"/>
    <mergeCell ref="C479:D479"/>
    <mergeCell ref="A481:A486"/>
    <mergeCell ref="C459:C463"/>
    <mergeCell ref="C464:C468"/>
    <mergeCell ref="A469:A473"/>
    <mergeCell ref="C469:C471"/>
    <mergeCell ref="D469:D473"/>
    <mergeCell ref="E469:E471"/>
    <mergeCell ref="B481:B486"/>
    <mergeCell ref="A448:D448"/>
    <mergeCell ref="F448:F473"/>
    <mergeCell ref="A449:A468"/>
    <mergeCell ref="C449:C453"/>
    <mergeCell ref="D449:D468"/>
    <mergeCell ref="E449:E453"/>
    <mergeCell ref="C454:C458"/>
    <mergeCell ref="E454:E458"/>
    <mergeCell ref="F437:F439"/>
    <mergeCell ref="C438:C442"/>
    <mergeCell ref="F440:F442"/>
    <mergeCell ref="A443:A447"/>
    <mergeCell ref="C443:C444"/>
    <mergeCell ref="D443:D447"/>
    <mergeCell ref="F443:F447"/>
    <mergeCell ref="C445:C447"/>
    <mergeCell ref="C472:C473"/>
    <mergeCell ref="E472:E473"/>
    <mergeCell ref="E428:E432"/>
    <mergeCell ref="F428:F430"/>
    <mergeCell ref="F431:F433"/>
    <mergeCell ref="C433:C437"/>
    <mergeCell ref="E433:E437"/>
    <mergeCell ref="F434:F436"/>
    <mergeCell ref="A418:A425"/>
    <mergeCell ref="C418:C421"/>
    <mergeCell ref="D418:D425"/>
    <mergeCell ref="C422:C425"/>
    <mergeCell ref="A426:D426"/>
    <mergeCell ref="A428:A442"/>
    <mergeCell ref="C428:C432"/>
    <mergeCell ref="D428:D442"/>
    <mergeCell ref="F390:F425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389:C389"/>
    <mergeCell ref="A390:D390"/>
    <mergeCell ref="A391:A398"/>
    <mergeCell ref="C391:C393"/>
    <mergeCell ref="D391:D398"/>
    <mergeCell ref="C394:C398"/>
    <mergeCell ref="A399:A406"/>
    <mergeCell ref="C399:C402"/>
    <mergeCell ref="D399:D401"/>
    <mergeCell ref="E381:E383"/>
    <mergeCell ref="A385:A387"/>
    <mergeCell ref="C385:C387"/>
    <mergeCell ref="E385:E387"/>
    <mergeCell ref="F375:F388"/>
    <mergeCell ref="A379:A380"/>
    <mergeCell ref="C379:C380"/>
    <mergeCell ref="D379:D387"/>
    <mergeCell ref="E379:E380"/>
    <mergeCell ref="A381:A383"/>
    <mergeCell ref="C381:C383"/>
    <mergeCell ref="A374:C374"/>
    <mergeCell ref="A375:A378"/>
    <mergeCell ref="C375:C378"/>
    <mergeCell ref="D375:D378"/>
    <mergeCell ref="E375:E378"/>
    <mergeCell ref="A366:D366"/>
    <mergeCell ref="A367:A373"/>
    <mergeCell ref="B367:B368"/>
    <mergeCell ref="D367:D373"/>
    <mergeCell ref="B369:B370"/>
    <mergeCell ref="B371:B372"/>
    <mergeCell ref="A354:D354"/>
    <mergeCell ref="A355:D355"/>
    <mergeCell ref="F355:F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F346:F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F302:F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F261:F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F228:F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F196:F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F178:F181"/>
    <mergeCell ref="A179:B181"/>
    <mergeCell ref="A182:D182"/>
    <mergeCell ref="A183:B185"/>
    <mergeCell ref="F183:F194"/>
    <mergeCell ref="A186:B188"/>
    <mergeCell ref="A189:B191"/>
    <mergeCell ref="A192:B194"/>
    <mergeCell ref="F154:F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49:D149"/>
    <mergeCell ref="A150:B150"/>
    <mergeCell ref="A151:B151"/>
    <mergeCell ref="A152:B152"/>
    <mergeCell ref="A153:D153"/>
    <mergeCell ref="A154:B156"/>
    <mergeCell ref="A140:B141"/>
    <mergeCell ref="A142:B144"/>
    <mergeCell ref="A145:D145"/>
    <mergeCell ref="A146:D146"/>
    <mergeCell ref="A147:B147"/>
    <mergeCell ref="A148:B148"/>
    <mergeCell ref="A127:B128"/>
    <mergeCell ref="A129:B130"/>
    <mergeCell ref="A131:B132"/>
    <mergeCell ref="A133:B134"/>
    <mergeCell ref="A135:B136"/>
    <mergeCell ref="A137:B139"/>
    <mergeCell ref="A121:B126"/>
    <mergeCell ref="E121:E123"/>
    <mergeCell ref="E124:E126"/>
    <mergeCell ref="E72:E74"/>
    <mergeCell ref="E64:E66"/>
    <mergeCell ref="A67:B70"/>
    <mergeCell ref="D67:D70"/>
    <mergeCell ref="E67:E70"/>
    <mergeCell ref="A82:A84"/>
    <mergeCell ref="F95:F144"/>
    <mergeCell ref="A96:B97"/>
    <mergeCell ref="A98:B99"/>
    <mergeCell ref="A100:B101"/>
    <mergeCell ref="A102:B102"/>
    <mergeCell ref="A103:B108"/>
    <mergeCell ref="A92:A93"/>
    <mergeCell ref="C92:C93"/>
    <mergeCell ref="D92:D93"/>
    <mergeCell ref="A115:B120"/>
    <mergeCell ref="E115:E117"/>
    <mergeCell ref="E118:E120"/>
    <mergeCell ref="A109:B114"/>
    <mergeCell ref="E109:E111"/>
    <mergeCell ref="E112:E114"/>
    <mergeCell ref="E103:E105"/>
    <mergeCell ref="E106:E108"/>
    <mergeCell ref="A95:D95"/>
    <mergeCell ref="E34:E38"/>
    <mergeCell ref="E39:E43"/>
    <mergeCell ref="E44:E48"/>
    <mergeCell ref="E49:E53"/>
    <mergeCell ref="A25:B27"/>
    <mergeCell ref="D25:D27"/>
    <mergeCell ref="A81:D81"/>
    <mergeCell ref="F85:F93"/>
    <mergeCell ref="A85:A87"/>
    <mergeCell ref="C85:C87"/>
    <mergeCell ref="E85:E87"/>
    <mergeCell ref="A90:A91"/>
    <mergeCell ref="C90:C91"/>
    <mergeCell ref="D90:D91"/>
    <mergeCell ref="A75:B77"/>
    <mergeCell ref="D75:D77"/>
    <mergeCell ref="E75:E77"/>
    <mergeCell ref="A78:B80"/>
    <mergeCell ref="D78:D80"/>
    <mergeCell ref="E78:E80"/>
    <mergeCell ref="F60:F80"/>
    <mergeCell ref="A71:D71"/>
    <mergeCell ref="A72:B74"/>
    <mergeCell ref="D72:D74"/>
    <mergeCell ref="D64:D66"/>
    <mergeCell ref="A20:D20"/>
    <mergeCell ref="A23:D23"/>
    <mergeCell ref="A24:D24"/>
    <mergeCell ref="A34:B38"/>
    <mergeCell ref="D34:D38"/>
    <mergeCell ref="A39:B43"/>
    <mergeCell ref="D39:D43"/>
    <mergeCell ref="A44:B48"/>
    <mergeCell ref="D44:D48"/>
    <mergeCell ref="A49:B53"/>
    <mergeCell ref="D49:D53"/>
    <mergeCell ref="E82:E84"/>
    <mergeCell ref="F25:F33"/>
    <mergeCell ref="F34:F38"/>
    <mergeCell ref="F39:F43"/>
    <mergeCell ref="F44:F48"/>
    <mergeCell ref="F49:F53"/>
    <mergeCell ref="F55:F58"/>
    <mergeCell ref="E25:E27"/>
    <mergeCell ref="A28:B30"/>
    <mergeCell ref="A54:D54"/>
    <mergeCell ref="A55:B58"/>
    <mergeCell ref="D55:D58"/>
    <mergeCell ref="E55:E58"/>
    <mergeCell ref="D28:D30"/>
    <mergeCell ref="E28:E30"/>
    <mergeCell ref="A31:B33"/>
    <mergeCell ref="D31:D33"/>
    <mergeCell ref="E31:E33"/>
    <mergeCell ref="A59:D59"/>
    <mergeCell ref="A60:D60"/>
    <mergeCell ref="A61:B63"/>
    <mergeCell ref="D61:D63"/>
    <mergeCell ref="E61:E63"/>
    <mergeCell ref="A64:B66"/>
  </mergeCells>
  <pageMargins left="0.7" right="0.7" top="0.75" bottom="0.75" header="0.3" footer="0.3"/>
  <pageSetup paperSize="9" scale="57" orientation="portrait" verticalDpi="0" r:id="rId1"/>
  <rowBreaks count="10" manualBreakCount="10">
    <brk id="53" max="5" man="1"/>
    <brk id="152" max="5" man="1"/>
    <brk id="176" max="5" man="1"/>
    <brk id="203" max="5" man="1"/>
    <brk id="221" max="5" man="1"/>
    <brk id="244" max="5" man="1"/>
    <brk id="259" max="5" man="1"/>
    <brk id="325" max="5" man="1"/>
    <brk id="388" max="5" man="1"/>
    <brk id="447" max="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FF0000"/>
    <pageSetUpPr fitToPage="1"/>
  </sheetPr>
  <dimension ref="A1:I1033"/>
  <sheetViews>
    <sheetView view="pageBreakPreview" topLeftCell="A503" zoomScale="85" zoomScaleNormal="70" zoomScaleSheetLayoutView="85" workbookViewId="0">
      <selection activeCell="E359" sqref="E359"/>
    </sheetView>
  </sheetViews>
  <sheetFormatPr defaultColWidth="14.42578125" defaultRowHeight="15" customHeight="1"/>
  <cols>
    <col min="1" max="1" width="36.42578125" customWidth="1"/>
    <col min="2" max="2" width="23" customWidth="1"/>
    <col min="3" max="3" width="16.28515625" customWidth="1"/>
    <col min="4" max="4" width="14.5703125" customWidth="1"/>
    <col min="5" max="5" width="14.5703125" style="125" customWidth="1"/>
    <col min="6" max="6" width="11" style="125" customWidth="1"/>
    <col min="7" max="7" width="37" customWidth="1"/>
    <col min="8" max="9" width="11.7109375" customWidth="1"/>
  </cols>
  <sheetData>
    <row r="1" spans="1:9" ht="19.5" customHeight="1">
      <c r="A1" s="1"/>
      <c r="B1" s="2"/>
      <c r="C1" s="3"/>
      <c r="D1" s="3"/>
      <c r="E1" s="114"/>
      <c r="F1" s="114"/>
      <c r="G1" s="6"/>
      <c r="H1" s="1"/>
      <c r="I1" s="1"/>
    </row>
    <row r="2" spans="1:9" ht="19.5" customHeight="1">
      <c r="A2" s="1"/>
      <c r="B2" s="2"/>
      <c r="C2" s="3"/>
      <c r="D2" s="3"/>
      <c r="E2" s="114"/>
      <c r="F2" s="115"/>
      <c r="G2" s="6"/>
      <c r="H2" s="1"/>
      <c r="I2" s="1"/>
    </row>
    <row r="3" spans="1:9" ht="19.5" customHeight="1">
      <c r="A3" s="1"/>
      <c r="B3" s="2"/>
      <c r="C3" s="3"/>
      <c r="D3" s="3"/>
      <c r="E3" s="114"/>
      <c r="F3" s="115"/>
      <c r="G3" s="6"/>
      <c r="H3" s="1"/>
      <c r="I3" s="1"/>
    </row>
    <row r="4" spans="1:9" ht="19.5" customHeight="1">
      <c r="A4" s="1"/>
      <c r="B4" s="2"/>
      <c r="C4" s="3"/>
      <c r="D4" s="3"/>
      <c r="E4" s="114"/>
      <c r="F4" s="114"/>
      <c r="G4" s="1"/>
      <c r="H4" s="1"/>
      <c r="I4" s="1"/>
    </row>
    <row r="5" spans="1:9" ht="19.5" customHeight="1">
      <c r="A5" s="1"/>
      <c r="B5" s="9"/>
      <c r="C5" s="3"/>
      <c r="D5" s="3"/>
      <c r="E5" s="114"/>
      <c r="F5" s="114"/>
      <c r="G5" s="1"/>
      <c r="H5" s="1"/>
      <c r="I5" s="1"/>
    </row>
    <row r="6" spans="1:9" ht="19.5" customHeight="1">
      <c r="A6" s="1"/>
      <c r="B6" s="2"/>
      <c r="C6" s="3"/>
      <c r="D6" s="10"/>
      <c r="E6" s="376"/>
      <c r="F6" s="114"/>
      <c r="G6" s="1"/>
      <c r="H6" s="1"/>
      <c r="I6" s="1"/>
    </row>
    <row r="7" spans="1:9" ht="19.5" customHeight="1">
      <c r="A7" s="1"/>
      <c r="B7" s="2"/>
      <c r="C7" s="3"/>
      <c r="D7" s="10"/>
      <c r="E7" s="376"/>
      <c r="F7" s="114"/>
      <c r="G7" s="1"/>
      <c r="H7" s="1"/>
      <c r="I7" s="1"/>
    </row>
    <row r="8" spans="1:9" ht="19.5" customHeight="1">
      <c r="A8" s="1"/>
      <c r="B8" s="2"/>
      <c r="C8" s="3"/>
      <c r="D8" s="10"/>
      <c r="E8" s="376"/>
      <c r="F8" s="114"/>
      <c r="G8" s="1"/>
      <c r="H8" s="1"/>
      <c r="I8" s="1"/>
    </row>
    <row r="9" spans="1:9" ht="19.5" customHeight="1">
      <c r="A9" s="1"/>
      <c r="B9" s="2"/>
      <c r="C9" s="3"/>
      <c r="D9" s="10"/>
      <c r="E9" s="376"/>
      <c r="F9" s="114"/>
      <c r="G9" s="1"/>
      <c r="H9" s="1"/>
      <c r="I9" s="1"/>
    </row>
    <row r="10" spans="1:9" ht="19.5" customHeight="1">
      <c r="A10" s="1"/>
      <c r="B10" s="97"/>
      <c r="C10" s="3"/>
      <c r="D10" s="10"/>
      <c r="E10" s="376"/>
      <c r="F10" s="114"/>
      <c r="G10" s="1"/>
      <c r="H10" s="1"/>
      <c r="I10" s="1"/>
    </row>
    <row r="11" spans="1:9" ht="19.5" customHeight="1">
      <c r="A11" s="1"/>
      <c r="B11" s="9"/>
      <c r="C11" s="3"/>
      <c r="D11" s="10"/>
      <c r="E11" s="376"/>
      <c r="F11" s="114"/>
      <c r="G11" s="1"/>
      <c r="H11" s="1"/>
      <c r="I11" s="1"/>
    </row>
    <row r="12" spans="1:9" ht="19.5" customHeight="1">
      <c r="A12" s="1"/>
      <c r="B12" s="9"/>
      <c r="C12" s="3"/>
      <c r="D12" s="10"/>
      <c r="E12" s="376"/>
      <c r="F12" s="114"/>
      <c r="G12" s="1"/>
      <c r="H12" s="1"/>
      <c r="I12" s="1"/>
    </row>
    <row r="13" spans="1:9" ht="19.5" customHeight="1">
      <c r="A13" s="1"/>
      <c r="B13" s="9"/>
      <c r="C13" s="3"/>
      <c r="D13" s="10"/>
      <c r="E13" s="376"/>
      <c r="F13" s="114"/>
      <c r="G13" s="1"/>
      <c r="H13" s="1"/>
      <c r="I13" s="1"/>
    </row>
    <row r="14" spans="1:9" ht="19.5" customHeight="1">
      <c r="A14" s="1"/>
      <c r="B14" s="97"/>
      <c r="C14" s="3"/>
      <c r="D14" s="10"/>
      <c r="E14" s="376"/>
      <c r="F14" s="114"/>
      <c r="G14" s="1"/>
      <c r="H14" s="1"/>
      <c r="I14" s="1"/>
    </row>
    <row r="15" spans="1:9" ht="19.5" customHeight="1">
      <c r="A15" s="1"/>
      <c r="B15" s="9"/>
      <c r="C15" s="3"/>
      <c r="D15" s="10"/>
      <c r="E15" s="376"/>
      <c r="F15" s="114"/>
      <c r="G15" s="1"/>
      <c r="H15" s="1"/>
      <c r="I15" s="1"/>
    </row>
    <row r="16" spans="1:9" ht="19.5" customHeight="1">
      <c r="A16" s="1"/>
      <c r="B16" s="9"/>
      <c r="C16" s="3"/>
      <c r="D16" s="10"/>
      <c r="E16" s="376"/>
      <c r="F16" s="114"/>
      <c r="G16" s="1"/>
      <c r="H16" s="1"/>
      <c r="I16" s="1"/>
    </row>
    <row r="17" spans="1:9" ht="18">
      <c r="A17" s="5"/>
      <c r="B17" s="9"/>
      <c r="C17" s="3"/>
      <c r="D17" s="10"/>
      <c r="E17" s="376"/>
      <c r="F17" s="114"/>
      <c r="G17" s="5"/>
      <c r="H17" s="1"/>
      <c r="I17" s="1"/>
    </row>
    <row r="18" spans="1:9" ht="30" customHeight="1">
      <c r="A18" s="5"/>
      <c r="B18" s="9"/>
      <c r="C18" s="11" t="s">
        <v>792</v>
      </c>
      <c r="D18" s="10"/>
      <c r="E18" s="376"/>
      <c r="F18" s="116">
        <v>467</v>
      </c>
      <c r="G18" s="111" t="s">
        <v>753</v>
      </c>
      <c r="H18" s="1"/>
      <c r="I18" s="1"/>
    </row>
    <row r="19" spans="1:9" ht="88.5" customHeight="1">
      <c r="A19" s="12" t="s">
        <v>495</v>
      </c>
      <c r="B19" s="13" t="s">
        <v>496</v>
      </c>
      <c r="C19" s="13" t="s">
        <v>497</v>
      </c>
      <c r="D19" s="14" t="s">
        <v>498</v>
      </c>
      <c r="E19" s="377" t="s">
        <v>760</v>
      </c>
      <c r="F19" s="14" t="s">
        <v>759</v>
      </c>
      <c r="G19" s="312" t="s">
        <v>499</v>
      </c>
      <c r="H19" s="18"/>
      <c r="I19" s="18"/>
    </row>
    <row r="20" spans="1:9" ht="30" customHeight="1">
      <c r="A20" s="603" t="s">
        <v>500</v>
      </c>
      <c r="B20" s="765"/>
      <c r="C20" s="765"/>
      <c r="D20" s="766"/>
      <c r="E20" s="117"/>
      <c r="F20" s="117"/>
      <c r="G20" s="19"/>
      <c r="H20" s="1"/>
      <c r="I20" s="1"/>
    </row>
    <row r="21" spans="1:9" ht="66" customHeight="1">
      <c r="A21" s="554" t="s">
        <v>817</v>
      </c>
      <c r="B21" s="533" t="s">
        <v>818</v>
      </c>
      <c r="C21" s="547" t="s">
        <v>819</v>
      </c>
      <c r="D21" s="24" t="s">
        <v>779</v>
      </c>
      <c r="E21" s="529" t="s">
        <v>820</v>
      </c>
      <c r="F21" s="529" t="s">
        <v>820</v>
      </c>
      <c r="G21" s="313"/>
      <c r="H21" s="1"/>
      <c r="I21" s="1"/>
    </row>
    <row r="22" spans="1:9" ht="73.5" customHeight="1">
      <c r="A22" s="313" t="s">
        <v>809</v>
      </c>
      <c r="B22" s="533" t="s">
        <v>810</v>
      </c>
      <c r="C22" s="520" t="s">
        <v>811</v>
      </c>
      <c r="D22" s="24" t="s">
        <v>779</v>
      </c>
      <c r="E22" s="521">
        <v>93.47</v>
      </c>
      <c r="F22" s="521">
        <f>'Прайс рабочий'!K10/'!!!'!H2</f>
        <v>94.891304347826093</v>
      </c>
      <c r="G22" s="28"/>
      <c r="H22" s="1"/>
      <c r="I22" s="1"/>
    </row>
    <row r="23" spans="1:9" ht="18" customHeight="1">
      <c r="A23" s="603" t="s">
        <v>501</v>
      </c>
      <c r="B23" s="765"/>
      <c r="C23" s="765"/>
      <c r="D23" s="766"/>
      <c r="E23" s="19"/>
      <c r="F23" s="19"/>
      <c r="G23" s="19"/>
      <c r="H23" s="31"/>
      <c r="I23" s="31"/>
    </row>
    <row r="24" spans="1:9" ht="18" customHeight="1">
      <c r="A24" s="647" t="s">
        <v>502</v>
      </c>
      <c r="B24" s="604"/>
      <c r="C24" s="604"/>
      <c r="D24" s="605"/>
      <c r="E24" s="380"/>
      <c r="F24" s="542"/>
      <c r="G24" s="86"/>
      <c r="H24" s="31"/>
      <c r="I24" s="31"/>
    </row>
    <row r="25" spans="1:9" ht="18" customHeight="1">
      <c r="A25" s="741" t="s">
        <v>503</v>
      </c>
      <c r="B25" s="658"/>
      <c r="C25" s="32" t="s">
        <v>25</v>
      </c>
      <c r="D25" s="602" t="s">
        <v>26</v>
      </c>
      <c r="E25" s="832">
        <f>'Прайс рабочий'!I13/'Экспорт дол'!$F$18</f>
        <v>0.14775160599571735</v>
      </c>
      <c r="F25" s="775">
        <v>0.22967032967032966</v>
      </c>
      <c r="G25" s="616"/>
      <c r="H25" s="31"/>
      <c r="I25" s="31"/>
    </row>
    <row r="26" spans="1:9" ht="18" customHeight="1">
      <c r="A26" s="691"/>
      <c r="B26" s="660"/>
      <c r="C26" s="32" t="s">
        <v>27</v>
      </c>
      <c r="D26" s="738"/>
      <c r="E26" s="833"/>
      <c r="F26" s="805"/>
      <c r="G26" s="616"/>
      <c r="H26" s="31"/>
      <c r="I26" s="31"/>
    </row>
    <row r="27" spans="1:9" ht="18" customHeight="1">
      <c r="A27" s="661"/>
      <c r="B27" s="662"/>
      <c r="C27" s="32" t="s">
        <v>28</v>
      </c>
      <c r="D27" s="574"/>
      <c r="E27" s="834"/>
      <c r="F27" s="806"/>
      <c r="G27" s="616"/>
      <c r="H27" s="31"/>
      <c r="I27" s="31"/>
    </row>
    <row r="28" spans="1:9" ht="18" customHeight="1">
      <c r="A28" s="831" t="s">
        <v>504</v>
      </c>
      <c r="B28" s="658"/>
      <c r="C28" s="32" t="s">
        <v>30</v>
      </c>
      <c r="D28" s="602" t="s">
        <v>26</v>
      </c>
      <c r="E28" s="832">
        <f>'Прайс рабочий'!I16/'Экспорт дол'!$F$18</f>
        <v>0.27623126338329762</v>
      </c>
      <c r="F28" s="775">
        <v>0.48351648351648352</v>
      </c>
      <c r="G28" s="616"/>
      <c r="H28" s="31"/>
      <c r="I28" s="31"/>
    </row>
    <row r="29" spans="1:9" ht="18" customHeight="1">
      <c r="A29" s="691"/>
      <c r="B29" s="660"/>
      <c r="C29" s="32" t="s">
        <v>31</v>
      </c>
      <c r="D29" s="738"/>
      <c r="E29" s="833"/>
      <c r="F29" s="776"/>
      <c r="G29" s="616"/>
      <c r="H29" s="31"/>
      <c r="I29" s="31"/>
    </row>
    <row r="30" spans="1:9" ht="18" customHeight="1">
      <c r="A30" s="661"/>
      <c r="B30" s="662"/>
      <c r="C30" s="32">
        <v>8.5</v>
      </c>
      <c r="D30" s="574"/>
      <c r="E30" s="834"/>
      <c r="F30" s="777"/>
      <c r="G30" s="616"/>
      <c r="H30" s="31"/>
      <c r="I30" s="31"/>
    </row>
    <row r="31" spans="1:9" ht="18" customHeight="1">
      <c r="A31" s="780" t="s">
        <v>505</v>
      </c>
      <c r="B31" s="568"/>
      <c r="C31" s="101" t="s">
        <v>25</v>
      </c>
      <c r="D31" s="602" t="s">
        <v>26</v>
      </c>
      <c r="E31" s="832">
        <f>'Прайс рабочий'!I20/'Экспорт дол'!$F$18</f>
        <v>0.21199143468950749</v>
      </c>
      <c r="F31" s="775">
        <v>0.2725274725274725</v>
      </c>
      <c r="G31" s="616"/>
      <c r="H31" s="31"/>
      <c r="I31" s="31"/>
    </row>
    <row r="32" spans="1:9" ht="18" customHeight="1">
      <c r="A32" s="622"/>
      <c r="B32" s="628"/>
      <c r="C32" s="102" t="s">
        <v>27</v>
      </c>
      <c r="D32" s="738"/>
      <c r="E32" s="833"/>
      <c r="F32" s="776"/>
      <c r="G32" s="616"/>
      <c r="H32" s="31"/>
      <c r="I32" s="31"/>
    </row>
    <row r="33" spans="1:9" ht="27" customHeight="1">
      <c r="A33" s="623"/>
      <c r="B33" s="629"/>
      <c r="C33" s="102" t="s">
        <v>28</v>
      </c>
      <c r="D33" s="574"/>
      <c r="E33" s="834"/>
      <c r="F33" s="777"/>
      <c r="G33" s="616"/>
      <c r="H33" s="31"/>
      <c r="I33" s="31"/>
    </row>
    <row r="34" spans="1:9" ht="27" customHeight="1">
      <c r="A34" s="584" t="s">
        <v>780</v>
      </c>
      <c r="B34" s="585"/>
      <c r="C34" s="24" t="s">
        <v>34</v>
      </c>
      <c r="D34" s="590" t="s">
        <v>26</v>
      </c>
      <c r="E34" s="832">
        <f>'Прайс рабочий'!I23/'Экспорт дол'!$F$18</f>
        <v>0.50321199143468953</v>
      </c>
      <c r="F34" s="832">
        <f>'Прайс рабочий'!J23/'Экспорт дол'!$F$18</f>
        <v>0.54603854389721629</v>
      </c>
      <c r="G34" s="616"/>
      <c r="H34" s="31"/>
      <c r="I34" s="31"/>
    </row>
    <row r="35" spans="1:9" ht="28.5" customHeight="1">
      <c r="A35" s="586"/>
      <c r="B35" s="587"/>
      <c r="C35" s="389" t="s">
        <v>25</v>
      </c>
      <c r="D35" s="591"/>
      <c r="E35" s="833"/>
      <c r="F35" s="833"/>
      <c r="G35" s="616"/>
      <c r="H35" s="31"/>
      <c r="I35" s="31"/>
    </row>
    <row r="36" spans="1:9" ht="30.75" customHeight="1">
      <c r="A36" s="586"/>
      <c r="B36" s="587"/>
      <c r="C36" s="443" t="s">
        <v>27</v>
      </c>
      <c r="D36" s="591"/>
      <c r="E36" s="833"/>
      <c r="F36" s="833"/>
      <c r="G36" s="616"/>
      <c r="H36" s="31"/>
      <c r="I36" s="31"/>
    </row>
    <row r="37" spans="1:9" ht="30.75" customHeight="1">
      <c r="A37" s="586"/>
      <c r="B37" s="587"/>
      <c r="C37" s="443" t="s">
        <v>28</v>
      </c>
      <c r="D37" s="591"/>
      <c r="E37" s="833"/>
      <c r="F37" s="833"/>
      <c r="G37" s="616"/>
      <c r="H37" s="31"/>
      <c r="I37" s="31"/>
    </row>
    <row r="38" spans="1:9" ht="24.75" customHeight="1">
      <c r="A38" s="588"/>
      <c r="B38" s="589"/>
      <c r="C38" s="443" t="s">
        <v>773</v>
      </c>
      <c r="D38" s="592"/>
      <c r="E38" s="833"/>
      <c r="F38" s="833"/>
      <c r="G38" s="616"/>
      <c r="H38" s="31"/>
      <c r="I38" s="31"/>
    </row>
    <row r="39" spans="1:9" ht="29.25" customHeight="1">
      <c r="A39" s="584" t="s">
        <v>781</v>
      </c>
      <c r="B39" s="585"/>
      <c r="C39" s="24" t="s">
        <v>34</v>
      </c>
      <c r="D39" s="590" t="s">
        <v>26</v>
      </c>
      <c r="E39" s="832">
        <f>'Прайс рабочий'!I28/'Экспорт дол'!$F$18</f>
        <v>0.54175588865096358</v>
      </c>
      <c r="F39" s="832">
        <f>'Прайс рабочий'!J28/'Экспорт дол'!$F$18</f>
        <v>0.58672376873661669</v>
      </c>
      <c r="G39" s="616"/>
      <c r="H39" s="31"/>
      <c r="I39" s="31"/>
    </row>
    <row r="40" spans="1:9" ht="24" customHeight="1">
      <c r="A40" s="586"/>
      <c r="B40" s="587"/>
      <c r="C40" s="389" t="s">
        <v>25</v>
      </c>
      <c r="D40" s="591"/>
      <c r="E40" s="833"/>
      <c r="F40" s="833"/>
      <c r="G40" s="616"/>
      <c r="H40" s="31"/>
      <c r="I40" s="31"/>
    </row>
    <row r="41" spans="1:9" ht="22.5" customHeight="1">
      <c r="A41" s="586"/>
      <c r="B41" s="587"/>
      <c r="C41" s="443" t="s">
        <v>27</v>
      </c>
      <c r="D41" s="591"/>
      <c r="E41" s="833"/>
      <c r="F41" s="833"/>
      <c r="G41" s="616"/>
      <c r="H41" s="31"/>
      <c r="I41" s="31"/>
    </row>
    <row r="42" spans="1:9" ht="24.75" customHeight="1">
      <c r="A42" s="586"/>
      <c r="B42" s="587"/>
      <c r="C42" s="443" t="s">
        <v>28</v>
      </c>
      <c r="D42" s="591"/>
      <c r="E42" s="833"/>
      <c r="F42" s="833"/>
      <c r="G42" s="616"/>
      <c r="H42" s="31"/>
      <c r="I42" s="31"/>
    </row>
    <row r="43" spans="1:9" ht="24.75" customHeight="1">
      <c r="A43" s="588"/>
      <c r="B43" s="589"/>
      <c r="C43" s="443" t="s">
        <v>773</v>
      </c>
      <c r="D43" s="592"/>
      <c r="E43" s="833"/>
      <c r="F43" s="833"/>
      <c r="G43" s="616"/>
      <c r="H43" s="31"/>
      <c r="I43" s="31"/>
    </row>
    <row r="44" spans="1:9" ht="26.25" customHeight="1">
      <c r="A44" s="584" t="s">
        <v>782</v>
      </c>
      <c r="B44" s="585"/>
      <c r="C44" s="24" t="s">
        <v>34</v>
      </c>
      <c r="D44" s="596" t="s">
        <v>26</v>
      </c>
      <c r="E44" s="832">
        <f>'Прайс рабочий'!I33/'Экспорт дол'!$F$18</f>
        <v>0.76659528907922914</v>
      </c>
      <c r="F44" s="832">
        <f>'Прайс рабочий'!J33/'Экспорт дол'!$F$18</f>
        <v>0.82869379014989297</v>
      </c>
      <c r="G44" s="616"/>
      <c r="H44" s="31"/>
      <c r="I44" s="31"/>
    </row>
    <row r="45" spans="1:9" ht="21" customHeight="1">
      <c r="A45" s="586"/>
      <c r="B45" s="587"/>
      <c r="C45" s="389" t="s">
        <v>25</v>
      </c>
      <c r="D45" s="597"/>
      <c r="E45" s="833"/>
      <c r="F45" s="833"/>
      <c r="G45" s="616"/>
      <c r="H45" s="31"/>
      <c r="I45" s="31"/>
    </row>
    <row r="46" spans="1:9" ht="20.25" customHeight="1">
      <c r="A46" s="586"/>
      <c r="B46" s="587"/>
      <c r="C46" s="443" t="s">
        <v>27</v>
      </c>
      <c r="D46" s="597"/>
      <c r="E46" s="833"/>
      <c r="F46" s="833"/>
      <c r="G46" s="616"/>
      <c r="H46" s="31"/>
      <c r="I46" s="31"/>
    </row>
    <row r="47" spans="1:9" ht="24" customHeight="1">
      <c r="A47" s="586"/>
      <c r="B47" s="587"/>
      <c r="C47" s="443" t="s">
        <v>28</v>
      </c>
      <c r="D47" s="597"/>
      <c r="E47" s="833"/>
      <c r="F47" s="833"/>
      <c r="G47" s="616"/>
      <c r="H47" s="31"/>
      <c r="I47" s="31"/>
    </row>
    <row r="48" spans="1:9" ht="24" customHeight="1">
      <c r="A48" s="588"/>
      <c r="B48" s="589"/>
      <c r="C48" s="443" t="s">
        <v>773</v>
      </c>
      <c r="D48" s="598"/>
      <c r="E48" s="833"/>
      <c r="F48" s="833"/>
      <c r="G48" s="616"/>
      <c r="H48" s="31"/>
      <c r="I48" s="31"/>
    </row>
    <row r="49" spans="1:9" ht="27.75" customHeight="1">
      <c r="A49" s="584" t="s">
        <v>783</v>
      </c>
      <c r="B49" s="585"/>
      <c r="C49" s="24" t="s">
        <v>34</v>
      </c>
      <c r="D49" s="596" t="s">
        <v>26</v>
      </c>
      <c r="E49" s="832">
        <f>'Прайс рабочий'!I38/'Экспорт дол'!$F$18</f>
        <v>0.70663811563169165</v>
      </c>
      <c r="F49" s="832">
        <f>'Прайс рабочий'!J38/'Экспорт дол'!$F$18</f>
        <v>0.76552462526766596</v>
      </c>
      <c r="G49" s="616"/>
      <c r="H49" s="31"/>
      <c r="I49" s="31"/>
    </row>
    <row r="50" spans="1:9" ht="24.75" customHeight="1">
      <c r="A50" s="586"/>
      <c r="B50" s="587"/>
      <c r="C50" s="389" t="s">
        <v>25</v>
      </c>
      <c r="D50" s="597"/>
      <c r="E50" s="833"/>
      <c r="F50" s="833"/>
      <c r="G50" s="616"/>
      <c r="H50" s="31"/>
      <c r="I50" s="31"/>
    </row>
    <row r="51" spans="1:9" ht="23.25" customHeight="1">
      <c r="A51" s="586"/>
      <c r="B51" s="587"/>
      <c r="C51" s="443" t="s">
        <v>27</v>
      </c>
      <c r="D51" s="597"/>
      <c r="E51" s="833"/>
      <c r="F51" s="833"/>
      <c r="G51" s="616"/>
      <c r="H51" s="31"/>
      <c r="I51" s="31"/>
    </row>
    <row r="52" spans="1:9" ht="24.75" customHeight="1">
      <c r="A52" s="586"/>
      <c r="B52" s="587"/>
      <c r="C52" s="443" t="s">
        <v>28</v>
      </c>
      <c r="D52" s="597"/>
      <c r="E52" s="833"/>
      <c r="F52" s="833"/>
      <c r="G52" s="616"/>
      <c r="H52" s="31"/>
      <c r="I52" s="31"/>
    </row>
    <row r="53" spans="1:9" ht="18" customHeight="1">
      <c r="A53" s="588"/>
      <c r="B53" s="589"/>
      <c r="C53" s="443" t="s">
        <v>773</v>
      </c>
      <c r="D53" s="598"/>
      <c r="E53" s="833"/>
      <c r="F53" s="833"/>
      <c r="G53" s="616"/>
      <c r="H53" s="31"/>
      <c r="I53" s="31"/>
    </row>
    <row r="54" spans="1:9" ht="30" customHeight="1">
      <c r="A54" s="647" t="s">
        <v>506</v>
      </c>
      <c r="B54" s="604"/>
      <c r="C54" s="604"/>
      <c r="D54" s="604"/>
      <c r="E54" s="604"/>
      <c r="F54" s="605"/>
      <c r="G54" s="357"/>
      <c r="H54" s="31"/>
      <c r="I54" s="31"/>
    </row>
    <row r="55" spans="1:9" ht="30.75" customHeight="1">
      <c r="A55" s="657" t="s">
        <v>507</v>
      </c>
      <c r="B55" s="568"/>
      <c r="C55" s="32" t="s">
        <v>34</v>
      </c>
      <c r="D55" s="602" t="s">
        <v>26</v>
      </c>
      <c r="E55" s="832">
        <f>'Прайс рабочий'!I44/'Экспорт дол'!$F$18</f>
        <v>0.14775160599571735</v>
      </c>
      <c r="F55" s="775">
        <v>0.24175824175824176</v>
      </c>
      <c r="G55" s="807"/>
      <c r="H55" s="31"/>
      <c r="I55" s="31"/>
    </row>
    <row r="56" spans="1:9" ht="24" customHeight="1">
      <c r="A56" s="622"/>
      <c r="B56" s="628"/>
      <c r="C56" s="32" t="s">
        <v>25</v>
      </c>
      <c r="D56" s="773"/>
      <c r="E56" s="833"/>
      <c r="F56" s="805"/>
      <c r="G56" s="807"/>
      <c r="H56" s="31"/>
      <c r="I56" s="31"/>
    </row>
    <row r="57" spans="1:9" ht="27" customHeight="1">
      <c r="A57" s="622"/>
      <c r="B57" s="628"/>
      <c r="C57" s="32" t="s">
        <v>27</v>
      </c>
      <c r="D57" s="773"/>
      <c r="E57" s="833"/>
      <c r="F57" s="805"/>
      <c r="G57" s="807"/>
      <c r="H57" s="31"/>
      <c r="I57" s="31"/>
    </row>
    <row r="58" spans="1:9" ht="28.5" customHeight="1">
      <c r="A58" s="623"/>
      <c r="B58" s="629"/>
      <c r="C58" s="32" t="s">
        <v>28</v>
      </c>
      <c r="D58" s="774"/>
      <c r="E58" s="834"/>
      <c r="F58" s="806"/>
      <c r="G58" s="808"/>
      <c r="H58" s="1"/>
      <c r="I58" s="1"/>
    </row>
    <row r="59" spans="1:9" ht="18" customHeight="1">
      <c r="A59" s="603" t="s">
        <v>508</v>
      </c>
      <c r="B59" s="765"/>
      <c r="C59" s="765"/>
      <c r="D59" s="766"/>
      <c r="E59" s="117"/>
      <c r="F59" s="117"/>
      <c r="G59" s="19"/>
      <c r="H59" s="1"/>
      <c r="I59" s="1"/>
    </row>
    <row r="60" spans="1:9" ht="18" customHeight="1">
      <c r="A60" s="647" t="s">
        <v>502</v>
      </c>
      <c r="B60" s="604"/>
      <c r="C60" s="604"/>
      <c r="D60" s="604"/>
      <c r="E60" s="604"/>
      <c r="F60" s="605"/>
      <c r="G60" s="681"/>
      <c r="H60" s="1"/>
      <c r="I60" s="1"/>
    </row>
    <row r="61" spans="1:9" ht="18" customHeight="1">
      <c r="A61" s="874" t="s">
        <v>509</v>
      </c>
      <c r="B61" s="568"/>
      <c r="C61" s="100" t="s">
        <v>37</v>
      </c>
      <c r="D61" s="602" t="s">
        <v>26</v>
      </c>
      <c r="E61" s="832">
        <f>'Прайс рабочий'!I50/'Экспорт дол'!$F$18</f>
        <v>5.7815845824411134E-2</v>
      </c>
      <c r="F61" s="775">
        <v>6.5934065934065894E-2</v>
      </c>
      <c r="G61" s="773"/>
      <c r="H61" s="1"/>
      <c r="I61" s="1"/>
    </row>
    <row r="62" spans="1:9" ht="18" customHeight="1">
      <c r="A62" s="622"/>
      <c r="B62" s="628"/>
      <c r="C62" s="100" t="s">
        <v>38</v>
      </c>
      <c r="D62" s="773"/>
      <c r="E62" s="833"/>
      <c r="F62" s="776"/>
      <c r="G62" s="773"/>
      <c r="H62" s="1"/>
      <c r="I62" s="1"/>
    </row>
    <row r="63" spans="1:9" ht="18" customHeight="1">
      <c r="A63" s="623"/>
      <c r="B63" s="629"/>
      <c r="C63" s="100" t="s">
        <v>39</v>
      </c>
      <c r="D63" s="774"/>
      <c r="E63" s="834"/>
      <c r="F63" s="777"/>
      <c r="G63" s="773"/>
      <c r="H63" s="1"/>
      <c r="I63" s="1"/>
    </row>
    <row r="64" spans="1:9" ht="18" customHeight="1">
      <c r="A64" s="780" t="s">
        <v>510</v>
      </c>
      <c r="B64" s="568"/>
      <c r="C64" s="101" t="s">
        <v>25</v>
      </c>
      <c r="D64" s="602" t="s">
        <v>26</v>
      </c>
      <c r="E64" s="832">
        <f>'Прайс рабочий'!I53/'Экспорт дол'!$F$18</f>
        <v>0.16916488222698073</v>
      </c>
      <c r="F64" s="775">
        <v>0.21098901098901099</v>
      </c>
      <c r="G64" s="773"/>
      <c r="H64" s="1"/>
      <c r="I64" s="1"/>
    </row>
    <row r="65" spans="1:9" ht="18" customHeight="1">
      <c r="A65" s="622"/>
      <c r="B65" s="628"/>
      <c r="C65" s="102" t="s">
        <v>27</v>
      </c>
      <c r="D65" s="773"/>
      <c r="E65" s="833"/>
      <c r="F65" s="776"/>
      <c r="G65" s="773"/>
      <c r="H65" s="1"/>
      <c r="I65" s="1"/>
    </row>
    <row r="66" spans="1:9" ht="18" customHeight="1">
      <c r="A66" s="623"/>
      <c r="B66" s="629"/>
      <c r="C66" s="102" t="s">
        <v>28</v>
      </c>
      <c r="D66" s="774"/>
      <c r="E66" s="834"/>
      <c r="F66" s="777"/>
      <c r="G66" s="773"/>
      <c r="H66" s="1"/>
      <c r="I66" s="1"/>
    </row>
    <row r="67" spans="1:9" ht="18" customHeight="1">
      <c r="A67" s="817" t="s">
        <v>511</v>
      </c>
      <c r="B67" s="835"/>
      <c r="C67" s="102" t="s">
        <v>40</v>
      </c>
      <c r="D67" s="602" t="s">
        <v>26</v>
      </c>
      <c r="E67" s="832">
        <f>'Прайс рабочий'!I56/'Экспорт дол'!$F$18</f>
        <v>0.12633832976445397</v>
      </c>
      <c r="F67" s="775">
        <v>0.15604395604395604</v>
      </c>
      <c r="G67" s="773"/>
      <c r="H67" s="1"/>
      <c r="I67" s="1"/>
    </row>
    <row r="68" spans="1:9" ht="18" customHeight="1">
      <c r="A68" s="836"/>
      <c r="B68" s="837"/>
      <c r="C68" s="102" t="s">
        <v>37</v>
      </c>
      <c r="D68" s="773"/>
      <c r="E68" s="833"/>
      <c r="F68" s="776"/>
      <c r="G68" s="773"/>
      <c r="H68" s="1"/>
      <c r="I68" s="1"/>
    </row>
    <row r="69" spans="1:9" ht="18" customHeight="1">
      <c r="A69" s="836"/>
      <c r="B69" s="837"/>
      <c r="C69" s="102" t="s">
        <v>38</v>
      </c>
      <c r="D69" s="773"/>
      <c r="E69" s="833"/>
      <c r="F69" s="776"/>
      <c r="G69" s="773"/>
      <c r="H69" s="1"/>
      <c r="I69" s="1"/>
    </row>
    <row r="70" spans="1:9" ht="18" customHeight="1">
      <c r="A70" s="838"/>
      <c r="B70" s="839"/>
      <c r="C70" s="103" t="s">
        <v>39</v>
      </c>
      <c r="D70" s="774"/>
      <c r="E70" s="834"/>
      <c r="F70" s="777"/>
      <c r="G70" s="773"/>
      <c r="H70" s="31"/>
      <c r="I70" s="31"/>
    </row>
    <row r="71" spans="1:9" ht="18" customHeight="1">
      <c r="A71" s="647" t="s">
        <v>506</v>
      </c>
      <c r="B71" s="604"/>
      <c r="C71" s="604"/>
      <c r="D71" s="604"/>
      <c r="E71" s="604"/>
      <c r="F71" s="605"/>
      <c r="G71" s="773"/>
      <c r="H71" s="31"/>
      <c r="I71" s="31"/>
    </row>
    <row r="72" spans="1:9" ht="18" customHeight="1">
      <c r="A72" s="626" t="s">
        <v>512</v>
      </c>
      <c r="B72" s="568"/>
      <c r="C72" s="32" t="s">
        <v>42</v>
      </c>
      <c r="D72" s="602" t="s">
        <v>26</v>
      </c>
      <c r="E72" s="832">
        <f>'Прайс рабочий'!I61/'Экспорт дол'!$F$18</f>
        <v>5.353319057815846E-2</v>
      </c>
      <c r="F72" s="775">
        <v>5.9340659340659338E-2</v>
      </c>
      <c r="G72" s="773"/>
      <c r="H72" s="31"/>
      <c r="I72" s="31"/>
    </row>
    <row r="73" spans="1:9" ht="18" customHeight="1">
      <c r="A73" s="622"/>
      <c r="B73" s="628"/>
      <c r="C73" s="32" t="s">
        <v>27</v>
      </c>
      <c r="D73" s="773"/>
      <c r="E73" s="833"/>
      <c r="F73" s="805"/>
      <c r="G73" s="773"/>
      <c r="H73" s="31"/>
      <c r="I73" s="31"/>
    </row>
    <row r="74" spans="1:9" ht="18" customHeight="1">
      <c r="A74" s="623"/>
      <c r="B74" s="629"/>
      <c r="C74" s="32" t="s">
        <v>28</v>
      </c>
      <c r="D74" s="774"/>
      <c r="E74" s="834"/>
      <c r="F74" s="806"/>
      <c r="G74" s="773"/>
      <c r="H74" s="31"/>
      <c r="I74" s="31"/>
    </row>
    <row r="75" spans="1:9" ht="18" customHeight="1">
      <c r="A75" s="764" t="s">
        <v>514</v>
      </c>
      <c r="B75" s="658"/>
      <c r="C75" s="90" t="s">
        <v>37</v>
      </c>
      <c r="D75" s="782" t="s">
        <v>44</v>
      </c>
      <c r="E75" s="832">
        <f>'Прайс рабочий'!I64/'Экспорт дол'!$F$18</f>
        <v>4.2826552462526764E-2</v>
      </c>
      <c r="F75" s="775">
        <v>0.05</v>
      </c>
      <c r="G75" s="773"/>
      <c r="H75" s="31"/>
      <c r="I75" s="31"/>
    </row>
    <row r="76" spans="1:9" ht="18" customHeight="1">
      <c r="A76" s="691"/>
      <c r="B76" s="660"/>
      <c r="C76" s="90" t="s">
        <v>38</v>
      </c>
      <c r="D76" s="783"/>
      <c r="E76" s="833"/>
      <c r="F76" s="805"/>
      <c r="G76" s="773"/>
      <c r="H76" s="31"/>
      <c r="I76" s="31"/>
    </row>
    <row r="77" spans="1:9" ht="18" customHeight="1">
      <c r="A77" s="661"/>
      <c r="B77" s="662"/>
      <c r="C77" s="90" t="s">
        <v>39</v>
      </c>
      <c r="D77" s="595"/>
      <c r="E77" s="834"/>
      <c r="F77" s="806"/>
      <c r="G77" s="773"/>
      <c r="H77" s="31"/>
      <c r="I77" s="31"/>
    </row>
    <row r="78" spans="1:9" ht="18" customHeight="1">
      <c r="A78" s="657" t="s">
        <v>513</v>
      </c>
      <c r="B78" s="568"/>
      <c r="C78" s="32" t="s">
        <v>25</v>
      </c>
      <c r="D78" s="602" t="s">
        <v>26</v>
      </c>
      <c r="E78" s="832">
        <f>'Прайс рабочий'!I67/'Экспорт дол'!$F$18</f>
        <v>8.5653104925053528E-2</v>
      </c>
      <c r="F78" s="775">
        <v>0.10989010989010989</v>
      </c>
      <c r="G78" s="773"/>
      <c r="H78" s="31"/>
      <c r="I78" s="31"/>
    </row>
    <row r="79" spans="1:9" ht="18" customHeight="1">
      <c r="A79" s="622"/>
      <c r="B79" s="628"/>
      <c r="C79" s="32" t="s">
        <v>46</v>
      </c>
      <c r="D79" s="773"/>
      <c r="E79" s="833"/>
      <c r="F79" s="805"/>
      <c r="G79" s="773"/>
      <c r="H79" s="31"/>
      <c r="I79" s="31"/>
    </row>
    <row r="80" spans="1:9" ht="28.5" customHeight="1">
      <c r="A80" s="623"/>
      <c r="B80" s="629"/>
      <c r="C80" s="32" t="s">
        <v>28</v>
      </c>
      <c r="D80" s="774"/>
      <c r="E80" s="834"/>
      <c r="F80" s="806"/>
      <c r="G80" s="774"/>
      <c r="H80" s="1"/>
      <c r="I80" s="1"/>
    </row>
    <row r="81" spans="1:9" ht="28.5" customHeight="1">
      <c r="A81" s="603" t="s">
        <v>515</v>
      </c>
      <c r="B81" s="765"/>
      <c r="C81" s="765"/>
      <c r="D81" s="766"/>
      <c r="E81" s="117"/>
      <c r="F81" s="117"/>
      <c r="G81" s="19"/>
      <c r="H81" s="1"/>
      <c r="I81" s="1"/>
    </row>
    <row r="82" spans="1:9" ht="28.5" customHeight="1">
      <c r="A82" s="730" t="s">
        <v>516</v>
      </c>
      <c r="B82" s="32" t="s">
        <v>37</v>
      </c>
      <c r="C82" s="784" t="s">
        <v>517</v>
      </c>
      <c r="D82" s="396" t="s">
        <v>49</v>
      </c>
      <c r="E82" s="832">
        <f>'Прайс рабочий'!I71/'Экспорт дол'!$F$18</f>
        <v>0.59957173447537471</v>
      </c>
      <c r="F82" s="832">
        <f>'Прайс рабочий'!J71/'Экспорт дол'!$F$18</f>
        <v>0.6316916488222698</v>
      </c>
      <c r="G82" s="802"/>
      <c r="H82" s="1"/>
      <c r="I82" s="1"/>
    </row>
    <row r="83" spans="1:9" ht="28.5" customHeight="1">
      <c r="A83" s="783"/>
      <c r="B83" s="32" t="s">
        <v>52</v>
      </c>
      <c r="C83" s="783"/>
      <c r="D83" s="396" t="s">
        <v>49</v>
      </c>
      <c r="E83" s="833"/>
      <c r="F83" s="833"/>
      <c r="G83" s="643"/>
      <c r="H83" s="1"/>
      <c r="I83" s="1"/>
    </row>
    <row r="84" spans="1:9" ht="18" customHeight="1">
      <c r="A84" s="595"/>
      <c r="B84" s="32" t="s">
        <v>48</v>
      </c>
      <c r="C84" s="595"/>
      <c r="D84" s="396" t="s">
        <v>49</v>
      </c>
      <c r="E84" s="834"/>
      <c r="F84" s="834"/>
      <c r="G84" s="643"/>
      <c r="H84" s="1"/>
      <c r="I84" s="1"/>
    </row>
    <row r="85" spans="1:9" ht="18" customHeight="1">
      <c r="A85" s="734" t="s">
        <v>516</v>
      </c>
      <c r="B85" s="32" t="s">
        <v>37</v>
      </c>
      <c r="C85" s="784" t="s">
        <v>517</v>
      </c>
      <c r="D85" s="36" t="s">
        <v>49</v>
      </c>
      <c r="E85" s="832">
        <f>'Прайс рабочий'!I74/'Экспорт дол'!F18</f>
        <v>0.26766595289079231</v>
      </c>
      <c r="F85" s="775">
        <v>0.42197802197802198</v>
      </c>
      <c r="G85" s="773"/>
      <c r="H85" s="1"/>
      <c r="I85" s="1"/>
    </row>
    <row r="86" spans="1:9" ht="18" customHeight="1">
      <c r="A86" s="738"/>
      <c r="B86" s="32" t="s">
        <v>52</v>
      </c>
      <c r="C86" s="738"/>
      <c r="D86" s="36" t="s">
        <v>49</v>
      </c>
      <c r="E86" s="833"/>
      <c r="F86" s="776"/>
      <c r="G86" s="773"/>
      <c r="H86" s="1"/>
      <c r="I86" s="1"/>
    </row>
    <row r="87" spans="1:9" ht="36" customHeight="1">
      <c r="A87" s="574"/>
      <c r="B87" s="32" t="s">
        <v>48</v>
      </c>
      <c r="C87" s="574"/>
      <c r="D87" s="36" t="s">
        <v>49</v>
      </c>
      <c r="E87" s="834"/>
      <c r="F87" s="777"/>
      <c r="G87" s="773"/>
      <c r="H87" s="1"/>
      <c r="I87" s="1"/>
    </row>
    <row r="88" spans="1:9" ht="36" customHeight="1">
      <c r="A88" s="314" t="s">
        <v>518</v>
      </c>
      <c r="B88" s="23"/>
      <c r="C88" s="32" t="s">
        <v>519</v>
      </c>
      <c r="D88" s="36" t="s">
        <v>55</v>
      </c>
      <c r="E88" s="378">
        <f>'Прайс рабочий'!I77/'Экспорт дол'!$F$18</f>
        <v>0.11777301927194861</v>
      </c>
      <c r="F88" s="378">
        <f>'Прайс рабочий'!J77/'Экспорт дол'!$F$18</f>
        <v>0.1284796573875803</v>
      </c>
      <c r="G88" s="773"/>
      <c r="H88" s="1"/>
      <c r="I88" s="1"/>
    </row>
    <row r="89" spans="1:9" ht="29.25" customHeight="1">
      <c r="A89" s="315" t="s">
        <v>520</v>
      </c>
      <c r="B89" s="32" t="s">
        <v>521</v>
      </c>
      <c r="C89" s="32" t="s">
        <v>522</v>
      </c>
      <c r="D89" s="38"/>
      <c r="E89" s="378">
        <f>'Прайс рабочий'!I78/'Экспорт дол'!$F$18</f>
        <v>0.1284796573875803</v>
      </c>
      <c r="F89" s="378">
        <f>'Прайс рабочий'!J78/'Экспорт дол'!$F$18</f>
        <v>0.1284796573875803</v>
      </c>
      <c r="G89" s="773"/>
      <c r="H89" s="1"/>
      <c r="I89" s="1"/>
    </row>
    <row r="90" spans="1:9" ht="29.25" customHeight="1">
      <c r="A90" s="840" t="s">
        <v>523</v>
      </c>
      <c r="B90" s="24" t="s">
        <v>802</v>
      </c>
      <c r="C90" s="784" t="s">
        <v>519</v>
      </c>
      <c r="D90" s="602" t="s">
        <v>61</v>
      </c>
      <c r="E90" s="378" t="e">
        <f>'Прайс рабочий'!I79*'Экспорт дол'!F18</f>
        <v>#VALUE!</v>
      </c>
      <c r="F90" s="378" t="e">
        <f>'Прайс рабочий'!J79/'Экспорт дол'!$F$18</f>
        <v>#VALUE!</v>
      </c>
      <c r="G90" s="773"/>
      <c r="H90" s="1"/>
      <c r="I90" s="1"/>
    </row>
    <row r="91" spans="1:9" ht="25.5" customHeight="1">
      <c r="A91" s="595"/>
      <c r="B91" s="24" t="s">
        <v>803</v>
      </c>
      <c r="C91" s="574"/>
      <c r="D91" s="774"/>
      <c r="E91" s="378">
        <f>'Прайс рабочий'!I80/'Экспорт дол'!$F$18</f>
        <v>8.5653104925053528E-2</v>
      </c>
      <c r="F91" s="378">
        <f>'Прайс рабочий'!J80/'Экспорт дол'!$F$18</f>
        <v>8.5653104925053528E-2</v>
      </c>
      <c r="G91" s="773"/>
      <c r="H91" s="1"/>
      <c r="I91" s="1"/>
    </row>
    <row r="92" spans="1:9" ht="25.5" customHeight="1">
      <c r="A92" s="840" t="s">
        <v>524</v>
      </c>
      <c r="B92" s="24" t="s">
        <v>802</v>
      </c>
      <c r="C92" s="784" t="s">
        <v>519</v>
      </c>
      <c r="D92" s="602" t="s">
        <v>61</v>
      </c>
      <c r="E92" s="378">
        <f>'Прайс рабочий'!I81/'Экспорт дол'!$F$18</f>
        <v>9.6359743040685231E-2</v>
      </c>
      <c r="F92" s="378">
        <f>'Прайс рабочий'!J81/'Экспорт дол'!$F$18</f>
        <v>9.6359743040685231E-2</v>
      </c>
      <c r="G92" s="773"/>
      <c r="H92" s="1"/>
      <c r="I92" s="1"/>
    </row>
    <row r="93" spans="1:9" ht="28.5" customHeight="1">
      <c r="A93" s="595"/>
      <c r="B93" s="24" t="s">
        <v>803</v>
      </c>
      <c r="C93" s="574"/>
      <c r="D93" s="774"/>
      <c r="E93" s="378">
        <f>'Прайс рабочий'!I82/'Экспорт дол'!$F$18</f>
        <v>0.10706638115631692</v>
      </c>
      <c r="F93" s="378">
        <f>'Прайс рабочий'!J82/'Экспорт дол'!$F$18</f>
        <v>0.10706638115631692</v>
      </c>
      <c r="G93" s="773"/>
      <c r="H93" s="1"/>
      <c r="I93" s="1"/>
    </row>
    <row r="94" spans="1:9" ht="18" customHeight="1">
      <c r="A94" s="40" t="s">
        <v>525</v>
      </c>
      <c r="B94" s="40"/>
      <c r="C94" s="40"/>
      <c r="D94" s="40"/>
      <c r="E94" s="381"/>
      <c r="F94" s="117"/>
      <c r="G94" s="19"/>
      <c r="H94" s="41"/>
      <c r="I94" s="41"/>
    </row>
    <row r="95" spans="1:9" ht="40.5" customHeight="1">
      <c r="A95" s="670" t="s">
        <v>526</v>
      </c>
      <c r="B95" s="604"/>
      <c r="C95" s="604"/>
      <c r="D95" s="605"/>
      <c r="E95" s="380"/>
      <c r="F95" s="119"/>
      <c r="G95" s="693"/>
      <c r="H95" s="1"/>
      <c r="I95" s="1"/>
    </row>
    <row r="96" spans="1:9" ht="40.5" customHeight="1">
      <c r="A96" s="666" t="s">
        <v>527</v>
      </c>
      <c r="B96" s="568"/>
      <c r="C96" s="42" t="s">
        <v>66</v>
      </c>
      <c r="D96" s="36" t="s">
        <v>49</v>
      </c>
      <c r="E96" s="378">
        <f>'Прайс рабочий'!I85/'Экспорт дол'!F18</f>
        <v>0.76659528907922914</v>
      </c>
      <c r="F96" s="118">
        <v>0.96043956043956002</v>
      </c>
      <c r="G96" s="773"/>
      <c r="H96" s="1"/>
      <c r="I96" s="1"/>
    </row>
    <row r="97" spans="1:9" ht="49.5" customHeight="1">
      <c r="A97" s="623"/>
      <c r="B97" s="629"/>
      <c r="C97" s="42" t="s">
        <v>67</v>
      </c>
      <c r="D97" s="36" t="s">
        <v>49</v>
      </c>
      <c r="E97" s="378">
        <f>'Прайс рабочий'!I86/'Экспорт дол'!$F$18</f>
        <v>0.78800856531049246</v>
      </c>
      <c r="F97" s="118">
        <v>0.98461538461538467</v>
      </c>
      <c r="G97" s="773"/>
      <c r="H97" s="1"/>
      <c r="I97" s="1"/>
    </row>
    <row r="98" spans="1:9" ht="49.5" customHeight="1">
      <c r="A98" s="849" t="s">
        <v>528</v>
      </c>
      <c r="B98" s="568"/>
      <c r="C98" s="42" t="s">
        <v>66</v>
      </c>
      <c r="D98" s="36" t="s">
        <v>69</v>
      </c>
      <c r="E98" s="378">
        <f>'Прайс рабочий'!I87/'Экспорт дол'!$F$18</f>
        <v>1.4132762312633833</v>
      </c>
      <c r="F98" s="118">
        <v>1.767032967032967</v>
      </c>
      <c r="G98" s="773"/>
      <c r="H98" s="1"/>
      <c r="I98" s="1"/>
    </row>
    <row r="99" spans="1:9" ht="40.5" customHeight="1">
      <c r="A99" s="623"/>
      <c r="B99" s="629"/>
      <c r="C99" s="42" t="s">
        <v>67</v>
      </c>
      <c r="D99" s="36" t="s">
        <v>69</v>
      </c>
      <c r="E99" s="378">
        <f>'Прайс рабочий'!I88/'Экспорт дол'!$F$18</f>
        <v>1.3361884368308352</v>
      </c>
      <c r="F99" s="118">
        <v>1.6703296703296704</v>
      </c>
      <c r="G99" s="773"/>
      <c r="H99" s="1"/>
      <c r="I99" s="1"/>
    </row>
    <row r="100" spans="1:9" ht="40.5" customHeight="1">
      <c r="A100" s="849" t="s">
        <v>529</v>
      </c>
      <c r="B100" s="568"/>
      <c r="C100" s="42" t="s">
        <v>71</v>
      </c>
      <c r="D100" s="36" t="s">
        <v>72</v>
      </c>
      <c r="E100" s="378">
        <f>'Прайс рабочий'!I89/'Экспорт дол'!$F$18</f>
        <v>1.0085653104925054</v>
      </c>
      <c r="F100" s="118">
        <v>1.2615384615384615</v>
      </c>
      <c r="G100" s="773"/>
      <c r="H100" s="1"/>
      <c r="I100" s="1"/>
    </row>
    <row r="101" spans="1:9" ht="90" customHeight="1">
      <c r="A101" s="623"/>
      <c r="B101" s="629"/>
      <c r="C101" s="42" t="s">
        <v>67</v>
      </c>
      <c r="D101" s="36" t="s">
        <v>72</v>
      </c>
      <c r="E101" s="378">
        <f>'Прайс рабочий'!I90/'Экспорт дол'!$F$18</f>
        <v>1.1434689507494646</v>
      </c>
      <c r="F101" s="118">
        <v>1.4307692307692308</v>
      </c>
      <c r="G101" s="773"/>
      <c r="H101" s="1"/>
      <c r="I101" s="1"/>
    </row>
    <row r="102" spans="1:9" ht="30" customHeight="1">
      <c r="A102" s="850" t="s">
        <v>530</v>
      </c>
      <c r="B102" s="605"/>
      <c r="C102" s="42" t="s">
        <v>67</v>
      </c>
      <c r="D102" s="36" t="s">
        <v>69</v>
      </c>
      <c r="E102" s="378">
        <f>'Прайс рабочий'!I91/'Экспорт дол'!$F$18</f>
        <v>1.0535331905781584</v>
      </c>
      <c r="F102" s="118">
        <v>1.2615384615384615</v>
      </c>
      <c r="G102" s="773"/>
      <c r="H102" s="1"/>
      <c r="I102" s="1"/>
    </row>
    <row r="103" spans="1:9" ht="30" customHeight="1">
      <c r="A103" s="842" t="s">
        <v>531</v>
      </c>
      <c r="B103" s="568"/>
      <c r="C103" s="42" t="s">
        <v>75</v>
      </c>
      <c r="D103" s="36" t="s">
        <v>69</v>
      </c>
      <c r="E103" s="832">
        <f>'Прайс рабочий'!I92/'Экспорт дол'!$F$18</f>
        <v>1.0920770877944326</v>
      </c>
      <c r="F103" s="775">
        <v>1.2219780219780221</v>
      </c>
      <c r="G103" s="773"/>
      <c r="H103" s="1"/>
      <c r="I103" s="1"/>
    </row>
    <row r="104" spans="1:9" ht="30" customHeight="1">
      <c r="A104" s="622"/>
      <c r="B104" s="628"/>
      <c r="C104" s="42" t="s">
        <v>76</v>
      </c>
      <c r="D104" s="36" t="s">
        <v>69</v>
      </c>
      <c r="E104" s="833"/>
      <c r="F104" s="776"/>
      <c r="G104" s="773"/>
      <c r="H104" s="1"/>
      <c r="I104" s="1"/>
    </row>
    <row r="105" spans="1:9" ht="30" customHeight="1">
      <c r="A105" s="622"/>
      <c r="B105" s="628"/>
      <c r="C105" s="42" t="s">
        <v>77</v>
      </c>
      <c r="D105" s="36" t="s">
        <v>69</v>
      </c>
      <c r="E105" s="834"/>
      <c r="F105" s="777"/>
      <c r="G105" s="773"/>
      <c r="H105" s="1"/>
      <c r="I105" s="1"/>
    </row>
    <row r="106" spans="1:9" ht="30" customHeight="1">
      <c r="A106" s="622"/>
      <c r="B106" s="628"/>
      <c r="C106" s="42" t="s">
        <v>78</v>
      </c>
      <c r="D106" s="36" t="s">
        <v>69</v>
      </c>
      <c r="E106" s="832">
        <f>'Прайс рабочий'!I95/'Экспорт дол'!$F$18</f>
        <v>1.1349036402569592</v>
      </c>
      <c r="F106" s="775">
        <v>1.2307692307692308</v>
      </c>
      <c r="G106" s="773"/>
      <c r="H106" s="1"/>
      <c r="I106" s="1"/>
    </row>
    <row r="107" spans="1:9" ht="30" customHeight="1">
      <c r="A107" s="622"/>
      <c r="B107" s="628"/>
      <c r="C107" s="42" t="s">
        <v>79</v>
      </c>
      <c r="D107" s="36" t="s">
        <v>69</v>
      </c>
      <c r="E107" s="833"/>
      <c r="F107" s="776"/>
      <c r="G107" s="773"/>
      <c r="H107" s="1"/>
      <c r="I107" s="1"/>
    </row>
    <row r="108" spans="1:9" ht="19.5" customHeight="1">
      <c r="A108" s="623"/>
      <c r="B108" s="629"/>
      <c r="C108" s="42" t="s">
        <v>80</v>
      </c>
      <c r="D108" s="36" t="s">
        <v>69</v>
      </c>
      <c r="E108" s="834"/>
      <c r="F108" s="777"/>
      <c r="G108" s="773"/>
      <c r="H108" s="1"/>
      <c r="I108" s="1"/>
    </row>
    <row r="109" spans="1:9" ht="19.5" customHeight="1">
      <c r="A109" s="673" t="s">
        <v>532</v>
      </c>
      <c r="B109" s="568"/>
      <c r="C109" s="42" t="s">
        <v>75</v>
      </c>
      <c r="D109" s="36" t="s">
        <v>69</v>
      </c>
      <c r="E109" s="832">
        <f>'Прайс рабочий'!I98/'Экспорт дол'!$F$18</f>
        <v>0.64239828693790146</v>
      </c>
      <c r="F109" s="775">
        <v>0.76923076923076927</v>
      </c>
      <c r="G109" s="773"/>
      <c r="H109" s="1"/>
      <c r="I109" s="1"/>
    </row>
    <row r="110" spans="1:9" ht="19.5" customHeight="1">
      <c r="A110" s="622"/>
      <c r="B110" s="628"/>
      <c r="C110" s="42" t="s">
        <v>76</v>
      </c>
      <c r="D110" s="36" t="s">
        <v>69</v>
      </c>
      <c r="E110" s="833"/>
      <c r="F110" s="776"/>
      <c r="G110" s="773"/>
      <c r="H110" s="1"/>
      <c r="I110" s="1"/>
    </row>
    <row r="111" spans="1:9" ht="19.5" customHeight="1">
      <c r="A111" s="622"/>
      <c r="B111" s="628"/>
      <c r="C111" s="42" t="s">
        <v>77</v>
      </c>
      <c r="D111" s="36" t="s">
        <v>69</v>
      </c>
      <c r="E111" s="834"/>
      <c r="F111" s="777"/>
      <c r="G111" s="773"/>
      <c r="H111" s="1"/>
      <c r="I111" s="1"/>
    </row>
    <row r="112" spans="1:9" ht="19.5" customHeight="1">
      <c r="A112" s="622"/>
      <c r="B112" s="628"/>
      <c r="C112" s="42" t="s">
        <v>78</v>
      </c>
      <c r="D112" s="36" t="s">
        <v>69</v>
      </c>
      <c r="E112" s="832">
        <f>'Прайс рабочий'!I101/'Экспорт дол'!$F$18</f>
        <v>0.68308351177730198</v>
      </c>
      <c r="F112" s="775">
        <v>0.8351648351648352</v>
      </c>
      <c r="G112" s="773"/>
      <c r="H112" s="1"/>
      <c r="I112" s="1"/>
    </row>
    <row r="113" spans="1:9" ht="19.5" customHeight="1">
      <c r="A113" s="622"/>
      <c r="B113" s="628"/>
      <c r="C113" s="42" t="s">
        <v>79</v>
      </c>
      <c r="D113" s="36" t="s">
        <v>69</v>
      </c>
      <c r="E113" s="833"/>
      <c r="F113" s="776"/>
      <c r="G113" s="773"/>
      <c r="H113" s="1"/>
      <c r="I113" s="1"/>
    </row>
    <row r="114" spans="1:9" ht="19.5" customHeight="1">
      <c r="A114" s="623"/>
      <c r="B114" s="629"/>
      <c r="C114" s="42" t="s">
        <v>80</v>
      </c>
      <c r="D114" s="36" t="s">
        <v>69</v>
      </c>
      <c r="E114" s="834"/>
      <c r="F114" s="777"/>
      <c r="G114" s="773"/>
      <c r="H114" s="1"/>
      <c r="I114" s="1"/>
    </row>
    <row r="115" spans="1:9" ht="19.5" customHeight="1">
      <c r="A115" s="673" t="s">
        <v>533</v>
      </c>
      <c r="B115" s="568"/>
      <c r="C115" s="42" t="s">
        <v>75</v>
      </c>
      <c r="D115" s="36" t="s">
        <v>69</v>
      </c>
      <c r="E115" s="832">
        <f>'Прайс рабочий'!I104/'Экспорт дол'!$F$18</f>
        <v>0.74946466809421841</v>
      </c>
      <c r="F115" s="775">
        <v>0.82197802197802194</v>
      </c>
      <c r="G115" s="773"/>
      <c r="H115" s="1"/>
      <c r="I115" s="1"/>
    </row>
    <row r="116" spans="1:9" ht="19.5" customHeight="1">
      <c r="A116" s="622"/>
      <c r="B116" s="628"/>
      <c r="C116" s="42" t="s">
        <v>76</v>
      </c>
      <c r="D116" s="36" t="s">
        <v>69</v>
      </c>
      <c r="E116" s="833"/>
      <c r="F116" s="776"/>
      <c r="G116" s="773"/>
      <c r="H116" s="1"/>
      <c r="I116" s="1"/>
    </row>
    <row r="117" spans="1:9" ht="19.5" customHeight="1">
      <c r="A117" s="622"/>
      <c r="B117" s="628"/>
      <c r="C117" s="42" t="s">
        <v>77</v>
      </c>
      <c r="D117" s="36" t="s">
        <v>69</v>
      </c>
      <c r="E117" s="834"/>
      <c r="F117" s="777"/>
      <c r="G117" s="773"/>
      <c r="H117" s="1"/>
      <c r="I117" s="1"/>
    </row>
    <row r="118" spans="1:9" ht="19.5" customHeight="1">
      <c r="A118" s="622"/>
      <c r="B118" s="628"/>
      <c r="C118" s="42" t="s">
        <v>78</v>
      </c>
      <c r="D118" s="36" t="s">
        <v>69</v>
      </c>
      <c r="E118" s="832">
        <f>'Прайс рабочий'!I107/'Экспорт дол'!$F$18</f>
        <v>0.77087794432548185</v>
      </c>
      <c r="F118" s="775">
        <v>0.83956043956043958</v>
      </c>
      <c r="G118" s="773"/>
      <c r="H118" s="1"/>
      <c r="I118" s="1"/>
    </row>
    <row r="119" spans="1:9" ht="19.5" customHeight="1">
      <c r="A119" s="622"/>
      <c r="B119" s="628"/>
      <c r="C119" s="42" t="s">
        <v>79</v>
      </c>
      <c r="D119" s="36" t="s">
        <v>69</v>
      </c>
      <c r="E119" s="833"/>
      <c r="F119" s="776"/>
      <c r="G119" s="773"/>
      <c r="H119" s="1"/>
      <c r="I119" s="1"/>
    </row>
    <row r="120" spans="1:9" ht="19.5" customHeight="1">
      <c r="A120" s="623"/>
      <c r="B120" s="629"/>
      <c r="C120" s="42" t="s">
        <v>80</v>
      </c>
      <c r="D120" s="36" t="s">
        <v>69</v>
      </c>
      <c r="E120" s="834"/>
      <c r="F120" s="777"/>
      <c r="G120" s="773"/>
      <c r="H120" s="1"/>
      <c r="I120" s="1"/>
    </row>
    <row r="121" spans="1:9" ht="19.5" customHeight="1">
      <c r="A121" s="842" t="s">
        <v>534</v>
      </c>
      <c r="B121" s="568"/>
      <c r="C121" s="42" t="s">
        <v>75</v>
      </c>
      <c r="D121" s="36" t="s">
        <v>69</v>
      </c>
      <c r="E121" s="832">
        <f>'Прайс рабочий'!I110/'Экспорт дол'!$F$18</f>
        <v>0.74946466809421841</v>
      </c>
      <c r="F121" s="775">
        <v>0.97802197802197799</v>
      </c>
      <c r="G121" s="773"/>
      <c r="H121" s="1"/>
      <c r="I121" s="1"/>
    </row>
    <row r="122" spans="1:9" ht="19.5" customHeight="1">
      <c r="A122" s="622"/>
      <c r="B122" s="628"/>
      <c r="C122" s="42" t="s">
        <v>76</v>
      </c>
      <c r="D122" s="36" t="s">
        <v>69</v>
      </c>
      <c r="E122" s="833"/>
      <c r="F122" s="776"/>
      <c r="G122" s="773"/>
      <c r="H122" s="1"/>
      <c r="I122" s="1"/>
    </row>
    <row r="123" spans="1:9" ht="19.5" customHeight="1">
      <c r="A123" s="622"/>
      <c r="B123" s="628"/>
      <c r="C123" s="42" t="s">
        <v>77</v>
      </c>
      <c r="D123" s="36" t="s">
        <v>84</v>
      </c>
      <c r="E123" s="834"/>
      <c r="F123" s="777"/>
      <c r="G123" s="773"/>
      <c r="H123" s="1"/>
      <c r="I123" s="1"/>
    </row>
    <row r="124" spans="1:9" ht="19.5" customHeight="1">
      <c r="A124" s="622"/>
      <c r="B124" s="628"/>
      <c r="C124" s="42" t="s">
        <v>78</v>
      </c>
      <c r="D124" s="36" t="s">
        <v>69</v>
      </c>
      <c r="E124" s="832">
        <f>'Прайс рабочий'!I113/'Экспорт дол'!$F$18</f>
        <v>0.77087794432548185</v>
      </c>
      <c r="F124" s="775">
        <v>0.97802197802197799</v>
      </c>
      <c r="G124" s="773"/>
      <c r="H124" s="1"/>
      <c r="I124" s="1"/>
    </row>
    <row r="125" spans="1:9" ht="19.5" customHeight="1">
      <c r="A125" s="622"/>
      <c r="B125" s="628"/>
      <c r="C125" s="42" t="s">
        <v>79</v>
      </c>
      <c r="D125" s="36" t="s">
        <v>69</v>
      </c>
      <c r="E125" s="833"/>
      <c r="F125" s="776"/>
      <c r="G125" s="773"/>
      <c r="H125" s="1"/>
      <c r="I125" s="1"/>
    </row>
    <row r="126" spans="1:9" ht="83.25" customHeight="1">
      <c r="A126" s="623"/>
      <c r="B126" s="629"/>
      <c r="C126" s="42" t="s">
        <v>80</v>
      </c>
      <c r="D126" s="36" t="s">
        <v>84</v>
      </c>
      <c r="E126" s="834"/>
      <c r="F126" s="777"/>
      <c r="G126" s="773"/>
      <c r="H126" s="1"/>
      <c r="I126" s="1"/>
    </row>
    <row r="127" spans="1:9" ht="87.75" customHeight="1">
      <c r="A127" s="673" t="s">
        <v>535</v>
      </c>
      <c r="B127" s="568"/>
      <c r="C127" s="42" t="s">
        <v>71</v>
      </c>
      <c r="D127" s="36" t="s">
        <v>86</v>
      </c>
      <c r="E127" s="378">
        <f>'Прайс рабочий'!I116/'Экспорт дол'!$F$18</f>
        <v>1.5310492505353319</v>
      </c>
      <c r="F127" s="118">
        <v>1.7142857142857142</v>
      </c>
      <c r="G127" s="773"/>
      <c r="H127" s="1"/>
      <c r="I127" s="1"/>
    </row>
    <row r="128" spans="1:9" ht="75.75" customHeight="1">
      <c r="A128" s="623"/>
      <c r="B128" s="629"/>
      <c r="C128" s="42" t="s">
        <v>67</v>
      </c>
      <c r="D128" s="36" t="s">
        <v>86</v>
      </c>
      <c r="E128" s="378">
        <f>'Прайс рабочий'!I117/'Экспорт дол'!$F$18</f>
        <v>1.6295503211991436</v>
      </c>
      <c r="F128" s="118">
        <v>1.9582417582417582</v>
      </c>
      <c r="G128" s="773"/>
      <c r="H128" s="1"/>
      <c r="I128" s="1"/>
    </row>
    <row r="129" spans="1:9" ht="80.25" customHeight="1">
      <c r="A129" s="673" t="s">
        <v>536</v>
      </c>
      <c r="B129" s="568"/>
      <c r="C129" s="42" t="s">
        <v>71</v>
      </c>
      <c r="D129" s="36" t="s">
        <v>86</v>
      </c>
      <c r="E129" s="378">
        <f>'Прайс рабочий'!I118/'Экспорт дол'!$F$18</f>
        <v>1.2847965738758029</v>
      </c>
      <c r="F129" s="118">
        <v>1.5560439560439561</v>
      </c>
      <c r="G129" s="773"/>
      <c r="H129" s="1"/>
      <c r="I129" s="1"/>
    </row>
    <row r="130" spans="1:9" ht="75" customHeight="1">
      <c r="A130" s="623"/>
      <c r="B130" s="629"/>
      <c r="C130" s="42" t="s">
        <v>67</v>
      </c>
      <c r="D130" s="36" t="s">
        <v>86</v>
      </c>
      <c r="E130" s="378">
        <f>'Прайс рабочий'!I119/'Экспорт дол'!$F$18</f>
        <v>1.5845824411134903</v>
      </c>
      <c r="F130" s="118">
        <v>1.8769230769230769</v>
      </c>
      <c r="G130" s="773"/>
      <c r="H130" s="1"/>
      <c r="I130" s="1"/>
    </row>
    <row r="131" spans="1:9" ht="97.9" customHeight="1">
      <c r="A131" s="673" t="s">
        <v>537</v>
      </c>
      <c r="B131" s="568"/>
      <c r="C131" s="42" t="s">
        <v>71</v>
      </c>
      <c r="D131" s="36" t="s">
        <v>86</v>
      </c>
      <c r="E131" s="378">
        <f>'Прайс рабочий'!I120/'Экспорт дол'!$F$18</f>
        <v>1.4775160599571735</v>
      </c>
      <c r="F131" s="118">
        <v>1.8461538461538463</v>
      </c>
      <c r="G131" s="773"/>
      <c r="H131" s="1"/>
      <c r="I131" s="1"/>
    </row>
    <row r="132" spans="1:9" ht="66.75" customHeight="1">
      <c r="A132" s="623"/>
      <c r="B132" s="629"/>
      <c r="C132" s="42" t="s">
        <v>67</v>
      </c>
      <c r="D132" s="36" t="s">
        <v>86</v>
      </c>
      <c r="E132" s="378">
        <f>'Прайс рабочий'!I121/'Экспорт дол'!$F$18</f>
        <v>1.779443254817987</v>
      </c>
      <c r="F132" s="118">
        <v>1.9648351648351647</v>
      </c>
      <c r="G132" s="773"/>
      <c r="H132" s="1"/>
      <c r="I132" s="1"/>
    </row>
    <row r="133" spans="1:9" ht="88.9" customHeight="1">
      <c r="A133" s="673" t="s">
        <v>538</v>
      </c>
      <c r="B133" s="568"/>
      <c r="C133" s="42" t="s">
        <v>71</v>
      </c>
      <c r="D133" s="36" t="s">
        <v>86</v>
      </c>
      <c r="E133" s="378">
        <f>'Прайс рабочий'!I122/'Экспорт дол'!$F$18</f>
        <v>1.2248394004282654</v>
      </c>
      <c r="F133" s="118">
        <v>1.3560439560439561</v>
      </c>
      <c r="G133" s="773"/>
      <c r="H133" s="1"/>
      <c r="I133" s="1"/>
    </row>
    <row r="134" spans="1:9" ht="60" customHeight="1">
      <c r="A134" s="623"/>
      <c r="B134" s="629"/>
      <c r="C134" s="42" t="s">
        <v>67</v>
      </c>
      <c r="D134" s="36" t="s">
        <v>86</v>
      </c>
      <c r="E134" s="378">
        <f>'Прайс рабочий'!I123/'Экспорт дол'!$F$18</f>
        <v>1.3340471092077089</v>
      </c>
      <c r="F134" s="118">
        <v>1.4747252747252748</v>
      </c>
      <c r="G134" s="773"/>
      <c r="H134" s="1"/>
      <c r="I134" s="1"/>
    </row>
    <row r="135" spans="1:9" ht="60" customHeight="1">
      <c r="A135" s="673" t="s">
        <v>539</v>
      </c>
      <c r="B135" s="568"/>
      <c r="C135" s="42" t="s">
        <v>71</v>
      </c>
      <c r="D135" s="36" t="s">
        <v>86</v>
      </c>
      <c r="E135" s="378">
        <f>'Прайс рабочий'!I124/'Экспорт дол'!$F$18</f>
        <v>1.1113490364025695</v>
      </c>
      <c r="F135" s="118">
        <v>1.098901098901099E-2</v>
      </c>
      <c r="G135" s="773"/>
      <c r="H135" s="1"/>
      <c r="I135" s="1"/>
    </row>
    <row r="136" spans="1:9" ht="48" customHeight="1">
      <c r="A136" s="623"/>
      <c r="B136" s="629"/>
      <c r="C136" s="42" t="s">
        <v>67</v>
      </c>
      <c r="D136" s="36" t="s">
        <v>86</v>
      </c>
      <c r="E136" s="378">
        <f>'Прайс рабочий'!I125/'Экспорт дол'!$F$18</f>
        <v>1.220556745182013</v>
      </c>
      <c r="F136" s="118">
        <v>1.3494505494505495</v>
      </c>
      <c r="G136" s="773"/>
      <c r="H136" s="1"/>
      <c r="I136" s="1"/>
    </row>
    <row r="137" spans="1:9" ht="48" customHeight="1">
      <c r="A137" s="841" t="s">
        <v>540</v>
      </c>
      <c r="B137" s="568"/>
      <c r="C137" s="42" t="s">
        <v>67</v>
      </c>
      <c r="D137" s="36" t="s">
        <v>92</v>
      </c>
      <c r="E137" s="378">
        <f>'Прайс рабочий'!I126/'Экспорт дол'!$F$18</f>
        <v>6.7516059957173447</v>
      </c>
      <c r="F137" s="118">
        <v>8.4373626373626376</v>
      </c>
      <c r="G137" s="773"/>
      <c r="H137" s="1"/>
      <c r="I137" s="1"/>
    </row>
    <row r="138" spans="1:9" ht="48" customHeight="1">
      <c r="A138" s="622"/>
      <c r="B138" s="628"/>
      <c r="C138" s="42" t="s">
        <v>93</v>
      </c>
      <c r="D138" s="36" t="s">
        <v>92</v>
      </c>
      <c r="E138" s="378">
        <f>'Прайс рабочий'!I127/'Экспорт дол'!$F$18</f>
        <v>7.5995717344753748</v>
      </c>
      <c r="F138" s="118">
        <v>8.4</v>
      </c>
      <c r="G138" s="773"/>
      <c r="H138" s="1"/>
      <c r="I138" s="1"/>
    </row>
    <row r="139" spans="1:9" ht="90.75" customHeight="1">
      <c r="A139" s="623"/>
      <c r="B139" s="629"/>
      <c r="C139" s="42" t="s">
        <v>94</v>
      </c>
      <c r="D139" s="36" t="s">
        <v>92</v>
      </c>
      <c r="E139" s="378">
        <f>'Прайс рабочий'!I128/'Экспорт дол'!$F$18</f>
        <v>13.28051391862955</v>
      </c>
      <c r="F139" s="118">
        <v>20.030769230769231</v>
      </c>
      <c r="G139" s="773"/>
      <c r="H139" s="1"/>
      <c r="I139" s="1"/>
    </row>
    <row r="140" spans="1:9" ht="90.75" customHeight="1">
      <c r="A140" s="841" t="s">
        <v>541</v>
      </c>
      <c r="B140" s="568"/>
      <c r="C140" s="42" t="s">
        <v>67</v>
      </c>
      <c r="D140" s="36" t="s">
        <v>92</v>
      </c>
      <c r="E140" s="378">
        <f>'Прайс рабочий'!I129/'Экспорт дол'!$F$18</f>
        <v>2.8244111349036403</v>
      </c>
      <c r="F140" s="118">
        <v>3.1230769230769231</v>
      </c>
      <c r="G140" s="773"/>
      <c r="H140" s="1"/>
      <c r="I140" s="1"/>
    </row>
    <row r="141" spans="1:9" ht="65.25" customHeight="1">
      <c r="A141" s="623"/>
      <c r="B141" s="629"/>
      <c r="C141" s="42" t="s">
        <v>93</v>
      </c>
      <c r="D141" s="36" t="s">
        <v>92</v>
      </c>
      <c r="E141" s="378">
        <f>'Прайс рабочий'!I130/'Экспорт дол'!$F$18</f>
        <v>2.8479657387580302</v>
      </c>
      <c r="F141" s="118">
        <v>3.1494505494505494</v>
      </c>
      <c r="G141" s="773"/>
      <c r="H141" s="1"/>
      <c r="I141" s="1"/>
    </row>
    <row r="142" spans="1:9" ht="65.25" customHeight="1">
      <c r="A142" s="847" t="s">
        <v>542</v>
      </c>
      <c r="B142" s="568"/>
      <c r="C142" s="42" t="s">
        <v>67</v>
      </c>
      <c r="D142" s="36" t="s">
        <v>97</v>
      </c>
      <c r="E142" s="378">
        <f>'Прайс рабочий'!I131/'Экспорт дол'!$F$18</f>
        <v>4.2976445396145611</v>
      </c>
      <c r="F142" s="118">
        <v>4.7516483516483516</v>
      </c>
      <c r="G142" s="773"/>
      <c r="H142" s="1"/>
      <c r="I142" s="1"/>
    </row>
    <row r="143" spans="1:9" ht="65.25" customHeight="1">
      <c r="A143" s="622"/>
      <c r="B143" s="628"/>
      <c r="C143" s="42" t="s">
        <v>93</v>
      </c>
      <c r="D143" s="36" t="s">
        <v>97</v>
      </c>
      <c r="E143" s="378">
        <f>'Прайс рабочий'!I132/'Экспорт дол'!$F$18</f>
        <v>4.3704496788008562</v>
      </c>
      <c r="F143" s="118">
        <v>4.8307692307692305</v>
      </c>
      <c r="G143" s="773"/>
      <c r="H143" s="1"/>
      <c r="I143" s="1"/>
    </row>
    <row r="144" spans="1:9" ht="28.5" customHeight="1">
      <c r="A144" s="623"/>
      <c r="B144" s="629"/>
      <c r="C144" s="42" t="s">
        <v>543</v>
      </c>
      <c r="D144" s="36" t="s">
        <v>98</v>
      </c>
      <c r="E144" s="378">
        <f>'Прайс рабочий'!I133/'Экспорт дол'!$F$18</f>
        <v>10.278372591006423</v>
      </c>
      <c r="F144" s="118">
        <v>11.549450549450549</v>
      </c>
      <c r="G144" s="774"/>
      <c r="H144" s="1"/>
      <c r="I144" s="1"/>
    </row>
    <row r="145" spans="1:9" ht="18" customHeight="1">
      <c r="A145" s="603" t="s">
        <v>544</v>
      </c>
      <c r="B145" s="765"/>
      <c r="C145" s="765"/>
      <c r="D145" s="766"/>
      <c r="E145" s="117"/>
      <c r="F145" s="117"/>
      <c r="G145" s="19"/>
      <c r="H145" s="41"/>
      <c r="I145" s="41"/>
    </row>
    <row r="146" spans="1:9" ht="19.5" customHeight="1">
      <c r="A146" s="670" t="s">
        <v>545</v>
      </c>
      <c r="B146" s="604"/>
      <c r="C146" s="604"/>
      <c r="D146" s="604"/>
      <c r="E146" s="604"/>
      <c r="F146" s="604"/>
      <c r="G146" s="605"/>
      <c r="H146" s="1"/>
      <c r="I146" s="1"/>
    </row>
    <row r="147" spans="1:9" ht="40.5" customHeight="1">
      <c r="A147" s="671" t="s">
        <v>546</v>
      </c>
      <c r="B147" s="605"/>
      <c r="C147" s="42" t="s">
        <v>71</v>
      </c>
      <c r="D147" s="24" t="s">
        <v>102</v>
      </c>
      <c r="E147" s="378">
        <f>'Прайс рабочий'!I136/'Экспорт дол'!$F$18</f>
        <v>8.7794432548179868E-2</v>
      </c>
      <c r="F147" s="118">
        <v>0.1010989010989011</v>
      </c>
      <c r="G147" s="45"/>
      <c r="H147" s="1"/>
      <c r="I147" s="1"/>
    </row>
    <row r="148" spans="1:9" ht="123.75" customHeight="1">
      <c r="A148" s="848" t="s">
        <v>547</v>
      </c>
      <c r="B148" s="605"/>
      <c r="C148" s="42" t="s">
        <v>67</v>
      </c>
      <c r="D148" s="36" t="s">
        <v>69</v>
      </c>
      <c r="E148" s="378">
        <f>'Прайс рабочий'!I137/'Экспорт дол'!$F$18</f>
        <v>0.54389721627408993</v>
      </c>
      <c r="F148" s="118">
        <v>0.6</v>
      </c>
      <c r="G148" s="28"/>
      <c r="H148" s="41"/>
      <c r="I148" s="41"/>
    </row>
    <row r="149" spans="1:9" ht="18">
      <c r="A149" s="670" t="s">
        <v>548</v>
      </c>
      <c r="B149" s="765"/>
      <c r="C149" s="765"/>
      <c r="D149" s="766"/>
      <c r="E149" s="379"/>
      <c r="F149" s="119"/>
      <c r="G149" s="30"/>
      <c r="H149" s="1"/>
      <c r="I149" s="1"/>
    </row>
    <row r="150" spans="1:9">
      <c r="A150" s="843" t="s">
        <v>551</v>
      </c>
      <c r="B150" s="844"/>
      <c r="C150" s="42" t="s">
        <v>67</v>
      </c>
      <c r="D150" s="36" t="s">
        <v>69</v>
      </c>
      <c r="E150" s="378">
        <f>'Прайс рабочий'!I139/'Экспорт дол'!$F$18</f>
        <v>0.65524625267665948</v>
      </c>
      <c r="F150" s="118">
        <v>0.78241758241758241</v>
      </c>
      <c r="G150" s="28"/>
      <c r="H150" s="1"/>
      <c r="I150" s="1"/>
    </row>
    <row r="151" spans="1:9" ht="238.5" customHeight="1">
      <c r="A151" s="845" t="s">
        <v>549</v>
      </c>
      <c r="B151" s="605"/>
      <c r="C151" s="42" t="s">
        <v>67</v>
      </c>
      <c r="D151" s="36" t="s">
        <v>69</v>
      </c>
      <c r="E151" s="378">
        <f>'Прайс рабочий'!I140/'Экспорт дол'!$F$18</f>
        <v>2.3169164882226982</v>
      </c>
      <c r="F151" s="118">
        <v>2.5604395604395602</v>
      </c>
      <c r="G151" s="28"/>
      <c r="H151" s="1"/>
      <c r="I151" s="1"/>
    </row>
    <row r="152" spans="1:9" ht="160.5" customHeight="1">
      <c r="A152" s="846" t="s">
        <v>550</v>
      </c>
      <c r="B152" s="605"/>
      <c r="C152" s="42" t="s">
        <v>67</v>
      </c>
      <c r="D152" s="36" t="s">
        <v>69</v>
      </c>
      <c r="E152" s="378">
        <f>'Прайс рабочий'!I141/'Экспорт дол'!$F$18</f>
        <v>4.2291220556745186</v>
      </c>
      <c r="F152" s="118">
        <v>5.2857142857142856</v>
      </c>
      <c r="G152" s="28"/>
      <c r="H152" s="1"/>
      <c r="I152" s="1"/>
    </row>
    <row r="153" spans="1:9" ht="52.5" customHeight="1">
      <c r="A153" s="603" t="s">
        <v>552</v>
      </c>
      <c r="B153" s="765"/>
      <c r="C153" s="765"/>
      <c r="D153" s="766"/>
      <c r="E153" s="117"/>
      <c r="F153" s="117"/>
      <c r="G153" s="19"/>
      <c r="H153" s="1"/>
      <c r="I153" s="1"/>
    </row>
    <row r="154" spans="1:9" ht="52.5" customHeight="1">
      <c r="A154" s="673" t="s">
        <v>553</v>
      </c>
      <c r="B154" s="568"/>
      <c r="C154" s="316" t="s">
        <v>67</v>
      </c>
      <c r="D154" s="36" t="s">
        <v>110</v>
      </c>
      <c r="E154" s="378">
        <f>'Прайс рабочий'!I143/'Экспорт дол'!$F$18</f>
        <v>11.002141327623127</v>
      </c>
      <c r="F154" s="118">
        <v>12.16043956043956</v>
      </c>
      <c r="G154" s="681"/>
      <c r="H154" s="1"/>
      <c r="I154" s="1"/>
    </row>
    <row r="155" spans="1:9" ht="107.45" customHeight="1">
      <c r="A155" s="622"/>
      <c r="B155" s="628"/>
      <c r="C155" s="316" t="s">
        <v>93</v>
      </c>
      <c r="D155" s="36" t="s">
        <v>110</v>
      </c>
      <c r="E155" s="378">
        <f>'Прайс рабочий'!I144/'Экспорт дол'!$F$18</f>
        <v>14.331905781584583</v>
      </c>
      <c r="F155" s="118">
        <v>22.342857142857142</v>
      </c>
      <c r="G155" s="773"/>
      <c r="H155" s="1"/>
      <c r="I155" s="1"/>
    </row>
    <row r="156" spans="1:9" ht="100.5" customHeight="1">
      <c r="A156" s="623"/>
      <c r="B156" s="629"/>
      <c r="C156" s="316" t="s">
        <v>554</v>
      </c>
      <c r="D156" s="36" t="s">
        <v>110</v>
      </c>
      <c r="E156" s="378">
        <f>'Прайс рабочий'!I145/'Экспорт дол'!$F$18</f>
        <v>23.259100642398288</v>
      </c>
      <c r="F156" s="118">
        <v>25.707692307692309</v>
      </c>
      <c r="G156" s="773"/>
      <c r="H156" s="1"/>
      <c r="I156" s="1"/>
    </row>
    <row r="157" spans="1:9" ht="102.75" customHeight="1">
      <c r="A157" s="858" t="s">
        <v>555</v>
      </c>
      <c r="B157" s="568"/>
      <c r="C157" s="316" t="s">
        <v>67</v>
      </c>
      <c r="D157" s="36" t="s">
        <v>110</v>
      </c>
      <c r="E157" s="378">
        <f>'Прайс рабочий'!I146/'Экспорт дол'!$F$18</f>
        <v>14.149892933618844</v>
      </c>
      <c r="F157" s="118">
        <v>15.639560439560439</v>
      </c>
      <c r="G157" s="773"/>
      <c r="H157" s="1"/>
      <c r="I157" s="1"/>
    </row>
    <row r="158" spans="1:9" ht="105.75" customHeight="1">
      <c r="A158" s="622"/>
      <c r="B158" s="628"/>
      <c r="C158" s="316" t="s">
        <v>93</v>
      </c>
      <c r="D158" s="36" t="s">
        <v>98</v>
      </c>
      <c r="E158" s="378">
        <f>'Прайс рабочий'!I147/'Экспорт дол'!$F$18</f>
        <v>14.633832976445396</v>
      </c>
      <c r="F158" s="118">
        <v>16.173626373626373</v>
      </c>
      <c r="G158" s="773"/>
      <c r="H158" s="1"/>
      <c r="I158" s="1"/>
    </row>
    <row r="159" spans="1:9" ht="45.75" customHeight="1">
      <c r="A159" s="623"/>
      <c r="B159" s="629"/>
      <c r="C159" s="316" t="s">
        <v>554</v>
      </c>
      <c r="D159" s="36" t="s">
        <v>110</v>
      </c>
      <c r="E159" s="378">
        <f>'Прайс рабочий'!I148/'Экспорт дол'!$F$18</f>
        <v>30.513918629550322</v>
      </c>
      <c r="F159" s="118">
        <v>33.727472527472528</v>
      </c>
      <c r="G159" s="773"/>
      <c r="H159" s="1"/>
      <c r="I159" s="1"/>
    </row>
    <row r="160" spans="1:9" ht="45.75" customHeight="1">
      <c r="A160" s="673" t="s">
        <v>556</v>
      </c>
      <c r="B160" s="568"/>
      <c r="C160" s="316" t="s">
        <v>67</v>
      </c>
      <c r="D160" s="36" t="s">
        <v>113</v>
      </c>
      <c r="E160" s="378">
        <f>'Прайс рабочий'!I149/'Экспорт дол'!$F$18</f>
        <v>4.7665952890792287</v>
      </c>
      <c r="F160" s="118">
        <v>5.2703296703296703</v>
      </c>
      <c r="G160" s="773"/>
      <c r="H160" s="1"/>
      <c r="I160" s="1"/>
    </row>
    <row r="161" spans="1:9" ht="72" customHeight="1">
      <c r="A161" s="622"/>
      <c r="B161" s="628"/>
      <c r="C161" s="316" t="s">
        <v>93</v>
      </c>
      <c r="D161" s="36" t="s">
        <v>113</v>
      </c>
      <c r="E161" s="378">
        <f>'Прайс рабочий'!I150/'Экспорт дол'!$F$18</f>
        <v>5.9721627408993578</v>
      </c>
      <c r="F161" s="118">
        <v>8.6703296703296697</v>
      </c>
      <c r="G161" s="773"/>
      <c r="H161" s="1"/>
      <c r="I161" s="1"/>
    </row>
    <row r="162" spans="1:9" ht="33.75" customHeight="1">
      <c r="A162" s="623"/>
      <c r="B162" s="629"/>
      <c r="C162" s="316" t="s">
        <v>554</v>
      </c>
      <c r="D162" s="36" t="s">
        <v>113</v>
      </c>
      <c r="E162" s="378">
        <f>'Прайс рабочий'!I151/'Экспорт дол'!$F$18</f>
        <v>9.3019271948608129</v>
      </c>
      <c r="F162" s="118">
        <v>10.281318681318682</v>
      </c>
      <c r="G162" s="773"/>
      <c r="H162" s="1"/>
      <c r="I162" s="1"/>
    </row>
    <row r="163" spans="1:9" ht="33.75" customHeight="1">
      <c r="A163" s="859" t="s">
        <v>557</v>
      </c>
      <c r="B163" s="568"/>
      <c r="C163" s="316" t="s">
        <v>67</v>
      </c>
      <c r="D163" s="36" t="s">
        <v>113</v>
      </c>
      <c r="E163" s="378">
        <f>'Прайс рабочий'!I152/'Экспорт дол'!$F$18</f>
        <v>3.7794432548179873</v>
      </c>
      <c r="F163" s="118">
        <v>4.1780219780219783</v>
      </c>
      <c r="G163" s="773"/>
      <c r="H163" s="1"/>
      <c r="I163" s="1"/>
    </row>
    <row r="164" spans="1:9" ht="37.15" customHeight="1">
      <c r="A164" s="622"/>
      <c r="B164" s="628"/>
      <c r="C164" s="316" t="s">
        <v>93</v>
      </c>
      <c r="D164" s="36" t="s">
        <v>113</v>
      </c>
      <c r="E164" s="378">
        <f>'Прайс рабочий'!I153/'Экспорт дол'!$F$18</f>
        <v>4.6702355460385441</v>
      </c>
      <c r="F164" s="118">
        <v>5.1626373626373629</v>
      </c>
      <c r="G164" s="773"/>
      <c r="H164" s="1"/>
      <c r="I164" s="1"/>
    </row>
    <row r="165" spans="1:9" ht="69.75" customHeight="1">
      <c r="A165" s="623"/>
      <c r="B165" s="629"/>
      <c r="C165" s="316" t="s">
        <v>554</v>
      </c>
      <c r="D165" s="36" t="s">
        <v>113</v>
      </c>
      <c r="E165" s="378">
        <f>'Прайс рабочий'!I154/'Экспорт дол'!$F$18</f>
        <v>6.9143468950749467</v>
      </c>
      <c r="F165" s="118">
        <v>7.6439560439560443</v>
      </c>
      <c r="G165" s="773"/>
      <c r="H165" s="1"/>
      <c r="I165" s="1"/>
    </row>
    <row r="166" spans="1:9" ht="83.45" customHeight="1">
      <c r="A166" s="673" t="s">
        <v>558</v>
      </c>
      <c r="B166" s="568"/>
      <c r="C166" s="316" t="s">
        <v>93</v>
      </c>
      <c r="D166" s="36" t="s">
        <v>92</v>
      </c>
      <c r="E166" s="378">
        <f>'Прайс рабочий'!I155/'Экспорт дол'!$F$18</f>
        <v>6.5139186295503215</v>
      </c>
      <c r="F166" s="118">
        <v>7.2</v>
      </c>
      <c r="G166" s="773"/>
      <c r="H166" s="1"/>
      <c r="I166" s="1"/>
    </row>
    <row r="167" spans="1:9" ht="66.75" customHeight="1">
      <c r="A167" s="623"/>
      <c r="B167" s="629"/>
      <c r="C167" s="316" t="s">
        <v>554</v>
      </c>
      <c r="D167" s="36" t="s">
        <v>92</v>
      </c>
      <c r="E167" s="378">
        <f>'Прайс рабочий'!I156/'Экспорт дол'!$F$18</f>
        <v>10.201284796573876</v>
      </c>
      <c r="F167" s="118">
        <v>11.274725274725276</v>
      </c>
      <c r="G167" s="773"/>
      <c r="H167" s="1"/>
      <c r="I167" s="1"/>
    </row>
    <row r="168" spans="1:9" ht="18" customHeight="1">
      <c r="A168" s="842" t="s">
        <v>559</v>
      </c>
      <c r="B168" s="568"/>
      <c r="C168" s="316" t="s">
        <v>67</v>
      </c>
      <c r="D168" s="602" t="s">
        <v>69</v>
      </c>
      <c r="E168" s="378">
        <f>'Прайс рабочий'!I157/'Экспорт дол'!$F$18</f>
        <v>3.0128479657387581</v>
      </c>
      <c r="F168" s="118">
        <v>3.3296703296703298</v>
      </c>
      <c r="G168" s="773"/>
      <c r="H168" s="1"/>
      <c r="I168" s="1"/>
    </row>
    <row r="169" spans="1:9" ht="18" customHeight="1">
      <c r="A169" s="622"/>
      <c r="B169" s="628"/>
      <c r="C169" s="316" t="s">
        <v>118</v>
      </c>
      <c r="D169" s="773"/>
      <c r="E169" s="378">
        <f>'Прайс рабочий'!I158/'Экспорт дол'!$F$18</f>
        <v>3.790149892933619</v>
      </c>
      <c r="F169" s="118">
        <v>4.1912087912087914</v>
      </c>
      <c r="G169" s="773"/>
      <c r="H169" s="1"/>
      <c r="I169" s="1"/>
    </row>
    <row r="170" spans="1:9" ht="18" customHeight="1">
      <c r="A170" s="623"/>
      <c r="B170" s="629"/>
      <c r="C170" s="316" t="s">
        <v>554</v>
      </c>
      <c r="D170" s="774"/>
      <c r="E170" s="378">
        <f>'Прайс рабочий'!I159/'Экспорт дол'!$F$18</f>
        <v>6.1456102783725912</v>
      </c>
      <c r="F170" s="118">
        <v>6.7934065934065933</v>
      </c>
      <c r="G170" s="773"/>
      <c r="H170" s="1"/>
      <c r="I170" s="1"/>
    </row>
    <row r="171" spans="1:9" ht="18" customHeight="1">
      <c r="A171" s="673" t="s">
        <v>560</v>
      </c>
      <c r="B171" s="568"/>
      <c r="C171" s="316" t="s">
        <v>67</v>
      </c>
      <c r="D171" s="602" t="s">
        <v>69</v>
      </c>
      <c r="E171" s="378">
        <f>'Прайс рабочий'!I160/'Экспорт дол'!$F$18</f>
        <v>4.0064239828693786</v>
      </c>
      <c r="F171" s="118">
        <v>4.4285714285714288</v>
      </c>
      <c r="G171" s="773"/>
      <c r="H171" s="1"/>
      <c r="I171" s="1"/>
    </row>
    <row r="172" spans="1:9" ht="18" customHeight="1">
      <c r="A172" s="622"/>
      <c r="B172" s="628"/>
      <c r="C172" s="316" t="s">
        <v>118</v>
      </c>
      <c r="D172" s="773"/>
      <c r="E172" s="378">
        <f>'Прайс рабочий'!I161/'Экспорт дол'!$F$18</f>
        <v>4.417558886509636</v>
      </c>
      <c r="F172" s="118">
        <v>4.8813186813186817</v>
      </c>
      <c r="G172" s="773"/>
      <c r="H172" s="1"/>
      <c r="I172" s="1"/>
    </row>
    <row r="173" spans="1:9" ht="18" customHeight="1">
      <c r="A173" s="623"/>
      <c r="B173" s="629"/>
      <c r="C173" s="316" t="s">
        <v>554</v>
      </c>
      <c r="D173" s="774"/>
      <c r="E173" s="378">
        <f>'Прайс рабочий'!I162/'Экспорт дол'!$F$18</f>
        <v>5.0406852248394003</v>
      </c>
      <c r="F173" s="118">
        <v>5.5714285714285712</v>
      </c>
      <c r="G173" s="773"/>
      <c r="H173" s="1"/>
      <c r="I173" s="1"/>
    </row>
    <row r="174" spans="1:9" ht="18" customHeight="1">
      <c r="A174" s="673" t="s">
        <v>561</v>
      </c>
      <c r="B174" s="568"/>
      <c r="C174" s="316" t="s">
        <v>67</v>
      </c>
      <c r="D174" s="602" t="s">
        <v>69</v>
      </c>
      <c r="E174" s="378">
        <f>'Прайс рабочий'!I163/'Экспорт дол'!$F$18</f>
        <v>6.4646680942184158</v>
      </c>
      <c r="F174" s="118">
        <v>7.1472527472527476</v>
      </c>
      <c r="G174" s="773"/>
      <c r="H174" s="1"/>
      <c r="I174" s="1"/>
    </row>
    <row r="175" spans="1:9" ht="18" customHeight="1">
      <c r="A175" s="622"/>
      <c r="B175" s="628"/>
      <c r="C175" s="316" t="s">
        <v>118</v>
      </c>
      <c r="D175" s="773"/>
      <c r="E175" s="378">
        <f>'Прайс рабочий'!I164/'Экспорт дол'!$F$18</f>
        <v>7.2633832976445394</v>
      </c>
      <c r="F175" s="118">
        <v>8.0263736263736263</v>
      </c>
      <c r="G175" s="773"/>
      <c r="H175" s="1"/>
      <c r="I175" s="1"/>
    </row>
    <row r="176" spans="1:9" ht="28.5" customHeight="1">
      <c r="A176" s="623"/>
      <c r="B176" s="629"/>
      <c r="C176" s="316" t="s">
        <v>554</v>
      </c>
      <c r="D176" s="774"/>
      <c r="E176" s="378">
        <f>'Прайс рабочий'!I165/'Экспорт дол'!$F$18</f>
        <v>12.327623126338329</v>
      </c>
      <c r="F176" s="118">
        <v>13.626373626373626</v>
      </c>
      <c r="G176" s="774"/>
      <c r="H176" s="1"/>
      <c r="I176" s="1"/>
    </row>
    <row r="177" spans="1:9" ht="26.25">
      <c r="A177" s="46" t="s">
        <v>562</v>
      </c>
      <c r="B177" s="46"/>
      <c r="C177" s="46"/>
      <c r="D177" s="46"/>
      <c r="E177" s="120"/>
      <c r="F177" s="120"/>
      <c r="G177" s="46"/>
      <c r="H177" s="1"/>
      <c r="I177" s="1"/>
    </row>
    <row r="178" spans="1:9" ht="90" customHeight="1">
      <c r="A178" s="851" t="s">
        <v>563</v>
      </c>
      <c r="B178" s="605"/>
      <c r="C178" s="316" t="s">
        <v>67</v>
      </c>
      <c r="D178" s="36" t="s">
        <v>113</v>
      </c>
      <c r="E178" s="378">
        <f>'Прайс рабочий'!I167/'Экспорт дол'!$F$18</f>
        <v>2.7173447537473234</v>
      </c>
      <c r="F178" s="118">
        <v>3.0043956043956044</v>
      </c>
      <c r="G178" s="681"/>
      <c r="H178" s="1"/>
      <c r="I178" s="1"/>
    </row>
    <row r="179" spans="1:9" ht="49.5" customHeight="1">
      <c r="A179" s="841" t="s">
        <v>564</v>
      </c>
      <c r="B179" s="568"/>
      <c r="C179" s="316" t="s">
        <v>67</v>
      </c>
      <c r="D179" s="36" t="s">
        <v>124</v>
      </c>
      <c r="E179" s="378">
        <f>'Прайс рабочий'!I168/'Экспорт дол'!$F$18</f>
        <v>3.1070663811563168</v>
      </c>
      <c r="F179" s="118">
        <v>3.4329670329670328</v>
      </c>
      <c r="G179" s="773"/>
      <c r="H179" s="1"/>
      <c r="I179" s="1"/>
    </row>
    <row r="180" spans="1:9" ht="49.15" customHeight="1">
      <c r="A180" s="622"/>
      <c r="B180" s="628"/>
      <c r="C180" s="316" t="s">
        <v>93</v>
      </c>
      <c r="D180" s="36" t="s">
        <v>124</v>
      </c>
      <c r="E180" s="378">
        <f>'Прайс рабочий'!I169/'Экспорт дол'!$F$18</f>
        <v>3.1884368308351179</v>
      </c>
      <c r="F180" s="118">
        <v>9.2307692307692299</v>
      </c>
      <c r="G180" s="773"/>
      <c r="H180" s="1"/>
      <c r="I180" s="1"/>
    </row>
    <row r="181" spans="1:9" ht="77.25" customHeight="1">
      <c r="A181" s="623"/>
      <c r="B181" s="629"/>
      <c r="C181" s="316" t="s">
        <v>554</v>
      </c>
      <c r="D181" s="36" t="s">
        <v>97</v>
      </c>
      <c r="E181" s="378">
        <f>'Прайс рабочий'!I170/'Экспорт дол'!$F$18</f>
        <v>8.4132762312633833</v>
      </c>
      <c r="F181" s="118">
        <v>9.3010989010989018</v>
      </c>
      <c r="G181" s="774"/>
      <c r="H181" s="1"/>
      <c r="I181" s="1"/>
    </row>
    <row r="182" spans="1:9" ht="26.25">
      <c r="A182" s="603" t="s">
        <v>565</v>
      </c>
      <c r="B182" s="765"/>
      <c r="C182" s="765"/>
      <c r="D182" s="766"/>
      <c r="E182" s="117"/>
      <c r="F182" s="117"/>
      <c r="G182" s="19"/>
      <c r="H182" s="1"/>
      <c r="I182" s="1"/>
    </row>
    <row r="183" spans="1:9" ht="50.25" customHeight="1">
      <c r="A183" s="847" t="s">
        <v>566</v>
      </c>
      <c r="B183" s="852"/>
      <c r="C183" s="316" t="s">
        <v>67</v>
      </c>
      <c r="D183" s="36" t="s">
        <v>127</v>
      </c>
      <c r="E183" s="378">
        <f>'Прайс рабочий'!I172/'Экспорт дол'!$F$18</f>
        <v>2.6124197002141329</v>
      </c>
      <c r="F183" s="118">
        <v>2.8901098901098901</v>
      </c>
      <c r="G183" s="681"/>
      <c r="H183" s="1"/>
      <c r="I183" s="1"/>
    </row>
    <row r="184" spans="1:9" ht="50.25" customHeight="1">
      <c r="A184" s="853"/>
      <c r="B184" s="854"/>
      <c r="C184" s="316" t="s">
        <v>93</v>
      </c>
      <c r="D184" s="36" t="s">
        <v>127</v>
      </c>
      <c r="E184" s="378">
        <f>'Прайс рабочий'!I173/'Экспорт дол'!$F$18</f>
        <v>2.9057815845824413</v>
      </c>
      <c r="F184" s="118">
        <v>3.3384615384615386</v>
      </c>
      <c r="G184" s="773"/>
      <c r="H184" s="1"/>
      <c r="I184" s="1"/>
    </row>
    <row r="185" spans="1:9" ht="54.75" customHeight="1">
      <c r="A185" s="855"/>
      <c r="B185" s="856"/>
      <c r="C185" s="316" t="s">
        <v>554</v>
      </c>
      <c r="D185" s="36" t="s">
        <v>127</v>
      </c>
      <c r="E185" s="378">
        <f>'Прайс рабочий'!I174/'Экспорт дол'!$F$18</f>
        <v>5.1905781584582442</v>
      </c>
      <c r="F185" s="118">
        <v>6.2153846153846155</v>
      </c>
      <c r="G185" s="773"/>
      <c r="H185" s="1"/>
      <c r="I185" s="1"/>
    </row>
    <row r="186" spans="1:9" ht="54.75" customHeight="1">
      <c r="A186" s="857" t="s">
        <v>567</v>
      </c>
      <c r="B186" s="852"/>
      <c r="C186" s="316" t="s">
        <v>67</v>
      </c>
      <c r="D186" s="36" t="s">
        <v>92</v>
      </c>
      <c r="E186" s="378">
        <f>'Прайс рабочий'!I175/'Экспорт дол'!$F$18</f>
        <v>2.9678800856531051</v>
      </c>
      <c r="F186" s="118">
        <v>3.70989010989011</v>
      </c>
      <c r="G186" s="773"/>
      <c r="H186" s="1"/>
      <c r="I186" s="1"/>
    </row>
    <row r="187" spans="1:9" ht="54.75" customHeight="1">
      <c r="A187" s="853"/>
      <c r="B187" s="854"/>
      <c r="C187" s="316" t="s">
        <v>93</v>
      </c>
      <c r="D187" s="36" t="s">
        <v>92</v>
      </c>
      <c r="E187" s="378">
        <f>'Прайс рабочий'!I176/'Экспорт дол'!$F$18</f>
        <v>4.2762312633832975</v>
      </c>
      <c r="F187" s="118">
        <v>5.3450549450549447</v>
      </c>
      <c r="G187" s="773"/>
      <c r="H187" s="1"/>
      <c r="I187" s="1"/>
    </row>
    <row r="188" spans="1:9" ht="48.75" customHeight="1">
      <c r="A188" s="855"/>
      <c r="B188" s="856"/>
      <c r="C188" s="316" t="s">
        <v>554</v>
      </c>
      <c r="D188" s="36" t="s">
        <v>92</v>
      </c>
      <c r="E188" s="378">
        <f>'Прайс рабочий'!I177/'Экспорт дол'!$F$18</f>
        <v>7.6531049250535332</v>
      </c>
      <c r="F188" s="118">
        <v>9.5626373626373624</v>
      </c>
      <c r="G188" s="773"/>
      <c r="H188" s="1"/>
      <c r="I188" s="1"/>
    </row>
    <row r="189" spans="1:9" ht="48.75" customHeight="1">
      <c r="A189" s="841" t="s">
        <v>568</v>
      </c>
      <c r="B189" s="568"/>
      <c r="C189" s="316" t="s">
        <v>67</v>
      </c>
      <c r="D189" s="36" t="s">
        <v>92</v>
      </c>
      <c r="E189" s="378">
        <f>'Прайс рабочий'!I178/'Экспорт дол'!$F$18</f>
        <v>5.1049250535331909</v>
      </c>
      <c r="F189" s="118">
        <v>6.3868131868131872</v>
      </c>
      <c r="G189" s="773"/>
      <c r="H189" s="1"/>
      <c r="I189" s="1"/>
    </row>
    <row r="190" spans="1:9" ht="84.6" customHeight="1">
      <c r="A190" s="622"/>
      <c r="B190" s="628"/>
      <c r="C190" s="316" t="s">
        <v>93</v>
      </c>
      <c r="D190" s="36" t="s">
        <v>92</v>
      </c>
      <c r="E190" s="378">
        <f>'Прайс рабочий'!I179/'Экспорт дол'!$F$18</f>
        <v>6.0021413276231259</v>
      </c>
      <c r="F190" s="118">
        <v>19</v>
      </c>
      <c r="G190" s="773"/>
      <c r="H190" s="1"/>
      <c r="I190" s="1"/>
    </row>
    <row r="191" spans="1:9" ht="19.5" customHeight="1">
      <c r="A191" s="623"/>
      <c r="B191" s="629"/>
      <c r="C191" s="316" t="s">
        <v>554</v>
      </c>
      <c r="D191" s="36" t="s">
        <v>92</v>
      </c>
      <c r="E191" s="378">
        <f>'Прайс рабочий'!I180/'Экспорт дол'!$F$18</f>
        <v>8.8843683083511777</v>
      </c>
      <c r="F191" s="118">
        <v>19</v>
      </c>
      <c r="G191" s="773"/>
      <c r="H191" s="1"/>
      <c r="I191" s="1"/>
    </row>
    <row r="192" spans="1:9" ht="19.5" customHeight="1">
      <c r="A192" s="841" t="s">
        <v>569</v>
      </c>
      <c r="B192" s="568"/>
      <c r="C192" s="316" t="s">
        <v>67</v>
      </c>
      <c r="D192" s="602" t="s">
        <v>69</v>
      </c>
      <c r="E192" s="378">
        <f>'Прайс рабочий'!I181/'Экспорт дол'!$F$18</f>
        <v>1.5460385438972162</v>
      </c>
      <c r="F192" s="118">
        <v>1.7076923076923076</v>
      </c>
      <c r="G192" s="773"/>
      <c r="H192" s="1"/>
      <c r="I192" s="1"/>
    </row>
    <row r="193" spans="1:9" ht="24.6" customHeight="1">
      <c r="A193" s="622"/>
      <c r="B193" s="628"/>
      <c r="C193" s="316" t="s">
        <v>93</v>
      </c>
      <c r="D193" s="773"/>
      <c r="E193" s="378">
        <f>'Прайс рабочий'!I182/'Экспорт дол'!$F$18</f>
        <v>1.9036402569593147</v>
      </c>
      <c r="F193" s="118">
        <v>2.1054945054945056</v>
      </c>
      <c r="G193" s="773"/>
      <c r="H193" s="1"/>
      <c r="I193" s="1"/>
    </row>
    <row r="194" spans="1:9" ht="28.5" customHeight="1">
      <c r="A194" s="623"/>
      <c r="B194" s="629"/>
      <c r="C194" s="316" t="s">
        <v>554</v>
      </c>
      <c r="D194" s="774"/>
      <c r="E194" s="378">
        <f>'Прайс рабочий'!I183/'Экспорт дол'!$F$18</f>
        <v>2.7580299785867237</v>
      </c>
      <c r="F194" s="118">
        <v>3.0483516483516482</v>
      </c>
      <c r="G194" s="774"/>
      <c r="H194" s="1"/>
      <c r="I194" s="1"/>
    </row>
    <row r="195" spans="1:9" ht="40.5" customHeight="1">
      <c r="A195" s="48" t="s">
        <v>570</v>
      </c>
      <c r="B195" s="48"/>
      <c r="C195" s="48"/>
      <c r="D195" s="48"/>
      <c r="E195" s="382"/>
      <c r="F195" s="117"/>
      <c r="G195" s="19"/>
      <c r="H195" s="1"/>
      <c r="I195" s="1"/>
    </row>
    <row r="196" spans="1:9" ht="40.5" customHeight="1">
      <c r="A196" s="841" t="s">
        <v>571</v>
      </c>
      <c r="B196" s="568"/>
      <c r="C196" s="316" t="s">
        <v>67</v>
      </c>
      <c r="D196" s="36" t="s">
        <v>92</v>
      </c>
      <c r="E196" s="378">
        <f>'Прайс рабочий'!I185/'Экспорт дол'!$F$18</f>
        <v>3.8586723768736615</v>
      </c>
      <c r="F196" s="118">
        <v>4.8219780219780217</v>
      </c>
      <c r="G196" s="681"/>
      <c r="H196" s="1"/>
      <c r="I196" s="1"/>
    </row>
    <row r="197" spans="1:9" ht="75" customHeight="1">
      <c r="A197" s="622"/>
      <c r="B197" s="628"/>
      <c r="C197" s="316" t="s">
        <v>93</v>
      </c>
      <c r="D197" s="36" t="s">
        <v>92</v>
      </c>
      <c r="E197" s="378">
        <f>'Прайс рабочий'!I186/'Экспорт дол'!$F$18</f>
        <v>5.2869379014989297</v>
      </c>
      <c r="F197" s="118">
        <v>19.307692307692307</v>
      </c>
      <c r="G197" s="773"/>
      <c r="H197" s="1"/>
      <c r="I197" s="1"/>
    </row>
    <row r="198" spans="1:9" ht="33.75" customHeight="1">
      <c r="A198" s="623"/>
      <c r="B198" s="629"/>
      <c r="C198" s="316" t="s">
        <v>554</v>
      </c>
      <c r="D198" s="36" t="s">
        <v>97</v>
      </c>
      <c r="E198" s="378">
        <f>'Прайс рабочий'!I187/'Экспорт дол'!$F$18</f>
        <v>10.552462526766595</v>
      </c>
      <c r="F198" s="118">
        <v>19.307692307692307</v>
      </c>
      <c r="G198" s="773"/>
      <c r="H198" s="1"/>
      <c r="I198" s="1"/>
    </row>
    <row r="199" spans="1:9" ht="33.75" customHeight="1">
      <c r="A199" s="860" t="s">
        <v>572</v>
      </c>
      <c r="B199" s="568"/>
      <c r="C199" s="316" t="s">
        <v>67</v>
      </c>
      <c r="D199" s="36" t="s">
        <v>113</v>
      </c>
      <c r="E199" s="378">
        <f>'Прайс рабочий'!I188/'Экспорт дол'!$F$18</f>
        <v>2.3982869379014988</v>
      </c>
      <c r="F199" s="118">
        <v>2.9978021978021978</v>
      </c>
      <c r="G199" s="773"/>
      <c r="H199" s="1"/>
      <c r="I199" s="1"/>
    </row>
    <row r="200" spans="1:9" ht="51" customHeight="1">
      <c r="A200" s="622"/>
      <c r="B200" s="628"/>
      <c r="C200" s="316" t="s">
        <v>93</v>
      </c>
      <c r="D200" s="36" t="s">
        <v>113</v>
      </c>
      <c r="E200" s="378">
        <f>'Прайс рабочий'!I189/'Экспорт дол'!$F$18</f>
        <v>2.537473233404711</v>
      </c>
      <c r="F200" s="118">
        <v>3.1714285714285713</v>
      </c>
      <c r="G200" s="773"/>
      <c r="H200" s="1"/>
      <c r="I200" s="1"/>
    </row>
    <row r="201" spans="1:9" ht="54" customHeight="1">
      <c r="A201" s="623"/>
      <c r="B201" s="629"/>
      <c r="C201" s="316" t="s">
        <v>554</v>
      </c>
      <c r="D201" s="36" t="s">
        <v>113</v>
      </c>
      <c r="E201" s="378">
        <f>'Прайс рабочий'!I190/'Экспорт дол'!$F$18</f>
        <v>6.5396145610278369</v>
      </c>
      <c r="F201" s="118">
        <v>8.1714285714285708</v>
      </c>
      <c r="G201" s="773"/>
      <c r="H201" s="1"/>
      <c r="I201" s="1"/>
    </row>
    <row r="202" spans="1:9" ht="62.45" customHeight="1">
      <c r="A202" s="841" t="s">
        <v>573</v>
      </c>
      <c r="B202" s="568"/>
      <c r="C202" s="316" t="s">
        <v>67</v>
      </c>
      <c r="D202" s="36" t="s">
        <v>113</v>
      </c>
      <c r="E202" s="378">
        <f>'Прайс рабочий'!I191/'Экспорт дол'!$F$18</f>
        <v>2.7194860813704498</v>
      </c>
      <c r="F202" s="118">
        <v>3.4</v>
      </c>
      <c r="G202" s="773"/>
      <c r="H202" s="1"/>
      <c r="I202" s="1"/>
    </row>
    <row r="203" spans="1:9" ht="51.75" customHeight="1">
      <c r="A203" s="623"/>
      <c r="B203" s="629"/>
      <c r="C203" s="316" t="s">
        <v>93</v>
      </c>
      <c r="D203" s="36" t="s">
        <v>113</v>
      </c>
      <c r="E203" s="378">
        <f>'Прайс рабочий'!I192/'Экспорт дол'!$F$18</f>
        <v>2.798715203426124</v>
      </c>
      <c r="F203" s="118">
        <v>3.4</v>
      </c>
      <c r="G203" s="773"/>
      <c r="H203" s="1"/>
      <c r="I203" s="1"/>
    </row>
    <row r="204" spans="1:9" ht="51.75" customHeight="1">
      <c r="A204" s="861" t="s">
        <v>574</v>
      </c>
      <c r="B204" s="568"/>
      <c r="C204" s="316" t="s">
        <v>67</v>
      </c>
      <c r="D204" s="36" t="s">
        <v>113</v>
      </c>
      <c r="E204" s="378">
        <f>'Прайс рабочий'!I193/'Экспорт дол'!$F$18</f>
        <v>5.7387580299785865</v>
      </c>
      <c r="F204" s="118">
        <v>6.8747252747252743</v>
      </c>
      <c r="G204" s="773"/>
      <c r="H204" s="1"/>
      <c r="I204" s="1"/>
    </row>
    <row r="205" spans="1:9" ht="67.900000000000006" customHeight="1">
      <c r="A205" s="622"/>
      <c r="B205" s="628"/>
      <c r="C205" s="316" t="s">
        <v>93</v>
      </c>
      <c r="D205" s="36" t="s">
        <v>113</v>
      </c>
      <c r="E205" s="378">
        <f>'Прайс рабочий'!I194/'Экспорт дол'!$F$18</f>
        <v>6.5139186295503215</v>
      </c>
      <c r="F205" s="118">
        <v>13.512087912087912</v>
      </c>
      <c r="G205" s="773"/>
      <c r="H205" s="1"/>
      <c r="I205" s="1"/>
    </row>
    <row r="206" spans="1:9" ht="39.75" customHeight="1">
      <c r="A206" s="623"/>
      <c r="B206" s="629"/>
      <c r="C206" s="316" t="s">
        <v>554</v>
      </c>
      <c r="D206" s="36" t="s">
        <v>113</v>
      </c>
      <c r="E206" s="378">
        <f>'Прайс рабочий'!I195/'Экспорт дол'!$F$18</f>
        <v>10.246252676659529</v>
      </c>
      <c r="F206" s="118">
        <v>13.512087912087912</v>
      </c>
      <c r="G206" s="773"/>
      <c r="H206" s="1"/>
      <c r="I206" s="1"/>
    </row>
    <row r="207" spans="1:9" ht="39.75" customHeight="1">
      <c r="A207" s="861" t="s">
        <v>575</v>
      </c>
      <c r="B207" s="568"/>
      <c r="C207" s="316" t="s">
        <v>67</v>
      </c>
      <c r="D207" s="36" t="s">
        <v>127</v>
      </c>
      <c r="E207" s="378">
        <f>'Прайс рабочий'!I196/'Экспорт дол'!$F$18</f>
        <v>4.9935760171306214</v>
      </c>
      <c r="F207" s="118">
        <v>6.2395604395604396</v>
      </c>
      <c r="G207" s="773"/>
      <c r="H207" s="1"/>
      <c r="I207" s="1"/>
    </row>
    <row r="208" spans="1:9" ht="55.9" customHeight="1">
      <c r="A208" s="622"/>
      <c r="B208" s="628"/>
      <c r="C208" s="316" t="s">
        <v>93</v>
      </c>
      <c r="D208" s="36" t="s">
        <v>127</v>
      </c>
      <c r="E208" s="378">
        <f>'Прайс рабочий'!I197/'Экспорт дол'!$F$18</f>
        <v>5.4432548179871523</v>
      </c>
      <c r="F208" s="118">
        <v>6.802197802197802</v>
      </c>
      <c r="G208" s="773"/>
      <c r="H208" s="1"/>
      <c r="I208" s="1"/>
    </row>
    <row r="209" spans="1:9" ht="53.25" customHeight="1">
      <c r="A209" s="623"/>
      <c r="B209" s="629"/>
      <c r="C209" s="316" t="s">
        <v>554</v>
      </c>
      <c r="D209" s="36" t="s">
        <v>127</v>
      </c>
      <c r="E209" s="378">
        <f>'Прайс рабочий'!I198/'Экспорт дол'!$F$18</f>
        <v>8.1070663811563168</v>
      </c>
      <c r="F209" s="118">
        <v>10.131868131868131</v>
      </c>
      <c r="G209" s="773"/>
      <c r="H209" s="1"/>
      <c r="I209" s="1"/>
    </row>
    <row r="210" spans="1:9" ht="85.9" customHeight="1">
      <c r="A210" s="841" t="s">
        <v>576</v>
      </c>
      <c r="B210" s="568"/>
      <c r="C210" s="316" t="s">
        <v>67</v>
      </c>
      <c r="D210" s="36" t="s">
        <v>113</v>
      </c>
      <c r="E210" s="378">
        <f>'Прайс рабочий'!I199/'Экспорт дол'!$F$18</f>
        <v>2.6231263383297643</v>
      </c>
      <c r="F210" s="118">
        <v>3.279120879120879</v>
      </c>
      <c r="G210" s="773"/>
      <c r="H210" s="1"/>
      <c r="I210" s="1"/>
    </row>
    <row r="211" spans="1:9" ht="152.44999999999999" customHeight="1">
      <c r="A211" s="623"/>
      <c r="B211" s="629"/>
      <c r="C211" s="316" t="s">
        <v>93</v>
      </c>
      <c r="D211" s="36" t="s">
        <v>113</v>
      </c>
      <c r="E211" s="378">
        <f>'Прайс рабочий'!I200/'Экспорт дол'!$F$18</f>
        <v>2.6980728051391862</v>
      </c>
      <c r="F211" s="118">
        <v>3.3714285714285714</v>
      </c>
      <c r="G211" s="773"/>
      <c r="H211" s="1"/>
      <c r="I211" s="1"/>
    </row>
    <row r="212" spans="1:9" ht="153" customHeight="1">
      <c r="A212" s="851" t="s">
        <v>577</v>
      </c>
      <c r="B212" s="605"/>
      <c r="C212" s="316" t="s">
        <v>67</v>
      </c>
      <c r="D212" s="36" t="s">
        <v>113</v>
      </c>
      <c r="E212" s="378">
        <f>'Прайс рабочий'!I201/'Экспорт дол'!$F$18</f>
        <v>3.6873661670235545</v>
      </c>
      <c r="F212" s="118">
        <v>4.6087912087912084</v>
      </c>
      <c r="G212" s="773"/>
      <c r="H212" s="1"/>
      <c r="I212" s="1"/>
    </row>
    <row r="213" spans="1:9" ht="57" customHeight="1">
      <c r="A213" s="841" t="s">
        <v>578</v>
      </c>
      <c r="B213" s="568"/>
      <c r="C213" s="316" t="s">
        <v>67</v>
      </c>
      <c r="D213" s="36" t="s">
        <v>98</v>
      </c>
      <c r="E213" s="378">
        <f>'Прайс рабочий'!I202/'Экспорт дол'!$F$18</f>
        <v>4.8693790149892937</v>
      </c>
      <c r="F213" s="118">
        <v>6.0835164835164832</v>
      </c>
      <c r="G213" s="773"/>
      <c r="H213" s="1"/>
      <c r="I213" s="1"/>
    </row>
    <row r="214" spans="1:9" ht="69.599999999999994" customHeight="1">
      <c r="A214" s="622"/>
      <c r="B214" s="628"/>
      <c r="C214" s="316" t="s">
        <v>93</v>
      </c>
      <c r="D214" s="36" t="s">
        <v>98</v>
      </c>
      <c r="E214" s="378">
        <f>'Прайс рабочий'!I203/'Экспорт дол'!$F$18</f>
        <v>6.0021413276231259</v>
      </c>
      <c r="F214" s="118">
        <v>17.582417582417584</v>
      </c>
      <c r="G214" s="773"/>
      <c r="H214" s="1"/>
      <c r="I214" s="1"/>
    </row>
    <row r="215" spans="1:9" ht="68.25" customHeight="1">
      <c r="A215" s="623"/>
      <c r="B215" s="629"/>
      <c r="C215" s="316" t="s">
        <v>554</v>
      </c>
      <c r="D215" s="36" t="s">
        <v>98</v>
      </c>
      <c r="E215" s="378">
        <f>'Прайс рабочий'!I204/'Экспорт дол'!$F$18</f>
        <v>13.817987152034261</v>
      </c>
      <c r="F215" s="118">
        <v>17.582417582417584</v>
      </c>
      <c r="G215" s="773"/>
      <c r="H215" s="1"/>
      <c r="I215" s="1"/>
    </row>
    <row r="216" spans="1:9" ht="44.25" customHeight="1">
      <c r="A216" s="860" t="s">
        <v>579</v>
      </c>
      <c r="B216" s="568"/>
      <c r="C216" s="316" t="s">
        <v>67</v>
      </c>
      <c r="D216" s="36" t="s">
        <v>98</v>
      </c>
      <c r="E216" s="378">
        <f>'Прайс рабочий'!I205/'Экспорт дол'!$F$18</f>
        <v>3.7687366167023555</v>
      </c>
      <c r="F216" s="118">
        <v>4.70989010989011</v>
      </c>
      <c r="G216" s="773"/>
      <c r="H216" s="1"/>
      <c r="I216" s="1"/>
    </row>
    <row r="217" spans="1:9" ht="62.45" customHeight="1">
      <c r="A217" s="622"/>
      <c r="B217" s="628"/>
      <c r="C217" s="316" t="s">
        <v>93</v>
      </c>
      <c r="D217" s="36" t="s">
        <v>98</v>
      </c>
      <c r="E217" s="378">
        <f>'Прайс рабочий'!I206/'Экспорт дол'!$F$18</f>
        <v>5.2805139186295502</v>
      </c>
      <c r="F217" s="118">
        <v>6.6</v>
      </c>
      <c r="G217" s="773"/>
      <c r="H217" s="1"/>
      <c r="I217" s="1"/>
    </row>
    <row r="218" spans="1:9" ht="93.75" customHeight="1">
      <c r="A218" s="623"/>
      <c r="B218" s="629"/>
      <c r="C218" s="316" t="s">
        <v>554</v>
      </c>
      <c r="D218" s="36" t="s">
        <v>98</v>
      </c>
      <c r="E218" s="378">
        <f>'Прайс рабочий'!I207/'Экспорт дол'!$F$18</f>
        <v>9.5139186295503215</v>
      </c>
      <c r="F218" s="118">
        <v>11.890109890109891</v>
      </c>
      <c r="G218" s="773"/>
      <c r="H218" s="1"/>
      <c r="I218" s="1"/>
    </row>
    <row r="219" spans="1:9" ht="133.9" customHeight="1">
      <c r="A219" s="841" t="s">
        <v>580</v>
      </c>
      <c r="B219" s="568"/>
      <c r="C219" s="316" t="s">
        <v>67</v>
      </c>
      <c r="D219" s="36" t="s">
        <v>98</v>
      </c>
      <c r="E219" s="378">
        <f>'Прайс рабочий'!I208/'Экспорт дол'!$F$18</f>
        <v>7.865096359743041</v>
      </c>
      <c r="F219" s="118">
        <v>15.850549450549451</v>
      </c>
      <c r="G219" s="773"/>
      <c r="H219" s="1"/>
      <c r="I219" s="1"/>
    </row>
    <row r="220" spans="1:9" ht="141.6" customHeight="1">
      <c r="A220" s="623"/>
      <c r="B220" s="629"/>
      <c r="C220" s="316" t="s">
        <v>93</v>
      </c>
      <c r="D220" s="36" t="s">
        <v>98</v>
      </c>
      <c r="E220" s="378">
        <f>'Прайс рабочий'!I209/'Экспорт дол'!$F$18</f>
        <v>8.4882226980728053</v>
      </c>
      <c r="F220" s="118">
        <v>15.850549450549451</v>
      </c>
      <c r="G220" s="773"/>
      <c r="H220" s="1"/>
      <c r="I220" s="1"/>
    </row>
    <row r="221" spans="1:9" ht="162" customHeight="1">
      <c r="A221" s="845" t="s">
        <v>581</v>
      </c>
      <c r="B221" s="605"/>
      <c r="C221" s="316" t="s">
        <v>67</v>
      </c>
      <c r="D221" s="36" t="s">
        <v>110</v>
      </c>
      <c r="E221" s="378">
        <f>'Прайс рабочий'!I210/'Экспорт дол'!$F$18</f>
        <v>2.7473233404710919</v>
      </c>
      <c r="F221" s="118">
        <v>3.4329670329670328</v>
      </c>
      <c r="G221" s="773"/>
      <c r="H221" s="1"/>
      <c r="I221" s="1"/>
    </row>
    <row r="222" spans="1:9" ht="40.5" customHeight="1">
      <c r="A222" s="860" t="s">
        <v>582</v>
      </c>
      <c r="B222" s="568"/>
      <c r="C222" s="316" t="s">
        <v>67</v>
      </c>
      <c r="D222" s="36" t="s">
        <v>113</v>
      </c>
      <c r="E222" s="378">
        <f>'Прайс рабочий'!I211/'Экспорт дол'!$F$18</f>
        <v>4.2184154175588864</v>
      </c>
      <c r="F222" s="118">
        <v>4.6615384615384619</v>
      </c>
      <c r="G222" s="773"/>
      <c r="H222" s="1"/>
      <c r="I222" s="1"/>
    </row>
    <row r="223" spans="1:9" ht="52.9" customHeight="1">
      <c r="A223" s="622"/>
      <c r="B223" s="628"/>
      <c r="C223" s="316" t="s">
        <v>93</v>
      </c>
      <c r="D223" s="36" t="s">
        <v>113</v>
      </c>
      <c r="E223" s="378">
        <f>'Прайс рабочий'!I212/'Экспорт дол'!$F$18</f>
        <v>4.2698072805139189</v>
      </c>
      <c r="F223" s="118">
        <v>4.7186813186813188</v>
      </c>
      <c r="G223" s="773"/>
      <c r="H223" s="1"/>
      <c r="I223" s="1"/>
    </row>
    <row r="224" spans="1:9" ht="51" customHeight="1">
      <c r="A224" s="623"/>
      <c r="B224" s="629"/>
      <c r="C224" s="316" t="s">
        <v>554</v>
      </c>
      <c r="D224" s="36" t="s">
        <v>92</v>
      </c>
      <c r="E224" s="378">
        <f>'Прайс рабочий'!I213/'Экспорт дол'!$F$18</f>
        <v>10.314775160599572</v>
      </c>
      <c r="F224" s="118">
        <v>11.4</v>
      </c>
      <c r="G224" s="773"/>
      <c r="H224" s="1"/>
      <c r="I224" s="1"/>
    </row>
    <row r="225" spans="1:9" ht="72.599999999999994" customHeight="1">
      <c r="A225" s="841" t="s">
        <v>583</v>
      </c>
      <c r="B225" s="568"/>
      <c r="C225" s="316" t="s">
        <v>67</v>
      </c>
      <c r="D225" s="36" t="s">
        <v>113</v>
      </c>
      <c r="E225" s="378">
        <f>'Прайс рабочий'!I214/'Экспорт дол'!$F$18</f>
        <v>2.4903640256959316</v>
      </c>
      <c r="F225" s="118">
        <v>2.7516483516483516</v>
      </c>
      <c r="G225" s="773"/>
      <c r="H225" s="1"/>
      <c r="I225" s="1"/>
    </row>
    <row r="226" spans="1:9" ht="55.5" customHeight="1">
      <c r="A226" s="623"/>
      <c r="B226" s="629"/>
      <c r="C226" s="316" t="s">
        <v>93</v>
      </c>
      <c r="D226" s="36" t="s">
        <v>113</v>
      </c>
      <c r="E226" s="378">
        <f>'Прайс рабочий'!I215/'Экспорт дол'!$F$18</f>
        <v>2.5524625267665955</v>
      </c>
      <c r="F226" s="118">
        <v>2.7428571428571429</v>
      </c>
      <c r="G226" s="774"/>
      <c r="H226" s="1"/>
      <c r="I226" s="1"/>
    </row>
    <row r="227" spans="1:9" ht="33.75" customHeight="1">
      <c r="A227" s="603" t="s">
        <v>584</v>
      </c>
      <c r="B227" s="765"/>
      <c r="C227" s="765"/>
      <c r="D227" s="766"/>
      <c r="E227" s="117"/>
      <c r="F227" s="117"/>
      <c r="G227" s="19"/>
      <c r="H227" s="41"/>
      <c r="I227" s="41"/>
    </row>
    <row r="228" spans="1:9" ht="38.25" customHeight="1">
      <c r="A228" s="647" t="s">
        <v>545</v>
      </c>
      <c r="B228" s="765"/>
      <c r="C228" s="765"/>
      <c r="D228" s="766"/>
      <c r="E228" s="379"/>
      <c r="F228" s="119"/>
      <c r="G228" s="694"/>
      <c r="H228" s="1"/>
      <c r="I228" s="1"/>
    </row>
    <row r="229" spans="1:9" ht="38.25" customHeight="1">
      <c r="A229" s="673" t="s">
        <v>585</v>
      </c>
      <c r="B229" s="568"/>
      <c r="C229" s="316" t="s">
        <v>71</v>
      </c>
      <c r="D229" s="36" t="s">
        <v>127</v>
      </c>
      <c r="E229" s="378">
        <f>'Прайс рабочий'!I218/'Экспорт дол'!$F$18</f>
        <v>1.7130620985010707</v>
      </c>
      <c r="F229" s="118">
        <v>2.0923076923076924</v>
      </c>
      <c r="G229" s="773"/>
      <c r="H229" s="1"/>
      <c r="I229" s="1"/>
    </row>
    <row r="230" spans="1:9" ht="36" customHeight="1">
      <c r="A230" s="623"/>
      <c r="B230" s="629"/>
      <c r="C230" s="316" t="s">
        <v>67</v>
      </c>
      <c r="D230" s="36" t="s">
        <v>127</v>
      </c>
      <c r="E230" s="378">
        <f>'Прайс рабочий'!I219/'Экспорт дол'!$F$18</f>
        <v>1.9700214132762313</v>
      </c>
      <c r="F230" s="118">
        <v>2.2945054945054943</v>
      </c>
      <c r="G230" s="773"/>
      <c r="H230" s="1"/>
      <c r="I230" s="1"/>
    </row>
    <row r="231" spans="1:9" ht="36" customHeight="1">
      <c r="A231" s="673" t="s">
        <v>586</v>
      </c>
      <c r="B231" s="568"/>
      <c r="C231" s="316" t="s">
        <v>71</v>
      </c>
      <c r="D231" s="36" t="s">
        <v>127</v>
      </c>
      <c r="E231" s="378">
        <f>'Прайс рабочий'!I220/'Экспорт дол'!$F$18</f>
        <v>1.4989293361884368</v>
      </c>
      <c r="F231" s="118">
        <v>1.8175824175824176</v>
      </c>
      <c r="G231" s="773"/>
      <c r="H231" s="1"/>
      <c r="I231" s="1"/>
    </row>
    <row r="232" spans="1:9" ht="40.5" customHeight="1">
      <c r="A232" s="623"/>
      <c r="B232" s="629"/>
      <c r="C232" s="316" t="s">
        <v>67</v>
      </c>
      <c r="D232" s="36" t="s">
        <v>127</v>
      </c>
      <c r="E232" s="378">
        <f>'Прайс рабочий'!I221/'Экспорт дол'!$F$18</f>
        <v>1.7130620985010707</v>
      </c>
      <c r="F232" s="118">
        <v>2.0021978021978022</v>
      </c>
      <c r="G232" s="773"/>
      <c r="H232" s="1"/>
      <c r="I232" s="1"/>
    </row>
    <row r="233" spans="1:9" ht="40.5" customHeight="1">
      <c r="A233" s="860" t="s">
        <v>587</v>
      </c>
      <c r="B233" s="568"/>
      <c r="C233" s="316" t="s">
        <v>71</v>
      </c>
      <c r="D233" s="36" t="s">
        <v>69</v>
      </c>
      <c r="E233" s="378">
        <f>'Прайс рабочий'!I222/'Экспорт дол'!$F$18</f>
        <v>0.59528907922912211</v>
      </c>
      <c r="F233" s="118">
        <v>0.7142857142857143</v>
      </c>
      <c r="G233" s="773"/>
      <c r="H233" s="1"/>
      <c r="I233" s="1"/>
    </row>
    <row r="234" spans="1:9" ht="27" customHeight="1">
      <c r="A234" s="623"/>
      <c r="B234" s="629"/>
      <c r="C234" s="316" t="s">
        <v>67</v>
      </c>
      <c r="D234" s="36" t="s">
        <v>69</v>
      </c>
      <c r="E234" s="378">
        <f>'Прайс рабочий'!I223/'Экспорт дол'!$F$18</f>
        <v>0.76445396145610278</v>
      </c>
      <c r="F234" s="118">
        <v>0.91648351648351645</v>
      </c>
      <c r="G234" s="773"/>
      <c r="H234" s="1"/>
      <c r="I234" s="1"/>
    </row>
    <row r="235" spans="1:9" ht="63" customHeight="1">
      <c r="A235" s="721" t="s">
        <v>588</v>
      </c>
      <c r="B235" s="605"/>
      <c r="C235" s="316" t="s">
        <v>71</v>
      </c>
      <c r="D235" s="36"/>
      <c r="E235" s="378">
        <f>'Прайс рабочий'!I224/'Экспорт дол'!$F$18</f>
        <v>0.53533190578158463</v>
      </c>
      <c r="F235" s="118">
        <v>0.59340659340659341</v>
      </c>
      <c r="G235" s="773"/>
      <c r="H235" s="1"/>
      <c r="I235" s="1"/>
    </row>
    <row r="236" spans="1:9" ht="172.5" customHeight="1">
      <c r="A236" s="845" t="s">
        <v>589</v>
      </c>
      <c r="B236" s="605"/>
      <c r="C236" s="316" t="s">
        <v>590</v>
      </c>
      <c r="D236" s="36" t="s">
        <v>86</v>
      </c>
      <c r="E236" s="378">
        <f>'Прайс рабочий'!I225/'Экспорт дол'!$F$18</f>
        <v>4.8479657387580302</v>
      </c>
      <c r="F236" s="118">
        <v>6.0615384615384613</v>
      </c>
      <c r="G236" s="773"/>
      <c r="H236" s="41"/>
      <c r="I236" s="41"/>
    </row>
    <row r="237" spans="1:9" ht="93" customHeight="1">
      <c r="A237" s="670" t="s">
        <v>548</v>
      </c>
      <c r="B237" s="765"/>
      <c r="C237" s="765"/>
      <c r="D237" s="766"/>
      <c r="E237" s="378"/>
      <c r="F237" s="119"/>
      <c r="G237" s="773"/>
      <c r="H237" s="41"/>
      <c r="I237" s="41"/>
    </row>
    <row r="238" spans="1:9" ht="39.75" customHeight="1">
      <c r="A238" s="723" t="s">
        <v>591</v>
      </c>
      <c r="B238" s="605"/>
      <c r="C238" s="316" t="s">
        <v>154</v>
      </c>
      <c r="D238" s="45"/>
      <c r="E238" s="378">
        <f>'Прайс рабочий'!I227/'Экспорт дол'!$F$18</f>
        <v>1.3083511777301928</v>
      </c>
      <c r="F238" s="118">
        <v>1.7098901098901098</v>
      </c>
      <c r="G238" s="773"/>
      <c r="H238" s="1"/>
      <c r="I238" s="1"/>
    </row>
    <row r="239" spans="1:9" ht="39.75" customHeight="1">
      <c r="A239" s="842" t="s">
        <v>592</v>
      </c>
      <c r="B239" s="568"/>
      <c r="C239" s="316" t="s">
        <v>71</v>
      </c>
      <c r="D239" s="36" t="s">
        <v>156</v>
      </c>
      <c r="E239" s="378">
        <f>'Прайс рабочий'!I228/'Экспорт дол'!$F$18</f>
        <v>1.8629550321199144</v>
      </c>
      <c r="F239" s="118">
        <v>2.1604395604395603</v>
      </c>
      <c r="G239" s="773"/>
      <c r="H239" s="1"/>
      <c r="I239" s="1"/>
    </row>
    <row r="240" spans="1:9" ht="59.25" customHeight="1">
      <c r="A240" s="623"/>
      <c r="B240" s="629"/>
      <c r="C240" s="316" t="s">
        <v>67</v>
      </c>
      <c r="D240" s="36" t="s">
        <v>156</v>
      </c>
      <c r="E240" s="378">
        <f>'Прайс рабочий'!I229/'Экспорт дол'!$F$18</f>
        <v>2.0985010706638114</v>
      </c>
      <c r="F240" s="118">
        <v>2.3824175824175824</v>
      </c>
      <c r="G240" s="773"/>
      <c r="H240" s="1"/>
      <c r="I240" s="1"/>
    </row>
    <row r="241" spans="1:9" ht="69" customHeight="1">
      <c r="A241" s="673" t="s">
        <v>593</v>
      </c>
      <c r="B241" s="568"/>
      <c r="C241" s="316" t="s">
        <v>71</v>
      </c>
      <c r="D241" s="36" t="s">
        <v>72</v>
      </c>
      <c r="E241" s="378">
        <f>'Прайс рабочий'!I230/'Экспорт дол'!$F$18</f>
        <v>1.3576017130620985</v>
      </c>
      <c r="F241" s="118">
        <v>1.5010989010989011</v>
      </c>
      <c r="G241" s="773"/>
      <c r="H241" s="1"/>
      <c r="I241" s="1"/>
    </row>
    <row r="242" spans="1:9" ht="65.25" customHeight="1">
      <c r="A242" s="623"/>
      <c r="B242" s="629"/>
      <c r="C242" s="316" t="s">
        <v>67</v>
      </c>
      <c r="D242" s="36" t="s">
        <v>72</v>
      </c>
      <c r="E242" s="378">
        <f>'Прайс рабочий'!I231/'Экспорт дол'!$F$18</f>
        <v>1.6295503211991436</v>
      </c>
      <c r="F242" s="118">
        <v>1.8</v>
      </c>
      <c r="G242" s="773"/>
      <c r="H242" s="1"/>
      <c r="I242" s="1"/>
    </row>
    <row r="243" spans="1:9" ht="81" customHeight="1">
      <c r="A243" s="673" t="s">
        <v>594</v>
      </c>
      <c r="B243" s="568"/>
      <c r="C243" s="316" t="s">
        <v>71</v>
      </c>
      <c r="D243" s="36" t="s">
        <v>72</v>
      </c>
      <c r="E243" s="378">
        <f>'Прайс рабочий'!I232/'Экспорт дол'!$F$18</f>
        <v>1.4946466809421841</v>
      </c>
      <c r="F243" s="118">
        <v>3.4791208791208792</v>
      </c>
      <c r="G243" s="773"/>
      <c r="H243" s="1"/>
      <c r="I243" s="1"/>
    </row>
    <row r="244" spans="1:9" ht="59.25" customHeight="1">
      <c r="A244" s="623"/>
      <c r="B244" s="629"/>
      <c r="C244" s="316" t="s">
        <v>67</v>
      </c>
      <c r="D244" s="36" t="s">
        <v>72</v>
      </c>
      <c r="E244" s="378">
        <f>'Прайс рабочий'!I233/'Экспорт дол'!$F$18</f>
        <v>1.6680942184154175</v>
      </c>
      <c r="F244" s="118">
        <v>3.4791208791208792</v>
      </c>
      <c r="G244" s="773"/>
      <c r="H244" s="1"/>
      <c r="I244" s="1"/>
    </row>
    <row r="245" spans="1:9" ht="56.45" customHeight="1">
      <c r="A245" s="673" t="s">
        <v>595</v>
      </c>
      <c r="B245" s="568"/>
      <c r="C245" s="316" t="s">
        <v>71</v>
      </c>
      <c r="D245" s="36" t="s">
        <v>72</v>
      </c>
      <c r="E245" s="378">
        <f>'Прайс рабочий'!I234/'Экспорт дол'!$F$18</f>
        <v>1.0942184154175589</v>
      </c>
      <c r="F245" s="118">
        <v>1.2593406593406593</v>
      </c>
      <c r="G245" s="773"/>
      <c r="H245" s="1"/>
      <c r="I245" s="1"/>
    </row>
    <row r="246" spans="1:9" ht="47.25" customHeight="1">
      <c r="A246" s="623"/>
      <c r="B246" s="629"/>
      <c r="C246" s="316" t="s">
        <v>67</v>
      </c>
      <c r="D246" s="36" t="s">
        <v>72</v>
      </c>
      <c r="E246" s="378">
        <f>'Прайс рабочий'!I235/'Экспорт дол'!$F$18</f>
        <v>1.2612419700214133</v>
      </c>
      <c r="F246" s="118">
        <v>1.3934065934065933</v>
      </c>
      <c r="G246" s="773"/>
      <c r="H246" s="49"/>
      <c r="I246" s="49"/>
    </row>
    <row r="247" spans="1:9" ht="69" customHeight="1">
      <c r="A247" s="673" t="s">
        <v>596</v>
      </c>
      <c r="B247" s="568"/>
      <c r="C247" s="316" t="s">
        <v>67</v>
      </c>
      <c r="D247" s="36" t="s">
        <v>86</v>
      </c>
      <c r="E247" s="378">
        <f>'Прайс рабочий'!I236/'Экспорт дол'!$F$18</f>
        <v>2.0877944325481801</v>
      </c>
      <c r="F247" s="118">
        <v>2.4</v>
      </c>
      <c r="G247" s="773"/>
      <c r="H247" s="49"/>
      <c r="I247" s="49"/>
    </row>
    <row r="248" spans="1:9" ht="51" customHeight="1">
      <c r="A248" s="623"/>
      <c r="B248" s="629"/>
      <c r="C248" s="316" t="s">
        <v>93</v>
      </c>
      <c r="D248" s="36" t="s">
        <v>86</v>
      </c>
      <c r="E248" s="378">
        <f>'Прайс рабочий'!I237/'Экспорт дол'!$F$18</f>
        <v>2.2762312633832975</v>
      </c>
      <c r="F248" s="118">
        <v>2.6175824175824176</v>
      </c>
      <c r="G248" s="773"/>
      <c r="H248" s="49"/>
      <c r="I248" s="49"/>
    </row>
    <row r="249" spans="1:9" ht="62.45" customHeight="1">
      <c r="A249" s="673" t="s">
        <v>597</v>
      </c>
      <c r="B249" s="568"/>
      <c r="C249" s="316" t="s">
        <v>71</v>
      </c>
      <c r="D249" s="36" t="s">
        <v>86</v>
      </c>
      <c r="E249" s="378">
        <f>'Прайс рабочий'!I238/'Экспорт дол'!$F$18</f>
        <v>2.0599571734475375</v>
      </c>
      <c r="F249" s="118">
        <v>2.3692307692307693</v>
      </c>
      <c r="G249" s="773"/>
      <c r="H249" s="49"/>
      <c r="I249" s="49"/>
    </row>
    <row r="250" spans="1:9" ht="49.5" customHeight="1">
      <c r="A250" s="623"/>
      <c r="B250" s="629"/>
      <c r="C250" s="316" t="s">
        <v>67</v>
      </c>
      <c r="D250" s="36" t="s">
        <v>156</v>
      </c>
      <c r="E250" s="378">
        <f>'Прайс рабочий'!I239/'Экспорт дол'!$F$18</f>
        <v>2.3040685224839401</v>
      </c>
      <c r="F250" s="118">
        <v>2.6439560439560439</v>
      </c>
      <c r="G250" s="773"/>
      <c r="H250" s="1"/>
      <c r="I250" s="1"/>
    </row>
    <row r="251" spans="1:9" ht="49.5" customHeight="1">
      <c r="A251" s="673" t="s">
        <v>598</v>
      </c>
      <c r="B251" s="568"/>
      <c r="C251" s="316" t="s">
        <v>71</v>
      </c>
      <c r="D251" s="36" t="s">
        <v>156</v>
      </c>
      <c r="E251" s="378">
        <f>'Прайс рабочий'!I240/'Экспорт дол'!$F$18</f>
        <v>2.3297644539614559</v>
      </c>
      <c r="F251" s="118">
        <v>2.6791208791208789</v>
      </c>
      <c r="G251" s="773"/>
      <c r="H251" s="1"/>
      <c r="I251" s="1"/>
    </row>
    <row r="252" spans="1:9" ht="69.75" customHeight="1">
      <c r="A252" s="623"/>
      <c r="B252" s="629"/>
      <c r="C252" s="316" t="s">
        <v>67</v>
      </c>
      <c r="D252" s="36" t="s">
        <v>156</v>
      </c>
      <c r="E252" s="378">
        <f>'Прайс рабочий'!I241/'Экспорт дол'!$F$18</f>
        <v>2.5931477516059958</v>
      </c>
      <c r="F252" s="118">
        <v>2.9824175824175825</v>
      </c>
      <c r="G252" s="773"/>
      <c r="H252" s="1"/>
      <c r="I252" s="1"/>
    </row>
    <row r="253" spans="1:9" ht="83.45" customHeight="1">
      <c r="A253" s="673" t="s">
        <v>599</v>
      </c>
      <c r="B253" s="568"/>
      <c r="C253" s="316" t="s">
        <v>71</v>
      </c>
      <c r="D253" s="36" t="s">
        <v>92</v>
      </c>
      <c r="E253" s="378">
        <f>'Прайс рабочий'!I242/'Экспорт дол'!$F$18</f>
        <v>2.8672376873661669</v>
      </c>
      <c r="F253" s="118">
        <v>3.5846153846153848</v>
      </c>
      <c r="G253" s="773"/>
      <c r="H253" s="1"/>
      <c r="I253" s="1"/>
    </row>
    <row r="254" spans="1:9" ht="119.45" customHeight="1">
      <c r="A254" s="623"/>
      <c r="B254" s="629"/>
      <c r="C254" s="316" t="s">
        <v>67</v>
      </c>
      <c r="D254" s="36" t="s">
        <v>92</v>
      </c>
      <c r="E254" s="378">
        <f>'Прайс рабочий'!I243/'Экспорт дол'!$F$18</f>
        <v>3.1627408993576016</v>
      </c>
      <c r="F254" s="118">
        <v>3.953846153846154</v>
      </c>
      <c r="G254" s="773"/>
      <c r="H254" s="1"/>
      <c r="I254" s="1"/>
    </row>
    <row r="255" spans="1:9" ht="114.6" customHeight="1">
      <c r="A255" s="862" t="s">
        <v>600</v>
      </c>
      <c r="B255" s="605"/>
      <c r="C255" s="316"/>
      <c r="D255" s="36" t="s">
        <v>69</v>
      </c>
      <c r="E255" s="378">
        <f>'Прайс рабочий'!I244/'Экспорт дол'!$F$18</f>
        <v>1.1134903640256959</v>
      </c>
      <c r="F255" s="118">
        <v>1.2307692307692308</v>
      </c>
      <c r="G255" s="773"/>
      <c r="H255" s="1"/>
      <c r="I255" s="1"/>
    </row>
    <row r="256" spans="1:9" ht="122.25" customHeight="1">
      <c r="A256" s="862" t="s">
        <v>601</v>
      </c>
      <c r="B256" s="605"/>
      <c r="C256" s="316"/>
      <c r="D256" s="36" t="s">
        <v>69</v>
      </c>
      <c r="E256" s="378">
        <f>'Прайс рабочий'!I245/'Экспорт дол'!$F$18</f>
        <v>0.90792291220556742</v>
      </c>
      <c r="F256" s="118">
        <v>1.0043956043956044</v>
      </c>
      <c r="G256" s="773"/>
      <c r="H256" s="1"/>
      <c r="I256" s="1"/>
    </row>
    <row r="257" spans="1:9" ht="104.45" customHeight="1">
      <c r="A257" s="842" t="s">
        <v>602</v>
      </c>
      <c r="B257" s="568"/>
      <c r="C257" s="316" t="s">
        <v>71</v>
      </c>
      <c r="D257" s="36" t="s">
        <v>127</v>
      </c>
      <c r="E257" s="378">
        <f>'Прайс рабочий'!I246/'Экспорт дол'!$F$18</f>
        <v>3.2805139186295502</v>
      </c>
      <c r="F257" s="118">
        <v>3.7714285714285714</v>
      </c>
      <c r="G257" s="773"/>
      <c r="H257" s="1"/>
      <c r="I257" s="1"/>
    </row>
    <row r="258" spans="1:9" ht="147.6" customHeight="1">
      <c r="A258" s="623"/>
      <c r="B258" s="629"/>
      <c r="C258" s="316" t="s">
        <v>67</v>
      </c>
      <c r="D258" s="36" t="s">
        <v>127</v>
      </c>
      <c r="E258" s="378">
        <f>'Прайс рабочий'!I247/'Экспорт дол'!$F$18</f>
        <v>3.4089935760171306</v>
      </c>
      <c r="F258" s="118">
        <v>3.7692307692307692</v>
      </c>
      <c r="G258" s="773"/>
      <c r="H258" s="1"/>
      <c r="I258" s="1"/>
    </row>
    <row r="259" spans="1:9" ht="144" customHeight="1">
      <c r="A259" s="862" t="s">
        <v>603</v>
      </c>
      <c r="B259" s="605"/>
      <c r="C259" s="316" t="s">
        <v>67</v>
      </c>
      <c r="D259" s="36" t="s">
        <v>86</v>
      </c>
      <c r="E259" s="378">
        <f>'Прайс рабочий'!I248/'Экспорт дол'!$F$18</f>
        <v>4.179871520342612</v>
      </c>
      <c r="F259" s="118">
        <v>9.0549450549450547</v>
      </c>
      <c r="G259" s="774"/>
      <c r="H259" s="1"/>
      <c r="I259" s="1"/>
    </row>
    <row r="260" spans="1:9" ht="24.75" customHeight="1">
      <c r="A260" s="603" t="s">
        <v>604</v>
      </c>
      <c r="B260" s="765"/>
      <c r="C260" s="765"/>
      <c r="D260" s="766"/>
      <c r="E260" s="117"/>
      <c r="F260" s="117"/>
      <c r="G260" s="19"/>
      <c r="H260" s="41"/>
      <c r="I260" s="41"/>
    </row>
    <row r="261" spans="1:9" ht="18" customHeight="1">
      <c r="A261" s="647" t="s">
        <v>548</v>
      </c>
      <c r="B261" s="765"/>
      <c r="C261" s="765"/>
      <c r="D261" s="766"/>
      <c r="E261" s="379"/>
      <c r="F261" s="119"/>
      <c r="G261" s="694"/>
      <c r="H261" s="31"/>
      <c r="I261" s="31"/>
    </row>
    <row r="262" spans="1:9" ht="18" customHeight="1">
      <c r="A262" s="677" t="s">
        <v>605</v>
      </c>
      <c r="B262" s="793" t="s">
        <v>606</v>
      </c>
      <c r="C262" s="32" t="s">
        <v>67</v>
      </c>
      <c r="D262" s="602" t="s">
        <v>69</v>
      </c>
      <c r="E262" s="378">
        <f>'Прайс рабочий'!I251/'Экспорт дол'!$F$18</f>
        <v>0.29764453961456105</v>
      </c>
      <c r="F262" s="118">
        <v>0.32967032967032966</v>
      </c>
      <c r="G262" s="773"/>
      <c r="H262" s="31"/>
      <c r="I262" s="31"/>
    </row>
    <row r="263" spans="1:9" ht="18" customHeight="1">
      <c r="A263" s="738"/>
      <c r="B263" s="738"/>
      <c r="C263" s="32" t="s">
        <v>118</v>
      </c>
      <c r="D263" s="773"/>
      <c r="E263" s="378">
        <f>'Прайс рабочий'!I252/'Экспорт дол'!$F$18</f>
        <v>0.31691648822269808</v>
      </c>
      <c r="F263" s="118">
        <v>0.35164835164835168</v>
      </c>
      <c r="G263" s="773"/>
      <c r="H263" s="31"/>
      <c r="I263" s="31"/>
    </row>
    <row r="264" spans="1:9" ht="18" customHeight="1">
      <c r="A264" s="574"/>
      <c r="B264" s="574"/>
      <c r="C264" s="32" t="s">
        <v>554</v>
      </c>
      <c r="D264" s="773"/>
      <c r="E264" s="378">
        <f>'Прайс рабочий'!I253/'Экспорт дол'!$F$18</f>
        <v>0.76231263383297643</v>
      </c>
      <c r="F264" s="118">
        <v>0.84395604395604396</v>
      </c>
      <c r="G264" s="773"/>
      <c r="H264" s="31"/>
      <c r="I264" s="31"/>
    </row>
    <row r="265" spans="1:9" ht="18" customHeight="1">
      <c r="A265" s="677" t="s">
        <v>607</v>
      </c>
      <c r="B265" s="793" t="s">
        <v>608</v>
      </c>
      <c r="C265" s="32" t="s">
        <v>67</v>
      </c>
      <c r="D265" s="773"/>
      <c r="E265" s="378">
        <f>'Прайс рабочий'!I254/'Экспорт дол'!$F$18</f>
        <v>0.45824411134903642</v>
      </c>
      <c r="F265" s="118">
        <v>0.50549450549450547</v>
      </c>
      <c r="G265" s="773"/>
      <c r="H265" s="31"/>
      <c r="I265" s="31"/>
    </row>
    <row r="266" spans="1:9" ht="18" customHeight="1">
      <c r="A266" s="738"/>
      <c r="B266" s="738"/>
      <c r="C266" s="32" t="s">
        <v>118</v>
      </c>
      <c r="D266" s="773"/>
      <c r="E266" s="378">
        <f>'Прайс рабочий'!I255/'Экспорт дол'!$F$18</f>
        <v>0.48608137044967881</v>
      </c>
      <c r="F266" s="118">
        <v>0.53846153846153844</v>
      </c>
      <c r="G266" s="773"/>
      <c r="H266" s="31"/>
      <c r="I266" s="31"/>
    </row>
    <row r="267" spans="1:9" ht="18" customHeight="1">
      <c r="A267" s="574"/>
      <c r="B267" s="574"/>
      <c r="C267" s="32" t="s">
        <v>554</v>
      </c>
      <c r="D267" s="773"/>
      <c r="E267" s="378">
        <f>'Прайс рабочий'!I256/'Экспорт дол'!$F$18</f>
        <v>1.556745182012848</v>
      </c>
      <c r="F267" s="118">
        <v>1.7186813186813186</v>
      </c>
      <c r="G267" s="773"/>
      <c r="H267" s="31"/>
      <c r="I267" s="31"/>
    </row>
    <row r="268" spans="1:9" ht="18" customHeight="1">
      <c r="A268" s="677" t="s">
        <v>609</v>
      </c>
      <c r="B268" s="793" t="s">
        <v>610</v>
      </c>
      <c r="C268" s="32" t="s">
        <v>67</v>
      </c>
      <c r="D268" s="773"/>
      <c r="E268" s="378">
        <f>'Прайс рабочий'!I257/'Экспорт дол'!$F$18</f>
        <v>0.68094218415417562</v>
      </c>
      <c r="F268" s="118">
        <v>0.75384615384615383</v>
      </c>
      <c r="G268" s="773"/>
      <c r="H268" s="1"/>
      <c r="I268" s="1"/>
    </row>
    <row r="269" spans="1:9" ht="18" customHeight="1">
      <c r="A269" s="738"/>
      <c r="B269" s="738"/>
      <c r="C269" s="32" t="s">
        <v>118</v>
      </c>
      <c r="D269" s="773"/>
      <c r="E269" s="378">
        <f>'Прайс рабочий'!I258/'Экспорт дол'!$F$18</f>
        <v>0.75802997858672372</v>
      </c>
      <c r="F269" s="118">
        <v>0.83736263736263739</v>
      </c>
      <c r="G269" s="773"/>
      <c r="H269" s="1"/>
      <c r="I269" s="1"/>
    </row>
    <row r="270" spans="1:9" ht="18" customHeight="1">
      <c r="A270" s="574"/>
      <c r="B270" s="574"/>
      <c r="C270" s="32" t="s">
        <v>554</v>
      </c>
      <c r="D270" s="774"/>
      <c r="E270" s="378">
        <f>'Прайс рабочий'!I259/'Экспорт дол'!$F$18</f>
        <v>2.4282655246252678</v>
      </c>
      <c r="F270" s="118">
        <v>2.6835164835164833</v>
      </c>
      <c r="G270" s="773"/>
      <c r="H270" s="1"/>
      <c r="I270" s="1"/>
    </row>
    <row r="271" spans="1:9" ht="18" customHeight="1">
      <c r="A271" s="677" t="s">
        <v>611</v>
      </c>
      <c r="B271" s="793" t="s">
        <v>612</v>
      </c>
      <c r="C271" s="32" t="s">
        <v>67</v>
      </c>
      <c r="D271" s="602" t="s">
        <v>69</v>
      </c>
      <c r="E271" s="378">
        <f>'Прайс рабочий'!I260/'Экспорт дол'!$F$18</f>
        <v>0.39400428265524623</v>
      </c>
      <c r="F271" s="118">
        <v>0.43516483516483517</v>
      </c>
      <c r="G271" s="773"/>
      <c r="H271" s="1"/>
      <c r="I271" s="1"/>
    </row>
    <row r="272" spans="1:9" ht="18" customHeight="1">
      <c r="A272" s="738"/>
      <c r="B272" s="738"/>
      <c r="C272" s="32" t="s">
        <v>118</v>
      </c>
      <c r="D272" s="773"/>
      <c r="E272" s="378">
        <f>'Прайс рабочий'!I261/'Экспорт дол'!$F$18</f>
        <v>0.6638115631691649</v>
      </c>
      <c r="F272" s="118">
        <v>0.73406593406593401</v>
      </c>
      <c r="G272" s="773"/>
      <c r="H272" s="1"/>
      <c r="I272" s="1"/>
    </row>
    <row r="273" spans="1:9" ht="18" customHeight="1">
      <c r="A273" s="574"/>
      <c r="B273" s="574"/>
      <c r="C273" s="32" t="s">
        <v>554</v>
      </c>
      <c r="D273" s="774"/>
      <c r="E273" s="378">
        <f>'Прайс рабочий'!I262/'Экспорт дол'!$F$18</f>
        <v>1.2976445396145611</v>
      </c>
      <c r="F273" s="118">
        <v>1.432967032967033</v>
      </c>
      <c r="G273" s="773"/>
      <c r="H273" s="1"/>
      <c r="I273" s="1"/>
    </row>
    <row r="274" spans="1:9" ht="18" customHeight="1">
      <c r="A274" s="697" t="s">
        <v>613</v>
      </c>
      <c r="B274" s="793" t="s">
        <v>614</v>
      </c>
      <c r="C274" s="32" t="s">
        <v>67</v>
      </c>
      <c r="D274" s="602" t="s">
        <v>69</v>
      </c>
      <c r="E274" s="378">
        <f>'Прайс рабочий'!I263/'Экспорт дол'!$F$18</f>
        <v>1.3147751605995717</v>
      </c>
      <c r="F274" s="118">
        <v>1.4549450549450549</v>
      </c>
      <c r="G274" s="773"/>
      <c r="H274" s="1"/>
      <c r="I274" s="1"/>
    </row>
    <row r="275" spans="1:9" ht="18" customHeight="1">
      <c r="A275" s="738"/>
      <c r="B275" s="738"/>
      <c r="C275" s="32" t="s">
        <v>118</v>
      </c>
      <c r="D275" s="773"/>
      <c r="E275" s="378">
        <f>'Прайс рабочий'!I264/'Экспорт дол'!$F$18</f>
        <v>2.0599571734475375</v>
      </c>
      <c r="F275" s="118">
        <v>2.2769230769230768</v>
      </c>
      <c r="G275" s="773"/>
      <c r="H275" s="1"/>
      <c r="I275" s="1"/>
    </row>
    <row r="276" spans="1:9" ht="18" customHeight="1">
      <c r="A276" s="574"/>
      <c r="B276" s="574"/>
      <c r="C276" s="32" t="s">
        <v>554</v>
      </c>
      <c r="D276" s="774"/>
      <c r="E276" s="378">
        <f>'Прайс рабочий'!I265/'Экспорт дол'!$F$18</f>
        <v>3.2355460385438972</v>
      </c>
      <c r="F276" s="118">
        <v>3.5780219780219782</v>
      </c>
      <c r="G276" s="773"/>
      <c r="H276" s="31"/>
      <c r="I276" s="31"/>
    </row>
    <row r="277" spans="1:9" ht="18" customHeight="1">
      <c r="A277" s="677" t="s">
        <v>615</v>
      </c>
      <c r="B277" s="793" t="s">
        <v>616</v>
      </c>
      <c r="C277" s="32" t="s">
        <v>67</v>
      </c>
      <c r="D277" s="602" t="s">
        <v>69</v>
      </c>
      <c r="E277" s="378">
        <f>'Прайс рабочий'!I266/'Экспорт дол'!$F$18</f>
        <v>0.9593147751605996</v>
      </c>
      <c r="F277" s="118">
        <v>1.1054945054945056</v>
      </c>
      <c r="G277" s="773"/>
      <c r="H277" s="31"/>
      <c r="I277" s="31"/>
    </row>
    <row r="278" spans="1:9" ht="18" customHeight="1">
      <c r="A278" s="738"/>
      <c r="B278" s="738"/>
      <c r="C278" s="32" t="s">
        <v>118</v>
      </c>
      <c r="D278" s="773"/>
      <c r="E278" s="378">
        <f>'Прайс рабочий'!I267/'Экспорт дол'!$F$18</f>
        <v>1.4839400428265526</v>
      </c>
      <c r="F278" s="118">
        <v>1.7076923076923076</v>
      </c>
      <c r="G278" s="773"/>
      <c r="H278" s="31"/>
      <c r="I278" s="31"/>
    </row>
    <row r="279" spans="1:9" ht="18" customHeight="1">
      <c r="A279" s="738"/>
      <c r="B279" s="574"/>
      <c r="C279" s="32" t="s">
        <v>554</v>
      </c>
      <c r="D279" s="773"/>
      <c r="E279" s="378">
        <f>'Прайс рабочий'!I268/'Экспорт дол'!$F$18</f>
        <v>3.0428265524625266</v>
      </c>
      <c r="F279" s="118">
        <v>3.4989010989010989</v>
      </c>
      <c r="G279" s="773"/>
      <c r="H279" s="31"/>
      <c r="I279" s="31"/>
    </row>
    <row r="280" spans="1:9" ht="18" customHeight="1">
      <c r="A280" s="738"/>
      <c r="B280" s="793" t="s">
        <v>617</v>
      </c>
      <c r="C280" s="32" t="s">
        <v>67</v>
      </c>
      <c r="D280" s="773"/>
      <c r="E280" s="378">
        <f>'Прайс рабочий'!I269/'Экспорт дол'!$F$18</f>
        <v>0.70235546038543895</v>
      </c>
      <c r="F280" s="118">
        <v>0.8087912087912088</v>
      </c>
      <c r="G280" s="773"/>
      <c r="H280" s="31"/>
      <c r="I280" s="31"/>
    </row>
    <row r="281" spans="1:9" ht="18" customHeight="1">
      <c r="A281" s="738"/>
      <c r="B281" s="738"/>
      <c r="C281" s="32" t="s">
        <v>118</v>
      </c>
      <c r="D281" s="773"/>
      <c r="E281" s="378">
        <f>'Прайс рабочий'!I270/'Экспорт дол'!$F$18</f>
        <v>0.8179871520342612</v>
      </c>
      <c r="F281" s="118">
        <v>0.94065934065934065</v>
      </c>
      <c r="G281" s="773"/>
      <c r="H281" s="31"/>
      <c r="I281" s="31"/>
    </row>
    <row r="282" spans="1:9" ht="18" customHeight="1">
      <c r="A282" s="738"/>
      <c r="B282" s="574"/>
      <c r="C282" s="32" t="s">
        <v>554</v>
      </c>
      <c r="D282" s="773"/>
      <c r="E282" s="378">
        <f>'Прайс рабочий'!I271/'Экспорт дол'!$F$18</f>
        <v>2.1006423982869378</v>
      </c>
      <c r="F282" s="118">
        <v>2.4153846153846152</v>
      </c>
      <c r="G282" s="773"/>
      <c r="H282" s="31"/>
      <c r="I282" s="31"/>
    </row>
    <row r="283" spans="1:9" ht="18" customHeight="1">
      <c r="A283" s="738"/>
      <c r="B283" s="793" t="s">
        <v>618</v>
      </c>
      <c r="C283" s="32" t="s">
        <v>67</v>
      </c>
      <c r="D283" s="773"/>
      <c r="E283" s="378">
        <f>'Прайс рабочий'!I272/'Экспорт дол'!$F$18</f>
        <v>0.2955032119914347</v>
      </c>
      <c r="F283" s="118">
        <v>0.34065934065934067</v>
      </c>
      <c r="G283" s="773"/>
      <c r="H283" s="31"/>
      <c r="I283" s="31"/>
    </row>
    <row r="284" spans="1:9" ht="18" customHeight="1">
      <c r="A284" s="738"/>
      <c r="B284" s="738"/>
      <c r="C284" s="32" t="s">
        <v>118</v>
      </c>
      <c r="D284" s="773"/>
      <c r="E284" s="378">
        <f>'Прайс рабочий'!I273/'Экспорт дол'!$F$18</f>
        <v>0.41327623126338331</v>
      </c>
      <c r="F284" s="118">
        <v>0.47692307692307695</v>
      </c>
      <c r="G284" s="773"/>
      <c r="H284" s="31"/>
      <c r="I284" s="31"/>
    </row>
    <row r="285" spans="1:9" ht="18" customHeight="1">
      <c r="A285" s="574"/>
      <c r="B285" s="574"/>
      <c r="C285" s="32" t="s">
        <v>554</v>
      </c>
      <c r="D285" s="774"/>
      <c r="E285" s="378">
        <f>'Прайс рабочий'!I274/'Экспорт дол'!$F$18</f>
        <v>0.64453961456102782</v>
      </c>
      <c r="F285" s="118">
        <v>0.74065934065934069</v>
      </c>
      <c r="G285" s="773"/>
      <c r="H285" s="1"/>
      <c r="I285" s="1"/>
    </row>
    <row r="286" spans="1:9" ht="18" customHeight="1">
      <c r="A286" s="677" t="s">
        <v>619</v>
      </c>
      <c r="B286" s="793" t="s">
        <v>620</v>
      </c>
      <c r="C286" s="32" t="s">
        <v>67</v>
      </c>
      <c r="D286" s="602" t="s">
        <v>69</v>
      </c>
      <c r="E286" s="378">
        <f>'Прайс рабочий'!I275/'Экспорт дол'!$F$18</f>
        <v>1.2591006423982869</v>
      </c>
      <c r="F286" s="118">
        <v>1.4483516483516483</v>
      </c>
      <c r="G286" s="773"/>
      <c r="H286" s="1"/>
      <c r="I286" s="1"/>
    </row>
    <row r="287" spans="1:9" ht="18" customHeight="1">
      <c r="A287" s="738"/>
      <c r="B287" s="738"/>
      <c r="C287" s="32" t="s">
        <v>118</v>
      </c>
      <c r="D287" s="773"/>
      <c r="E287" s="378">
        <f>'Прайс рабочий'!I276/'Экспорт дол'!$F$18</f>
        <v>1.8008565310492506</v>
      </c>
      <c r="F287" s="118">
        <v>2.0703296703296705</v>
      </c>
      <c r="G287" s="773"/>
      <c r="H287" s="1"/>
      <c r="I287" s="1"/>
    </row>
    <row r="288" spans="1:9" ht="18" customHeight="1">
      <c r="A288" s="574"/>
      <c r="B288" s="574"/>
      <c r="C288" s="32" t="s">
        <v>554</v>
      </c>
      <c r="D288" s="774"/>
      <c r="E288" s="378">
        <f>'Прайс рабочий'!I277/'Экспорт дол'!$F$18</f>
        <v>3.1049250535331905</v>
      </c>
      <c r="F288" s="118">
        <v>3.5692307692307694</v>
      </c>
      <c r="G288" s="773"/>
      <c r="H288" s="1"/>
      <c r="I288" s="1"/>
    </row>
    <row r="289" spans="1:9" ht="18" customHeight="1">
      <c r="A289" s="863" t="s">
        <v>621</v>
      </c>
      <c r="B289" s="793" t="s">
        <v>622</v>
      </c>
      <c r="C289" s="32" t="s">
        <v>67</v>
      </c>
      <c r="D289" s="602" t="s">
        <v>69</v>
      </c>
      <c r="E289" s="378">
        <f>'Прайс рабочий'!I278/'Экспорт дол'!$F$18</f>
        <v>1.8201284796573876</v>
      </c>
      <c r="F289" s="118">
        <v>2.0923076923076924</v>
      </c>
      <c r="G289" s="773"/>
      <c r="H289" s="1"/>
      <c r="I289" s="1"/>
    </row>
    <row r="290" spans="1:9" ht="18" customHeight="1">
      <c r="A290" s="738"/>
      <c r="B290" s="738"/>
      <c r="C290" s="32" t="s">
        <v>118</v>
      </c>
      <c r="D290" s="773"/>
      <c r="E290" s="378">
        <f>'Прайс рабочий'!I279/'Экспорт дол'!$F$18</f>
        <v>2.5524625267665955</v>
      </c>
      <c r="F290" s="118">
        <v>2.9802197802197803</v>
      </c>
      <c r="G290" s="773"/>
      <c r="H290" s="1"/>
      <c r="I290" s="1"/>
    </row>
    <row r="291" spans="1:9" ht="18" customHeight="1">
      <c r="A291" s="574"/>
      <c r="B291" s="574"/>
      <c r="C291" s="32" t="s">
        <v>554</v>
      </c>
      <c r="D291" s="774"/>
      <c r="E291" s="378">
        <f>'Прайс рабочий'!I280/'Экспорт дол'!$F$18</f>
        <v>5.0321199143468949</v>
      </c>
      <c r="F291" s="118">
        <v>5.7846153846153845</v>
      </c>
      <c r="G291" s="773"/>
      <c r="H291" s="1"/>
      <c r="I291" s="1"/>
    </row>
    <row r="292" spans="1:9" ht="18" customHeight="1">
      <c r="A292" s="863" t="s">
        <v>623</v>
      </c>
      <c r="B292" s="793" t="s">
        <v>624</v>
      </c>
      <c r="C292" s="32" t="s">
        <v>67</v>
      </c>
      <c r="D292" s="602" t="s">
        <v>69</v>
      </c>
      <c r="E292" s="378">
        <f>'Прайс рабочий'!I281/'Экспорт дол'!$F$18</f>
        <v>5.9807280513918633</v>
      </c>
      <c r="F292" s="118">
        <v>6.8769230769230774</v>
      </c>
      <c r="G292" s="773"/>
      <c r="H292" s="1"/>
      <c r="I292" s="1"/>
    </row>
    <row r="293" spans="1:9" ht="45.6" customHeight="1">
      <c r="A293" s="738"/>
      <c r="B293" s="738"/>
      <c r="C293" s="32" t="s">
        <v>118</v>
      </c>
      <c r="D293" s="773"/>
      <c r="E293" s="378">
        <f>'Прайс рабочий'!I282/'Экспорт дол'!$F$18</f>
        <v>6.4839400428265526</v>
      </c>
      <c r="F293" s="118">
        <v>7.4549450549450551</v>
      </c>
      <c r="G293" s="773"/>
      <c r="H293" s="1"/>
      <c r="I293" s="1"/>
    </row>
    <row r="294" spans="1:9" ht="18" customHeight="1">
      <c r="A294" s="574"/>
      <c r="B294" s="574"/>
      <c r="C294" s="32" t="s">
        <v>554</v>
      </c>
      <c r="D294" s="774"/>
      <c r="E294" s="378">
        <f>'Прайс рабочий'!I283/'Экспорт дол'!$F$18</f>
        <v>7.4946466809421839</v>
      </c>
      <c r="F294" s="118">
        <v>8.615384615384615</v>
      </c>
      <c r="G294" s="773"/>
      <c r="H294" s="1"/>
      <c r="I294" s="1"/>
    </row>
    <row r="295" spans="1:9" ht="18" customHeight="1">
      <c r="A295" s="863" t="s">
        <v>625</v>
      </c>
      <c r="B295" s="793" t="s">
        <v>626</v>
      </c>
      <c r="C295" s="32" t="s">
        <v>67</v>
      </c>
      <c r="D295" s="602" t="s">
        <v>69</v>
      </c>
      <c r="E295" s="378">
        <f>'Прайс рабочий'!I284/'Экспорт дол'!$F$18</f>
        <v>4.9271948608137048</v>
      </c>
      <c r="F295" s="118">
        <v>5.663736263736264</v>
      </c>
      <c r="G295" s="773"/>
      <c r="H295" s="1"/>
      <c r="I295" s="1"/>
    </row>
    <row r="296" spans="1:9" ht="18" customHeight="1">
      <c r="A296" s="738"/>
      <c r="B296" s="738"/>
      <c r="C296" s="32" t="s">
        <v>118</v>
      </c>
      <c r="D296" s="773"/>
      <c r="E296" s="378">
        <f>'Прайс рабочий'!I285/'Экспорт дол'!$F$18</f>
        <v>5.5995717344753748</v>
      </c>
      <c r="F296" s="118">
        <v>6.4373626373626376</v>
      </c>
      <c r="G296" s="773"/>
      <c r="H296" s="1"/>
      <c r="I296" s="1"/>
    </row>
    <row r="297" spans="1:9" ht="18" customHeight="1">
      <c r="A297" s="574"/>
      <c r="B297" s="574"/>
      <c r="C297" s="32" t="s">
        <v>554</v>
      </c>
      <c r="D297" s="774"/>
      <c r="E297" s="378">
        <f>'Прайс рабочий'!I286/'Экспорт дол'!$F$18</f>
        <v>6.8972162740899359</v>
      </c>
      <c r="F297" s="118">
        <v>7.6241758241758237</v>
      </c>
      <c r="G297" s="773"/>
      <c r="H297" s="1"/>
      <c r="I297" s="1"/>
    </row>
    <row r="298" spans="1:9" ht="18" customHeight="1">
      <c r="A298" s="863" t="s">
        <v>627</v>
      </c>
      <c r="B298" s="793" t="s">
        <v>628</v>
      </c>
      <c r="C298" s="32" t="s">
        <v>67</v>
      </c>
      <c r="D298" s="602" t="s">
        <v>69</v>
      </c>
      <c r="E298" s="378">
        <f>'Прайс рабочий'!I287/'Экспорт дол'!$F$18</f>
        <v>0.8501070663811563</v>
      </c>
      <c r="F298" s="118">
        <v>0.97802197802197799</v>
      </c>
      <c r="G298" s="773"/>
      <c r="H298" s="1"/>
      <c r="I298" s="1"/>
    </row>
    <row r="299" spans="1:9" ht="18" customHeight="1">
      <c r="A299" s="738"/>
      <c r="B299" s="738"/>
      <c r="C299" s="32" t="s">
        <v>118</v>
      </c>
      <c r="D299" s="773"/>
      <c r="E299" s="378">
        <f>'Прайс рабочий'!I288/'Экспорт дол'!$F$18</f>
        <v>0.86081370449678796</v>
      </c>
      <c r="F299" s="118">
        <v>0.99120879120879124</v>
      </c>
      <c r="G299" s="773"/>
      <c r="H299" s="1"/>
      <c r="I299" s="1"/>
    </row>
    <row r="300" spans="1:9" ht="28.5" customHeight="1">
      <c r="A300" s="574"/>
      <c r="B300" s="574"/>
      <c r="C300" s="32" t="s">
        <v>554</v>
      </c>
      <c r="D300" s="774"/>
      <c r="E300" s="378">
        <f>'Прайс рабочий'!I289/'Экспорт дол'!$F$18</f>
        <v>2.1434689507494649</v>
      </c>
      <c r="F300" s="118">
        <v>2.4637362637362639</v>
      </c>
      <c r="G300" s="774"/>
      <c r="H300" s="1"/>
      <c r="I300" s="1"/>
    </row>
    <row r="301" spans="1:9" ht="18" customHeight="1">
      <c r="A301" s="603" t="s">
        <v>629</v>
      </c>
      <c r="B301" s="765"/>
      <c r="C301" s="765"/>
      <c r="D301" s="766"/>
      <c r="E301" s="117"/>
      <c r="F301" s="117"/>
      <c r="G301" s="19"/>
      <c r="H301" s="1"/>
      <c r="I301" s="1"/>
    </row>
    <row r="302" spans="1:9" ht="18" customHeight="1">
      <c r="A302" s="647" t="s">
        <v>545</v>
      </c>
      <c r="B302" s="765"/>
      <c r="C302" s="765"/>
      <c r="D302" s="766"/>
      <c r="E302" s="379"/>
      <c r="F302" s="119"/>
      <c r="G302" s="694"/>
      <c r="H302" s="1"/>
      <c r="I302" s="1"/>
    </row>
    <row r="303" spans="1:9" ht="18" customHeight="1">
      <c r="A303" s="677" t="s">
        <v>630</v>
      </c>
      <c r="B303" s="794" t="s">
        <v>195</v>
      </c>
      <c r="C303" s="32" t="s">
        <v>71</v>
      </c>
      <c r="D303" s="696" t="s">
        <v>196</v>
      </c>
      <c r="E303" s="378">
        <f>'Прайс рабочий'!I292/'Экспорт дол'!$F$18</f>
        <v>0.22483940042826553</v>
      </c>
      <c r="F303" s="118">
        <v>0.26373626373626374</v>
      </c>
      <c r="G303" s="773"/>
      <c r="H303" s="1"/>
      <c r="I303" s="1"/>
    </row>
    <row r="304" spans="1:9" ht="18" customHeight="1">
      <c r="A304" s="738"/>
      <c r="B304" s="574"/>
      <c r="C304" s="32" t="s">
        <v>67</v>
      </c>
      <c r="D304" s="773"/>
      <c r="E304" s="378">
        <f>'Прайс рабочий'!I293/'Экспорт дол'!$F$18</f>
        <v>0.23554603854389722</v>
      </c>
      <c r="F304" s="118">
        <v>0.27472527472527475</v>
      </c>
      <c r="G304" s="773"/>
      <c r="H304" s="1"/>
      <c r="I304" s="1"/>
    </row>
    <row r="305" spans="1:9" ht="18" customHeight="1">
      <c r="A305" s="738"/>
      <c r="B305" s="794" t="s">
        <v>197</v>
      </c>
      <c r="C305" s="32" t="s">
        <v>71</v>
      </c>
      <c r="D305" s="773"/>
      <c r="E305" s="378">
        <f>'Прайс рабочий'!I294/'Экспорт дол'!$F$18</f>
        <v>0.17558886509635974</v>
      </c>
      <c r="F305" s="118">
        <v>0.22197802197802197</v>
      </c>
      <c r="G305" s="773"/>
      <c r="H305" s="1"/>
      <c r="I305" s="1"/>
    </row>
    <row r="306" spans="1:9" ht="18" customHeight="1">
      <c r="A306" s="738"/>
      <c r="B306" s="574"/>
      <c r="C306" s="32" t="s">
        <v>67</v>
      </c>
      <c r="D306" s="773"/>
      <c r="E306" s="378">
        <f>'Прайс рабочий'!I295/'Экспорт дол'!$F$18</f>
        <v>0.21199143468950749</v>
      </c>
      <c r="F306" s="118">
        <v>0.26373626373626374</v>
      </c>
      <c r="G306" s="773"/>
      <c r="H306" s="1"/>
      <c r="I306" s="1"/>
    </row>
    <row r="307" spans="1:9" ht="18" customHeight="1">
      <c r="A307" s="738"/>
      <c r="B307" s="794" t="s">
        <v>198</v>
      </c>
      <c r="C307" s="32" t="s">
        <v>71</v>
      </c>
      <c r="D307" s="773"/>
      <c r="E307" s="378">
        <f>'Прайс рабочий'!I296/'Экспорт дол'!$F$18</f>
        <v>0.2633832976445396</v>
      </c>
      <c r="F307" s="118">
        <v>0.32967032967032966</v>
      </c>
      <c r="G307" s="773"/>
      <c r="H307" s="1"/>
      <c r="I307" s="1"/>
    </row>
    <row r="308" spans="1:9" ht="18" customHeight="1">
      <c r="A308" s="738"/>
      <c r="B308" s="574"/>
      <c r="C308" s="32" t="s">
        <v>67</v>
      </c>
      <c r="D308" s="773"/>
      <c r="E308" s="378">
        <f>'Прайс рабочий'!I297/'Экспорт дол'!$F$18</f>
        <v>0.26766595289079231</v>
      </c>
      <c r="F308" s="118">
        <v>0.30549450549450552</v>
      </c>
      <c r="G308" s="773"/>
      <c r="H308" s="1"/>
      <c r="I308" s="1"/>
    </row>
    <row r="309" spans="1:9" ht="18" customHeight="1">
      <c r="A309" s="738"/>
      <c r="B309" s="794" t="s">
        <v>199</v>
      </c>
      <c r="C309" s="32" t="s">
        <v>71</v>
      </c>
      <c r="D309" s="773"/>
      <c r="E309" s="378">
        <f>'Прайс рабочий'!I298/'Экспорт дол'!$F$18</f>
        <v>0.26980728051391861</v>
      </c>
      <c r="F309" s="118">
        <v>0.33626373626373629</v>
      </c>
      <c r="G309" s="773"/>
      <c r="H309" s="1"/>
      <c r="I309" s="1"/>
    </row>
    <row r="310" spans="1:9" ht="18" customHeight="1">
      <c r="A310" s="738"/>
      <c r="B310" s="574"/>
      <c r="C310" s="32" t="s">
        <v>67</v>
      </c>
      <c r="D310" s="773"/>
      <c r="E310" s="378">
        <f>'Прайс рабочий'!I299/'Экспорт дол'!$F$18</f>
        <v>0.28907922912205569</v>
      </c>
      <c r="F310" s="118">
        <v>0.3208791208791209</v>
      </c>
      <c r="G310" s="773"/>
      <c r="H310" s="1"/>
      <c r="I310" s="1"/>
    </row>
    <row r="311" spans="1:9" ht="18" customHeight="1">
      <c r="A311" s="738"/>
      <c r="B311" s="794" t="s">
        <v>200</v>
      </c>
      <c r="C311" s="32" t="s">
        <v>71</v>
      </c>
      <c r="D311" s="773"/>
      <c r="E311" s="378">
        <f>'Прайс рабочий'!I300/'Экспорт дол'!$F$18</f>
        <v>0.26980728051391861</v>
      </c>
      <c r="F311" s="118">
        <v>0.33626373626373629</v>
      </c>
      <c r="G311" s="773"/>
      <c r="H311" s="1"/>
      <c r="I311" s="1"/>
    </row>
    <row r="312" spans="1:9" ht="18" customHeight="1">
      <c r="A312" s="738"/>
      <c r="B312" s="574"/>
      <c r="C312" s="32" t="s">
        <v>67</v>
      </c>
      <c r="D312" s="773"/>
      <c r="E312" s="378">
        <f>'Прайс рабочий'!I301/'Экспорт дол'!$F$18</f>
        <v>0.28051391862955033</v>
      </c>
      <c r="F312" s="118">
        <v>0.34065934065934067</v>
      </c>
      <c r="G312" s="773"/>
      <c r="H312" s="1"/>
      <c r="I312" s="1"/>
    </row>
    <row r="313" spans="1:9" ht="18" customHeight="1">
      <c r="A313" s="738"/>
      <c r="B313" s="794" t="s">
        <v>201</v>
      </c>
      <c r="C313" s="32" t="s">
        <v>71</v>
      </c>
      <c r="D313" s="773"/>
      <c r="E313" s="378">
        <f>'Прайс рабочий'!I302/'Экспорт дол'!$F$18</f>
        <v>0.38115631691648821</v>
      </c>
      <c r="F313" s="118">
        <v>0.47692307692307695</v>
      </c>
      <c r="G313" s="773"/>
      <c r="H313" s="1"/>
      <c r="I313" s="1"/>
    </row>
    <row r="314" spans="1:9" ht="18" customHeight="1">
      <c r="A314" s="738"/>
      <c r="B314" s="574"/>
      <c r="C314" s="32" t="s">
        <v>67</v>
      </c>
      <c r="D314" s="773"/>
      <c r="E314" s="378">
        <f>'Прайс рабочий'!I303/'Экспорт дол'!$F$18</f>
        <v>0.4796573875802998</v>
      </c>
      <c r="F314" s="118">
        <v>0.59780219780219779</v>
      </c>
      <c r="G314" s="773"/>
      <c r="H314" s="1"/>
      <c r="I314" s="1"/>
    </row>
    <row r="315" spans="1:9" ht="18" customHeight="1">
      <c r="A315" s="738"/>
      <c r="B315" s="794" t="s">
        <v>202</v>
      </c>
      <c r="C315" s="32" t="s">
        <v>71</v>
      </c>
      <c r="D315" s="773"/>
      <c r="E315" s="378">
        <f>'Прайс рабочий'!I304/'Экспорт дол'!$F$18</f>
        <v>0.50963597430406848</v>
      </c>
      <c r="F315" s="118">
        <v>0.79340659340659336</v>
      </c>
      <c r="G315" s="773"/>
      <c r="H315" s="1"/>
      <c r="I315" s="1"/>
    </row>
    <row r="316" spans="1:9" ht="18" customHeight="1">
      <c r="A316" s="738"/>
      <c r="B316" s="574"/>
      <c r="C316" s="32" t="s">
        <v>67</v>
      </c>
      <c r="D316" s="773"/>
      <c r="E316" s="378">
        <f>'Прайс рабочий'!I305/'Экспорт дол'!$F$18</f>
        <v>0.59528907922912211</v>
      </c>
      <c r="F316" s="118">
        <v>1.0967032967032968</v>
      </c>
      <c r="G316" s="773"/>
      <c r="H316" s="1"/>
      <c r="I316" s="1"/>
    </row>
    <row r="317" spans="1:9" ht="18" customHeight="1">
      <c r="A317" s="738"/>
      <c r="B317" s="794" t="s">
        <v>203</v>
      </c>
      <c r="C317" s="32" t="s">
        <v>71</v>
      </c>
      <c r="D317" s="773"/>
      <c r="E317" s="378">
        <f>'Прайс рабочий'!I306/'Экспорт дол'!$F$18</f>
        <v>0.46252676659528907</v>
      </c>
      <c r="F317" s="118">
        <v>0.57802197802197797</v>
      </c>
      <c r="G317" s="773"/>
      <c r="H317" s="1"/>
      <c r="I317" s="1"/>
    </row>
    <row r="318" spans="1:9" ht="18" customHeight="1">
      <c r="A318" s="738"/>
      <c r="B318" s="574"/>
      <c r="C318" s="32" t="s">
        <v>67</v>
      </c>
      <c r="D318" s="773"/>
      <c r="E318" s="378">
        <f>'Прайс рабочий'!I307/'Экспорт дол'!$F$18</f>
        <v>0.60385438972162742</v>
      </c>
      <c r="F318" s="118">
        <v>0.75604395604395602</v>
      </c>
      <c r="G318" s="773"/>
      <c r="H318" s="1"/>
      <c r="I318" s="1"/>
    </row>
    <row r="319" spans="1:9" ht="18" customHeight="1">
      <c r="A319" s="738"/>
      <c r="B319" s="794" t="s">
        <v>204</v>
      </c>
      <c r="C319" s="32" t="s">
        <v>71</v>
      </c>
      <c r="D319" s="773"/>
      <c r="E319" s="378">
        <f>'Прайс рабочий'!I308/'Экспорт дол'!$F$18</f>
        <v>0.43468950749464669</v>
      </c>
      <c r="F319" s="118">
        <v>0.53846153846153844</v>
      </c>
      <c r="G319" s="773"/>
      <c r="H319" s="1"/>
      <c r="I319" s="1"/>
    </row>
    <row r="320" spans="1:9" ht="18" customHeight="1">
      <c r="A320" s="574"/>
      <c r="B320" s="574"/>
      <c r="C320" s="32" t="s">
        <v>67</v>
      </c>
      <c r="D320" s="774"/>
      <c r="E320" s="378">
        <f>'Прайс рабочий'!I309/'Экспорт дол'!$F$18</f>
        <v>0.550321199143469</v>
      </c>
      <c r="F320" s="118">
        <v>0.6901098901098901</v>
      </c>
      <c r="G320" s="773"/>
      <c r="H320" s="1"/>
      <c r="I320" s="1"/>
    </row>
    <row r="321" spans="1:9" ht="18" customHeight="1">
      <c r="A321" s="863" t="s">
        <v>631</v>
      </c>
      <c r="B321" s="32" t="s">
        <v>632</v>
      </c>
      <c r="C321" s="32" t="s">
        <v>643</v>
      </c>
      <c r="D321" s="602" t="s">
        <v>646</v>
      </c>
      <c r="E321" s="378">
        <f>'Прайс рабочий'!I310/'Экспорт дол'!$F$18</f>
        <v>6.9593147751605997</v>
      </c>
      <c r="F321" s="118">
        <v>8.4637362637362639</v>
      </c>
      <c r="G321" s="773"/>
      <c r="H321" s="5"/>
      <c r="I321" s="5"/>
    </row>
    <row r="322" spans="1:9" ht="18" customHeight="1">
      <c r="A322" s="773"/>
      <c r="B322" s="32" t="s">
        <v>633</v>
      </c>
      <c r="C322" s="32" t="s">
        <v>643</v>
      </c>
      <c r="D322" s="773"/>
      <c r="E322" s="378">
        <f>'Прайс рабочий'!I311/'Экспорт дол'!$F$18</f>
        <v>7.2055674518201283</v>
      </c>
      <c r="F322" s="118">
        <v>8.6285714285714281</v>
      </c>
      <c r="G322" s="773"/>
      <c r="H322" s="1"/>
      <c r="I322" s="1"/>
    </row>
    <row r="323" spans="1:9" ht="18" customHeight="1">
      <c r="A323" s="773"/>
      <c r="B323" s="32" t="s">
        <v>632</v>
      </c>
      <c r="C323" s="32" t="s">
        <v>747</v>
      </c>
      <c r="D323" s="773"/>
      <c r="E323" s="378">
        <f>'Прайс рабочий'!I312/'Экспорт дол'!$F$18</f>
        <v>11.241970021413277</v>
      </c>
      <c r="F323" s="118">
        <v>11.538461538461538</v>
      </c>
      <c r="G323" s="773"/>
      <c r="H323" s="1"/>
      <c r="I323" s="1"/>
    </row>
    <row r="324" spans="1:9" ht="18" customHeight="1">
      <c r="A324" s="773"/>
      <c r="B324" s="32" t="s">
        <v>633</v>
      </c>
      <c r="C324" s="32" t="s">
        <v>644</v>
      </c>
      <c r="D324" s="773"/>
      <c r="E324" s="378">
        <f>'Прайс рабочий'!I313/'Экспорт дол'!$F$18</f>
        <v>8.6616702355460387</v>
      </c>
      <c r="F324" s="118">
        <v>10.367032967032968</v>
      </c>
      <c r="G324" s="773"/>
      <c r="H324" s="1"/>
      <c r="I324" s="1"/>
    </row>
    <row r="325" spans="1:9" ht="18" customHeight="1">
      <c r="A325" s="774"/>
      <c r="B325" s="32" t="s">
        <v>632</v>
      </c>
      <c r="C325" s="32" t="s">
        <v>645</v>
      </c>
      <c r="D325" s="774"/>
      <c r="E325" s="378">
        <f>'Прайс рабочий'!I314/'Экспорт дол'!$F$18</f>
        <v>10.107066381156317</v>
      </c>
      <c r="F325" s="118">
        <v>12.107692307692307</v>
      </c>
      <c r="G325" s="773"/>
      <c r="H325" s="1"/>
      <c r="I325" s="1"/>
    </row>
    <row r="326" spans="1:9" ht="18" customHeight="1">
      <c r="A326" s="647" t="s">
        <v>634</v>
      </c>
      <c r="B326" s="765"/>
      <c r="C326" s="765"/>
      <c r="D326" s="766"/>
      <c r="E326" s="379"/>
      <c r="F326" s="119"/>
      <c r="G326" s="773"/>
      <c r="H326" s="1"/>
      <c r="I326" s="1"/>
    </row>
    <row r="327" spans="1:9" ht="18" customHeight="1">
      <c r="A327" s="863" t="s">
        <v>630</v>
      </c>
      <c r="B327" s="793" t="s">
        <v>635</v>
      </c>
      <c r="C327" s="32" t="s">
        <v>71</v>
      </c>
      <c r="D327" s="602" t="s">
        <v>213</v>
      </c>
      <c r="E327" s="378">
        <f>'Прайс рабочий'!I316/'Экспорт дол'!$F$18</f>
        <v>0.2955032119914347</v>
      </c>
      <c r="F327" s="118">
        <v>0.36923076923076925</v>
      </c>
      <c r="G327" s="773"/>
      <c r="H327" s="1"/>
      <c r="I327" s="1"/>
    </row>
    <row r="328" spans="1:9" ht="18" customHeight="1">
      <c r="A328" s="864"/>
      <c r="B328" s="574"/>
      <c r="C328" s="32" t="s">
        <v>67</v>
      </c>
      <c r="D328" s="773"/>
      <c r="E328" s="378">
        <f>'Прайс рабочий'!I317/'Экспорт дол'!F18</f>
        <v>0.30406852248394006</v>
      </c>
      <c r="F328" s="118">
        <v>0.37802197802197801</v>
      </c>
      <c r="G328" s="773"/>
      <c r="H328" s="1"/>
      <c r="I328" s="1"/>
    </row>
    <row r="329" spans="1:9" ht="18" customHeight="1">
      <c r="A329" s="864"/>
      <c r="B329" s="793" t="s">
        <v>636</v>
      </c>
      <c r="C329" s="32" t="s">
        <v>71</v>
      </c>
      <c r="D329" s="773"/>
      <c r="E329" s="378">
        <f>'Прайс рабочий'!I318/'Экспорт дол'!$F$18</f>
        <v>0.26552462526766596</v>
      </c>
      <c r="F329" s="118">
        <v>0.33186813186813185</v>
      </c>
      <c r="G329" s="773"/>
      <c r="H329" s="1"/>
      <c r="I329" s="1"/>
    </row>
    <row r="330" spans="1:9" ht="18" customHeight="1">
      <c r="A330" s="864"/>
      <c r="B330" s="574"/>
      <c r="C330" s="32" t="s">
        <v>67</v>
      </c>
      <c r="D330" s="773"/>
      <c r="E330" s="378">
        <f>'Прайс рабочий'!I319/'Экспорт дол'!$F$18</f>
        <v>0.29978586723768735</v>
      </c>
      <c r="F330" s="118">
        <v>0.37582417582417582</v>
      </c>
      <c r="G330" s="773"/>
      <c r="H330" s="1"/>
      <c r="I330" s="1"/>
    </row>
    <row r="331" spans="1:9" ht="18" customHeight="1">
      <c r="A331" s="864"/>
      <c r="B331" s="793" t="s">
        <v>612</v>
      </c>
      <c r="C331" s="32" t="s">
        <v>71</v>
      </c>
      <c r="D331" s="773"/>
      <c r="E331" s="378">
        <f>'Прайс рабочий'!I320/'Экспорт дол'!$F$18</f>
        <v>0.34261241970021411</v>
      </c>
      <c r="F331" s="118">
        <v>0.42857142857142855</v>
      </c>
      <c r="G331" s="773"/>
      <c r="H331" s="1"/>
      <c r="I331" s="1"/>
    </row>
    <row r="332" spans="1:9" ht="18" customHeight="1">
      <c r="A332" s="864"/>
      <c r="B332" s="574"/>
      <c r="C332" s="32" t="s">
        <v>67</v>
      </c>
      <c r="D332" s="773"/>
      <c r="E332" s="378">
        <f>'Прайс рабочий'!I321/'Экспорт дол'!$F$18</f>
        <v>0.36616702355460384</v>
      </c>
      <c r="F332" s="118">
        <v>0.45934065934065932</v>
      </c>
      <c r="G332" s="773"/>
      <c r="H332" s="1"/>
      <c r="I332" s="1"/>
    </row>
    <row r="333" spans="1:9" ht="18" customHeight="1">
      <c r="A333" s="864"/>
      <c r="B333" s="793" t="s">
        <v>637</v>
      </c>
      <c r="C333" s="32" t="s">
        <v>71</v>
      </c>
      <c r="D333" s="773"/>
      <c r="E333" s="378">
        <f>'Прайс рабочий'!I322/'Экспорт дол'!$F$18</f>
        <v>0.35117773019271947</v>
      </c>
      <c r="F333" s="118">
        <v>0.43956043956043955</v>
      </c>
      <c r="G333" s="773"/>
      <c r="H333" s="1"/>
      <c r="I333" s="1"/>
    </row>
    <row r="334" spans="1:9" ht="18" customHeight="1">
      <c r="A334" s="864"/>
      <c r="B334" s="574"/>
      <c r="C334" s="32" t="s">
        <v>67</v>
      </c>
      <c r="D334" s="773"/>
      <c r="E334" s="378">
        <f>'Прайс рабочий'!I323/'Экспорт дол'!$F$18</f>
        <v>0.36402569593147749</v>
      </c>
      <c r="F334" s="118">
        <v>0.41538461538461541</v>
      </c>
      <c r="G334" s="773"/>
      <c r="H334" s="1"/>
      <c r="I334" s="1"/>
    </row>
    <row r="335" spans="1:9" ht="18" customHeight="1">
      <c r="A335" s="864"/>
      <c r="B335" s="793" t="s">
        <v>638</v>
      </c>
      <c r="C335" s="32" t="s">
        <v>71</v>
      </c>
      <c r="D335" s="773"/>
      <c r="E335" s="378">
        <f>'Прайс рабочий'!I326/'Экспорт дол'!$F$18</f>
        <v>0.35760171306209848</v>
      </c>
      <c r="F335" s="118">
        <v>0.44615384615384618</v>
      </c>
      <c r="G335" s="773"/>
      <c r="H335" s="1"/>
      <c r="I335" s="1"/>
    </row>
    <row r="336" spans="1:9" ht="18" customHeight="1">
      <c r="A336" s="864"/>
      <c r="B336" s="574"/>
      <c r="C336" s="32" t="s">
        <v>67</v>
      </c>
      <c r="D336" s="773"/>
      <c r="E336" s="378">
        <f>'Прайс рабочий'!I327/'Экспорт дол'!$F$18</f>
        <v>0.36402569593147749</v>
      </c>
      <c r="F336" s="118">
        <v>0.44835164835164837</v>
      </c>
      <c r="G336" s="773"/>
      <c r="H336" s="1"/>
      <c r="I336" s="1"/>
    </row>
    <row r="337" spans="1:9" ht="18" customHeight="1">
      <c r="A337" s="864"/>
      <c r="B337" s="793" t="s">
        <v>639</v>
      </c>
      <c r="C337" s="32" t="s">
        <v>71</v>
      </c>
      <c r="D337" s="773"/>
      <c r="E337" s="378">
        <f>'Прайс рабочий'!I328/'Экспорт дол'!$F$18</f>
        <v>0.53747323340471087</v>
      </c>
      <c r="F337" s="118">
        <v>0.67032967032967028</v>
      </c>
      <c r="G337" s="773"/>
      <c r="H337" s="1"/>
      <c r="I337" s="1"/>
    </row>
    <row r="338" spans="1:9" ht="18" customHeight="1">
      <c r="A338" s="864"/>
      <c r="B338" s="574"/>
      <c r="C338" s="32" t="s">
        <v>67</v>
      </c>
      <c r="D338" s="773"/>
      <c r="E338" s="378">
        <f>'Прайс рабочий'!I329/'Экспорт дол'!$F$18</f>
        <v>0.58029978586723774</v>
      </c>
      <c r="F338" s="118">
        <v>0.72527472527472525</v>
      </c>
      <c r="G338" s="773"/>
      <c r="H338" s="1"/>
      <c r="I338" s="1"/>
    </row>
    <row r="339" spans="1:9" ht="18" customHeight="1">
      <c r="A339" s="864"/>
      <c r="B339" s="793" t="s">
        <v>640</v>
      </c>
      <c r="C339" s="32" t="s">
        <v>71</v>
      </c>
      <c r="D339" s="773"/>
      <c r="E339" s="378">
        <f>'Прайс рабочий'!I330/'Экспорт дол'!$F$18</f>
        <v>0.59314775160599575</v>
      </c>
      <c r="F339" s="118">
        <v>0.79340659340659336</v>
      </c>
      <c r="G339" s="773"/>
      <c r="H339" s="1"/>
      <c r="I339" s="1"/>
    </row>
    <row r="340" spans="1:9" ht="18" customHeight="1">
      <c r="A340" s="864"/>
      <c r="B340" s="574"/>
      <c r="C340" s="32" t="s">
        <v>67</v>
      </c>
      <c r="D340" s="773"/>
      <c r="E340" s="378">
        <f>'Прайс рабочий'!I331/'Экспорт дол'!$F$18</f>
        <v>0.68950749464668093</v>
      </c>
      <c r="F340" s="118">
        <v>1.0879120879120878</v>
      </c>
      <c r="G340" s="773"/>
      <c r="H340" s="1"/>
      <c r="I340" s="1"/>
    </row>
    <row r="341" spans="1:9" ht="18" customHeight="1">
      <c r="A341" s="864"/>
      <c r="B341" s="793" t="s">
        <v>641</v>
      </c>
      <c r="C341" s="32" t="s">
        <v>71</v>
      </c>
      <c r="D341" s="773"/>
      <c r="E341" s="378">
        <f>'Прайс рабочий'!I332/'Экспорт дол'!$F$18</f>
        <v>0.63383297644539616</v>
      </c>
      <c r="F341" s="118">
        <v>0.79340659340659336</v>
      </c>
      <c r="G341" s="773"/>
      <c r="H341" s="1"/>
      <c r="I341" s="1"/>
    </row>
    <row r="342" spans="1:9" ht="18" customHeight="1">
      <c r="A342" s="864"/>
      <c r="B342" s="574"/>
      <c r="C342" s="32" t="s">
        <v>67</v>
      </c>
      <c r="D342" s="773"/>
      <c r="E342" s="378">
        <f>'Прайс рабочий'!I333/'Экспорт дол'!$F$18</f>
        <v>0.7044967880085653</v>
      </c>
      <c r="F342" s="118">
        <v>0.87912087912087911</v>
      </c>
      <c r="G342" s="773"/>
      <c r="H342" s="1"/>
      <c r="I342" s="1"/>
    </row>
    <row r="343" spans="1:9" ht="18" customHeight="1">
      <c r="A343" s="864"/>
      <c r="B343" s="793" t="s">
        <v>642</v>
      </c>
      <c r="C343" s="32" t="s">
        <v>71</v>
      </c>
      <c r="D343" s="773"/>
      <c r="E343" s="378">
        <f>'Прайс рабочий'!I334/'Экспорт дол'!$F$18</f>
        <v>0.60171306209850106</v>
      </c>
      <c r="F343" s="118">
        <v>0.75164835164835164</v>
      </c>
      <c r="G343" s="773"/>
      <c r="H343" s="1"/>
      <c r="I343" s="1"/>
    </row>
    <row r="344" spans="1:9" ht="28.5" customHeight="1">
      <c r="A344" s="865"/>
      <c r="B344" s="574"/>
      <c r="C344" s="32" t="s">
        <v>67</v>
      </c>
      <c r="D344" s="774"/>
      <c r="E344" s="378">
        <f>'Прайс рабочий'!I335/'Экспорт дол'!$F$18</f>
        <v>0.65096359743040688</v>
      </c>
      <c r="F344" s="118">
        <v>0.81538461538461537</v>
      </c>
      <c r="G344" s="774"/>
      <c r="H344" s="1"/>
      <c r="I344" s="1"/>
    </row>
    <row r="345" spans="1:9" ht="18" customHeight="1">
      <c r="A345" s="603" t="s">
        <v>647</v>
      </c>
      <c r="B345" s="765"/>
      <c r="C345" s="765"/>
      <c r="D345" s="766"/>
      <c r="E345" s="117"/>
      <c r="F345" s="117"/>
      <c r="G345" s="19"/>
      <c r="H345" s="1"/>
      <c r="I345" s="1"/>
    </row>
    <row r="346" spans="1:9" ht="18" customHeight="1">
      <c r="A346" s="647" t="s">
        <v>648</v>
      </c>
      <c r="B346" s="765"/>
      <c r="C346" s="765"/>
      <c r="D346" s="766"/>
      <c r="E346" s="379"/>
      <c r="F346" s="119"/>
      <c r="G346" s="694"/>
      <c r="H346" s="1"/>
      <c r="I346" s="1"/>
    </row>
    <row r="347" spans="1:9" ht="18" customHeight="1">
      <c r="A347" s="863" t="s">
        <v>649</v>
      </c>
      <c r="B347" s="32" t="s">
        <v>650</v>
      </c>
      <c r="C347" s="45"/>
      <c r="D347" s="602" t="s">
        <v>218</v>
      </c>
      <c r="E347" s="378">
        <f>'Прайс рабочий'!I338/'Экспорт дол'!$F$18</f>
        <v>0.45396145610278371</v>
      </c>
      <c r="F347" s="121">
        <v>0.56923076923076921</v>
      </c>
      <c r="G347" s="773"/>
      <c r="H347" s="1"/>
      <c r="I347" s="1"/>
    </row>
    <row r="348" spans="1:9" ht="18" customHeight="1">
      <c r="A348" s="738"/>
      <c r="B348" s="32" t="s">
        <v>651</v>
      </c>
      <c r="C348" s="23"/>
      <c r="D348" s="773"/>
      <c r="E348" s="378">
        <f>'Прайс рабочий'!I339/'Экспорт дол'!$F$18</f>
        <v>0.4796573875802998</v>
      </c>
      <c r="F348" s="121">
        <v>1.1670329670329671</v>
      </c>
      <c r="G348" s="773"/>
      <c r="H348" s="1"/>
      <c r="I348" s="1"/>
    </row>
    <row r="349" spans="1:9" ht="18" customHeight="1">
      <c r="A349" s="574"/>
      <c r="B349" s="32" t="s">
        <v>652</v>
      </c>
      <c r="C349" s="23"/>
      <c r="D349" s="774"/>
      <c r="E349" s="378">
        <f>'Прайс рабочий'!I340/'Экспорт дол'!$F$18</f>
        <v>0.64025695931477511</v>
      </c>
      <c r="F349" s="121">
        <v>1.1670329670329671</v>
      </c>
      <c r="G349" s="773"/>
      <c r="H349" s="1"/>
      <c r="I349" s="1"/>
    </row>
    <row r="350" spans="1:9" ht="18" customHeight="1">
      <c r="A350" s="29" t="s">
        <v>548</v>
      </c>
      <c r="B350" s="30"/>
      <c r="C350" s="30"/>
      <c r="D350" s="29"/>
      <c r="E350" s="383"/>
      <c r="F350" s="122"/>
      <c r="G350" s="773"/>
      <c r="H350" s="1"/>
      <c r="I350" s="1"/>
    </row>
    <row r="351" spans="1:9" ht="18" customHeight="1">
      <c r="A351" s="863" t="s">
        <v>649</v>
      </c>
      <c r="B351" s="32" t="s">
        <v>650</v>
      </c>
      <c r="C351" s="45"/>
      <c r="D351" s="602" t="s">
        <v>218</v>
      </c>
      <c r="E351" s="378">
        <f>'Прайс рабочий'!I342/'Экспорт дол'!$F$18</f>
        <v>0.46680942184154178</v>
      </c>
      <c r="F351" s="121">
        <v>0.58461538461538465</v>
      </c>
      <c r="G351" s="773"/>
      <c r="H351" s="1"/>
      <c r="I351" s="1"/>
    </row>
    <row r="352" spans="1:9" ht="18" customHeight="1">
      <c r="A352" s="738"/>
      <c r="B352" s="32" t="s">
        <v>651</v>
      </c>
      <c r="C352" s="23"/>
      <c r="D352" s="773"/>
      <c r="E352" s="378">
        <f>'Прайс рабочий'!I343/'Экспорт дол'!$F$18</f>
        <v>0.49678800856531047</v>
      </c>
      <c r="F352" s="121">
        <v>1.1670329670329671</v>
      </c>
      <c r="G352" s="773"/>
      <c r="H352" s="1"/>
      <c r="I352" s="1"/>
    </row>
    <row r="353" spans="1:9" ht="34.5" customHeight="1">
      <c r="A353" s="574"/>
      <c r="B353" s="32" t="s">
        <v>652</v>
      </c>
      <c r="C353" s="23"/>
      <c r="D353" s="774"/>
      <c r="E353" s="378">
        <f>'Прайс рабочий'!I344/'Экспорт дол'!$F$18</f>
        <v>0.65310492505353324</v>
      </c>
      <c r="F353" s="121">
        <v>1.1670329670329671</v>
      </c>
      <c r="G353" s="774"/>
      <c r="H353" s="1"/>
      <c r="I353" s="1"/>
    </row>
    <row r="354" spans="1:9" ht="26.25">
      <c r="A354" s="603" t="s">
        <v>821</v>
      </c>
      <c r="B354" s="765"/>
      <c r="C354" s="765"/>
      <c r="D354" s="766"/>
      <c r="E354" s="117"/>
      <c r="F354" s="117"/>
      <c r="G354" s="19"/>
      <c r="H354" s="51"/>
      <c r="I354" s="51"/>
    </row>
    <row r="355" spans="1:9" ht="18" customHeight="1">
      <c r="A355" s="740" t="s">
        <v>654</v>
      </c>
      <c r="B355" s="765"/>
      <c r="C355" s="765"/>
      <c r="D355" s="766"/>
      <c r="E355" s="379"/>
      <c r="F355" s="119"/>
      <c r="G355" s="694"/>
      <c r="H355" s="1"/>
      <c r="I355" s="1"/>
    </row>
    <row r="356" spans="1:9" ht="18" customHeight="1">
      <c r="A356" s="677" t="s">
        <v>653</v>
      </c>
      <c r="B356" s="793" t="s">
        <v>655</v>
      </c>
      <c r="C356" s="32" t="s">
        <v>66</v>
      </c>
      <c r="D356" s="696" t="s">
        <v>225</v>
      </c>
      <c r="E356" s="378">
        <f>'Прайс рабочий'!I347/'Экспорт дол'!$F$18</f>
        <v>4.068522483940043E-2</v>
      </c>
      <c r="F356" s="118">
        <v>5.054945054945055E-2</v>
      </c>
      <c r="G356" s="773"/>
      <c r="H356" s="1"/>
      <c r="I356" s="1"/>
    </row>
    <row r="357" spans="1:9" ht="18" customHeight="1">
      <c r="A357" s="738"/>
      <c r="B357" s="574"/>
      <c r="C357" s="32" t="s">
        <v>67</v>
      </c>
      <c r="D357" s="773"/>
      <c r="E357" s="378">
        <f>'Прайс рабочий'!I348/'Экспорт дол'!$F$18</f>
        <v>4.7109207708779445E-2</v>
      </c>
      <c r="F357" s="118">
        <v>5.7142857142857141E-2</v>
      </c>
      <c r="G357" s="773"/>
      <c r="H357" s="1"/>
      <c r="I357" s="1"/>
    </row>
    <row r="358" spans="1:9" ht="18" customHeight="1">
      <c r="A358" s="738"/>
      <c r="B358" s="793" t="s">
        <v>656</v>
      </c>
      <c r="C358" s="32" t="s">
        <v>66</v>
      </c>
      <c r="D358" s="773"/>
      <c r="E358" s="378">
        <f>'Прайс рабочий'!I349/'Экспорт дол'!$F$18</f>
        <v>7.4946466809421838E-2</v>
      </c>
      <c r="F358" s="118">
        <v>9.0109890109890109E-2</v>
      </c>
      <c r="G358" s="773"/>
      <c r="H358" s="1"/>
      <c r="I358" s="1"/>
    </row>
    <row r="359" spans="1:9" ht="18" customHeight="1">
      <c r="A359" s="738"/>
      <c r="B359" s="574"/>
      <c r="C359" s="32" t="s">
        <v>67</v>
      </c>
      <c r="D359" s="773"/>
      <c r="E359" s="378">
        <f>'Прайс рабочий'!I350/'Экспорт дол'!$F$18</f>
        <v>7.7087794432548179E-2</v>
      </c>
      <c r="F359" s="118">
        <v>9.2307692307692313E-2</v>
      </c>
      <c r="G359" s="773"/>
      <c r="H359" s="1"/>
      <c r="I359" s="1"/>
    </row>
    <row r="360" spans="1:9" ht="18" customHeight="1">
      <c r="A360" s="738"/>
      <c r="B360" s="793" t="s">
        <v>657</v>
      </c>
      <c r="C360" s="32" t="s">
        <v>66</v>
      </c>
      <c r="D360" s="773"/>
      <c r="E360" s="378">
        <f>'Прайс рабочий'!I351/'Экспорт дол'!$F$18</f>
        <v>0.1006423982869379</v>
      </c>
      <c r="F360" s="118">
        <v>0.11868131868131868</v>
      </c>
      <c r="G360" s="773"/>
      <c r="H360" s="1"/>
      <c r="I360" s="1"/>
    </row>
    <row r="361" spans="1:9" ht="18" customHeight="1">
      <c r="A361" s="738"/>
      <c r="B361" s="574"/>
      <c r="C361" s="32" t="s">
        <v>67</v>
      </c>
      <c r="D361" s="773"/>
      <c r="E361" s="378">
        <f>'Прайс рабочий'!I352/'Экспорт дол'!$F$18</f>
        <v>0.10706638115631692</v>
      </c>
      <c r="F361" s="118">
        <v>0.12527472527472527</v>
      </c>
      <c r="G361" s="773"/>
      <c r="H361" s="1"/>
      <c r="I361" s="1"/>
    </row>
    <row r="362" spans="1:9" ht="18" customHeight="1">
      <c r="A362" s="738"/>
      <c r="B362" s="793" t="s">
        <v>658</v>
      </c>
      <c r="C362" s="32" t="s">
        <v>66</v>
      </c>
      <c r="D362" s="773"/>
      <c r="E362" s="378">
        <f>'Прайс рабочий'!I353/'Экспорт дол'!$F$18</f>
        <v>0.1006423982869379</v>
      </c>
      <c r="F362" s="118">
        <v>0.1076923076923077</v>
      </c>
      <c r="G362" s="773"/>
      <c r="H362" s="1"/>
      <c r="I362" s="1"/>
    </row>
    <row r="363" spans="1:9" ht="18" customHeight="1">
      <c r="A363" s="738"/>
      <c r="B363" s="574"/>
      <c r="C363" s="32" t="s">
        <v>67</v>
      </c>
      <c r="D363" s="773"/>
      <c r="E363" s="378">
        <f>'Прайс рабочий'!I354/'Экспорт дол'!$F$18</f>
        <v>0.10706638115631692</v>
      </c>
      <c r="F363" s="118">
        <v>0.11868131868131868</v>
      </c>
      <c r="G363" s="773"/>
      <c r="H363" s="1"/>
      <c r="I363" s="1"/>
    </row>
    <row r="364" spans="1:9" ht="18" customHeight="1">
      <c r="A364" s="738"/>
      <c r="B364" s="793" t="s">
        <v>659</v>
      </c>
      <c r="C364" s="32" t="s">
        <v>66</v>
      </c>
      <c r="D364" s="773"/>
      <c r="E364" s="378">
        <f>'Прайс рабочий'!I355/'Экспорт дол'!$F$18</f>
        <v>0.10492505353319058</v>
      </c>
      <c r="F364" s="118">
        <v>0.53626373626373625</v>
      </c>
      <c r="G364" s="773"/>
      <c r="H364" s="1"/>
      <c r="I364" s="1"/>
    </row>
    <row r="365" spans="1:9" ht="18" customHeight="1">
      <c r="A365" s="574"/>
      <c r="B365" s="574"/>
      <c r="C365" s="32" t="s">
        <v>67</v>
      </c>
      <c r="D365" s="774"/>
      <c r="E365" s="378">
        <f>'Прайс рабочий'!I356/'Экспорт дол'!$F$18</f>
        <v>0.11134903640256959</v>
      </c>
      <c r="F365" s="118">
        <v>0.53626373626373625</v>
      </c>
      <c r="G365" s="773"/>
      <c r="H365" s="1"/>
      <c r="I365" s="1"/>
    </row>
    <row r="366" spans="1:9" ht="18" customHeight="1">
      <c r="A366" s="647" t="s">
        <v>548</v>
      </c>
      <c r="B366" s="765"/>
      <c r="C366" s="765"/>
      <c r="D366" s="766"/>
      <c r="E366" s="379"/>
      <c r="F366" s="118"/>
      <c r="G366" s="773"/>
      <c r="H366" s="1"/>
      <c r="I366" s="1"/>
    </row>
    <row r="367" spans="1:9" ht="18" customHeight="1">
      <c r="A367" s="677" t="s">
        <v>653</v>
      </c>
      <c r="B367" s="793" t="s">
        <v>660</v>
      </c>
      <c r="C367" s="32" t="s">
        <v>71</v>
      </c>
      <c r="D367" s="602"/>
      <c r="E367" s="378">
        <f>'Прайс рабочий'!I358/'Экспорт дол'!$F$18</f>
        <v>0.20342612419700215</v>
      </c>
      <c r="F367" s="118">
        <v>0.23076923076923078</v>
      </c>
      <c r="G367" s="773"/>
      <c r="H367" s="1"/>
      <c r="I367" s="1"/>
    </row>
    <row r="368" spans="1:9" ht="18" customHeight="1">
      <c r="A368" s="738"/>
      <c r="B368" s="574"/>
      <c r="C368" s="32" t="s">
        <v>67</v>
      </c>
      <c r="D368" s="773"/>
      <c r="E368" s="378">
        <f>'Прайс рабочий'!I359/'Экспорт дол'!$F$18</f>
        <v>0.20985010706638116</v>
      </c>
      <c r="F368" s="118">
        <v>0.23516483516483516</v>
      </c>
      <c r="G368" s="773"/>
      <c r="H368" s="1"/>
      <c r="I368" s="1"/>
    </row>
    <row r="369" spans="1:9" ht="18" customHeight="1">
      <c r="A369" s="738"/>
      <c r="B369" s="793" t="s">
        <v>661</v>
      </c>
      <c r="C369" s="32" t="s">
        <v>71</v>
      </c>
      <c r="D369" s="773"/>
      <c r="E369" s="378">
        <f>'Прайс рабочий'!I360/'Экспорт дол'!$F$18</f>
        <v>0.23126338329764454</v>
      </c>
      <c r="F369" s="118">
        <v>0.26373626373626374</v>
      </c>
      <c r="G369" s="773"/>
      <c r="H369" s="1"/>
      <c r="I369" s="1"/>
    </row>
    <row r="370" spans="1:9" ht="18" customHeight="1">
      <c r="A370" s="738"/>
      <c r="B370" s="574"/>
      <c r="C370" s="32" t="s">
        <v>67</v>
      </c>
      <c r="D370" s="773"/>
      <c r="E370" s="378">
        <f>'Прайс рабочий'!I361/'Экспорт дол'!$F$18</f>
        <v>0.23768736616702354</v>
      </c>
      <c r="F370" s="118">
        <v>0.27472527472527475</v>
      </c>
      <c r="G370" s="773"/>
      <c r="H370" s="1"/>
      <c r="I370" s="1"/>
    </row>
    <row r="371" spans="1:9" ht="18" customHeight="1">
      <c r="A371" s="738"/>
      <c r="B371" s="793" t="s">
        <v>658</v>
      </c>
      <c r="C371" s="32" t="s">
        <v>71</v>
      </c>
      <c r="D371" s="773"/>
      <c r="E371" s="378">
        <f>'Прайс рабочий'!I362/'Экспорт дол'!$F$18</f>
        <v>0.19700214132762311</v>
      </c>
      <c r="F371" s="118">
        <v>0.24175824175824176</v>
      </c>
      <c r="G371" s="773"/>
      <c r="H371" s="1"/>
      <c r="I371" s="1"/>
    </row>
    <row r="372" spans="1:9" ht="18" customHeight="1">
      <c r="A372" s="738"/>
      <c r="B372" s="574"/>
      <c r="C372" s="32" t="s">
        <v>67</v>
      </c>
      <c r="D372" s="773"/>
      <c r="E372" s="378">
        <f>'Прайс рабочий'!I363/'Экспорт дол'!$F$18</f>
        <v>0.21413276231263384</v>
      </c>
      <c r="F372" s="118">
        <v>0.25274725274725274</v>
      </c>
      <c r="G372" s="773"/>
      <c r="H372" s="1"/>
      <c r="I372" s="1"/>
    </row>
    <row r="373" spans="1:9" ht="28.5" customHeight="1">
      <c r="A373" s="574"/>
      <c r="B373" s="52" t="s">
        <v>659</v>
      </c>
      <c r="C373" s="32" t="s">
        <v>67</v>
      </c>
      <c r="D373" s="774"/>
      <c r="E373" s="378">
        <f>'Прайс рабочий'!I364/'Экспорт дол'!$F$18</f>
        <v>0.27194860813704497</v>
      </c>
      <c r="F373" s="118">
        <v>0.53626373626373625</v>
      </c>
      <c r="G373" s="774"/>
      <c r="H373" s="1"/>
      <c r="I373" s="1"/>
    </row>
    <row r="374" spans="1:9" ht="24.75" customHeight="1">
      <c r="A374" s="603" t="s">
        <v>662</v>
      </c>
      <c r="B374" s="765"/>
      <c r="C374" s="766"/>
      <c r="D374" s="19"/>
      <c r="E374" s="117"/>
      <c r="F374" s="117"/>
      <c r="G374" s="19"/>
      <c r="H374" s="18"/>
      <c r="I374" s="18"/>
    </row>
    <row r="375" spans="1:9" ht="18" customHeight="1">
      <c r="A375" s="863" t="s">
        <v>662</v>
      </c>
      <c r="B375" s="32" t="s">
        <v>38</v>
      </c>
      <c r="C375" s="866" t="s">
        <v>67</v>
      </c>
      <c r="D375" s="602" t="s">
        <v>234</v>
      </c>
      <c r="E375" s="832">
        <f>'Прайс рабочий'!I366/'Экспорт дол'!$F$18</f>
        <v>1.2633832976445396</v>
      </c>
      <c r="F375" s="775">
        <v>1.6043956043956045</v>
      </c>
      <c r="G375" s="695"/>
      <c r="H375" s="18"/>
      <c r="I375" s="18"/>
    </row>
    <row r="376" spans="1:9" ht="18" customHeight="1">
      <c r="A376" s="738"/>
      <c r="B376" s="32" t="s">
        <v>39</v>
      </c>
      <c r="C376" s="867"/>
      <c r="D376" s="773"/>
      <c r="E376" s="833"/>
      <c r="F376" s="776"/>
      <c r="G376" s="773"/>
      <c r="H376" s="18"/>
      <c r="I376" s="18"/>
    </row>
    <row r="377" spans="1:9" ht="18" customHeight="1">
      <c r="A377" s="738"/>
      <c r="B377" s="32" t="s">
        <v>235</v>
      </c>
      <c r="C377" s="867"/>
      <c r="D377" s="773"/>
      <c r="E377" s="833"/>
      <c r="F377" s="776"/>
      <c r="G377" s="773"/>
      <c r="H377" s="18"/>
      <c r="I377" s="18"/>
    </row>
    <row r="378" spans="1:9" ht="18" customHeight="1">
      <c r="A378" s="574"/>
      <c r="B378" s="32" t="s">
        <v>236</v>
      </c>
      <c r="C378" s="868"/>
      <c r="D378" s="774"/>
      <c r="E378" s="834"/>
      <c r="F378" s="777"/>
      <c r="G378" s="773"/>
      <c r="H378" s="18"/>
      <c r="I378" s="18"/>
    </row>
    <row r="379" spans="1:9" ht="18" customHeight="1">
      <c r="A379" s="863" t="s">
        <v>662</v>
      </c>
      <c r="B379" s="32" t="s">
        <v>38</v>
      </c>
      <c r="C379" s="784" t="s">
        <v>93</v>
      </c>
      <c r="D379" s="602"/>
      <c r="E379" s="832">
        <f>'Прайс рабочий'!I370/'Экспорт дол'!$F$18</f>
        <v>1.6274089935760172</v>
      </c>
      <c r="F379" s="775">
        <v>2.0131868131868131</v>
      </c>
      <c r="G379" s="773"/>
      <c r="H379" s="18"/>
      <c r="I379" s="18"/>
    </row>
    <row r="380" spans="1:9" ht="18" customHeight="1">
      <c r="A380" s="574"/>
      <c r="B380" s="32" t="s">
        <v>39</v>
      </c>
      <c r="C380" s="804"/>
      <c r="D380" s="773"/>
      <c r="E380" s="834"/>
      <c r="F380" s="777"/>
      <c r="G380" s="773"/>
      <c r="H380" s="18"/>
      <c r="I380" s="18"/>
    </row>
    <row r="381" spans="1:9" ht="18" customHeight="1">
      <c r="A381" s="863" t="s">
        <v>662</v>
      </c>
      <c r="B381" s="32" t="s">
        <v>38</v>
      </c>
      <c r="C381" s="784" t="s">
        <v>663</v>
      </c>
      <c r="D381" s="773"/>
      <c r="E381" s="832">
        <f>'Прайс рабочий'!I372/'Экспорт дол'!$F$18</f>
        <v>1.5417558886509637</v>
      </c>
      <c r="F381" s="775">
        <v>1.7142857142857142</v>
      </c>
      <c r="G381" s="773"/>
      <c r="H381" s="18"/>
      <c r="I381" s="18"/>
    </row>
    <row r="382" spans="1:9" ht="18" customHeight="1">
      <c r="A382" s="864"/>
      <c r="B382" s="32" t="s">
        <v>39</v>
      </c>
      <c r="C382" s="803"/>
      <c r="D382" s="773"/>
      <c r="E382" s="833"/>
      <c r="F382" s="776"/>
      <c r="G382" s="773"/>
      <c r="H382" s="18"/>
      <c r="I382" s="18"/>
    </row>
    <row r="383" spans="1:9" ht="36" customHeight="1">
      <c r="A383" s="865"/>
      <c r="B383" s="32" t="s">
        <v>235</v>
      </c>
      <c r="C383" s="804"/>
      <c r="D383" s="773"/>
      <c r="E383" s="834"/>
      <c r="F383" s="777"/>
      <c r="G383" s="773"/>
      <c r="H383" s="54"/>
      <c r="I383" s="54"/>
    </row>
    <row r="384" spans="1:9" ht="18" customHeight="1">
      <c r="A384" s="317" t="s">
        <v>662</v>
      </c>
      <c r="B384" s="32" t="s">
        <v>235</v>
      </c>
      <c r="C384" s="32" t="s">
        <v>664</v>
      </c>
      <c r="D384" s="773"/>
      <c r="E384" s="378">
        <f>'Прайс рабочий'!I375/'Экспорт дол'!$F$18</f>
        <v>2.1413276231263385</v>
      </c>
      <c r="F384" s="118">
        <v>2.4901098901098901</v>
      </c>
      <c r="G384" s="773"/>
      <c r="H384" s="18"/>
      <c r="I384" s="18"/>
    </row>
    <row r="385" spans="1:9" ht="18" customHeight="1">
      <c r="A385" s="863" t="s">
        <v>665</v>
      </c>
      <c r="B385" s="32" t="s">
        <v>37</v>
      </c>
      <c r="C385" s="784" t="s">
        <v>664</v>
      </c>
      <c r="D385" s="773"/>
      <c r="E385" s="832">
        <f>'Прайс рабочий'!I376/'Экспорт дол'!$F$18</f>
        <v>2.3554603854389722</v>
      </c>
      <c r="F385" s="775">
        <v>2.6989010989010991</v>
      </c>
      <c r="G385" s="773"/>
      <c r="H385" s="18"/>
      <c r="I385" s="18"/>
    </row>
    <row r="386" spans="1:9" ht="18" customHeight="1">
      <c r="A386" s="738"/>
      <c r="B386" s="32" t="s">
        <v>38</v>
      </c>
      <c r="C386" s="738"/>
      <c r="D386" s="773"/>
      <c r="E386" s="833"/>
      <c r="F386" s="776"/>
      <c r="G386" s="773"/>
      <c r="H386" s="18"/>
      <c r="I386" s="18"/>
    </row>
    <row r="387" spans="1:9" ht="44.25" customHeight="1">
      <c r="A387" s="574"/>
      <c r="B387" s="32" t="s">
        <v>235</v>
      </c>
      <c r="C387" s="574"/>
      <c r="D387" s="774"/>
      <c r="E387" s="834"/>
      <c r="F387" s="777"/>
      <c r="G387" s="773"/>
      <c r="H387" s="18"/>
      <c r="I387" s="18"/>
    </row>
    <row r="388" spans="1:9" ht="28.5" customHeight="1">
      <c r="A388" s="317" t="s">
        <v>666</v>
      </c>
      <c r="B388" s="32" t="s">
        <v>235</v>
      </c>
      <c r="C388" s="32" t="s">
        <v>667</v>
      </c>
      <c r="D388" s="36"/>
      <c r="E388" s="378">
        <f>'Прайс рабочий'!I379/'Экспорт дол'!$F$18</f>
        <v>2.2612419700214135</v>
      </c>
      <c r="F388" s="118">
        <v>2.4989010989010989</v>
      </c>
      <c r="G388" s="774"/>
      <c r="H388" s="1"/>
      <c r="I388" s="1"/>
    </row>
    <row r="389" spans="1:9" ht="18" customHeight="1">
      <c r="A389" s="603" t="s">
        <v>668</v>
      </c>
      <c r="B389" s="765"/>
      <c r="C389" s="766"/>
      <c r="D389" s="19"/>
      <c r="E389" s="117"/>
      <c r="F389" s="117"/>
      <c r="G389" s="19"/>
      <c r="H389" s="1"/>
      <c r="I389" s="1"/>
    </row>
    <row r="390" spans="1:9" ht="18" customHeight="1">
      <c r="A390" s="647" t="s">
        <v>654</v>
      </c>
      <c r="B390" s="765"/>
      <c r="C390" s="765"/>
      <c r="D390" s="766"/>
      <c r="E390" s="379"/>
      <c r="F390" s="119"/>
      <c r="G390" s="694"/>
      <c r="H390" s="1"/>
      <c r="I390" s="1"/>
    </row>
    <row r="391" spans="1:9" ht="18" customHeight="1">
      <c r="A391" s="863" t="s">
        <v>669</v>
      </c>
      <c r="B391" s="32" t="s">
        <v>247</v>
      </c>
      <c r="C391" s="784" t="s">
        <v>71</v>
      </c>
      <c r="D391" s="602" t="s">
        <v>248</v>
      </c>
      <c r="E391" s="378">
        <f>'Прайс рабочий'!I382/'Экспорт дол'!$F$18</f>
        <v>0.92077087794432544</v>
      </c>
      <c r="F391" s="118">
        <v>2.3362637362637364</v>
      </c>
      <c r="G391" s="773"/>
      <c r="H391" s="1"/>
      <c r="I391" s="1"/>
    </row>
    <row r="392" spans="1:9" ht="18" customHeight="1">
      <c r="A392" s="738"/>
      <c r="B392" s="32" t="s">
        <v>39</v>
      </c>
      <c r="C392" s="773"/>
      <c r="D392" s="773"/>
      <c r="E392" s="378">
        <f>'Прайс рабочий'!I383/'Экспорт дол'!$F$18</f>
        <v>0.94646680942184158</v>
      </c>
      <c r="F392" s="118">
        <v>2.3362637362637364</v>
      </c>
      <c r="G392" s="773"/>
      <c r="H392" s="1"/>
      <c r="I392" s="1"/>
    </row>
    <row r="393" spans="1:9" ht="18" customHeight="1">
      <c r="A393" s="738"/>
      <c r="B393" s="32" t="s">
        <v>236</v>
      </c>
      <c r="C393" s="774"/>
      <c r="D393" s="773"/>
      <c r="E393" s="378">
        <f>'Прайс рабочий'!I384/'Экспорт дол'!$F$18</f>
        <v>1.0963597430406853</v>
      </c>
      <c r="F393" s="118">
        <v>2.8351648351648353</v>
      </c>
      <c r="G393" s="773"/>
      <c r="H393" s="1"/>
      <c r="I393" s="1"/>
    </row>
    <row r="394" spans="1:9" ht="18" customHeight="1">
      <c r="A394" s="738"/>
      <c r="B394" s="32" t="s">
        <v>37</v>
      </c>
      <c r="C394" s="784" t="s">
        <v>67</v>
      </c>
      <c r="D394" s="773"/>
      <c r="E394" s="378">
        <f>'Прайс рабочий'!I385/'Экспорт дол'!$F$18</f>
        <v>1.1691648822269807</v>
      </c>
      <c r="F394" s="118">
        <v>2.8351648351648353</v>
      </c>
      <c r="G394" s="773"/>
      <c r="H394" s="1"/>
      <c r="I394" s="1"/>
    </row>
    <row r="395" spans="1:9" ht="18" customHeight="1">
      <c r="A395" s="738"/>
      <c r="B395" s="32" t="s">
        <v>247</v>
      </c>
      <c r="C395" s="773"/>
      <c r="D395" s="773"/>
      <c r="E395" s="378">
        <f>'Прайс рабочий'!I386/'Экспорт дол'!$F$18</f>
        <v>1.1605995717344755</v>
      </c>
      <c r="F395" s="118">
        <v>2.3362637362637364</v>
      </c>
      <c r="G395" s="773"/>
      <c r="H395" s="1"/>
      <c r="I395" s="1"/>
    </row>
    <row r="396" spans="1:9" ht="18" customHeight="1">
      <c r="A396" s="738"/>
      <c r="B396" s="32" t="s">
        <v>39</v>
      </c>
      <c r="C396" s="773"/>
      <c r="D396" s="773"/>
      <c r="E396" s="378">
        <f>'Прайс рабочий'!I387/'Экспорт дол'!$F$18</f>
        <v>1.1670235546038543</v>
      </c>
      <c r="F396" s="118">
        <v>2.3362637362637364</v>
      </c>
      <c r="G396" s="773"/>
      <c r="H396" s="1"/>
      <c r="I396" s="1"/>
    </row>
    <row r="397" spans="1:9" ht="18" customHeight="1">
      <c r="A397" s="738"/>
      <c r="B397" s="32" t="s">
        <v>235</v>
      </c>
      <c r="C397" s="773"/>
      <c r="D397" s="773"/>
      <c r="E397" s="378">
        <f>'Прайс рабочий'!I388/'Экспорт дол'!$F$18</f>
        <v>1.2740899357601714</v>
      </c>
      <c r="F397" s="118">
        <v>2.3362637362637364</v>
      </c>
      <c r="G397" s="773"/>
      <c r="H397" s="1"/>
      <c r="I397" s="1"/>
    </row>
    <row r="398" spans="1:9" ht="18" customHeight="1">
      <c r="A398" s="574"/>
      <c r="B398" s="32" t="s">
        <v>236</v>
      </c>
      <c r="C398" s="774"/>
      <c r="D398" s="774"/>
      <c r="E398" s="378">
        <f>'Прайс рабочий'!I389/'Экспорт дол'!$F$18</f>
        <v>1.271948608137045</v>
      </c>
      <c r="F398" s="118">
        <v>2.8351648351648353</v>
      </c>
      <c r="G398" s="773"/>
      <c r="H398" s="1"/>
      <c r="I398" s="1"/>
    </row>
    <row r="399" spans="1:9" ht="18" customHeight="1">
      <c r="A399" s="863" t="s">
        <v>670</v>
      </c>
      <c r="B399" s="32" t="s">
        <v>37</v>
      </c>
      <c r="C399" s="784" t="s">
        <v>71</v>
      </c>
      <c r="D399" s="602" t="s">
        <v>250</v>
      </c>
      <c r="E399" s="378">
        <f>'Прайс рабочий'!I390/'Экспорт дол'!$F$18</f>
        <v>0.63383297644539616</v>
      </c>
      <c r="F399" s="118">
        <v>2.4857142857142858</v>
      </c>
      <c r="G399" s="773"/>
      <c r="H399" s="1"/>
      <c r="I399" s="1"/>
    </row>
    <row r="400" spans="1:9" ht="18" customHeight="1">
      <c r="A400" s="738"/>
      <c r="B400" s="32" t="s">
        <v>38</v>
      </c>
      <c r="C400" s="773"/>
      <c r="D400" s="773"/>
      <c r="E400" s="378">
        <f>'Прайс рабочий'!I391/'Экспорт дол'!$F$18</f>
        <v>0.63597430406852251</v>
      </c>
      <c r="F400" s="118">
        <v>2.4857142857142858</v>
      </c>
      <c r="G400" s="773"/>
      <c r="H400" s="1"/>
      <c r="I400" s="1"/>
    </row>
    <row r="401" spans="1:9" ht="18" customHeight="1">
      <c r="A401" s="738"/>
      <c r="B401" s="32" t="s">
        <v>39</v>
      </c>
      <c r="C401" s="773"/>
      <c r="D401" s="774"/>
      <c r="E401" s="378">
        <f>'Прайс рабочий'!I392/'Экспорт дол'!$F$18</f>
        <v>0.64239828693790146</v>
      </c>
      <c r="F401" s="118">
        <v>2.4857142857142858</v>
      </c>
      <c r="G401" s="773"/>
      <c r="H401" s="1"/>
      <c r="I401" s="1"/>
    </row>
    <row r="402" spans="1:9" ht="18" customHeight="1">
      <c r="A402" s="738"/>
      <c r="B402" s="32" t="s">
        <v>235</v>
      </c>
      <c r="C402" s="774"/>
      <c r="D402" s="36" t="s">
        <v>248</v>
      </c>
      <c r="E402" s="378">
        <f>'Прайс рабочий'!I393/'Экспорт дол'!$F$18</f>
        <v>0.75588865096359747</v>
      </c>
      <c r="F402" s="118">
        <v>2.4857142857142858</v>
      </c>
      <c r="G402" s="773"/>
      <c r="H402" s="1"/>
      <c r="I402" s="1"/>
    </row>
    <row r="403" spans="1:9" ht="18" customHeight="1">
      <c r="A403" s="738"/>
      <c r="B403" s="32" t="s">
        <v>37</v>
      </c>
      <c r="C403" s="784" t="s">
        <v>67</v>
      </c>
      <c r="D403" s="602" t="s">
        <v>250</v>
      </c>
      <c r="E403" s="378">
        <f>'Прайс рабочий'!I394/'Экспорт дол'!$F$18</f>
        <v>0.79871520342612423</v>
      </c>
      <c r="F403" s="118">
        <v>2.4857142857142858</v>
      </c>
      <c r="G403" s="773"/>
      <c r="H403" s="1"/>
      <c r="I403" s="1"/>
    </row>
    <row r="404" spans="1:9" ht="18" customHeight="1">
      <c r="A404" s="738"/>
      <c r="B404" s="32" t="s">
        <v>38</v>
      </c>
      <c r="C404" s="773"/>
      <c r="D404" s="774"/>
      <c r="E404" s="378">
        <f>'Прайс рабочий'!I395/'Экспорт дол'!$F$18</f>
        <v>0.79229122055674517</v>
      </c>
      <c r="F404" s="118">
        <v>2.4857142857142858</v>
      </c>
      <c r="G404" s="773"/>
      <c r="H404" s="1"/>
      <c r="I404" s="1"/>
    </row>
    <row r="405" spans="1:9" ht="18" customHeight="1">
      <c r="A405" s="738"/>
      <c r="B405" s="32" t="s">
        <v>39</v>
      </c>
      <c r="C405" s="773"/>
      <c r="D405" s="602" t="s">
        <v>248</v>
      </c>
      <c r="E405" s="378">
        <f>'Прайс рабочий'!I396/'Экспорт дол'!$F$18</f>
        <v>0.80942184154175589</v>
      </c>
      <c r="F405" s="118">
        <v>2.4857142857142858</v>
      </c>
      <c r="G405" s="773"/>
      <c r="H405" s="1"/>
      <c r="I405" s="1"/>
    </row>
    <row r="406" spans="1:9" ht="18" customHeight="1">
      <c r="A406" s="574"/>
      <c r="B406" s="32" t="s">
        <v>235</v>
      </c>
      <c r="C406" s="774"/>
      <c r="D406" s="774"/>
      <c r="E406" s="378">
        <f>'Прайс рабочий'!I397/'Экспорт дол'!$F$18</f>
        <v>0.83725910064239828</v>
      </c>
      <c r="F406" s="118">
        <v>2.4857142857142858</v>
      </c>
      <c r="G406" s="773"/>
      <c r="H406" s="1"/>
      <c r="I406" s="1"/>
    </row>
    <row r="407" spans="1:9" ht="18" customHeight="1">
      <c r="A407" s="647" t="s">
        <v>634</v>
      </c>
      <c r="B407" s="765"/>
      <c r="C407" s="765"/>
      <c r="D407" s="766"/>
      <c r="E407" s="379"/>
      <c r="F407" s="118"/>
      <c r="G407" s="773"/>
      <c r="H407" s="1"/>
      <c r="I407" s="1"/>
    </row>
    <row r="408" spans="1:9" ht="18" customHeight="1">
      <c r="A408" s="863" t="s">
        <v>669</v>
      </c>
      <c r="B408" s="32" t="s">
        <v>37</v>
      </c>
      <c r="C408" s="784" t="s">
        <v>71</v>
      </c>
      <c r="D408" s="602" t="s">
        <v>253</v>
      </c>
      <c r="E408" s="378">
        <f>'Прайс рабочий'!I399/'Экспорт дол'!$F$18</f>
        <v>1.025695931477516</v>
      </c>
      <c r="F408" s="118">
        <v>2.8351648351648353</v>
      </c>
      <c r="G408" s="773"/>
      <c r="H408" s="1"/>
      <c r="I408" s="1"/>
    </row>
    <row r="409" spans="1:9" ht="18" customHeight="1">
      <c r="A409" s="738"/>
      <c r="B409" s="32" t="s">
        <v>38</v>
      </c>
      <c r="C409" s="773"/>
      <c r="D409" s="773"/>
      <c r="E409" s="378">
        <f>'Прайс рабочий'!I400/'Экспорт дол'!$F$18</f>
        <v>1.0299785867237687</v>
      </c>
      <c r="F409" s="118">
        <v>2.3362637362637364</v>
      </c>
      <c r="G409" s="773"/>
      <c r="H409" s="1"/>
      <c r="I409" s="1"/>
    </row>
    <row r="410" spans="1:9" ht="18" customHeight="1">
      <c r="A410" s="738"/>
      <c r="B410" s="32" t="s">
        <v>39</v>
      </c>
      <c r="C410" s="773"/>
      <c r="D410" s="773"/>
      <c r="E410" s="378">
        <f>'Прайс рабочий'!I401/'Экспорт дол'!$F$18</f>
        <v>1.0556745182012848</v>
      </c>
      <c r="F410" s="118">
        <v>2.3362637362637364</v>
      </c>
      <c r="G410" s="773"/>
      <c r="H410" s="1"/>
      <c r="I410" s="1"/>
    </row>
    <row r="411" spans="1:9" ht="18" customHeight="1">
      <c r="A411" s="738"/>
      <c r="B411" s="32" t="s">
        <v>235</v>
      </c>
      <c r="C411" s="773"/>
      <c r="D411" s="773"/>
      <c r="E411" s="378">
        <f>'Прайс рабочий'!I402/'Экспорт дол'!$F$18</f>
        <v>1.1563169164882228</v>
      </c>
      <c r="F411" s="118">
        <v>2.3362637362637364</v>
      </c>
      <c r="G411" s="773"/>
      <c r="H411" s="1"/>
      <c r="I411" s="1"/>
    </row>
    <row r="412" spans="1:9" ht="18" customHeight="1">
      <c r="A412" s="738"/>
      <c r="B412" s="32" t="s">
        <v>236</v>
      </c>
      <c r="C412" s="774"/>
      <c r="D412" s="773"/>
      <c r="E412" s="378">
        <f>'Прайс рабочий'!I403/'Экспорт дол'!$F$18</f>
        <v>1.2055674518201285</v>
      </c>
      <c r="F412" s="118">
        <v>2.8351648351648353</v>
      </c>
      <c r="G412" s="773"/>
      <c r="H412" s="1"/>
      <c r="I412" s="1"/>
    </row>
    <row r="413" spans="1:9" ht="18" customHeight="1">
      <c r="A413" s="738"/>
      <c r="B413" s="32" t="s">
        <v>37</v>
      </c>
      <c r="C413" s="784" t="s">
        <v>67</v>
      </c>
      <c r="D413" s="773"/>
      <c r="E413" s="378">
        <f>'Прайс рабочий'!I404/'Экспорт дол'!$F$18</f>
        <v>1.2526766595289078</v>
      </c>
      <c r="F413" s="118">
        <v>2.8351648351648353</v>
      </c>
      <c r="G413" s="773"/>
      <c r="H413" s="1"/>
      <c r="I413" s="1"/>
    </row>
    <row r="414" spans="1:9" ht="18" customHeight="1">
      <c r="A414" s="738"/>
      <c r="B414" s="32" t="s">
        <v>38</v>
      </c>
      <c r="C414" s="773"/>
      <c r="D414" s="773"/>
      <c r="E414" s="378">
        <f>'Прайс рабочий'!I405/'Экспорт дол'!$F$18</f>
        <v>1.2612419700214133</v>
      </c>
      <c r="F414" s="118">
        <v>2.3362637362637364</v>
      </c>
      <c r="G414" s="773"/>
      <c r="H414" s="1"/>
      <c r="I414" s="1"/>
    </row>
    <row r="415" spans="1:9" ht="18" customHeight="1">
      <c r="A415" s="738"/>
      <c r="B415" s="32" t="s">
        <v>39</v>
      </c>
      <c r="C415" s="773"/>
      <c r="D415" s="773"/>
      <c r="E415" s="378">
        <f>'Прайс рабочий'!I406/'Экспорт дол'!$F$18</f>
        <v>1.265524625267666</v>
      </c>
      <c r="F415" s="118">
        <v>2.3362637362637364</v>
      </c>
      <c r="G415" s="773"/>
      <c r="H415" s="1"/>
      <c r="I415" s="1"/>
    </row>
    <row r="416" spans="1:9" ht="18" customHeight="1">
      <c r="A416" s="738"/>
      <c r="B416" s="32" t="s">
        <v>235</v>
      </c>
      <c r="C416" s="773"/>
      <c r="D416" s="773"/>
      <c r="E416" s="378">
        <f>'Прайс рабочий'!I407/'Экспорт дол'!$F$18</f>
        <v>1.3319057815845825</v>
      </c>
      <c r="F416" s="118">
        <v>2.3362637362637364</v>
      </c>
      <c r="G416" s="773"/>
      <c r="H416" s="1"/>
      <c r="I416" s="1"/>
    </row>
    <row r="417" spans="1:9" ht="18" customHeight="1">
      <c r="A417" s="574"/>
      <c r="B417" s="32" t="s">
        <v>236</v>
      </c>
      <c r="C417" s="774"/>
      <c r="D417" s="774"/>
      <c r="E417" s="378">
        <f>'Прайс рабочий'!I408/'Экспорт дол'!$F$18</f>
        <v>1.3704496788008564</v>
      </c>
      <c r="F417" s="118">
        <v>2.8351648351648353</v>
      </c>
      <c r="G417" s="773"/>
      <c r="H417" s="1"/>
      <c r="I417" s="1"/>
    </row>
    <row r="418" spans="1:9" ht="18" customHeight="1">
      <c r="A418" s="863" t="s">
        <v>670</v>
      </c>
      <c r="B418" s="32" t="s">
        <v>37</v>
      </c>
      <c r="C418" s="784" t="s">
        <v>71</v>
      </c>
      <c r="D418" s="602" t="s">
        <v>69</v>
      </c>
      <c r="E418" s="378">
        <f>'Прайс рабочий'!I409/'Экспорт дол'!$F$18</f>
        <v>0.7408993576017131</v>
      </c>
      <c r="F418" s="118">
        <v>2.4857142857142858</v>
      </c>
      <c r="G418" s="773"/>
      <c r="H418" s="1"/>
      <c r="I418" s="1"/>
    </row>
    <row r="419" spans="1:9" ht="18" customHeight="1">
      <c r="A419" s="738"/>
      <c r="B419" s="32" t="s">
        <v>38</v>
      </c>
      <c r="C419" s="773"/>
      <c r="D419" s="773"/>
      <c r="E419" s="378">
        <f>'Прайс рабочий'!I410/'Экспорт дол'!$F$18</f>
        <v>0.74304068522483935</v>
      </c>
      <c r="F419" s="118">
        <v>2.4857142857142858</v>
      </c>
      <c r="G419" s="773"/>
      <c r="H419" s="1"/>
      <c r="I419" s="1"/>
    </row>
    <row r="420" spans="1:9" ht="18" customHeight="1">
      <c r="A420" s="738"/>
      <c r="B420" s="32" t="s">
        <v>39</v>
      </c>
      <c r="C420" s="773"/>
      <c r="D420" s="773"/>
      <c r="E420" s="378">
        <f>'Прайс рабочий'!I411/'Экспорт дол'!$F$18</f>
        <v>0.74732334047109206</v>
      </c>
      <c r="F420" s="118">
        <v>2.4857142857142858</v>
      </c>
      <c r="G420" s="773"/>
      <c r="H420" s="1"/>
      <c r="I420" s="1"/>
    </row>
    <row r="421" spans="1:9" ht="18" customHeight="1">
      <c r="A421" s="738"/>
      <c r="B421" s="32" t="s">
        <v>236</v>
      </c>
      <c r="C421" s="774"/>
      <c r="D421" s="773"/>
      <c r="E421" s="378">
        <f>'Прайс рабочий'!I412/'Экспорт дол'!$F$18</f>
        <v>0.86509635974304067</v>
      </c>
      <c r="F421" s="118">
        <v>2.4857142857142858</v>
      </c>
      <c r="G421" s="773"/>
      <c r="H421" s="1"/>
      <c r="I421" s="1"/>
    </row>
    <row r="422" spans="1:9" ht="18" customHeight="1">
      <c r="A422" s="738"/>
      <c r="B422" s="55" t="s">
        <v>37</v>
      </c>
      <c r="C422" s="784" t="s">
        <v>67</v>
      </c>
      <c r="D422" s="773"/>
      <c r="E422" s="378">
        <f>'Прайс рабочий'!I413/'Экспорт дол'!$F$18</f>
        <v>0.90578158458244107</v>
      </c>
      <c r="F422" s="118">
        <v>2.4857142857142858</v>
      </c>
      <c r="G422" s="773"/>
      <c r="H422" s="1"/>
      <c r="I422" s="1"/>
    </row>
    <row r="423" spans="1:9" ht="18" customHeight="1">
      <c r="A423" s="738"/>
      <c r="B423" s="55" t="s">
        <v>38</v>
      </c>
      <c r="C423" s="773"/>
      <c r="D423" s="773"/>
      <c r="E423" s="378">
        <f>'Прайс рабочий'!I414/'Экспорт дол'!$F$18</f>
        <v>0.89721627408993576</v>
      </c>
      <c r="F423" s="118">
        <v>2.4857142857142858</v>
      </c>
      <c r="G423" s="773"/>
      <c r="H423" s="1"/>
      <c r="I423" s="1"/>
    </row>
    <row r="424" spans="1:9" ht="18" customHeight="1">
      <c r="A424" s="738"/>
      <c r="B424" s="55" t="s">
        <v>39</v>
      </c>
      <c r="C424" s="773"/>
      <c r="D424" s="773"/>
      <c r="E424" s="378">
        <f>'Прайс рабочий'!I415/'Экспорт дол'!$F$18</f>
        <v>0.91434689507494649</v>
      </c>
      <c r="F424" s="118">
        <v>2.4857142857142858</v>
      </c>
      <c r="G424" s="773"/>
      <c r="H424" s="1"/>
      <c r="I424" s="1"/>
    </row>
    <row r="425" spans="1:9" ht="28.5" customHeight="1">
      <c r="A425" s="574"/>
      <c r="B425" s="55" t="s">
        <v>236</v>
      </c>
      <c r="C425" s="774"/>
      <c r="D425" s="774"/>
      <c r="E425" s="378">
        <f>'Прайс рабочий'!I416/'Экспорт дол'!$F$18</f>
        <v>0.99571734475374729</v>
      </c>
      <c r="F425" s="118">
        <v>2.4857142857142858</v>
      </c>
      <c r="G425" s="774"/>
      <c r="H425" s="1"/>
      <c r="I425" s="1"/>
    </row>
    <row r="426" spans="1:9" ht="26.25" customHeight="1">
      <c r="A426" s="603" t="s">
        <v>671</v>
      </c>
      <c r="B426" s="765"/>
      <c r="C426" s="765"/>
      <c r="D426" s="766"/>
      <c r="E426" s="117"/>
      <c r="F426" s="117"/>
      <c r="G426" s="19"/>
      <c r="H426" s="1"/>
      <c r="I426" s="1"/>
    </row>
    <row r="427" spans="1:9" ht="18" customHeight="1">
      <c r="A427" s="29" t="s">
        <v>672</v>
      </c>
      <c r="B427" s="30"/>
      <c r="C427" s="30"/>
      <c r="D427" s="29"/>
      <c r="E427" s="383"/>
      <c r="F427" s="119"/>
      <c r="G427" s="29"/>
      <c r="H427" s="1"/>
      <c r="I427" s="1"/>
    </row>
    <row r="428" spans="1:9" ht="18" customHeight="1">
      <c r="A428" s="677" t="s">
        <v>673</v>
      </c>
      <c r="B428" s="104" t="s">
        <v>37</v>
      </c>
      <c r="C428" s="795" t="s">
        <v>71</v>
      </c>
      <c r="D428" s="602" t="s">
        <v>250</v>
      </c>
      <c r="E428" s="832">
        <f>'Прайс рабочий'!I419/'Экспорт дол'!$F$18</f>
        <v>0.6638115631691649</v>
      </c>
      <c r="F428" s="775">
        <v>0.75824175824175821</v>
      </c>
      <c r="G428" s="685" t="s">
        <v>674</v>
      </c>
      <c r="H428" s="1"/>
      <c r="I428" s="1"/>
    </row>
    <row r="429" spans="1:9" ht="18" customHeight="1">
      <c r="A429" s="869"/>
      <c r="B429" s="104" t="s">
        <v>38</v>
      </c>
      <c r="C429" s="773"/>
      <c r="D429" s="773"/>
      <c r="E429" s="833"/>
      <c r="F429" s="776"/>
      <c r="G429" s="738"/>
      <c r="H429" s="1"/>
      <c r="I429" s="1"/>
    </row>
    <row r="430" spans="1:9" ht="18" customHeight="1">
      <c r="A430" s="869"/>
      <c r="B430" s="104" t="s">
        <v>39</v>
      </c>
      <c r="C430" s="773"/>
      <c r="D430" s="773"/>
      <c r="E430" s="833"/>
      <c r="F430" s="776"/>
      <c r="G430" s="574"/>
      <c r="H430" s="1"/>
      <c r="I430" s="1"/>
    </row>
    <row r="431" spans="1:9" ht="18" customHeight="1">
      <c r="A431" s="869"/>
      <c r="B431" s="104" t="s">
        <v>235</v>
      </c>
      <c r="C431" s="773"/>
      <c r="D431" s="773"/>
      <c r="E431" s="833"/>
      <c r="F431" s="776"/>
      <c r="G431" s="685" t="s">
        <v>675</v>
      </c>
      <c r="H431" s="1"/>
      <c r="I431" s="1"/>
    </row>
    <row r="432" spans="1:9" ht="18" customHeight="1">
      <c r="A432" s="869"/>
      <c r="B432" s="104" t="s">
        <v>236</v>
      </c>
      <c r="C432" s="774"/>
      <c r="D432" s="773"/>
      <c r="E432" s="834"/>
      <c r="F432" s="777"/>
      <c r="G432" s="760"/>
      <c r="H432" s="1"/>
      <c r="I432" s="1"/>
    </row>
    <row r="433" spans="1:9" ht="18" customHeight="1">
      <c r="A433" s="869"/>
      <c r="B433" s="104" t="s">
        <v>37</v>
      </c>
      <c r="C433" s="795" t="s">
        <v>67</v>
      </c>
      <c r="D433" s="773"/>
      <c r="E433" s="832">
        <f>'Прайс рабочий'!I424/'Экспорт дол'!$F$18</f>
        <v>0.96145610278372595</v>
      </c>
      <c r="F433" s="775">
        <v>1.1054945054945056</v>
      </c>
      <c r="G433" s="761"/>
      <c r="H433" s="1"/>
      <c r="I433" s="1"/>
    </row>
    <row r="434" spans="1:9" ht="18" customHeight="1">
      <c r="A434" s="869"/>
      <c r="B434" s="104" t="s">
        <v>38</v>
      </c>
      <c r="C434" s="773"/>
      <c r="D434" s="773"/>
      <c r="E434" s="833"/>
      <c r="F434" s="776"/>
      <c r="G434" s="685" t="s">
        <v>676</v>
      </c>
      <c r="H434" s="1"/>
      <c r="I434" s="1"/>
    </row>
    <row r="435" spans="1:9" ht="18" customHeight="1">
      <c r="A435" s="869"/>
      <c r="B435" s="104" t="s">
        <v>39</v>
      </c>
      <c r="C435" s="773"/>
      <c r="D435" s="773"/>
      <c r="E435" s="833"/>
      <c r="F435" s="776"/>
      <c r="G435" s="760"/>
      <c r="H435" s="1"/>
      <c r="I435" s="1"/>
    </row>
    <row r="436" spans="1:9" ht="18" customHeight="1">
      <c r="A436" s="869"/>
      <c r="B436" s="104" t="s">
        <v>235</v>
      </c>
      <c r="C436" s="773"/>
      <c r="D436" s="773"/>
      <c r="E436" s="833"/>
      <c r="F436" s="776"/>
      <c r="G436" s="761"/>
      <c r="H436" s="1"/>
      <c r="I436" s="1"/>
    </row>
    <row r="437" spans="1:9" ht="18" customHeight="1">
      <c r="A437" s="869"/>
      <c r="B437" s="104" t="s">
        <v>236</v>
      </c>
      <c r="C437" s="774"/>
      <c r="D437" s="773"/>
      <c r="E437" s="834"/>
      <c r="F437" s="777"/>
      <c r="G437" s="685" t="s">
        <v>677</v>
      </c>
      <c r="H437" s="1"/>
      <c r="I437" s="1"/>
    </row>
    <row r="438" spans="1:9" ht="18" customHeight="1">
      <c r="A438" s="869"/>
      <c r="B438" s="104" t="s">
        <v>37</v>
      </c>
      <c r="C438" s="795" t="s">
        <v>93</v>
      </c>
      <c r="D438" s="773"/>
      <c r="E438" s="378">
        <f>'Прайс рабочий'!I429/'Экспорт дол'!$F$18</f>
        <v>1.145610278372591</v>
      </c>
      <c r="F438" s="118">
        <v>1.432967032967033</v>
      </c>
      <c r="G438" s="760"/>
      <c r="H438" s="1"/>
      <c r="I438" s="1"/>
    </row>
    <row r="439" spans="1:9" ht="18" customHeight="1">
      <c r="A439" s="869"/>
      <c r="B439" s="104" t="s">
        <v>38</v>
      </c>
      <c r="C439" s="773"/>
      <c r="D439" s="773"/>
      <c r="E439" s="378">
        <f>'Прайс рабочий'!I430/'Экспорт дол'!$F$18</f>
        <v>1.2098501070663812</v>
      </c>
      <c r="F439" s="118">
        <v>1.5142857142857142</v>
      </c>
      <c r="G439" s="761"/>
      <c r="H439" s="1"/>
      <c r="I439" s="1"/>
    </row>
    <row r="440" spans="1:9" ht="18" customHeight="1">
      <c r="A440" s="869"/>
      <c r="B440" s="104" t="s">
        <v>39</v>
      </c>
      <c r="C440" s="773"/>
      <c r="D440" s="773"/>
      <c r="E440" s="378">
        <f>'Прайс рабочий'!I431/'Экспорт дол'!$F$18</f>
        <v>1.2419700214132763</v>
      </c>
      <c r="F440" s="118">
        <v>1.5538461538461539</v>
      </c>
      <c r="G440" s="685" t="s">
        <v>678</v>
      </c>
      <c r="H440" s="1"/>
      <c r="I440" s="1"/>
    </row>
    <row r="441" spans="1:9" ht="18" customHeight="1">
      <c r="A441" s="869"/>
      <c r="B441" s="104" t="s">
        <v>235</v>
      </c>
      <c r="C441" s="773"/>
      <c r="D441" s="773"/>
      <c r="E441" s="378">
        <f>'Прайс рабочий'!I432/'Экспорт дол'!$F$18</f>
        <v>1.2612419700214133</v>
      </c>
      <c r="F441" s="118">
        <v>1.578021978021978</v>
      </c>
      <c r="G441" s="760"/>
      <c r="H441" s="1"/>
      <c r="I441" s="1"/>
    </row>
    <row r="442" spans="1:9" ht="18" customHeight="1">
      <c r="A442" s="870"/>
      <c r="B442" s="104" t="s">
        <v>236</v>
      </c>
      <c r="C442" s="774"/>
      <c r="D442" s="774"/>
      <c r="E442" s="378">
        <f>'Прайс рабочий'!I433/'Экспорт дол'!$F$18</f>
        <v>1.2740899357601714</v>
      </c>
      <c r="F442" s="118">
        <v>1.5934065934065933</v>
      </c>
      <c r="G442" s="761"/>
      <c r="H442" s="1"/>
      <c r="I442" s="1"/>
    </row>
    <row r="443" spans="1:9" ht="18" customHeight="1">
      <c r="A443" s="697" t="s">
        <v>679</v>
      </c>
      <c r="B443" s="104" t="s">
        <v>38</v>
      </c>
      <c r="C443" s="795" t="s">
        <v>71</v>
      </c>
      <c r="D443" s="602" t="s">
        <v>69</v>
      </c>
      <c r="E443" s="378">
        <f>'Прайс рабочий'!I434/'Экспорт дол'!$F$18</f>
        <v>0.69593147751605999</v>
      </c>
      <c r="F443" s="118">
        <v>0.87032967032967035</v>
      </c>
      <c r="G443" s="685"/>
      <c r="H443" s="1"/>
      <c r="I443" s="1"/>
    </row>
    <row r="444" spans="1:9" ht="18" customHeight="1">
      <c r="A444" s="738"/>
      <c r="B444" s="104" t="s">
        <v>39</v>
      </c>
      <c r="C444" s="774"/>
      <c r="D444" s="773"/>
      <c r="E444" s="378">
        <f>'Прайс рабочий'!I435/'Экспорт дол'!$F$18</f>
        <v>0.71092077087794436</v>
      </c>
      <c r="F444" s="118">
        <v>0.89010989010989006</v>
      </c>
      <c r="G444" s="773"/>
      <c r="H444" s="1"/>
      <c r="I444" s="1"/>
    </row>
    <row r="445" spans="1:9" ht="18" customHeight="1">
      <c r="A445" s="738"/>
      <c r="B445" s="104" t="s">
        <v>37</v>
      </c>
      <c r="C445" s="795" t="s">
        <v>67</v>
      </c>
      <c r="D445" s="773"/>
      <c r="E445" s="378">
        <f>'Прайс рабочий'!I436/'Экспорт дол'!$F$18</f>
        <v>0.7451820128479657</v>
      </c>
      <c r="F445" s="118">
        <v>0.93186813186813189</v>
      </c>
      <c r="G445" s="773"/>
      <c r="H445" s="1"/>
      <c r="I445" s="1"/>
    </row>
    <row r="446" spans="1:9" ht="18" customHeight="1">
      <c r="A446" s="738"/>
      <c r="B446" s="104" t="s">
        <v>38</v>
      </c>
      <c r="C446" s="773"/>
      <c r="D446" s="773"/>
      <c r="E446" s="378">
        <f>'Прайс рабочий'!I437/'Экспорт дол'!$F$18</f>
        <v>0.69164882226980728</v>
      </c>
      <c r="F446" s="118">
        <v>0.86373626373626378</v>
      </c>
      <c r="G446" s="773"/>
      <c r="H446" s="1"/>
      <c r="I446" s="1"/>
    </row>
    <row r="447" spans="1:9" ht="18" customHeight="1">
      <c r="A447" s="574"/>
      <c r="B447" s="104" t="s">
        <v>39</v>
      </c>
      <c r="C447" s="774"/>
      <c r="D447" s="774"/>
      <c r="E447" s="378">
        <f>'Прайс рабочий'!I438/'Экспорт дол'!$F$18</f>
        <v>0.71092077087794436</v>
      </c>
      <c r="F447" s="118">
        <v>0.89010989010989006</v>
      </c>
      <c r="G447" s="774"/>
      <c r="H447" s="1"/>
      <c r="I447" s="1"/>
    </row>
    <row r="448" spans="1:9" ht="18" customHeight="1">
      <c r="A448" s="647" t="s">
        <v>634</v>
      </c>
      <c r="B448" s="765"/>
      <c r="C448" s="765"/>
      <c r="D448" s="766"/>
      <c r="E448" s="379"/>
      <c r="F448" s="119"/>
      <c r="G448" s="685"/>
      <c r="H448" s="1"/>
      <c r="I448" s="1"/>
    </row>
    <row r="449" spans="1:9" ht="18" customHeight="1">
      <c r="A449" s="863" t="s">
        <v>673</v>
      </c>
      <c r="B449" s="104" t="s">
        <v>37</v>
      </c>
      <c r="C449" s="795" t="s">
        <v>71</v>
      </c>
      <c r="D449" s="602" t="s">
        <v>69</v>
      </c>
      <c r="E449" s="378">
        <f>'Прайс рабочий'!I440/'Экспорт дол'!$F$18</f>
        <v>0.77944325481798715</v>
      </c>
      <c r="F449" s="775">
        <v>0.89010989010989006</v>
      </c>
      <c r="G449" s="773"/>
      <c r="H449" s="1"/>
      <c r="I449" s="1"/>
    </row>
    <row r="450" spans="1:9" ht="18" customHeight="1">
      <c r="A450" s="738"/>
      <c r="B450" s="104" t="s">
        <v>38</v>
      </c>
      <c r="C450" s="773"/>
      <c r="D450" s="773"/>
      <c r="E450" s="378">
        <f>'Прайс рабочий'!I441/'Экспорт дол'!$F$18</f>
        <v>0</v>
      </c>
      <c r="F450" s="776"/>
      <c r="G450" s="773"/>
      <c r="H450" s="1"/>
      <c r="I450" s="1"/>
    </row>
    <row r="451" spans="1:9" ht="18" customHeight="1">
      <c r="A451" s="738"/>
      <c r="B451" s="104" t="s">
        <v>39</v>
      </c>
      <c r="C451" s="773"/>
      <c r="D451" s="773"/>
      <c r="E451" s="378">
        <f>'Прайс рабочий'!I442/'Экспорт дол'!$F$18</f>
        <v>0</v>
      </c>
      <c r="F451" s="776"/>
      <c r="G451" s="773"/>
      <c r="H451" s="1"/>
      <c r="I451" s="1"/>
    </row>
    <row r="452" spans="1:9" ht="18" customHeight="1">
      <c r="A452" s="738"/>
      <c r="B452" s="104" t="s">
        <v>235</v>
      </c>
      <c r="C452" s="773"/>
      <c r="D452" s="773"/>
      <c r="E452" s="378">
        <f>'Прайс рабочий'!I443/'Экспорт дол'!$F$18</f>
        <v>0</v>
      </c>
      <c r="F452" s="776"/>
      <c r="G452" s="773"/>
      <c r="H452" s="1"/>
      <c r="I452" s="1"/>
    </row>
    <row r="453" spans="1:9" ht="18" customHeight="1">
      <c r="A453" s="738"/>
      <c r="B453" s="104" t="s">
        <v>236</v>
      </c>
      <c r="C453" s="774"/>
      <c r="D453" s="773"/>
      <c r="E453" s="378">
        <f>'Прайс рабочий'!I444/'Экспорт дол'!$F$18</f>
        <v>0</v>
      </c>
      <c r="F453" s="777"/>
      <c r="G453" s="773"/>
      <c r="H453" s="1"/>
      <c r="I453" s="1"/>
    </row>
    <row r="454" spans="1:9" ht="18" customHeight="1">
      <c r="A454" s="738"/>
      <c r="B454" s="104" t="s">
        <v>37</v>
      </c>
      <c r="C454" s="795" t="s">
        <v>67</v>
      </c>
      <c r="D454" s="773"/>
      <c r="E454" s="378">
        <f>'Прайс рабочий'!I445/'Экспорт дол'!$F$18</f>
        <v>1.1092077087794432</v>
      </c>
      <c r="F454" s="775">
        <v>1.2659340659340659</v>
      </c>
      <c r="G454" s="773"/>
      <c r="H454" s="1"/>
      <c r="I454" s="1"/>
    </row>
    <row r="455" spans="1:9" ht="18" customHeight="1">
      <c r="A455" s="738"/>
      <c r="B455" s="104" t="s">
        <v>38</v>
      </c>
      <c r="C455" s="773"/>
      <c r="D455" s="773"/>
      <c r="E455" s="378">
        <f>'Прайс рабочий'!I446/'Экспорт дол'!$F$18</f>
        <v>0</v>
      </c>
      <c r="F455" s="776"/>
      <c r="G455" s="773"/>
      <c r="H455" s="1"/>
      <c r="I455" s="1"/>
    </row>
    <row r="456" spans="1:9" ht="18" customHeight="1">
      <c r="A456" s="738"/>
      <c r="B456" s="104" t="s">
        <v>39</v>
      </c>
      <c r="C456" s="773"/>
      <c r="D456" s="773"/>
      <c r="E456" s="378">
        <f>'Прайс рабочий'!I447/'Экспорт дол'!$F$18</f>
        <v>0</v>
      </c>
      <c r="F456" s="776"/>
      <c r="G456" s="773"/>
      <c r="H456" s="1"/>
      <c r="I456" s="1"/>
    </row>
    <row r="457" spans="1:9" ht="18" customHeight="1">
      <c r="A457" s="738"/>
      <c r="B457" s="104" t="s">
        <v>235</v>
      </c>
      <c r="C457" s="773"/>
      <c r="D457" s="773"/>
      <c r="E457" s="378">
        <f>'Прайс рабочий'!I448/'Экспорт дол'!$F$18</f>
        <v>0</v>
      </c>
      <c r="F457" s="776"/>
      <c r="G457" s="773"/>
      <c r="H457" s="1"/>
      <c r="I457" s="1"/>
    </row>
    <row r="458" spans="1:9" ht="18" customHeight="1">
      <c r="A458" s="738"/>
      <c r="B458" s="104" t="s">
        <v>236</v>
      </c>
      <c r="C458" s="774"/>
      <c r="D458" s="773"/>
      <c r="E458" s="378">
        <f>'Прайс рабочий'!I449/'Экспорт дол'!$F$18</f>
        <v>0</v>
      </c>
      <c r="F458" s="777"/>
      <c r="G458" s="773"/>
      <c r="H458" s="1"/>
      <c r="I458" s="1"/>
    </row>
    <row r="459" spans="1:9" ht="18" customHeight="1">
      <c r="A459" s="738"/>
      <c r="B459" s="104" t="s">
        <v>37</v>
      </c>
      <c r="C459" s="795" t="s">
        <v>93</v>
      </c>
      <c r="D459" s="773"/>
      <c r="E459" s="378">
        <f>'Прайс рабочий'!I450/'Экспорт дол'!$F$18</f>
        <v>1.1563169164882228</v>
      </c>
      <c r="F459" s="118">
        <v>1.4835164835164836</v>
      </c>
      <c r="G459" s="773"/>
      <c r="H459" s="1"/>
      <c r="I459" s="1"/>
    </row>
    <row r="460" spans="1:9" ht="18" customHeight="1">
      <c r="A460" s="738"/>
      <c r="B460" s="104" t="s">
        <v>38</v>
      </c>
      <c r="C460" s="773"/>
      <c r="D460" s="773"/>
      <c r="E460" s="378">
        <f>'Прайс рабочий'!I451/'Экспорт дол'!$F$18</f>
        <v>1.1991434689507494</v>
      </c>
      <c r="F460" s="118">
        <v>1.5626373626373626</v>
      </c>
      <c r="G460" s="773"/>
      <c r="H460" s="1"/>
      <c r="I460" s="1"/>
    </row>
    <row r="461" spans="1:9" ht="18" customHeight="1">
      <c r="A461" s="738"/>
      <c r="B461" s="104" t="s">
        <v>39</v>
      </c>
      <c r="C461" s="773"/>
      <c r="D461" s="773"/>
      <c r="E461" s="378">
        <f>'Прайс рабочий'!I452/'Экспорт дол'!$F$18</f>
        <v>1.2419700214132763</v>
      </c>
      <c r="F461" s="118">
        <v>1.6021978021978023</v>
      </c>
      <c r="G461" s="773"/>
      <c r="H461" s="1"/>
      <c r="I461" s="1"/>
    </row>
    <row r="462" spans="1:9" ht="18" customHeight="1">
      <c r="A462" s="738"/>
      <c r="B462" s="104" t="s">
        <v>235</v>
      </c>
      <c r="C462" s="773"/>
      <c r="D462" s="773"/>
      <c r="E462" s="378">
        <f>'Прайс рабочий'!I453/'Экспорт дол'!$F$18</f>
        <v>1.2847965738758029</v>
      </c>
      <c r="F462" s="118">
        <v>1.6285714285714286</v>
      </c>
      <c r="G462" s="773"/>
      <c r="H462" s="1"/>
      <c r="I462" s="1"/>
    </row>
    <row r="463" spans="1:9" ht="18" customHeight="1">
      <c r="A463" s="738"/>
      <c r="B463" s="104" t="s">
        <v>236</v>
      </c>
      <c r="C463" s="774"/>
      <c r="D463" s="773"/>
      <c r="E463" s="378">
        <f>'Прайс рабочий'!I454/'Экспорт дол'!$F$18</f>
        <v>1.3276231263383298</v>
      </c>
      <c r="F463" s="118">
        <v>1.6439560439560439</v>
      </c>
      <c r="G463" s="773"/>
      <c r="H463" s="1"/>
      <c r="I463" s="1"/>
    </row>
    <row r="464" spans="1:9" ht="18" customHeight="1">
      <c r="A464" s="738"/>
      <c r="B464" s="104" t="s">
        <v>37</v>
      </c>
      <c r="C464" s="795" t="s">
        <v>94</v>
      </c>
      <c r="D464" s="773"/>
      <c r="E464" s="378">
        <f>'Прайс рабочий'!I455/'Экспорт дол'!$F$18</f>
        <v>2.5053533190578157</v>
      </c>
      <c r="F464" s="118">
        <v>3.0703296703296705</v>
      </c>
      <c r="G464" s="773"/>
      <c r="H464" s="1"/>
      <c r="I464" s="1"/>
    </row>
    <row r="465" spans="1:9" ht="18" customHeight="1">
      <c r="A465" s="738"/>
      <c r="B465" s="104" t="s">
        <v>38</v>
      </c>
      <c r="C465" s="773"/>
      <c r="D465" s="773"/>
      <c r="E465" s="378">
        <f>'Прайс рабочий'!I456/'Экспорт дол'!$F$18</f>
        <v>2.5695931477516059</v>
      </c>
      <c r="F465" s="118">
        <v>3.0527472527472526</v>
      </c>
      <c r="G465" s="773"/>
      <c r="H465" s="1"/>
      <c r="I465" s="1"/>
    </row>
    <row r="466" spans="1:9" ht="18" customHeight="1">
      <c r="A466" s="738"/>
      <c r="B466" s="104" t="s">
        <v>39</v>
      </c>
      <c r="C466" s="773"/>
      <c r="D466" s="773"/>
      <c r="E466" s="378">
        <f>'Прайс рабочий'!I457/'Экспорт дол'!$F$18</f>
        <v>2.633832976445396</v>
      </c>
      <c r="F466" s="118">
        <v>3.0241758241758241</v>
      </c>
      <c r="G466" s="773"/>
      <c r="H466" s="1"/>
      <c r="I466" s="1"/>
    </row>
    <row r="467" spans="1:9" ht="18" customHeight="1">
      <c r="A467" s="738"/>
      <c r="B467" s="104" t="s">
        <v>235</v>
      </c>
      <c r="C467" s="773"/>
      <c r="D467" s="773"/>
      <c r="E467" s="378">
        <f>'Прайс рабочий'!I458/'Экспорт дол'!$F$18</f>
        <v>2.6980728051391862</v>
      </c>
      <c r="F467" s="118">
        <v>2.9318681318681317</v>
      </c>
      <c r="G467" s="773"/>
      <c r="H467" s="1"/>
      <c r="I467" s="1"/>
    </row>
    <row r="468" spans="1:9" ht="18" customHeight="1">
      <c r="A468" s="574"/>
      <c r="B468" s="104" t="s">
        <v>236</v>
      </c>
      <c r="C468" s="774"/>
      <c r="D468" s="774"/>
      <c r="E468" s="378">
        <f>'Прайс рабочий'!I459/'Экспорт дол'!$F$18</f>
        <v>2.7623126338329764</v>
      </c>
      <c r="F468" s="118">
        <v>2.9230769230769229</v>
      </c>
      <c r="G468" s="773"/>
      <c r="H468" s="1"/>
      <c r="I468" s="1"/>
    </row>
    <row r="469" spans="1:9" ht="18" customHeight="1">
      <c r="A469" s="697" t="s">
        <v>679</v>
      </c>
      <c r="B469" s="104" t="s">
        <v>37</v>
      </c>
      <c r="C469" s="795" t="s">
        <v>67</v>
      </c>
      <c r="D469" s="602" t="s">
        <v>69</v>
      </c>
      <c r="E469" s="832">
        <f>'Прайс рабочий'!I460/'Экспорт дол'!$F$18</f>
        <v>0.84368308351177734</v>
      </c>
      <c r="F469" s="775">
        <v>0.96923076923076923</v>
      </c>
      <c r="G469" s="773"/>
      <c r="H469" s="1"/>
      <c r="I469" s="1"/>
    </row>
    <row r="470" spans="1:9" ht="18" customHeight="1">
      <c r="A470" s="738"/>
      <c r="B470" s="104" t="s">
        <v>38</v>
      </c>
      <c r="C470" s="773"/>
      <c r="D470" s="773"/>
      <c r="E470" s="833"/>
      <c r="F470" s="776"/>
      <c r="G470" s="773"/>
      <c r="H470" s="1"/>
      <c r="I470" s="1"/>
    </row>
    <row r="471" spans="1:9" ht="18" customHeight="1">
      <c r="A471" s="738"/>
      <c r="B471" s="104" t="s">
        <v>39</v>
      </c>
      <c r="C471" s="774"/>
      <c r="D471" s="773"/>
      <c r="E471" s="834"/>
      <c r="F471" s="777"/>
      <c r="G471" s="773"/>
      <c r="H471" s="1"/>
      <c r="I471" s="1"/>
    </row>
    <row r="472" spans="1:9" ht="18" customHeight="1">
      <c r="A472" s="738"/>
      <c r="B472" s="104" t="s">
        <v>38</v>
      </c>
      <c r="C472" s="795" t="s">
        <v>71</v>
      </c>
      <c r="D472" s="773"/>
      <c r="E472" s="832">
        <f>'Прайс рабочий'!I463/'Экспорт дол'!$F$18</f>
        <v>0.84368308351177734</v>
      </c>
      <c r="F472" s="775">
        <v>0.96923076923076923</v>
      </c>
      <c r="G472" s="773"/>
      <c r="H472" s="1"/>
      <c r="I472" s="1"/>
    </row>
    <row r="473" spans="1:9" ht="28.5" customHeight="1">
      <c r="A473" s="574"/>
      <c r="B473" s="104" t="s">
        <v>39</v>
      </c>
      <c r="C473" s="774"/>
      <c r="D473" s="774"/>
      <c r="E473" s="834"/>
      <c r="F473" s="777"/>
      <c r="G473" s="774"/>
      <c r="H473" s="1"/>
      <c r="I473" s="1"/>
    </row>
    <row r="474" spans="1:9" ht="26.25">
      <c r="A474" s="603" t="s">
        <v>680</v>
      </c>
      <c r="B474" s="765"/>
      <c r="C474" s="765"/>
      <c r="D474" s="766"/>
      <c r="E474" s="117"/>
      <c r="F474" s="117"/>
      <c r="G474" s="19"/>
      <c r="H474" s="1"/>
      <c r="I474" s="1"/>
    </row>
    <row r="475" spans="1:9" ht="36" customHeight="1">
      <c r="A475" s="318" t="s">
        <v>681</v>
      </c>
      <c r="B475" s="32" t="s">
        <v>682</v>
      </c>
      <c r="C475" s="32" t="s">
        <v>683</v>
      </c>
      <c r="D475" s="55" t="s">
        <v>684</v>
      </c>
      <c r="E475" s="378">
        <f>'Прайс рабочий'!I466/'Экспорт дол'!$F$18</f>
        <v>1.0706638115631691E-2</v>
      </c>
      <c r="F475" s="118">
        <v>6.5934065934065936E-2</v>
      </c>
      <c r="G475" s="681"/>
      <c r="H475" s="1"/>
      <c r="I475" s="1"/>
    </row>
    <row r="476" spans="1:9" ht="36" customHeight="1">
      <c r="A476" s="319" t="s">
        <v>685</v>
      </c>
      <c r="B476" s="32" t="s">
        <v>686</v>
      </c>
      <c r="C476" s="32" t="s">
        <v>683</v>
      </c>
      <c r="D476" s="55" t="s">
        <v>687</v>
      </c>
      <c r="E476" s="378">
        <f>'Прайс рабочий'!I467/'Экспорт дол'!$F$18</f>
        <v>1.0706638115631691E-2</v>
      </c>
      <c r="F476" s="118">
        <v>5.9340659340659338E-2</v>
      </c>
      <c r="G476" s="773"/>
      <c r="H476" s="1"/>
      <c r="I476" s="1"/>
    </row>
    <row r="477" spans="1:9" ht="31.5">
      <c r="A477" s="57" t="s">
        <v>688</v>
      </c>
      <c r="B477" s="32" t="s">
        <v>689</v>
      </c>
      <c r="C477" s="796" t="s">
        <v>275</v>
      </c>
      <c r="D477" s="766"/>
      <c r="E477" s="378">
        <f>'Прайс рабочий'!I468/'Экспорт дол'!$F$18</f>
        <v>1.9271948608137045E-2</v>
      </c>
      <c r="F477" s="118">
        <v>2.197802197802198E-2</v>
      </c>
      <c r="G477" s="773"/>
      <c r="H477" s="1"/>
      <c r="I477" s="1"/>
    </row>
    <row r="478" spans="1:9" ht="36" customHeight="1">
      <c r="A478" s="57" t="s">
        <v>690</v>
      </c>
      <c r="B478" s="32" t="s">
        <v>691</v>
      </c>
      <c r="C478" s="796" t="s">
        <v>275</v>
      </c>
      <c r="D478" s="766"/>
      <c r="E478" s="378" t="e">
        <f>'Прайс рабочий'!I469/'Экспорт дол'!$F$18</f>
        <v>#VALUE!</v>
      </c>
      <c r="F478" s="118">
        <v>8.7912087912087919E-2</v>
      </c>
      <c r="G478" s="773"/>
      <c r="H478" s="1"/>
      <c r="I478" s="1"/>
    </row>
    <row r="479" spans="1:9" ht="36" customHeight="1">
      <c r="A479" s="58" t="s">
        <v>692</v>
      </c>
      <c r="B479" s="32" t="s">
        <v>689</v>
      </c>
      <c r="C479" s="796" t="s">
        <v>102</v>
      </c>
      <c r="D479" s="766"/>
      <c r="E479" s="378">
        <f>'Прайс рабочий'!I470/'Экспорт дол'!$F$18</f>
        <v>4.7109207708779445E-2</v>
      </c>
      <c r="F479" s="118">
        <v>6.1538461538461542E-2</v>
      </c>
      <c r="G479" s="773"/>
      <c r="H479" s="1"/>
      <c r="I479" s="1"/>
    </row>
    <row r="480" spans="1:9" ht="34.15" customHeight="1">
      <c r="A480" s="58" t="s">
        <v>693</v>
      </c>
      <c r="B480" s="42" t="s">
        <v>694</v>
      </c>
      <c r="C480" s="320" t="s">
        <v>699</v>
      </c>
      <c r="D480" s="55" t="s">
        <v>282</v>
      </c>
      <c r="E480" s="378" t="e">
        <f>'Прайс рабочий'!I471/'Экспорт дол'!$F$18</f>
        <v>#VALUE!</v>
      </c>
      <c r="F480" s="118" t="e">
        <v>#VALUE!</v>
      </c>
      <c r="G480" s="773"/>
      <c r="H480" s="1"/>
      <c r="I480" s="1"/>
    </row>
    <row r="481" spans="1:9" ht="19.5" customHeight="1">
      <c r="A481" s="697" t="s">
        <v>695</v>
      </c>
      <c r="B481" s="800" t="s">
        <v>696</v>
      </c>
      <c r="C481" s="320" t="s">
        <v>699</v>
      </c>
      <c r="D481" s="36" t="s">
        <v>286</v>
      </c>
      <c r="E481" s="378">
        <f>'Прайс рабочий'!I472/'Экспорт дол'!$F$18</f>
        <v>0.13704496788008566</v>
      </c>
      <c r="F481" s="118">
        <v>0.15824175824175823</v>
      </c>
      <c r="G481" s="773"/>
      <c r="H481" s="1"/>
      <c r="I481" s="1"/>
    </row>
    <row r="482" spans="1:9" ht="27.6" customHeight="1">
      <c r="A482" s="738"/>
      <c r="B482" s="738"/>
      <c r="C482" s="320" t="s">
        <v>700</v>
      </c>
      <c r="D482" s="24" t="s">
        <v>289</v>
      </c>
      <c r="E482" s="378">
        <f>'Прайс рабочий'!I473/'Экспорт дол'!$F$18</f>
        <v>0.27623126338329762</v>
      </c>
      <c r="F482" s="118">
        <v>0.34505494505494505</v>
      </c>
      <c r="G482" s="773"/>
      <c r="H482" s="1"/>
      <c r="I482" s="1"/>
    </row>
    <row r="483" spans="1:9" ht="29.45" customHeight="1">
      <c r="A483" s="738"/>
      <c r="B483" s="738"/>
      <c r="C483" s="320" t="s">
        <v>701</v>
      </c>
      <c r="D483" s="55" t="s">
        <v>286</v>
      </c>
      <c r="E483" s="378">
        <f>'Прайс рабочий'!I474/'Экспорт дол'!$F$18</f>
        <v>0.11777301927194861</v>
      </c>
      <c r="F483" s="118">
        <v>0.84835164835164834</v>
      </c>
      <c r="G483" s="773"/>
      <c r="H483" s="1"/>
      <c r="I483" s="1"/>
    </row>
    <row r="484" spans="1:9" ht="28.9" customHeight="1">
      <c r="A484" s="738"/>
      <c r="B484" s="738"/>
      <c r="C484" s="320" t="s">
        <v>702</v>
      </c>
      <c r="D484" s="55" t="s">
        <v>289</v>
      </c>
      <c r="E484" s="378">
        <f>'Прайс рабочий'!I475/'Экспорт дол'!$F$18</f>
        <v>0.1284796573875803</v>
      </c>
      <c r="F484" s="118">
        <v>0.37142857142857144</v>
      </c>
      <c r="G484" s="773"/>
      <c r="H484" s="1"/>
      <c r="I484" s="1"/>
    </row>
    <row r="485" spans="1:9" ht="19.5" customHeight="1">
      <c r="A485" s="738"/>
      <c r="B485" s="738"/>
      <c r="C485" s="320" t="s">
        <v>703</v>
      </c>
      <c r="D485" s="55" t="s">
        <v>286</v>
      </c>
      <c r="E485" s="378">
        <f>'Прайс рабочий'!I476/'Экспорт дол'!$F$18</f>
        <v>0.13918629550321199</v>
      </c>
      <c r="F485" s="118">
        <v>0.43296703296703298</v>
      </c>
      <c r="G485" s="773"/>
      <c r="H485" s="1"/>
      <c r="I485" s="1"/>
    </row>
    <row r="486" spans="1:9" ht="36" customHeight="1">
      <c r="A486" s="574"/>
      <c r="B486" s="574"/>
      <c r="C486" s="320" t="s">
        <v>704</v>
      </c>
      <c r="D486" s="32" t="s">
        <v>289</v>
      </c>
      <c r="E486" s="378">
        <f>'Прайс рабочий'!I477/'Экспорт дол'!$F$18</f>
        <v>0.14989293361884368</v>
      </c>
      <c r="F486" s="118">
        <v>0.64835164835164838</v>
      </c>
      <c r="G486" s="773"/>
      <c r="H486" s="1"/>
      <c r="I486" s="1"/>
    </row>
    <row r="487" spans="1:9" ht="30" customHeight="1">
      <c r="A487" s="58" t="s">
        <v>697</v>
      </c>
      <c r="B487" s="42" t="s">
        <v>698</v>
      </c>
      <c r="C487" s="320" t="s">
        <v>701</v>
      </c>
      <c r="D487" s="55" t="s">
        <v>296</v>
      </c>
      <c r="E487" s="378">
        <f>'Прайс рабочий'!I478/'Экспорт дол'!$F$18</f>
        <v>0.57815845824411138</v>
      </c>
      <c r="F487" s="118">
        <v>0.75384615384615383</v>
      </c>
      <c r="G487" s="774"/>
      <c r="H487" s="59"/>
      <c r="I487" s="59"/>
    </row>
    <row r="488" spans="1:9" ht="36" customHeight="1">
      <c r="A488" s="603" t="s">
        <v>705</v>
      </c>
      <c r="B488" s="765"/>
      <c r="C488" s="765"/>
      <c r="D488" s="766"/>
      <c r="E488" s="117"/>
      <c r="F488" s="117"/>
      <c r="G488" s="19"/>
      <c r="H488" s="18"/>
      <c r="I488" s="18"/>
    </row>
    <row r="489" spans="1:9" ht="18" customHeight="1">
      <c r="A489" s="317" t="s">
        <v>706</v>
      </c>
      <c r="B489" s="32" t="s">
        <v>707</v>
      </c>
      <c r="C489" s="321" t="s">
        <v>708</v>
      </c>
      <c r="D489" s="24" t="s">
        <v>301</v>
      </c>
      <c r="E489" s="378">
        <f>'Прайс рабочий'!I480/'Экспорт дол'!$F$18</f>
        <v>2.1413276231263382E-2</v>
      </c>
      <c r="F489" s="118">
        <v>2.8571428571428571E-2</v>
      </c>
      <c r="G489" s="686"/>
      <c r="H489" s="18"/>
      <c r="I489" s="18"/>
    </row>
    <row r="490" spans="1:9" ht="18" customHeight="1">
      <c r="A490" s="697" t="s">
        <v>709</v>
      </c>
      <c r="B490" s="784" t="s">
        <v>689</v>
      </c>
      <c r="C490" s="321" t="s">
        <v>71</v>
      </c>
      <c r="D490" s="696" t="s">
        <v>225</v>
      </c>
      <c r="E490" s="832">
        <f>'Прайс рабочий'!I483/'Экспорт дол'!$F$18</f>
        <v>0.11563169164882227</v>
      </c>
      <c r="F490" s="118">
        <v>0.12967032967032968</v>
      </c>
      <c r="G490" s="773"/>
      <c r="H490" s="18"/>
      <c r="I490" s="18"/>
    </row>
    <row r="491" spans="1:9" ht="18" customHeight="1">
      <c r="A491" s="574"/>
      <c r="B491" s="804"/>
      <c r="C491" s="321" t="s">
        <v>67</v>
      </c>
      <c r="D491" s="774"/>
      <c r="E491" s="834"/>
      <c r="F491" s="118">
        <v>0.13626373626373625</v>
      </c>
      <c r="G491" s="773"/>
      <c r="H491" s="18"/>
      <c r="I491" s="18"/>
    </row>
    <row r="492" spans="1:9" ht="18" customHeight="1">
      <c r="A492" s="697" t="s">
        <v>710</v>
      </c>
      <c r="B492" s="784" t="s">
        <v>689</v>
      </c>
      <c r="C492" s="321" t="s">
        <v>71</v>
      </c>
      <c r="D492" s="696" t="s">
        <v>304</v>
      </c>
      <c r="E492" s="378">
        <f>'Прайс рабочий'!I485/'Экспорт дол'!$F$18</f>
        <v>0.12633832976445397</v>
      </c>
      <c r="F492" s="118">
        <v>0.15164835164835164</v>
      </c>
      <c r="G492" s="773"/>
      <c r="H492" s="18"/>
      <c r="I492" s="18"/>
    </row>
    <row r="493" spans="1:9" ht="30" customHeight="1">
      <c r="A493" s="574"/>
      <c r="B493" s="804"/>
      <c r="C493" s="321" t="s">
        <v>67</v>
      </c>
      <c r="D493" s="774"/>
      <c r="E493" s="378">
        <f>'Прайс рабочий'!I486/'Экспорт дол'!$F$18</f>
        <v>0.1284796573875803</v>
      </c>
      <c r="F493" s="118">
        <v>0.15164835164835164</v>
      </c>
      <c r="G493" s="774"/>
      <c r="H493" s="59"/>
      <c r="I493" s="59"/>
    </row>
    <row r="494" spans="1:9" ht="26.25">
      <c r="A494" s="603" t="s">
        <v>711</v>
      </c>
      <c r="B494" s="765"/>
      <c r="C494" s="765"/>
      <c r="D494" s="766"/>
      <c r="E494" s="117"/>
      <c r="F494" s="117"/>
      <c r="G494" s="19"/>
      <c r="H494" s="59"/>
      <c r="I494" s="59"/>
    </row>
    <row r="495" spans="1:9" ht="18" customHeight="1">
      <c r="A495" s="871" t="s">
        <v>712</v>
      </c>
      <c r="B495" s="784" t="s">
        <v>798</v>
      </c>
      <c r="C495" s="321" t="s">
        <v>799</v>
      </c>
      <c r="D495" s="24">
        <v>1000</v>
      </c>
      <c r="E495" s="378">
        <f>'Прайс рабочий'!I488/'Экспорт дол'!$F$18</f>
        <v>1.1777301927194861E-2</v>
      </c>
      <c r="F495" s="378">
        <f>'Прайс рабочий'!J488/'Экспорт дол'!$F$18</f>
        <v>1.6059957173447537E-2</v>
      </c>
      <c r="G495" s="802"/>
      <c r="H495" s="18"/>
      <c r="I495" s="18"/>
    </row>
    <row r="496" spans="1:9" ht="18" customHeight="1">
      <c r="A496" s="872"/>
      <c r="B496" s="803"/>
      <c r="C496" s="321" t="s">
        <v>713</v>
      </c>
      <c r="D496" s="784">
        <v>1000</v>
      </c>
      <c r="E496" s="378">
        <f>'Прайс рабочий'!I489/'Экспорт дол'!$F$18</f>
        <v>2.1413276231263382E-2</v>
      </c>
      <c r="F496" s="378">
        <f>'Прайс рабочий'!J489/'Экспорт дол'!$F$18</f>
        <v>2.569593147751606E-2</v>
      </c>
      <c r="G496" s="643"/>
      <c r="H496" s="18"/>
      <c r="I496" s="18"/>
    </row>
    <row r="497" spans="1:9" ht="33" customHeight="1">
      <c r="A497" s="873"/>
      <c r="B497" s="804"/>
      <c r="C497" s="321" t="s">
        <v>713</v>
      </c>
      <c r="D497" s="774"/>
      <c r="E497" s="378">
        <f>'Прайс рабочий'!I490/'Экспорт дол'!$F$18</f>
        <v>2.1413276231263382E-2</v>
      </c>
      <c r="F497" s="378">
        <f>'Прайс рабочий'!J490/'Экспорт дол'!$F$18</f>
        <v>2.3554603854389723E-2</v>
      </c>
      <c r="G497" s="643"/>
      <c r="H497" s="18"/>
      <c r="I497" s="18"/>
    </row>
    <row r="498" spans="1:9" ht="18" customHeight="1">
      <c r="A498" s="318" t="s">
        <v>714</v>
      </c>
      <c r="B498" s="32" t="s">
        <v>689</v>
      </c>
      <c r="C498" s="321" t="s">
        <v>71</v>
      </c>
      <c r="D498" s="24" t="s">
        <v>310</v>
      </c>
      <c r="E498" s="378">
        <f>'Прайс рабочий'!I491/'Экспорт дол'!$F$18</f>
        <v>4.9250535331905779E-2</v>
      </c>
      <c r="F498" s="118">
        <v>6.1538461538461542E-2</v>
      </c>
      <c r="G498" s="643"/>
      <c r="H498" s="18"/>
      <c r="I498" s="18"/>
    </row>
    <row r="499" spans="1:9" ht="18" customHeight="1">
      <c r="A499" s="863" t="s">
        <v>715</v>
      </c>
      <c r="B499" s="784" t="s">
        <v>689</v>
      </c>
      <c r="C499" s="321" t="s">
        <v>71</v>
      </c>
      <c r="D499" s="696" t="s">
        <v>312</v>
      </c>
      <c r="E499" s="378">
        <f>'Прайс рабочий'!I492/'Экспорт дол'!$F$18</f>
        <v>0.24625267665952891</v>
      </c>
      <c r="F499" s="118">
        <v>0.30549450549450552</v>
      </c>
      <c r="G499" s="643"/>
      <c r="H499" s="18"/>
      <c r="I499" s="18"/>
    </row>
    <row r="500" spans="1:9" ht="26.25" customHeight="1">
      <c r="A500" s="574"/>
      <c r="B500" s="804"/>
      <c r="C500" s="321" t="s">
        <v>67</v>
      </c>
      <c r="D500" s="774"/>
      <c r="E500" s="378">
        <f>'Прайс рабочий'!I493/'Экспорт дол'!$F$18</f>
        <v>0.24625267665952891</v>
      </c>
      <c r="F500" s="118">
        <v>0.30549450549450552</v>
      </c>
      <c r="G500" s="643"/>
      <c r="H500" s="18"/>
      <c r="I500" s="18"/>
    </row>
    <row r="501" spans="1:9" ht="26.25" customHeight="1">
      <c r="A501" s="863" t="s">
        <v>716</v>
      </c>
      <c r="B501" s="784" t="s">
        <v>689</v>
      </c>
      <c r="C501" s="321" t="s">
        <v>663</v>
      </c>
      <c r="D501" s="696" t="s">
        <v>315</v>
      </c>
      <c r="E501" s="378">
        <f>'Прайс рабочий'!I494/'Экспорт дол'!$F$18</f>
        <v>0.22483940042826553</v>
      </c>
      <c r="F501" s="118">
        <v>0.31648351648351647</v>
      </c>
      <c r="G501" s="643"/>
      <c r="H501" s="18"/>
      <c r="I501" s="18"/>
    </row>
    <row r="502" spans="1:9" ht="30" customHeight="1">
      <c r="A502" s="574"/>
      <c r="B502" s="804"/>
      <c r="C502" s="321" t="s">
        <v>664</v>
      </c>
      <c r="D502" s="774"/>
      <c r="E502" s="378">
        <f>'Прайс рабочий'!I495/'Экспорт дол'!$F$18</f>
        <v>0.27837259100642398</v>
      </c>
      <c r="F502" s="118">
        <v>0.36263736263736263</v>
      </c>
      <c r="G502" s="644"/>
      <c r="H502" s="59"/>
      <c r="I502" s="59"/>
    </row>
    <row r="503" spans="1:9" ht="36" customHeight="1">
      <c r="A503" s="603" t="s">
        <v>717</v>
      </c>
      <c r="B503" s="765"/>
      <c r="C503" s="765"/>
      <c r="D503" s="766"/>
      <c r="E503" s="117"/>
      <c r="F503" s="117"/>
      <c r="G503" s="19"/>
      <c r="H503" s="1"/>
      <c r="I503" s="1"/>
    </row>
    <row r="504" spans="1:9" ht="18" customHeight="1">
      <c r="A504" s="850" t="s">
        <v>718</v>
      </c>
      <c r="B504" s="605"/>
      <c r="C504" s="321" t="s">
        <v>71</v>
      </c>
      <c r="D504" s="24" t="s">
        <v>225</v>
      </c>
      <c r="E504" s="378">
        <f>'Прайс рабочий'!I497/'Экспорт дол'!$F$18</f>
        <v>0.10706638115631692</v>
      </c>
      <c r="F504" s="118">
        <v>0.11648351648351649</v>
      </c>
      <c r="G504" s="681"/>
      <c r="H504" s="1"/>
      <c r="I504" s="1"/>
    </row>
    <row r="505" spans="1:9" ht="18" customHeight="1">
      <c r="A505" s="673" t="s">
        <v>719</v>
      </c>
      <c r="B505" s="568"/>
      <c r="C505" s="321" t="s">
        <v>71</v>
      </c>
      <c r="D505" s="602" t="s">
        <v>320</v>
      </c>
      <c r="E505" s="378">
        <f>'Прайс рабочий'!I498/'Экспорт дол'!$F$18</f>
        <v>5.353319057815846E-2</v>
      </c>
      <c r="F505" s="118">
        <v>5.9340659340659338E-2</v>
      </c>
      <c r="G505" s="773"/>
      <c r="H505" s="1"/>
      <c r="I505" s="1"/>
    </row>
    <row r="506" spans="1:9" ht="18" customHeight="1">
      <c r="A506" s="623"/>
      <c r="B506" s="629"/>
      <c r="C506" s="321" t="s">
        <v>67</v>
      </c>
      <c r="D506" s="774"/>
      <c r="E506" s="378">
        <f>'Прайс рабочий'!I499/'Экспорт дол'!$F$18</f>
        <v>5.5674518201284794E-2</v>
      </c>
      <c r="F506" s="118">
        <v>6.1538461538461542E-2</v>
      </c>
      <c r="G506" s="773"/>
      <c r="H506" s="1"/>
      <c r="I506" s="1"/>
    </row>
    <row r="507" spans="1:9" ht="18" customHeight="1">
      <c r="A507" s="626" t="s">
        <v>720</v>
      </c>
      <c r="B507" s="568"/>
      <c r="C507" s="321" t="s">
        <v>71</v>
      </c>
      <c r="D507" s="602" t="s">
        <v>323</v>
      </c>
      <c r="E507" s="378">
        <f>'Прайс рабочий'!I500/'Экспорт дол'!$F$18</f>
        <v>0.26552462526766596</v>
      </c>
      <c r="F507" s="118">
        <v>0.30769230769230771</v>
      </c>
      <c r="G507" s="773"/>
      <c r="H507" s="1"/>
      <c r="I507" s="1"/>
    </row>
    <row r="508" spans="1:9" ht="18" customHeight="1">
      <c r="A508" s="622"/>
      <c r="B508" s="628"/>
      <c r="C508" s="321" t="s">
        <v>721</v>
      </c>
      <c r="D508" s="773"/>
      <c r="E508" s="378">
        <f>'Прайс рабочий'!I501/'Экспорт дол'!$F$18</f>
        <v>0.30620985010706636</v>
      </c>
      <c r="F508" s="118">
        <v>0.33846153846153848</v>
      </c>
      <c r="G508" s="773"/>
      <c r="H508" s="1"/>
      <c r="I508" s="1"/>
    </row>
    <row r="509" spans="1:9" ht="18" customHeight="1">
      <c r="A509" s="623"/>
      <c r="B509" s="629"/>
      <c r="C509" s="321" t="s">
        <v>722</v>
      </c>
      <c r="D509" s="774"/>
      <c r="E509" s="378">
        <f>'Прайс рабочий'!I502/'Экспорт дол'!$F$18</f>
        <v>0.33488222698072806</v>
      </c>
      <c r="F509" s="118">
        <v>0.39780219780219778</v>
      </c>
      <c r="G509" s="773"/>
      <c r="H509" s="1"/>
      <c r="I509" s="1"/>
    </row>
    <row r="510" spans="1:9" ht="18" customHeight="1">
      <c r="A510" s="842" t="s">
        <v>723</v>
      </c>
      <c r="B510" s="568"/>
      <c r="C510" s="321" t="s">
        <v>71</v>
      </c>
      <c r="D510" s="602" t="s">
        <v>196</v>
      </c>
      <c r="E510" s="378">
        <f>'Прайс рабочий'!I503/'Экспорт дол'!$F$18</f>
        <v>0.44539614561027835</v>
      </c>
      <c r="F510" s="118">
        <v>0.49230769230769234</v>
      </c>
      <c r="G510" s="773"/>
      <c r="H510" s="1"/>
      <c r="I510" s="1"/>
    </row>
    <row r="511" spans="1:9" ht="18" customHeight="1">
      <c r="A511" s="623"/>
      <c r="B511" s="629"/>
      <c r="C511" s="321" t="s">
        <v>67</v>
      </c>
      <c r="D511" s="774"/>
      <c r="E511" s="378">
        <f>'Прайс рабочий'!I504/'Экспорт дол'!$F$18</f>
        <v>0.50963597430406848</v>
      </c>
      <c r="F511" s="118">
        <v>0.56263736263736264</v>
      </c>
      <c r="G511" s="773"/>
      <c r="H511" s="1"/>
      <c r="I511" s="1"/>
    </row>
    <row r="512" spans="1:9" ht="18" customHeight="1">
      <c r="A512" s="842" t="s">
        <v>724</v>
      </c>
      <c r="B512" s="568"/>
      <c r="C512" s="321" t="s">
        <v>71</v>
      </c>
      <c r="D512" s="602" t="s">
        <v>328</v>
      </c>
      <c r="E512" s="378">
        <f>'Прайс рабочий'!I505/'Экспорт дол'!$F$18</f>
        <v>0.27408993576017132</v>
      </c>
      <c r="F512" s="118">
        <v>0.32967032967032966</v>
      </c>
      <c r="G512" s="773"/>
      <c r="H512" s="1"/>
      <c r="I512" s="1"/>
    </row>
    <row r="513" spans="1:9" ht="18" customHeight="1">
      <c r="A513" s="623"/>
      <c r="B513" s="629"/>
      <c r="C513" s="321" t="s">
        <v>67</v>
      </c>
      <c r="D513" s="774"/>
      <c r="E513" s="378">
        <f>'Прайс рабочий'!I506/'Экспорт дол'!$F$18</f>
        <v>0.34689507494646682</v>
      </c>
      <c r="F513" s="118">
        <v>0.41538461538461541</v>
      </c>
      <c r="G513" s="773"/>
      <c r="H513" s="1"/>
      <c r="I513" s="1"/>
    </row>
    <row r="514" spans="1:9" ht="18" customHeight="1">
      <c r="A514" s="842" t="s">
        <v>725</v>
      </c>
      <c r="B514" s="568"/>
      <c r="C514" s="321" t="s">
        <v>67</v>
      </c>
      <c r="D514" s="36" t="s">
        <v>330</v>
      </c>
      <c r="E514" s="378">
        <f>'Прайс рабочий'!I507/'Экспорт дол'!$F$18</f>
        <v>0.20342612419700215</v>
      </c>
      <c r="F514" s="118">
        <v>0.25494505494505493</v>
      </c>
      <c r="G514" s="773"/>
      <c r="H514" s="1"/>
      <c r="I514" s="1"/>
    </row>
    <row r="515" spans="1:9" ht="18" customHeight="1">
      <c r="A515" s="623"/>
      <c r="B515" s="629"/>
      <c r="C515" s="321" t="s">
        <v>726</v>
      </c>
      <c r="D515" s="36" t="s">
        <v>332</v>
      </c>
      <c r="E515" s="378">
        <f>'Прайс рабочий'!I508/'Экспорт дол'!$F$18</f>
        <v>0.16059957173447537</v>
      </c>
      <c r="F515" s="118">
        <v>0.2</v>
      </c>
      <c r="G515" s="773"/>
      <c r="H515" s="1"/>
      <c r="I515" s="1"/>
    </row>
    <row r="516" spans="1:9" ht="18" customHeight="1">
      <c r="A516" s="677" t="s">
        <v>727</v>
      </c>
      <c r="B516" s="60" t="s">
        <v>728</v>
      </c>
      <c r="C516" s="321" t="s">
        <v>522</v>
      </c>
      <c r="D516" s="36" t="s">
        <v>335</v>
      </c>
      <c r="E516" s="378">
        <f>'Прайс рабочий'!I509/'Экспорт дол'!$F$18</f>
        <v>0.19271948608137046</v>
      </c>
      <c r="F516" s="118">
        <v>0.21318681318681318</v>
      </c>
      <c r="G516" s="773"/>
      <c r="H516" s="1"/>
      <c r="I516" s="1"/>
    </row>
    <row r="517" spans="1:9" ht="27" customHeight="1">
      <c r="A517" s="574"/>
      <c r="B517" s="60" t="s">
        <v>729</v>
      </c>
      <c r="C517" s="321" t="s">
        <v>522</v>
      </c>
      <c r="D517" s="36" t="s">
        <v>337</v>
      </c>
      <c r="E517" s="378">
        <f>'Прайс рабочий'!I510/'Экспорт дол'!$F$18</f>
        <v>0.28479657387580298</v>
      </c>
      <c r="F517" s="118">
        <v>0.31428571428571428</v>
      </c>
      <c r="G517" s="774"/>
    </row>
    <row r="518" spans="1:9" ht="41.45" customHeight="1">
      <c r="A518" s="618" t="s">
        <v>730</v>
      </c>
      <c r="B518" s="801"/>
      <c r="C518" s="801"/>
      <c r="D518" s="801"/>
      <c r="E518" s="123"/>
      <c r="F518" s="123"/>
      <c r="G518" s="83"/>
    </row>
    <row r="519" spans="1:9" ht="45" customHeight="1">
      <c r="A519" s="105" t="s">
        <v>731</v>
      </c>
      <c r="B519" s="322" t="s">
        <v>732</v>
      </c>
      <c r="C519" s="323" t="s">
        <v>733</v>
      </c>
      <c r="D519" s="107"/>
      <c r="E519" s="378">
        <f>'Прайс рабочий'!I512/'Экспорт дол'!$F$18</f>
        <v>2.1413276231263382E-2</v>
      </c>
      <c r="F519" s="474">
        <v>4.501098901098901E-2</v>
      </c>
      <c r="G519" s="829"/>
    </row>
    <row r="520" spans="1:9" ht="19.5" customHeight="1">
      <c r="A520" s="105" t="s">
        <v>731</v>
      </c>
      <c r="B520" s="322" t="s">
        <v>732</v>
      </c>
      <c r="C520" s="323" t="s">
        <v>734</v>
      </c>
      <c r="D520" s="107"/>
      <c r="E520" s="378">
        <f>'Прайс рабочий'!I513/'Экспорт дол'!$F$18</f>
        <v>2.3554603854389723E-2</v>
      </c>
      <c r="F520" s="474">
        <v>5.3604395604395609E-2</v>
      </c>
      <c r="G520" s="830"/>
      <c r="H520" s="1"/>
      <c r="I520" s="1"/>
    </row>
    <row r="521" spans="1:9" ht="19.5" customHeight="1">
      <c r="A521" s="61"/>
      <c r="B521" s="62"/>
      <c r="C521" s="63"/>
      <c r="D521" s="64"/>
      <c r="E521" s="384"/>
      <c r="F521" s="124"/>
      <c r="G521" s="10"/>
      <c r="H521" s="1"/>
      <c r="I521" s="1"/>
    </row>
    <row r="522" spans="1:9" ht="19.5" customHeight="1">
      <c r="A522" s="68" t="s">
        <v>735</v>
      </c>
      <c r="B522" s="69"/>
      <c r="C522" s="324"/>
      <c r="D522" s="70"/>
      <c r="E522" s="385"/>
      <c r="F522" s="71"/>
      <c r="G522" s="5"/>
      <c r="H522" s="1"/>
      <c r="I522" s="1"/>
    </row>
    <row r="523" spans="1:9" ht="19.5" customHeight="1">
      <c r="A523" s="73" t="s">
        <v>736</v>
      </c>
      <c r="B523" s="74"/>
      <c r="C523" s="74"/>
      <c r="D523" s="73"/>
      <c r="E523" s="386"/>
      <c r="F523" s="75"/>
      <c r="G523" s="5"/>
      <c r="H523" s="1"/>
      <c r="I523" s="1"/>
    </row>
    <row r="524" spans="1:9" ht="19.5" customHeight="1">
      <c r="A524" s="73" t="s">
        <v>737</v>
      </c>
      <c r="B524" s="74"/>
      <c r="C524" s="74"/>
      <c r="D524" s="73"/>
      <c r="E524" s="386"/>
      <c r="F524" s="74"/>
      <c r="G524" s="5"/>
      <c r="H524" s="1"/>
      <c r="I524" s="1"/>
    </row>
    <row r="525" spans="1:9" ht="19.5" customHeight="1">
      <c r="A525" s="73" t="s">
        <v>738</v>
      </c>
      <c r="B525" s="74"/>
      <c r="C525" s="74"/>
      <c r="D525" s="73"/>
      <c r="E525" s="386"/>
      <c r="F525" s="74"/>
      <c r="G525" s="5"/>
      <c r="H525" s="1"/>
      <c r="I525" s="1"/>
    </row>
    <row r="526" spans="1:9" ht="19.5" customHeight="1">
      <c r="A526" s="76" t="s">
        <v>739</v>
      </c>
      <c r="B526" s="325"/>
      <c r="C526" s="74"/>
      <c r="D526" s="76"/>
      <c r="E526" s="387"/>
      <c r="F526" s="77"/>
      <c r="G526" s="5"/>
      <c r="H526" s="1"/>
      <c r="I526" s="1"/>
    </row>
    <row r="527" spans="1:9" ht="19.5" customHeight="1">
      <c r="A527" s="76" t="s">
        <v>740</v>
      </c>
      <c r="B527" s="77"/>
      <c r="C527" s="74"/>
      <c r="D527" s="76"/>
      <c r="E527" s="387"/>
      <c r="F527" s="77"/>
      <c r="G527" s="1"/>
      <c r="H527" s="1"/>
      <c r="I527" s="1"/>
    </row>
    <row r="528" spans="1:9" ht="19.5" customHeight="1">
      <c r="A528" s="73"/>
      <c r="B528" s="74"/>
      <c r="C528" s="74"/>
      <c r="D528" s="73"/>
      <c r="E528" s="386"/>
      <c r="F528" s="74"/>
      <c r="G528" s="1"/>
      <c r="H528" s="1"/>
      <c r="I528" s="1"/>
    </row>
    <row r="529" spans="1:9" ht="19.5" customHeight="1">
      <c r="A529" s="5"/>
      <c r="B529" s="2"/>
      <c r="C529" s="3"/>
      <c r="D529" s="10"/>
      <c r="E529" s="376"/>
      <c r="F529" s="4"/>
      <c r="G529" s="5"/>
      <c r="H529" s="1"/>
      <c r="I529" s="1"/>
    </row>
    <row r="530" spans="1:9" ht="19.5" customHeight="1">
      <c r="A530" s="5"/>
      <c r="B530" s="2"/>
      <c r="C530" s="3"/>
      <c r="D530" s="10"/>
      <c r="E530" s="376"/>
      <c r="F530" s="4"/>
      <c r="G530" s="5"/>
      <c r="H530" s="1"/>
      <c r="I530" s="1"/>
    </row>
    <row r="531" spans="1:9" ht="19.5" customHeight="1">
      <c r="A531" s="78" t="s">
        <v>741</v>
      </c>
      <c r="B531" s="2"/>
      <c r="C531" s="80" t="s">
        <v>742</v>
      </c>
      <c r="D531" s="10"/>
      <c r="E531" s="376"/>
      <c r="F531" s="4"/>
      <c r="G531" s="1"/>
      <c r="H531" s="1"/>
      <c r="I531" s="1"/>
    </row>
    <row r="532" spans="1:9" ht="19.5" customHeight="1">
      <c r="A532" s="5"/>
      <c r="B532" s="2"/>
      <c r="C532" s="3"/>
      <c r="D532" s="10"/>
      <c r="E532" s="376"/>
      <c r="F532" s="4"/>
      <c r="G532" s="5"/>
      <c r="H532" s="1"/>
      <c r="I532" s="1"/>
    </row>
    <row r="533" spans="1:9" ht="19.5" customHeight="1">
      <c r="A533" s="78" t="s">
        <v>743</v>
      </c>
      <c r="B533" s="2"/>
      <c r="C533" s="80" t="s">
        <v>744</v>
      </c>
      <c r="D533" s="10"/>
      <c r="E533" s="376"/>
      <c r="F533" s="4"/>
      <c r="G533" s="1"/>
      <c r="H533" s="1"/>
      <c r="I533" s="1"/>
    </row>
    <row r="534" spans="1:9" ht="19.5" customHeight="1">
      <c r="A534" s="5"/>
      <c r="B534" s="2"/>
      <c r="C534" s="2"/>
      <c r="D534" s="10"/>
      <c r="E534" s="376"/>
      <c r="F534" s="4"/>
      <c r="G534" s="1"/>
      <c r="H534" s="1"/>
      <c r="I534" s="1"/>
    </row>
    <row r="535" spans="1:9" ht="19.5" customHeight="1">
      <c r="A535" s="81" t="s">
        <v>745</v>
      </c>
      <c r="B535" s="2"/>
      <c r="C535" s="80" t="s">
        <v>746</v>
      </c>
      <c r="D535" s="10"/>
      <c r="E535" s="376"/>
      <c r="F535" s="4"/>
      <c r="G535" s="1"/>
      <c r="H535" s="1"/>
      <c r="I535" s="1"/>
    </row>
    <row r="536" spans="1:9" ht="19.5" customHeight="1">
      <c r="A536" s="5"/>
      <c r="B536" s="2"/>
      <c r="C536" s="2"/>
      <c r="D536" s="10"/>
      <c r="E536" s="376"/>
      <c r="F536" s="114"/>
      <c r="G536" s="1"/>
      <c r="H536" s="1"/>
      <c r="I536" s="1"/>
    </row>
    <row r="537" spans="1:9" ht="19.5" customHeight="1">
      <c r="A537" s="78"/>
      <c r="B537" s="2"/>
      <c r="C537" s="80"/>
      <c r="D537" s="10"/>
      <c r="E537" s="376"/>
      <c r="F537" s="114"/>
      <c r="G537" s="1"/>
      <c r="H537" s="1"/>
      <c r="I537" s="1"/>
    </row>
    <row r="538" spans="1:9" ht="19.5" customHeight="1">
      <c r="A538" s="5"/>
      <c r="B538" s="2"/>
      <c r="C538" s="3"/>
      <c r="D538" s="10"/>
      <c r="E538" s="376"/>
      <c r="F538" s="114"/>
      <c r="G538" s="5"/>
      <c r="H538" s="1"/>
      <c r="I538" s="1"/>
    </row>
    <row r="539" spans="1:9" ht="19.5" customHeight="1">
      <c r="A539" s="5"/>
      <c r="B539" s="2"/>
      <c r="C539" s="3"/>
      <c r="D539" s="10"/>
      <c r="E539" s="376"/>
      <c r="F539" s="114"/>
      <c r="G539" s="5"/>
      <c r="H539" s="1"/>
      <c r="I539" s="1"/>
    </row>
    <row r="540" spans="1:9" ht="19.5" customHeight="1">
      <c r="A540" s="5"/>
      <c r="B540" s="2"/>
      <c r="C540" s="3"/>
      <c r="D540" s="10"/>
      <c r="E540" s="376"/>
      <c r="F540" s="114"/>
      <c r="G540" s="5"/>
      <c r="H540" s="1"/>
      <c r="I540" s="1"/>
    </row>
    <row r="541" spans="1:9" ht="19.5" customHeight="1">
      <c r="A541" s="5"/>
      <c r="B541" s="2"/>
      <c r="C541" s="3"/>
      <c r="D541" s="10"/>
      <c r="E541" s="376"/>
      <c r="F541" s="114"/>
      <c r="G541" s="5"/>
      <c r="H541" s="1"/>
      <c r="I541" s="1"/>
    </row>
    <row r="542" spans="1:9" ht="19.5" customHeight="1">
      <c r="A542" s="5"/>
      <c r="B542" s="2"/>
      <c r="C542" s="3"/>
      <c r="D542" s="10"/>
      <c r="E542" s="376"/>
      <c r="F542" s="114"/>
      <c r="G542" s="5"/>
      <c r="H542" s="1"/>
      <c r="I542" s="1"/>
    </row>
    <row r="543" spans="1:9" ht="19.5" customHeight="1">
      <c r="A543" s="5"/>
      <c r="B543" s="2"/>
      <c r="C543" s="3"/>
      <c r="D543" s="10"/>
      <c r="E543" s="376"/>
      <c r="F543" s="114"/>
      <c r="G543" s="5"/>
      <c r="H543" s="1"/>
      <c r="I543" s="1"/>
    </row>
    <row r="544" spans="1:9" ht="19.5" customHeight="1">
      <c r="A544" s="5"/>
      <c r="B544" s="2"/>
      <c r="C544" s="3"/>
      <c r="D544" s="10"/>
      <c r="E544" s="376"/>
      <c r="F544" s="114"/>
      <c r="G544" s="5"/>
      <c r="H544" s="1"/>
      <c r="I544" s="1"/>
    </row>
    <row r="545" spans="1:9" ht="19.5" customHeight="1">
      <c r="A545" s="5"/>
      <c r="B545" s="2"/>
      <c r="C545" s="3"/>
      <c r="D545" s="10"/>
      <c r="E545" s="376"/>
      <c r="F545" s="114"/>
      <c r="G545" s="5"/>
      <c r="H545" s="1"/>
      <c r="I545" s="1"/>
    </row>
    <row r="546" spans="1:9" ht="19.5" customHeight="1">
      <c r="A546" s="5"/>
      <c r="B546" s="2"/>
      <c r="C546" s="3"/>
      <c r="D546" s="10"/>
      <c r="E546" s="376"/>
      <c r="F546" s="114"/>
      <c r="G546" s="5"/>
      <c r="H546" s="1"/>
      <c r="I546" s="1"/>
    </row>
    <row r="547" spans="1:9" ht="19.5" customHeight="1">
      <c r="A547" s="5"/>
      <c r="B547" s="2"/>
      <c r="C547" s="3"/>
      <c r="D547" s="10"/>
      <c r="E547" s="376"/>
      <c r="F547" s="114"/>
      <c r="G547" s="5"/>
      <c r="H547" s="1"/>
      <c r="I547" s="1"/>
    </row>
    <row r="548" spans="1:9" ht="19.5" customHeight="1">
      <c r="A548" s="5"/>
      <c r="B548" s="2"/>
      <c r="C548" s="3"/>
      <c r="D548" s="10"/>
      <c r="E548" s="376"/>
      <c r="F548" s="114"/>
      <c r="G548" s="5"/>
      <c r="H548" s="1"/>
      <c r="I548" s="1"/>
    </row>
    <row r="549" spans="1:9" ht="19.5" customHeight="1">
      <c r="A549" s="5"/>
      <c r="B549" s="2"/>
      <c r="C549" s="3"/>
      <c r="D549" s="10"/>
      <c r="E549" s="376"/>
      <c r="F549" s="114"/>
      <c r="G549" s="5"/>
      <c r="H549" s="1"/>
      <c r="I549" s="1"/>
    </row>
    <row r="550" spans="1:9" ht="19.5" customHeight="1">
      <c r="A550" s="5"/>
      <c r="B550" s="2"/>
      <c r="C550" s="3"/>
      <c r="D550" s="10"/>
      <c r="E550" s="376"/>
      <c r="F550" s="114"/>
      <c r="G550" s="5"/>
      <c r="H550" s="1"/>
      <c r="I550" s="1"/>
    </row>
    <row r="551" spans="1:9" ht="19.5" customHeight="1">
      <c r="A551" s="5"/>
      <c r="B551" s="2"/>
      <c r="C551" s="3"/>
      <c r="D551" s="10"/>
      <c r="E551" s="376"/>
      <c r="F551" s="114"/>
      <c r="G551" s="5"/>
      <c r="H551" s="1"/>
      <c r="I551" s="1"/>
    </row>
    <row r="552" spans="1:9" ht="19.5" customHeight="1">
      <c r="A552" s="5"/>
      <c r="B552" s="2"/>
      <c r="C552" s="3"/>
      <c r="D552" s="10"/>
      <c r="E552" s="376"/>
      <c r="F552" s="114"/>
      <c r="G552" s="5"/>
      <c r="H552" s="1"/>
      <c r="I552" s="1"/>
    </row>
    <row r="553" spans="1:9" ht="19.5" customHeight="1">
      <c r="A553" s="5"/>
      <c r="B553" s="2"/>
      <c r="C553" s="3"/>
      <c r="D553" s="10"/>
      <c r="E553" s="376"/>
      <c r="F553" s="114"/>
      <c r="G553" s="5"/>
      <c r="H553" s="1"/>
      <c r="I553" s="1"/>
    </row>
    <row r="554" spans="1:9" ht="19.5" customHeight="1">
      <c r="A554" s="5"/>
      <c r="B554" s="2"/>
      <c r="C554" s="3"/>
      <c r="D554" s="10"/>
      <c r="E554" s="376"/>
      <c r="F554" s="114"/>
      <c r="G554" s="5"/>
      <c r="H554" s="1"/>
      <c r="I554" s="1"/>
    </row>
    <row r="555" spans="1:9" ht="19.5" customHeight="1">
      <c r="A555" s="5"/>
      <c r="B555" s="2"/>
      <c r="C555" s="3"/>
      <c r="D555" s="10"/>
      <c r="E555" s="376"/>
      <c r="F555" s="114"/>
      <c r="G555" s="5"/>
      <c r="H555" s="1"/>
      <c r="I555" s="1"/>
    </row>
    <row r="556" spans="1:9" ht="19.5" customHeight="1">
      <c r="A556" s="5"/>
      <c r="B556" s="2"/>
      <c r="C556" s="3"/>
      <c r="D556" s="10"/>
      <c r="E556" s="376"/>
      <c r="F556" s="114"/>
      <c r="G556" s="5"/>
      <c r="H556" s="1"/>
      <c r="I556" s="1"/>
    </row>
    <row r="557" spans="1:9" ht="19.5" customHeight="1">
      <c r="A557" s="5"/>
      <c r="B557" s="2"/>
      <c r="C557" s="3"/>
      <c r="D557" s="10"/>
      <c r="E557" s="376"/>
      <c r="F557" s="114"/>
      <c r="G557" s="5"/>
      <c r="H557" s="1"/>
      <c r="I557" s="1"/>
    </row>
    <row r="558" spans="1:9" ht="19.5" customHeight="1">
      <c r="A558" s="5"/>
      <c r="B558" s="2"/>
      <c r="C558" s="3"/>
      <c r="D558" s="10"/>
      <c r="E558" s="376"/>
      <c r="F558" s="114"/>
      <c r="G558" s="5"/>
      <c r="H558" s="1"/>
      <c r="I558" s="1"/>
    </row>
    <row r="559" spans="1:9" ht="19.5" customHeight="1">
      <c r="A559" s="5"/>
      <c r="B559" s="2"/>
      <c r="C559" s="3"/>
      <c r="D559" s="10"/>
      <c r="E559" s="376"/>
      <c r="F559" s="114"/>
      <c r="G559" s="5"/>
      <c r="H559" s="1"/>
      <c r="I559" s="1"/>
    </row>
    <row r="560" spans="1:9" ht="19.5" customHeight="1">
      <c r="A560" s="5"/>
      <c r="B560" s="2"/>
      <c r="C560" s="3"/>
      <c r="D560" s="10"/>
      <c r="E560" s="376"/>
      <c r="F560" s="114"/>
      <c r="G560" s="5"/>
      <c r="H560" s="1"/>
      <c r="I560" s="1"/>
    </row>
    <row r="561" spans="1:9" ht="19.5" customHeight="1">
      <c r="A561" s="5"/>
      <c r="B561" s="2"/>
      <c r="C561" s="3"/>
      <c r="D561" s="10"/>
      <c r="E561" s="376"/>
      <c r="F561" s="114"/>
      <c r="G561" s="5"/>
      <c r="H561" s="1"/>
      <c r="I561" s="1"/>
    </row>
    <row r="562" spans="1:9" ht="19.5" customHeight="1">
      <c r="A562" s="5"/>
      <c r="B562" s="2"/>
      <c r="C562" s="3"/>
      <c r="D562" s="10"/>
      <c r="E562" s="376"/>
      <c r="F562" s="114"/>
      <c r="G562" s="5"/>
      <c r="H562" s="1"/>
      <c r="I562" s="1"/>
    </row>
    <row r="563" spans="1:9" ht="19.5" customHeight="1">
      <c r="A563" s="5"/>
      <c r="B563" s="2"/>
      <c r="C563" s="3"/>
      <c r="D563" s="10"/>
      <c r="E563" s="376"/>
      <c r="F563" s="114"/>
      <c r="G563" s="5"/>
      <c r="H563" s="1"/>
      <c r="I563" s="1"/>
    </row>
    <row r="564" spans="1:9" ht="19.5" customHeight="1">
      <c r="A564" s="5"/>
      <c r="B564" s="2"/>
      <c r="C564" s="3"/>
      <c r="D564" s="10"/>
      <c r="E564" s="376"/>
      <c r="F564" s="114"/>
      <c r="G564" s="5"/>
      <c r="H564" s="1"/>
      <c r="I564" s="1"/>
    </row>
    <row r="565" spans="1:9" ht="19.5" customHeight="1">
      <c r="A565" s="5"/>
      <c r="B565" s="2"/>
      <c r="C565" s="3"/>
      <c r="D565" s="10"/>
      <c r="E565" s="376"/>
      <c r="F565" s="114"/>
      <c r="G565" s="5"/>
      <c r="H565" s="1"/>
      <c r="I565" s="1"/>
    </row>
    <row r="566" spans="1:9" ht="19.5" customHeight="1">
      <c r="A566" s="5"/>
      <c r="B566" s="2"/>
      <c r="C566" s="3"/>
      <c r="D566" s="10"/>
      <c r="E566" s="376"/>
      <c r="F566" s="114"/>
      <c r="G566" s="5"/>
      <c r="H566" s="1"/>
      <c r="I566" s="1"/>
    </row>
    <row r="567" spans="1:9" ht="19.5" customHeight="1">
      <c r="A567" s="5"/>
      <c r="B567" s="2"/>
      <c r="C567" s="3"/>
      <c r="D567" s="10"/>
      <c r="E567" s="376"/>
      <c r="F567" s="114"/>
      <c r="G567" s="5"/>
      <c r="H567" s="1"/>
      <c r="I567" s="1"/>
    </row>
    <row r="568" spans="1:9" ht="19.5" customHeight="1">
      <c r="A568" s="5"/>
      <c r="B568" s="2"/>
      <c r="C568" s="3"/>
      <c r="D568" s="10"/>
      <c r="E568" s="376"/>
      <c r="F568" s="114"/>
      <c r="G568" s="5"/>
      <c r="H568" s="1"/>
      <c r="I568" s="1"/>
    </row>
    <row r="569" spans="1:9" ht="19.5" customHeight="1">
      <c r="A569" s="5"/>
      <c r="B569" s="2"/>
      <c r="C569" s="3"/>
      <c r="D569" s="10"/>
      <c r="E569" s="376"/>
      <c r="F569" s="114"/>
      <c r="G569" s="5"/>
      <c r="H569" s="1"/>
      <c r="I569" s="1"/>
    </row>
    <row r="570" spans="1:9" ht="19.5" customHeight="1">
      <c r="A570" s="5"/>
      <c r="B570" s="2"/>
      <c r="C570" s="3"/>
      <c r="D570" s="10"/>
      <c r="E570" s="376"/>
      <c r="F570" s="114"/>
      <c r="G570" s="5"/>
      <c r="H570" s="1"/>
      <c r="I570" s="1"/>
    </row>
    <row r="571" spans="1:9" ht="19.5" customHeight="1">
      <c r="A571" s="5"/>
      <c r="B571" s="2"/>
      <c r="C571" s="3"/>
      <c r="D571" s="10"/>
      <c r="E571" s="376"/>
      <c r="F571" s="114"/>
      <c r="G571" s="5"/>
      <c r="H571" s="1"/>
      <c r="I571" s="1"/>
    </row>
    <row r="572" spans="1:9" ht="19.5" customHeight="1">
      <c r="A572" s="5"/>
      <c r="B572" s="2"/>
      <c r="C572" s="3"/>
      <c r="D572" s="10"/>
      <c r="E572" s="376"/>
      <c r="F572" s="114"/>
      <c r="G572" s="5"/>
      <c r="H572" s="1"/>
      <c r="I572" s="1"/>
    </row>
    <row r="573" spans="1:9" ht="19.5" customHeight="1">
      <c r="A573" s="5"/>
      <c r="B573" s="2"/>
      <c r="C573" s="3"/>
      <c r="D573" s="10"/>
      <c r="E573" s="376"/>
      <c r="F573" s="114"/>
      <c r="G573" s="5"/>
      <c r="H573" s="1"/>
      <c r="I573" s="1"/>
    </row>
    <row r="574" spans="1:9" ht="19.5" customHeight="1">
      <c r="A574" s="5"/>
      <c r="B574" s="2"/>
      <c r="C574" s="3"/>
      <c r="D574" s="10"/>
      <c r="E574" s="376"/>
      <c r="F574" s="114"/>
      <c r="G574" s="5"/>
      <c r="H574" s="1"/>
      <c r="I574" s="1"/>
    </row>
    <row r="575" spans="1:9" ht="19.5" customHeight="1">
      <c r="A575" s="5"/>
      <c r="B575" s="2"/>
      <c r="C575" s="3"/>
      <c r="D575" s="10"/>
      <c r="E575" s="376"/>
      <c r="F575" s="114"/>
      <c r="G575" s="5"/>
      <c r="H575" s="1"/>
      <c r="I575" s="1"/>
    </row>
    <row r="576" spans="1:9" ht="19.5" customHeight="1">
      <c r="A576" s="5"/>
      <c r="B576" s="2"/>
      <c r="C576" s="3"/>
      <c r="D576" s="10"/>
      <c r="E576" s="376"/>
      <c r="F576" s="114"/>
      <c r="G576" s="5"/>
      <c r="H576" s="1"/>
      <c r="I576" s="1"/>
    </row>
    <row r="577" spans="1:9" ht="19.5" customHeight="1">
      <c r="A577" s="5"/>
      <c r="B577" s="2"/>
      <c r="C577" s="3"/>
      <c r="D577" s="10"/>
      <c r="E577" s="376"/>
      <c r="F577" s="114"/>
      <c r="G577" s="5"/>
      <c r="H577" s="1"/>
      <c r="I577" s="1"/>
    </row>
    <row r="578" spans="1:9" ht="19.5" customHeight="1">
      <c r="A578" s="5"/>
      <c r="B578" s="2"/>
      <c r="C578" s="3"/>
      <c r="D578" s="10"/>
      <c r="E578" s="376"/>
      <c r="F578" s="114"/>
      <c r="G578" s="5"/>
      <c r="H578" s="1"/>
      <c r="I578" s="1"/>
    </row>
    <row r="579" spans="1:9" ht="19.5" customHeight="1">
      <c r="A579" s="5"/>
      <c r="B579" s="2"/>
      <c r="C579" s="3"/>
      <c r="D579" s="10"/>
      <c r="E579" s="376"/>
      <c r="F579" s="114"/>
      <c r="G579" s="5"/>
      <c r="H579" s="1"/>
      <c r="I579" s="1"/>
    </row>
    <row r="580" spans="1:9" ht="19.5" customHeight="1">
      <c r="A580" s="5"/>
      <c r="B580" s="2"/>
      <c r="C580" s="3"/>
      <c r="D580" s="10"/>
      <c r="E580" s="376"/>
      <c r="F580" s="114"/>
      <c r="G580" s="5"/>
      <c r="H580" s="1"/>
      <c r="I580" s="1"/>
    </row>
    <row r="581" spans="1:9" ht="19.5" customHeight="1">
      <c r="A581" s="5"/>
      <c r="B581" s="2"/>
      <c r="C581" s="3"/>
      <c r="D581" s="10"/>
      <c r="E581" s="376"/>
      <c r="F581" s="114"/>
      <c r="G581" s="5"/>
      <c r="H581" s="1"/>
      <c r="I581" s="1"/>
    </row>
    <row r="582" spans="1:9" ht="19.5" customHeight="1">
      <c r="A582" s="5"/>
      <c r="B582" s="2"/>
      <c r="C582" s="3"/>
      <c r="D582" s="10"/>
      <c r="E582" s="376"/>
      <c r="F582" s="114"/>
      <c r="G582" s="5"/>
      <c r="H582" s="1"/>
      <c r="I582" s="1"/>
    </row>
    <row r="583" spans="1:9" ht="19.5" customHeight="1">
      <c r="A583" s="5"/>
      <c r="B583" s="2"/>
      <c r="C583" s="3"/>
      <c r="D583" s="10"/>
      <c r="E583" s="376"/>
      <c r="F583" s="114"/>
      <c r="G583" s="5"/>
      <c r="H583" s="1"/>
      <c r="I583" s="1"/>
    </row>
    <row r="584" spans="1:9" ht="19.5" customHeight="1">
      <c r="A584" s="5"/>
      <c r="B584" s="2"/>
      <c r="C584" s="3"/>
      <c r="D584" s="10"/>
      <c r="E584" s="376"/>
      <c r="F584" s="114"/>
      <c r="G584" s="5"/>
      <c r="H584" s="1"/>
      <c r="I584" s="1"/>
    </row>
    <row r="585" spans="1:9" ht="19.5" customHeight="1">
      <c r="A585" s="5"/>
      <c r="B585" s="2"/>
      <c r="C585" s="3"/>
      <c r="D585" s="10"/>
      <c r="E585" s="376"/>
      <c r="F585" s="114"/>
      <c r="G585" s="5"/>
      <c r="H585" s="1"/>
      <c r="I585" s="1"/>
    </row>
    <row r="586" spans="1:9" ht="19.5" customHeight="1">
      <c r="A586" s="5"/>
      <c r="B586" s="2"/>
      <c r="C586" s="3"/>
      <c r="D586" s="10"/>
      <c r="E586" s="376"/>
      <c r="F586" s="114"/>
      <c r="G586" s="5"/>
      <c r="H586" s="1"/>
      <c r="I586" s="1"/>
    </row>
    <row r="587" spans="1:9" ht="19.5" customHeight="1">
      <c r="A587" s="5"/>
      <c r="B587" s="2"/>
      <c r="C587" s="3"/>
      <c r="D587" s="10"/>
      <c r="E587" s="376"/>
      <c r="F587" s="114"/>
      <c r="G587" s="5"/>
      <c r="H587" s="1"/>
      <c r="I587" s="1"/>
    </row>
    <row r="588" spans="1:9" ht="19.5" customHeight="1">
      <c r="A588" s="5"/>
      <c r="B588" s="2"/>
      <c r="C588" s="3"/>
      <c r="D588" s="10"/>
      <c r="E588" s="376"/>
      <c r="F588" s="114"/>
      <c r="G588" s="5"/>
      <c r="H588" s="1"/>
      <c r="I588" s="1"/>
    </row>
    <row r="589" spans="1:9" ht="19.5" customHeight="1">
      <c r="A589" s="5"/>
      <c r="B589" s="2"/>
      <c r="C589" s="3"/>
      <c r="D589" s="10"/>
      <c r="E589" s="376"/>
      <c r="F589" s="114"/>
      <c r="G589" s="5"/>
      <c r="H589" s="1"/>
      <c r="I589" s="1"/>
    </row>
    <row r="590" spans="1:9" ht="19.5" customHeight="1">
      <c r="A590" s="5"/>
      <c r="B590" s="2"/>
      <c r="C590" s="3"/>
      <c r="D590" s="10"/>
      <c r="E590" s="376"/>
      <c r="F590" s="114"/>
      <c r="G590" s="5"/>
      <c r="H590" s="1"/>
      <c r="I590" s="1"/>
    </row>
    <row r="591" spans="1:9" ht="19.5" customHeight="1">
      <c r="A591" s="5"/>
      <c r="B591" s="2"/>
      <c r="C591" s="3"/>
      <c r="D591" s="10"/>
      <c r="E591" s="376"/>
      <c r="F591" s="114"/>
      <c r="G591" s="5"/>
      <c r="H591" s="1"/>
      <c r="I591" s="1"/>
    </row>
    <row r="592" spans="1:9" ht="19.5" customHeight="1">
      <c r="A592" s="5"/>
      <c r="B592" s="2"/>
      <c r="C592" s="3"/>
      <c r="D592" s="10"/>
      <c r="E592" s="376"/>
      <c r="F592" s="114"/>
      <c r="G592" s="5"/>
      <c r="H592" s="1"/>
      <c r="I592" s="1"/>
    </row>
    <row r="593" spans="1:9" ht="19.5" customHeight="1">
      <c r="A593" s="5"/>
      <c r="B593" s="2"/>
      <c r="C593" s="3"/>
      <c r="D593" s="10"/>
      <c r="E593" s="376"/>
      <c r="F593" s="114"/>
      <c r="G593" s="5"/>
      <c r="H593" s="1"/>
      <c r="I593" s="1"/>
    </row>
    <row r="594" spans="1:9" ht="19.5" customHeight="1">
      <c r="A594" s="5"/>
      <c r="B594" s="2"/>
      <c r="C594" s="3"/>
      <c r="D594" s="10"/>
      <c r="E594" s="376"/>
      <c r="F594" s="114"/>
      <c r="G594" s="5"/>
      <c r="H594" s="1"/>
      <c r="I594" s="1"/>
    </row>
    <row r="595" spans="1:9" ht="19.5" customHeight="1">
      <c r="A595" s="5"/>
      <c r="B595" s="2"/>
      <c r="C595" s="3"/>
      <c r="D595" s="10"/>
      <c r="E595" s="376"/>
      <c r="F595" s="114"/>
      <c r="G595" s="5"/>
      <c r="H595" s="1"/>
      <c r="I595" s="1"/>
    </row>
    <row r="596" spans="1:9" ht="19.5" customHeight="1">
      <c r="A596" s="5"/>
      <c r="B596" s="2"/>
      <c r="C596" s="3"/>
      <c r="D596" s="10"/>
      <c r="E596" s="376"/>
      <c r="F596" s="114"/>
      <c r="G596" s="5"/>
      <c r="H596" s="1"/>
      <c r="I596" s="1"/>
    </row>
    <row r="597" spans="1:9" ht="19.5" customHeight="1">
      <c r="A597" s="5"/>
      <c r="B597" s="2"/>
      <c r="C597" s="3"/>
      <c r="D597" s="10"/>
      <c r="E597" s="376"/>
      <c r="F597" s="114"/>
      <c r="G597" s="5"/>
      <c r="H597" s="1"/>
      <c r="I597" s="1"/>
    </row>
    <row r="598" spans="1:9" ht="19.5" customHeight="1">
      <c r="A598" s="5"/>
      <c r="B598" s="2"/>
      <c r="C598" s="3"/>
      <c r="D598" s="10"/>
      <c r="E598" s="376"/>
      <c r="F598" s="114"/>
      <c r="G598" s="5"/>
      <c r="H598" s="1"/>
      <c r="I598" s="1"/>
    </row>
    <row r="599" spans="1:9" ht="19.5" customHeight="1">
      <c r="A599" s="5"/>
      <c r="B599" s="2"/>
      <c r="C599" s="3"/>
      <c r="D599" s="10"/>
      <c r="E599" s="376"/>
      <c r="F599" s="114"/>
      <c r="G599" s="5"/>
      <c r="H599" s="1"/>
      <c r="I599" s="1"/>
    </row>
    <row r="600" spans="1:9" ht="19.5" customHeight="1">
      <c r="A600" s="5"/>
      <c r="B600" s="2"/>
      <c r="C600" s="3"/>
      <c r="D600" s="10"/>
      <c r="E600" s="376"/>
      <c r="F600" s="114"/>
      <c r="G600" s="5"/>
      <c r="H600" s="1"/>
      <c r="I600" s="1"/>
    </row>
    <row r="601" spans="1:9" ht="19.5" customHeight="1">
      <c r="A601" s="5"/>
      <c r="B601" s="2"/>
      <c r="C601" s="3"/>
      <c r="D601" s="10"/>
      <c r="E601" s="376"/>
      <c r="F601" s="114"/>
      <c r="G601" s="5"/>
      <c r="H601" s="1"/>
      <c r="I601" s="1"/>
    </row>
    <row r="602" spans="1:9" ht="19.5" customHeight="1">
      <c r="A602" s="5"/>
      <c r="B602" s="2"/>
      <c r="C602" s="3"/>
      <c r="D602" s="10"/>
      <c r="E602" s="376"/>
      <c r="F602" s="114"/>
      <c r="G602" s="5"/>
      <c r="H602" s="1"/>
      <c r="I602" s="1"/>
    </row>
    <row r="603" spans="1:9" ht="19.5" customHeight="1">
      <c r="A603" s="5"/>
      <c r="B603" s="2"/>
      <c r="C603" s="3"/>
      <c r="D603" s="10"/>
      <c r="E603" s="376"/>
      <c r="F603" s="114"/>
      <c r="G603" s="5"/>
      <c r="H603" s="1"/>
      <c r="I603" s="1"/>
    </row>
    <row r="604" spans="1:9" ht="19.5" customHeight="1">
      <c r="A604" s="5"/>
      <c r="B604" s="2"/>
      <c r="C604" s="3"/>
      <c r="D604" s="10"/>
      <c r="E604" s="376"/>
      <c r="F604" s="114"/>
      <c r="G604" s="5"/>
      <c r="H604" s="1"/>
      <c r="I604" s="1"/>
    </row>
    <row r="605" spans="1:9" ht="19.5" customHeight="1">
      <c r="A605" s="5"/>
      <c r="B605" s="2"/>
      <c r="C605" s="3"/>
      <c r="D605" s="10"/>
      <c r="E605" s="376"/>
      <c r="F605" s="114"/>
      <c r="G605" s="5"/>
      <c r="H605" s="1"/>
      <c r="I605" s="1"/>
    </row>
    <row r="606" spans="1:9" ht="19.5" customHeight="1">
      <c r="A606" s="5"/>
      <c r="B606" s="2"/>
      <c r="C606" s="3"/>
      <c r="D606" s="10"/>
      <c r="E606" s="376"/>
      <c r="F606" s="114"/>
      <c r="G606" s="5"/>
      <c r="H606" s="1"/>
      <c r="I606" s="1"/>
    </row>
    <row r="607" spans="1:9" ht="19.5" customHeight="1">
      <c r="A607" s="5"/>
      <c r="B607" s="2"/>
      <c r="C607" s="3"/>
      <c r="D607" s="10"/>
      <c r="E607" s="376"/>
      <c r="F607" s="114"/>
      <c r="G607" s="5"/>
      <c r="H607" s="1"/>
      <c r="I607" s="1"/>
    </row>
    <row r="608" spans="1:9" ht="19.5" customHeight="1">
      <c r="A608" s="5"/>
      <c r="B608" s="2"/>
      <c r="C608" s="3"/>
      <c r="D608" s="10"/>
      <c r="E608" s="376"/>
      <c r="F608" s="114"/>
      <c r="G608" s="5"/>
      <c r="H608" s="1"/>
      <c r="I608" s="1"/>
    </row>
    <row r="609" spans="1:9" ht="19.5" customHeight="1">
      <c r="A609" s="5"/>
      <c r="B609" s="2"/>
      <c r="C609" s="3"/>
      <c r="D609" s="10"/>
      <c r="E609" s="376"/>
      <c r="F609" s="114"/>
      <c r="G609" s="5"/>
      <c r="H609" s="1"/>
      <c r="I609" s="1"/>
    </row>
    <row r="610" spans="1:9" ht="19.5" customHeight="1">
      <c r="A610" s="5"/>
      <c r="B610" s="2"/>
      <c r="C610" s="3"/>
      <c r="D610" s="10"/>
      <c r="E610" s="376"/>
      <c r="F610" s="114"/>
      <c r="G610" s="5"/>
      <c r="H610" s="1"/>
      <c r="I610" s="1"/>
    </row>
    <row r="611" spans="1:9" ht="19.5" customHeight="1">
      <c r="A611" s="5"/>
      <c r="B611" s="2"/>
      <c r="C611" s="3"/>
      <c r="D611" s="10"/>
      <c r="E611" s="376"/>
      <c r="F611" s="114"/>
      <c r="G611" s="5"/>
      <c r="H611" s="1"/>
      <c r="I611" s="1"/>
    </row>
    <row r="612" spans="1:9" ht="19.5" customHeight="1">
      <c r="A612" s="5"/>
      <c r="B612" s="2"/>
      <c r="C612" s="3"/>
      <c r="D612" s="10"/>
      <c r="E612" s="376"/>
      <c r="F612" s="114"/>
      <c r="G612" s="5"/>
      <c r="H612" s="1"/>
      <c r="I612" s="1"/>
    </row>
    <row r="613" spans="1:9" ht="19.5" customHeight="1">
      <c r="A613" s="5"/>
      <c r="B613" s="2"/>
      <c r="C613" s="3"/>
      <c r="D613" s="10"/>
      <c r="E613" s="376"/>
      <c r="F613" s="114"/>
      <c r="G613" s="5"/>
      <c r="H613" s="1"/>
      <c r="I613" s="1"/>
    </row>
    <row r="614" spans="1:9" ht="19.5" customHeight="1">
      <c r="A614" s="5"/>
      <c r="B614" s="2"/>
      <c r="C614" s="3"/>
      <c r="D614" s="10"/>
      <c r="E614" s="376"/>
      <c r="F614" s="114"/>
      <c r="G614" s="5"/>
      <c r="H614" s="1"/>
      <c r="I614" s="1"/>
    </row>
    <row r="615" spans="1:9" ht="19.5" customHeight="1">
      <c r="A615" s="5"/>
      <c r="B615" s="2"/>
      <c r="C615" s="3"/>
      <c r="D615" s="10"/>
      <c r="E615" s="376"/>
      <c r="F615" s="114"/>
      <c r="G615" s="5"/>
      <c r="H615" s="1"/>
      <c r="I615" s="1"/>
    </row>
    <row r="616" spans="1:9" ht="19.5" customHeight="1">
      <c r="A616" s="5"/>
      <c r="B616" s="2"/>
      <c r="C616" s="3"/>
      <c r="D616" s="10"/>
      <c r="E616" s="376"/>
      <c r="F616" s="114"/>
      <c r="G616" s="5"/>
      <c r="H616" s="1"/>
      <c r="I616" s="1"/>
    </row>
    <row r="617" spans="1:9" ht="19.5" customHeight="1">
      <c r="A617" s="5"/>
      <c r="B617" s="2"/>
      <c r="C617" s="3"/>
      <c r="D617" s="10"/>
      <c r="E617" s="376"/>
      <c r="F617" s="114"/>
      <c r="G617" s="5"/>
      <c r="H617" s="1"/>
      <c r="I617" s="1"/>
    </row>
    <row r="618" spans="1:9" ht="19.5" customHeight="1">
      <c r="A618" s="5"/>
      <c r="B618" s="2"/>
      <c r="C618" s="3"/>
      <c r="D618" s="10"/>
      <c r="E618" s="376"/>
      <c r="F618" s="114"/>
      <c r="G618" s="5"/>
      <c r="H618" s="1"/>
      <c r="I618" s="1"/>
    </row>
    <row r="619" spans="1:9" ht="19.5" customHeight="1">
      <c r="A619" s="5"/>
      <c r="B619" s="2"/>
      <c r="C619" s="3"/>
      <c r="D619" s="10"/>
      <c r="E619" s="376"/>
      <c r="F619" s="114"/>
      <c r="G619" s="5"/>
      <c r="H619" s="1"/>
      <c r="I619" s="1"/>
    </row>
    <row r="620" spans="1:9" ht="19.5" customHeight="1">
      <c r="A620" s="5"/>
      <c r="B620" s="2"/>
      <c r="C620" s="3"/>
      <c r="D620" s="10"/>
      <c r="E620" s="376"/>
      <c r="F620" s="114"/>
      <c r="G620" s="5"/>
      <c r="H620" s="1"/>
      <c r="I620" s="1"/>
    </row>
    <row r="621" spans="1:9" ht="19.5" customHeight="1">
      <c r="A621" s="5"/>
      <c r="B621" s="2"/>
      <c r="C621" s="3"/>
      <c r="D621" s="10"/>
      <c r="E621" s="376"/>
      <c r="F621" s="114"/>
      <c r="G621" s="5"/>
      <c r="H621" s="1"/>
      <c r="I621" s="1"/>
    </row>
    <row r="622" spans="1:9" ht="19.5" customHeight="1">
      <c r="A622" s="5"/>
      <c r="B622" s="2"/>
      <c r="C622" s="3"/>
      <c r="D622" s="10"/>
      <c r="E622" s="376"/>
      <c r="F622" s="114"/>
      <c r="G622" s="5"/>
      <c r="H622" s="1"/>
      <c r="I622" s="1"/>
    </row>
    <row r="623" spans="1:9" ht="19.5" customHeight="1">
      <c r="A623" s="5"/>
      <c r="B623" s="2"/>
      <c r="C623" s="3"/>
      <c r="D623" s="10"/>
      <c r="E623" s="376"/>
      <c r="F623" s="114"/>
      <c r="G623" s="5"/>
      <c r="H623" s="1"/>
      <c r="I623" s="1"/>
    </row>
    <row r="624" spans="1:9" ht="19.5" customHeight="1">
      <c r="A624" s="5"/>
      <c r="B624" s="2"/>
      <c r="C624" s="3"/>
      <c r="D624" s="10"/>
      <c r="E624" s="376"/>
      <c r="F624" s="114"/>
      <c r="G624" s="5"/>
      <c r="H624" s="1"/>
      <c r="I624" s="1"/>
    </row>
    <row r="625" spans="1:9" ht="19.5" customHeight="1">
      <c r="A625" s="5"/>
      <c r="B625" s="2"/>
      <c r="C625" s="3"/>
      <c r="D625" s="10"/>
      <c r="E625" s="376"/>
      <c r="F625" s="114"/>
      <c r="G625" s="5"/>
      <c r="H625" s="1"/>
      <c r="I625" s="1"/>
    </row>
    <row r="626" spans="1:9" ht="19.5" customHeight="1">
      <c r="A626" s="5"/>
      <c r="B626" s="2"/>
      <c r="C626" s="3"/>
      <c r="D626" s="10"/>
      <c r="E626" s="376"/>
      <c r="F626" s="114"/>
      <c r="G626" s="5"/>
      <c r="H626" s="1"/>
      <c r="I626" s="1"/>
    </row>
    <row r="627" spans="1:9" ht="19.5" customHeight="1">
      <c r="A627" s="5"/>
      <c r="B627" s="2"/>
      <c r="C627" s="3"/>
      <c r="D627" s="10"/>
      <c r="E627" s="376"/>
      <c r="F627" s="114"/>
      <c r="G627" s="5"/>
      <c r="H627" s="1"/>
      <c r="I627" s="1"/>
    </row>
    <row r="628" spans="1:9" ht="19.5" customHeight="1">
      <c r="A628" s="5"/>
      <c r="B628" s="2"/>
      <c r="C628" s="3"/>
      <c r="D628" s="10"/>
      <c r="E628" s="376"/>
      <c r="F628" s="114"/>
      <c r="G628" s="5"/>
      <c r="H628" s="1"/>
      <c r="I628" s="1"/>
    </row>
    <row r="629" spans="1:9" ht="19.5" customHeight="1">
      <c r="A629" s="5"/>
      <c r="B629" s="2"/>
      <c r="C629" s="3"/>
      <c r="D629" s="10"/>
      <c r="E629" s="376"/>
      <c r="F629" s="114"/>
      <c r="G629" s="5"/>
      <c r="H629" s="1"/>
      <c r="I629" s="1"/>
    </row>
    <row r="630" spans="1:9" ht="19.5" customHeight="1">
      <c r="A630" s="5"/>
      <c r="B630" s="2"/>
      <c r="C630" s="3"/>
      <c r="D630" s="10"/>
      <c r="E630" s="376"/>
      <c r="F630" s="114"/>
      <c r="G630" s="5"/>
      <c r="H630" s="1"/>
      <c r="I630" s="1"/>
    </row>
    <row r="631" spans="1:9" ht="19.5" customHeight="1">
      <c r="A631" s="5"/>
      <c r="B631" s="2"/>
      <c r="C631" s="3"/>
      <c r="D631" s="10"/>
      <c r="E631" s="376"/>
      <c r="F631" s="114"/>
      <c r="G631" s="5"/>
      <c r="H631" s="1"/>
      <c r="I631" s="1"/>
    </row>
    <row r="632" spans="1:9" ht="19.5" customHeight="1">
      <c r="A632" s="5"/>
      <c r="B632" s="2"/>
      <c r="C632" s="3"/>
      <c r="D632" s="10"/>
      <c r="E632" s="376"/>
      <c r="F632" s="114"/>
      <c r="G632" s="5"/>
      <c r="H632" s="1"/>
      <c r="I632" s="1"/>
    </row>
    <row r="633" spans="1:9" ht="19.5" customHeight="1">
      <c r="A633" s="5"/>
      <c r="B633" s="2"/>
      <c r="C633" s="3"/>
      <c r="D633" s="10"/>
      <c r="E633" s="376"/>
      <c r="F633" s="114"/>
      <c r="G633" s="5"/>
      <c r="H633" s="1"/>
      <c r="I633" s="1"/>
    </row>
    <row r="634" spans="1:9" ht="19.5" customHeight="1">
      <c r="A634" s="5"/>
      <c r="B634" s="2"/>
      <c r="C634" s="3"/>
      <c r="D634" s="10"/>
      <c r="E634" s="376"/>
      <c r="F634" s="114"/>
      <c r="G634" s="5"/>
      <c r="H634" s="1"/>
      <c r="I634" s="1"/>
    </row>
    <row r="635" spans="1:9" ht="19.5" customHeight="1">
      <c r="A635" s="5"/>
      <c r="B635" s="2"/>
      <c r="C635" s="3"/>
      <c r="D635" s="10"/>
      <c r="E635" s="376"/>
      <c r="F635" s="114"/>
      <c r="G635" s="5"/>
      <c r="H635" s="1"/>
      <c r="I635" s="1"/>
    </row>
    <row r="636" spans="1:9" ht="19.5" customHeight="1">
      <c r="A636" s="5"/>
      <c r="B636" s="2"/>
      <c r="C636" s="3"/>
      <c r="D636" s="10"/>
      <c r="E636" s="376"/>
      <c r="F636" s="114"/>
      <c r="G636" s="5"/>
      <c r="H636" s="1"/>
      <c r="I636" s="1"/>
    </row>
    <row r="637" spans="1:9" ht="19.5" customHeight="1">
      <c r="A637" s="5"/>
      <c r="B637" s="2"/>
      <c r="C637" s="3"/>
      <c r="D637" s="10"/>
      <c r="E637" s="376"/>
      <c r="F637" s="114"/>
      <c r="G637" s="5"/>
      <c r="H637" s="1"/>
      <c r="I637" s="1"/>
    </row>
    <row r="638" spans="1:9" ht="19.5" customHeight="1">
      <c r="A638" s="5"/>
      <c r="B638" s="2"/>
      <c r="C638" s="3"/>
      <c r="D638" s="10"/>
      <c r="E638" s="376"/>
      <c r="F638" s="114"/>
      <c r="G638" s="5"/>
      <c r="H638" s="1"/>
      <c r="I638" s="1"/>
    </row>
    <row r="639" spans="1:9" ht="19.5" customHeight="1">
      <c r="A639" s="5"/>
      <c r="B639" s="2"/>
      <c r="C639" s="3"/>
      <c r="D639" s="10"/>
      <c r="E639" s="376"/>
      <c r="F639" s="114"/>
      <c r="G639" s="5"/>
      <c r="H639" s="1"/>
      <c r="I639" s="1"/>
    </row>
    <row r="640" spans="1:9" ht="19.5" customHeight="1">
      <c r="A640" s="5"/>
      <c r="B640" s="2"/>
      <c r="C640" s="3"/>
      <c r="D640" s="10"/>
      <c r="E640" s="376"/>
      <c r="F640" s="114"/>
      <c r="G640" s="5"/>
      <c r="H640" s="1"/>
      <c r="I640" s="1"/>
    </row>
    <row r="641" spans="1:9" ht="19.5" customHeight="1">
      <c r="A641" s="5"/>
      <c r="B641" s="2"/>
      <c r="C641" s="3"/>
      <c r="D641" s="10"/>
      <c r="E641" s="376"/>
      <c r="F641" s="114"/>
      <c r="G641" s="5"/>
      <c r="H641" s="1"/>
      <c r="I641" s="1"/>
    </row>
    <row r="642" spans="1:9" ht="19.5" customHeight="1">
      <c r="A642" s="5"/>
      <c r="B642" s="2"/>
      <c r="C642" s="3"/>
      <c r="D642" s="10"/>
      <c r="E642" s="376"/>
      <c r="F642" s="114"/>
      <c r="G642" s="5"/>
      <c r="H642" s="1"/>
      <c r="I642" s="1"/>
    </row>
    <row r="643" spans="1:9" ht="19.5" customHeight="1">
      <c r="A643" s="5"/>
      <c r="B643" s="2"/>
      <c r="C643" s="3"/>
      <c r="D643" s="10"/>
      <c r="E643" s="376"/>
      <c r="F643" s="114"/>
      <c r="G643" s="5"/>
      <c r="H643" s="1"/>
      <c r="I643" s="1"/>
    </row>
    <row r="644" spans="1:9" ht="19.5" customHeight="1">
      <c r="A644" s="5"/>
      <c r="B644" s="2"/>
      <c r="C644" s="3"/>
      <c r="D644" s="10"/>
      <c r="E644" s="376"/>
      <c r="F644" s="114"/>
      <c r="G644" s="5"/>
      <c r="H644" s="1"/>
      <c r="I644" s="1"/>
    </row>
    <row r="645" spans="1:9" ht="19.5" customHeight="1">
      <c r="A645" s="5"/>
      <c r="B645" s="2"/>
      <c r="C645" s="3"/>
      <c r="D645" s="10"/>
      <c r="E645" s="376"/>
      <c r="F645" s="114"/>
      <c r="G645" s="5"/>
      <c r="H645" s="1"/>
      <c r="I645" s="1"/>
    </row>
    <row r="646" spans="1:9" ht="19.5" customHeight="1">
      <c r="A646" s="5"/>
      <c r="B646" s="2"/>
      <c r="C646" s="3"/>
      <c r="D646" s="10"/>
      <c r="E646" s="376"/>
      <c r="F646" s="114"/>
      <c r="G646" s="5"/>
      <c r="H646" s="1"/>
      <c r="I646" s="1"/>
    </row>
    <row r="647" spans="1:9" ht="19.5" customHeight="1">
      <c r="A647" s="5"/>
      <c r="B647" s="2"/>
      <c r="C647" s="3"/>
      <c r="D647" s="10"/>
      <c r="E647" s="376"/>
      <c r="F647" s="114"/>
      <c r="G647" s="5"/>
      <c r="H647" s="1"/>
      <c r="I647" s="1"/>
    </row>
    <row r="648" spans="1:9" ht="19.5" customHeight="1">
      <c r="A648" s="5"/>
      <c r="B648" s="2"/>
      <c r="C648" s="3"/>
      <c r="D648" s="10"/>
      <c r="E648" s="376"/>
      <c r="F648" s="114"/>
      <c r="G648" s="5"/>
      <c r="H648" s="1"/>
      <c r="I648" s="1"/>
    </row>
    <row r="649" spans="1:9" ht="19.5" customHeight="1">
      <c r="A649" s="5"/>
      <c r="B649" s="2"/>
      <c r="C649" s="3"/>
      <c r="D649" s="10"/>
      <c r="E649" s="376"/>
      <c r="F649" s="114"/>
      <c r="G649" s="5"/>
      <c r="H649" s="1"/>
      <c r="I649" s="1"/>
    </row>
    <row r="650" spans="1:9" ht="19.5" customHeight="1">
      <c r="A650" s="5"/>
      <c r="B650" s="2"/>
      <c r="C650" s="3"/>
      <c r="D650" s="10"/>
      <c r="E650" s="376"/>
      <c r="F650" s="114"/>
      <c r="G650" s="5"/>
      <c r="H650" s="1"/>
      <c r="I650" s="1"/>
    </row>
    <row r="651" spans="1:9" ht="19.5" customHeight="1">
      <c r="A651" s="5"/>
      <c r="B651" s="2"/>
      <c r="C651" s="3"/>
      <c r="D651" s="10"/>
      <c r="E651" s="376"/>
      <c r="F651" s="114"/>
      <c r="G651" s="5"/>
      <c r="H651" s="1"/>
      <c r="I651" s="1"/>
    </row>
    <row r="652" spans="1:9" ht="19.5" customHeight="1">
      <c r="A652" s="5"/>
      <c r="B652" s="2"/>
      <c r="C652" s="3"/>
      <c r="D652" s="10"/>
      <c r="E652" s="376"/>
      <c r="F652" s="114"/>
      <c r="G652" s="5"/>
      <c r="H652" s="1"/>
      <c r="I652" s="1"/>
    </row>
    <row r="653" spans="1:9" ht="19.5" customHeight="1">
      <c r="A653" s="5"/>
      <c r="B653" s="2"/>
      <c r="C653" s="3"/>
      <c r="D653" s="10"/>
      <c r="E653" s="376"/>
      <c r="F653" s="114"/>
      <c r="G653" s="5"/>
      <c r="H653" s="1"/>
      <c r="I653" s="1"/>
    </row>
    <row r="654" spans="1:9" ht="19.5" customHeight="1">
      <c r="A654" s="5"/>
      <c r="B654" s="2"/>
      <c r="C654" s="3"/>
      <c r="D654" s="10"/>
      <c r="E654" s="376"/>
      <c r="F654" s="114"/>
      <c r="G654" s="5"/>
      <c r="H654" s="1"/>
      <c r="I654" s="1"/>
    </row>
    <row r="655" spans="1:9" ht="19.5" customHeight="1">
      <c r="A655" s="5"/>
      <c r="B655" s="2"/>
      <c r="C655" s="3"/>
      <c r="D655" s="10"/>
      <c r="E655" s="376"/>
      <c r="F655" s="114"/>
      <c r="G655" s="5"/>
      <c r="H655" s="1"/>
      <c r="I655" s="1"/>
    </row>
    <row r="656" spans="1:9" ht="19.5" customHeight="1">
      <c r="A656" s="5"/>
      <c r="B656" s="2"/>
      <c r="C656" s="3"/>
      <c r="D656" s="10"/>
      <c r="E656" s="376"/>
      <c r="F656" s="114"/>
      <c r="G656" s="5"/>
      <c r="H656" s="1"/>
      <c r="I656" s="1"/>
    </row>
    <row r="657" spans="1:9" ht="19.5" customHeight="1">
      <c r="A657" s="5"/>
      <c r="B657" s="2"/>
      <c r="C657" s="3"/>
      <c r="D657" s="10"/>
      <c r="E657" s="376"/>
      <c r="F657" s="114"/>
      <c r="G657" s="5"/>
      <c r="H657" s="1"/>
      <c r="I657" s="1"/>
    </row>
    <row r="658" spans="1:9" ht="19.5" customHeight="1">
      <c r="A658" s="5"/>
      <c r="B658" s="2"/>
      <c r="C658" s="3"/>
      <c r="D658" s="10"/>
      <c r="E658" s="376"/>
      <c r="F658" s="114"/>
      <c r="G658" s="5"/>
      <c r="H658" s="1"/>
      <c r="I658" s="1"/>
    </row>
    <row r="659" spans="1:9" ht="19.5" customHeight="1">
      <c r="A659" s="5"/>
      <c r="B659" s="2"/>
      <c r="C659" s="3"/>
      <c r="D659" s="10"/>
      <c r="E659" s="376"/>
      <c r="F659" s="114"/>
      <c r="G659" s="5"/>
      <c r="H659" s="1"/>
      <c r="I659" s="1"/>
    </row>
    <row r="660" spans="1:9" ht="19.5" customHeight="1">
      <c r="A660" s="5"/>
      <c r="B660" s="2"/>
      <c r="C660" s="3"/>
      <c r="D660" s="10"/>
      <c r="E660" s="376"/>
      <c r="F660" s="114"/>
      <c r="G660" s="5"/>
      <c r="H660" s="1"/>
      <c r="I660" s="1"/>
    </row>
    <row r="661" spans="1:9" ht="19.5" customHeight="1">
      <c r="A661" s="5"/>
      <c r="B661" s="2"/>
      <c r="C661" s="3"/>
      <c r="D661" s="10"/>
      <c r="E661" s="376"/>
      <c r="F661" s="114"/>
      <c r="G661" s="5"/>
      <c r="H661" s="1"/>
      <c r="I661" s="1"/>
    </row>
    <row r="662" spans="1:9" ht="19.5" customHeight="1">
      <c r="A662" s="5"/>
      <c r="B662" s="2"/>
      <c r="C662" s="3"/>
      <c r="D662" s="10"/>
      <c r="E662" s="376"/>
      <c r="F662" s="114"/>
      <c r="G662" s="5"/>
      <c r="H662" s="1"/>
      <c r="I662" s="1"/>
    </row>
    <row r="663" spans="1:9" ht="19.5" customHeight="1">
      <c r="A663" s="5"/>
      <c r="B663" s="2"/>
      <c r="C663" s="3"/>
      <c r="D663" s="10"/>
      <c r="E663" s="376"/>
      <c r="F663" s="114"/>
      <c r="G663" s="5"/>
      <c r="H663" s="1"/>
      <c r="I663" s="1"/>
    </row>
    <row r="664" spans="1:9" ht="19.5" customHeight="1">
      <c r="A664" s="5"/>
      <c r="B664" s="2"/>
      <c r="C664" s="3"/>
      <c r="D664" s="10"/>
      <c r="E664" s="376"/>
      <c r="F664" s="114"/>
      <c r="G664" s="5"/>
      <c r="H664" s="1"/>
      <c r="I664" s="1"/>
    </row>
    <row r="665" spans="1:9" ht="19.5" customHeight="1">
      <c r="A665" s="5"/>
      <c r="B665" s="2"/>
      <c r="C665" s="3"/>
      <c r="D665" s="10"/>
      <c r="E665" s="376"/>
      <c r="F665" s="114"/>
      <c r="G665" s="5"/>
      <c r="H665" s="1"/>
      <c r="I665" s="1"/>
    </row>
    <row r="666" spans="1:9" ht="19.5" customHeight="1">
      <c r="A666" s="5"/>
      <c r="B666" s="2"/>
      <c r="C666" s="3"/>
      <c r="D666" s="10"/>
      <c r="E666" s="376"/>
      <c r="F666" s="114"/>
      <c r="G666" s="5"/>
      <c r="H666" s="1"/>
      <c r="I666" s="1"/>
    </row>
    <row r="667" spans="1:9" ht="19.5" customHeight="1">
      <c r="A667" s="5"/>
      <c r="B667" s="2"/>
      <c r="C667" s="3"/>
      <c r="D667" s="10"/>
      <c r="E667" s="376"/>
      <c r="F667" s="114"/>
      <c r="G667" s="5"/>
      <c r="H667" s="1"/>
      <c r="I667" s="1"/>
    </row>
    <row r="668" spans="1:9" ht="19.5" customHeight="1">
      <c r="A668" s="5"/>
      <c r="B668" s="2"/>
      <c r="C668" s="3"/>
      <c r="D668" s="10"/>
      <c r="E668" s="376"/>
      <c r="F668" s="114"/>
      <c r="G668" s="5"/>
      <c r="H668" s="1"/>
      <c r="I668" s="1"/>
    </row>
    <row r="669" spans="1:9" ht="19.5" customHeight="1">
      <c r="A669" s="5"/>
      <c r="B669" s="2"/>
      <c r="C669" s="3"/>
      <c r="D669" s="10"/>
      <c r="E669" s="376"/>
      <c r="F669" s="114"/>
      <c r="G669" s="5"/>
      <c r="H669" s="1"/>
      <c r="I669" s="1"/>
    </row>
    <row r="670" spans="1:9" ht="19.5" customHeight="1">
      <c r="A670" s="5"/>
      <c r="B670" s="2"/>
      <c r="C670" s="3"/>
      <c r="D670" s="10"/>
      <c r="E670" s="376"/>
      <c r="F670" s="114"/>
      <c r="G670" s="5"/>
      <c r="H670" s="1"/>
      <c r="I670" s="1"/>
    </row>
    <row r="671" spans="1:9" ht="19.5" customHeight="1">
      <c r="A671" s="5"/>
      <c r="B671" s="2"/>
      <c r="C671" s="3"/>
      <c r="D671" s="10"/>
      <c r="E671" s="376"/>
      <c r="F671" s="114"/>
      <c r="G671" s="5"/>
      <c r="H671" s="1"/>
      <c r="I671" s="1"/>
    </row>
    <row r="672" spans="1:9" ht="19.5" customHeight="1">
      <c r="A672" s="5"/>
      <c r="B672" s="2"/>
      <c r="C672" s="3"/>
      <c r="D672" s="10"/>
      <c r="E672" s="376"/>
      <c r="F672" s="114"/>
      <c r="G672" s="5"/>
      <c r="H672" s="1"/>
      <c r="I672" s="1"/>
    </row>
    <row r="673" spans="1:9" ht="19.5" customHeight="1">
      <c r="A673" s="5"/>
      <c r="B673" s="2"/>
      <c r="C673" s="3"/>
      <c r="D673" s="10"/>
      <c r="E673" s="376"/>
      <c r="F673" s="114"/>
      <c r="G673" s="5"/>
      <c r="H673" s="1"/>
      <c r="I673" s="1"/>
    </row>
    <row r="674" spans="1:9" ht="19.5" customHeight="1">
      <c r="A674" s="5"/>
      <c r="B674" s="2"/>
      <c r="C674" s="3"/>
      <c r="D674" s="10"/>
      <c r="E674" s="376"/>
      <c r="F674" s="114"/>
      <c r="G674" s="5"/>
      <c r="H674" s="1"/>
      <c r="I674" s="1"/>
    </row>
    <row r="675" spans="1:9" ht="19.5" customHeight="1">
      <c r="A675" s="5"/>
      <c r="B675" s="2"/>
      <c r="C675" s="3"/>
      <c r="D675" s="10"/>
      <c r="E675" s="376"/>
      <c r="F675" s="114"/>
      <c r="G675" s="5"/>
      <c r="H675" s="1"/>
      <c r="I675" s="1"/>
    </row>
    <row r="676" spans="1:9" ht="19.5" customHeight="1">
      <c r="A676" s="5"/>
      <c r="B676" s="2"/>
      <c r="C676" s="3"/>
      <c r="D676" s="10"/>
      <c r="E676" s="376"/>
      <c r="F676" s="114"/>
      <c r="G676" s="5"/>
      <c r="H676" s="1"/>
      <c r="I676" s="1"/>
    </row>
    <row r="677" spans="1:9" ht="19.5" customHeight="1">
      <c r="A677" s="5"/>
      <c r="B677" s="2"/>
      <c r="C677" s="3"/>
      <c r="D677" s="10"/>
      <c r="E677" s="376"/>
      <c r="F677" s="114"/>
      <c r="G677" s="5"/>
      <c r="H677" s="1"/>
      <c r="I677" s="1"/>
    </row>
    <row r="678" spans="1:9" ht="19.5" customHeight="1">
      <c r="A678" s="5"/>
      <c r="B678" s="2"/>
      <c r="C678" s="3"/>
      <c r="D678" s="10"/>
      <c r="E678" s="376"/>
      <c r="F678" s="114"/>
      <c r="G678" s="5"/>
      <c r="H678" s="1"/>
      <c r="I678" s="1"/>
    </row>
    <row r="679" spans="1:9" ht="19.5" customHeight="1">
      <c r="A679" s="5"/>
      <c r="B679" s="2"/>
      <c r="C679" s="3"/>
      <c r="D679" s="10"/>
      <c r="E679" s="376"/>
      <c r="F679" s="114"/>
      <c r="G679" s="5"/>
      <c r="H679" s="1"/>
      <c r="I679" s="1"/>
    </row>
    <row r="680" spans="1:9" ht="19.5" customHeight="1">
      <c r="A680" s="5"/>
      <c r="B680" s="2"/>
      <c r="C680" s="3"/>
      <c r="D680" s="10"/>
      <c r="E680" s="376"/>
      <c r="F680" s="114"/>
      <c r="G680" s="5"/>
      <c r="H680" s="1"/>
      <c r="I680" s="1"/>
    </row>
    <row r="681" spans="1:9" ht="19.5" customHeight="1">
      <c r="A681" s="5"/>
      <c r="B681" s="2"/>
      <c r="C681" s="3"/>
      <c r="D681" s="10"/>
      <c r="E681" s="376"/>
      <c r="F681" s="114"/>
      <c r="G681" s="5"/>
      <c r="H681" s="1"/>
      <c r="I681" s="1"/>
    </row>
    <row r="682" spans="1:9" ht="19.5" customHeight="1">
      <c r="A682" s="5"/>
      <c r="B682" s="2"/>
      <c r="C682" s="3"/>
      <c r="D682" s="10"/>
      <c r="E682" s="376"/>
      <c r="F682" s="114"/>
      <c r="G682" s="5"/>
      <c r="H682" s="1"/>
      <c r="I682" s="1"/>
    </row>
    <row r="683" spans="1:9" ht="19.5" customHeight="1">
      <c r="A683" s="5"/>
      <c r="B683" s="2"/>
      <c r="C683" s="3"/>
      <c r="D683" s="10"/>
      <c r="E683" s="376"/>
      <c r="F683" s="114"/>
      <c r="G683" s="5"/>
      <c r="H683" s="1"/>
      <c r="I683" s="1"/>
    </row>
    <row r="684" spans="1:9" ht="19.5" customHeight="1">
      <c r="A684" s="5"/>
      <c r="B684" s="2"/>
      <c r="C684" s="3"/>
      <c r="D684" s="10"/>
      <c r="E684" s="376"/>
      <c r="F684" s="114"/>
      <c r="G684" s="5"/>
      <c r="H684" s="1"/>
      <c r="I684" s="1"/>
    </row>
    <row r="685" spans="1:9" ht="19.5" customHeight="1">
      <c r="A685" s="5"/>
      <c r="B685" s="2"/>
      <c r="C685" s="3"/>
      <c r="D685" s="10"/>
      <c r="E685" s="376"/>
      <c r="F685" s="114"/>
      <c r="G685" s="5"/>
      <c r="H685" s="1"/>
      <c r="I685" s="1"/>
    </row>
    <row r="686" spans="1:9" ht="19.5" customHeight="1">
      <c r="A686" s="5"/>
      <c r="B686" s="2"/>
      <c r="C686" s="3"/>
      <c r="D686" s="10"/>
      <c r="E686" s="376"/>
      <c r="F686" s="114"/>
      <c r="G686" s="5"/>
      <c r="H686" s="1"/>
      <c r="I686" s="1"/>
    </row>
    <row r="687" spans="1:9" ht="19.5" customHeight="1">
      <c r="A687" s="5"/>
      <c r="B687" s="2"/>
      <c r="C687" s="3"/>
      <c r="D687" s="10"/>
      <c r="E687" s="376"/>
      <c r="F687" s="114"/>
      <c r="G687" s="5"/>
      <c r="H687" s="1"/>
      <c r="I687" s="1"/>
    </row>
    <row r="688" spans="1:9" ht="19.5" customHeight="1">
      <c r="A688" s="5"/>
      <c r="B688" s="2"/>
      <c r="C688" s="3"/>
      <c r="D688" s="10"/>
      <c r="E688" s="376"/>
      <c r="F688" s="114"/>
      <c r="G688" s="5"/>
      <c r="H688" s="1"/>
      <c r="I688" s="1"/>
    </row>
    <row r="689" spans="1:9" ht="19.5" customHeight="1">
      <c r="A689" s="5"/>
      <c r="B689" s="2"/>
      <c r="C689" s="3"/>
      <c r="D689" s="10"/>
      <c r="E689" s="376"/>
      <c r="F689" s="114"/>
      <c r="G689" s="5"/>
      <c r="H689" s="1"/>
      <c r="I689" s="1"/>
    </row>
    <row r="690" spans="1:9" ht="19.5" customHeight="1">
      <c r="A690" s="5"/>
      <c r="B690" s="2"/>
      <c r="C690" s="3"/>
      <c r="D690" s="10"/>
      <c r="E690" s="376"/>
      <c r="F690" s="114"/>
      <c r="G690" s="5"/>
      <c r="H690" s="1"/>
      <c r="I690" s="1"/>
    </row>
    <row r="691" spans="1:9" ht="19.5" customHeight="1">
      <c r="A691" s="5"/>
      <c r="B691" s="2"/>
      <c r="C691" s="3"/>
      <c r="D691" s="10"/>
      <c r="E691" s="376"/>
      <c r="F691" s="114"/>
      <c r="G691" s="5"/>
      <c r="H691" s="1"/>
      <c r="I691" s="1"/>
    </row>
    <row r="692" spans="1:9" ht="19.5" customHeight="1">
      <c r="A692" s="5"/>
      <c r="B692" s="2"/>
      <c r="C692" s="3"/>
      <c r="D692" s="10"/>
      <c r="E692" s="376"/>
      <c r="F692" s="114"/>
      <c r="G692" s="5"/>
      <c r="H692" s="1"/>
      <c r="I692" s="1"/>
    </row>
    <row r="693" spans="1:9" ht="19.5" customHeight="1">
      <c r="A693" s="5"/>
      <c r="B693" s="2"/>
      <c r="C693" s="3"/>
      <c r="D693" s="10"/>
      <c r="E693" s="376"/>
      <c r="F693" s="114"/>
      <c r="G693" s="5"/>
      <c r="H693" s="1"/>
      <c r="I693" s="1"/>
    </row>
    <row r="694" spans="1:9" ht="19.5" customHeight="1">
      <c r="A694" s="5"/>
      <c r="B694" s="2"/>
      <c r="C694" s="3"/>
      <c r="D694" s="10"/>
      <c r="E694" s="376"/>
      <c r="F694" s="114"/>
      <c r="G694" s="5"/>
      <c r="H694" s="1"/>
      <c r="I694" s="1"/>
    </row>
    <row r="695" spans="1:9" ht="19.5" customHeight="1">
      <c r="A695" s="5"/>
      <c r="B695" s="2"/>
      <c r="C695" s="3"/>
      <c r="D695" s="10"/>
      <c r="E695" s="376"/>
      <c r="F695" s="114"/>
      <c r="G695" s="5"/>
      <c r="H695" s="1"/>
      <c r="I695" s="1"/>
    </row>
    <row r="696" spans="1:9" ht="19.5" customHeight="1">
      <c r="A696" s="5"/>
      <c r="B696" s="2"/>
      <c r="C696" s="3"/>
      <c r="D696" s="10"/>
      <c r="E696" s="376"/>
      <c r="F696" s="114"/>
      <c r="G696" s="5"/>
      <c r="H696" s="1"/>
      <c r="I696" s="1"/>
    </row>
    <row r="697" spans="1:9" ht="19.5" customHeight="1">
      <c r="A697" s="5"/>
      <c r="B697" s="2"/>
      <c r="C697" s="3"/>
      <c r="D697" s="10"/>
      <c r="E697" s="376"/>
      <c r="F697" s="114"/>
      <c r="G697" s="5"/>
      <c r="H697" s="1"/>
      <c r="I697" s="1"/>
    </row>
    <row r="698" spans="1:9" ht="19.5" customHeight="1">
      <c r="A698" s="5"/>
      <c r="B698" s="2"/>
      <c r="C698" s="3"/>
      <c r="D698" s="10"/>
      <c r="E698" s="376"/>
      <c r="F698" s="114"/>
      <c r="G698" s="5"/>
      <c r="H698" s="1"/>
      <c r="I698" s="1"/>
    </row>
    <row r="699" spans="1:9" ht="19.5" customHeight="1">
      <c r="A699" s="5"/>
      <c r="B699" s="2"/>
      <c r="C699" s="3"/>
      <c r="D699" s="10"/>
      <c r="E699" s="376"/>
      <c r="F699" s="114"/>
      <c r="G699" s="5"/>
      <c r="H699" s="1"/>
      <c r="I699" s="1"/>
    </row>
    <row r="700" spans="1:9" ht="19.5" customHeight="1">
      <c r="A700" s="5"/>
      <c r="B700" s="2"/>
      <c r="C700" s="3"/>
      <c r="D700" s="10"/>
      <c r="E700" s="376"/>
      <c r="F700" s="114"/>
      <c r="G700" s="5"/>
      <c r="H700" s="1"/>
      <c r="I700" s="1"/>
    </row>
    <row r="701" spans="1:9" ht="19.5" customHeight="1">
      <c r="A701" s="5"/>
      <c r="B701" s="2"/>
      <c r="C701" s="3"/>
      <c r="D701" s="10"/>
      <c r="E701" s="376"/>
      <c r="F701" s="114"/>
      <c r="G701" s="5"/>
      <c r="H701" s="1"/>
      <c r="I701" s="1"/>
    </row>
    <row r="702" spans="1:9" ht="19.5" customHeight="1">
      <c r="A702" s="5"/>
      <c r="B702" s="2"/>
      <c r="C702" s="3"/>
      <c r="D702" s="10"/>
      <c r="E702" s="376"/>
      <c r="F702" s="114"/>
      <c r="G702" s="5"/>
      <c r="H702" s="1"/>
      <c r="I702" s="1"/>
    </row>
    <row r="703" spans="1:9" ht="19.5" customHeight="1">
      <c r="A703" s="5"/>
      <c r="B703" s="2"/>
      <c r="C703" s="3"/>
      <c r="D703" s="10"/>
      <c r="E703" s="376"/>
      <c r="F703" s="114"/>
      <c r="G703" s="5"/>
      <c r="H703" s="1"/>
      <c r="I703" s="1"/>
    </row>
    <row r="704" spans="1:9" ht="19.5" customHeight="1">
      <c r="A704" s="5"/>
      <c r="B704" s="2"/>
      <c r="C704" s="3"/>
      <c r="D704" s="10"/>
      <c r="E704" s="376"/>
      <c r="F704" s="114"/>
      <c r="G704" s="5"/>
      <c r="H704" s="1"/>
      <c r="I704" s="1"/>
    </row>
    <row r="705" spans="1:9" ht="19.5" customHeight="1">
      <c r="A705" s="5"/>
      <c r="B705" s="2"/>
      <c r="C705" s="3"/>
      <c r="D705" s="10"/>
      <c r="E705" s="376"/>
      <c r="F705" s="114"/>
      <c r="G705" s="5"/>
      <c r="H705" s="1"/>
      <c r="I705" s="1"/>
    </row>
    <row r="706" spans="1:9" ht="19.5" customHeight="1">
      <c r="A706" s="5"/>
      <c r="B706" s="2"/>
      <c r="C706" s="3"/>
      <c r="D706" s="10"/>
      <c r="E706" s="376"/>
      <c r="F706" s="114"/>
      <c r="G706" s="5"/>
      <c r="H706" s="1"/>
      <c r="I706" s="1"/>
    </row>
    <row r="707" spans="1:9" ht="19.5" customHeight="1">
      <c r="A707" s="5"/>
      <c r="B707" s="2"/>
      <c r="C707" s="3"/>
      <c r="D707" s="10"/>
      <c r="E707" s="376"/>
      <c r="F707" s="114"/>
      <c r="G707" s="5"/>
      <c r="H707" s="1"/>
      <c r="I707" s="1"/>
    </row>
    <row r="708" spans="1:9" ht="19.5" customHeight="1">
      <c r="A708" s="5"/>
      <c r="B708" s="2"/>
      <c r="C708" s="3"/>
      <c r="D708" s="10"/>
      <c r="E708" s="376"/>
      <c r="F708" s="114"/>
      <c r="G708" s="5"/>
      <c r="H708" s="1"/>
      <c r="I708" s="1"/>
    </row>
    <row r="709" spans="1:9" ht="19.5" customHeight="1">
      <c r="A709" s="5"/>
      <c r="B709" s="2"/>
      <c r="C709" s="3"/>
      <c r="D709" s="10"/>
      <c r="E709" s="376"/>
      <c r="F709" s="114"/>
      <c r="G709" s="5"/>
      <c r="H709" s="1"/>
      <c r="I709" s="1"/>
    </row>
    <row r="710" spans="1:9" ht="19.5" customHeight="1">
      <c r="A710" s="5"/>
      <c r="B710" s="2"/>
      <c r="C710" s="3"/>
      <c r="D710" s="10"/>
      <c r="E710" s="376"/>
      <c r="F710" s="114"/>
      <c r="G710" s="5"/>
      <c r="H710" s="1"/>
      <c r="I710" s="1"/>
    </row>
    <row r="711" spans="1:9" ht="19.5" customHeight="1">
      <c r="A711" s="5"/>
      <c r="B711" s="2"/>
      <c r="C711" s="3"/>
      <c r="D711" s="10"/>
      <c r="E711" s="376"/>
      <c r="F711" s="114"/>
      <c r="G711" s="5"/>
      <c r="H711" s="1"/>
      <c r="I711" s="1"/>
    </row>
    <row r="712" spans="1:9" ht="19.5" customHeight="1">
      <c r="A712" s="5"/>
      <c r="B712" s="2"/>
      <c r="C712" s="3"/>
      <c r="D712" s="10"/>
      <c r="E712" s="376"/>
      <c r="F712" s="114"/>
      <c r="G712" s="5"/>
      <c r="H712" s="1"/>
      <c r="I712" s="1"/>
    </row>
    <row r="713" spans="1:9" ht="19.5" customHeight="1">
      <c r="A713" s="5"/>
      <c r="B713" s="2"/>
      <c r="C713" s="3"/>
      <c r="D713" s="10"/>
      <c r="E713" s="376"/>
      <c r="F713" s="114"/>
      <c r="G713" s="5"/>
      <c r="H713" s="1"/>
      <c r="I713" s="1"/>
    </row>
    <row r="714" spans="1:9" ht="19.5" customHeight="1">
      <c r="A714" s="5"/>
      <c r="B714" s="2"/>
      <c r="C714" s="3"/>
      <c r="D714" s="10"/>
      <c r="E714" s="376"/>
      <c r="F714" s="114"/>
      <c r="G714" s="5"/>
      <c r="H714" s="1"/>
      <c r="I714" s="1"/>
    </row>
    <row r="715" spans="1:9" ht="19.5" customHeight="1">
      <c r="A715" s="5"/>
      <c r="B715" s="2"/>
      <c r="C715" s="3"/>
      <c r="D715" s="10"/>
      <c r="E715" s="376"/>
      <c r="F715" s="114"/>
      <c r="G715" s="5"/>
      <c r="H715" s="1"/>
      <c r="I715" s="1"/>
    </row>
    <row r="716" spans="1:9" ht="19.5" customHeight="1">
      <c r="A716" s="5"/>
      <c r="B716" s="2"/>
      <c r="C716" s="3"/>
      <c r="D716" s="10"/>
      <c r="E716" s="376"/>
      <c r="F716" s="114"/>
      <c r="G716" s="5"/>
      <c r="H716" s="1"/>
      <c r="I716" s="1"/>
    </row>
    <row r="717" spans="1:9" ht="19.5" customHeight="1">
      <c r="A717" s="5"/>
      <c r="B717" s="2"/>
      <c r="C717" s="3"/>
      <c r="D717" s="10"/>
      <c r="E717" s="376"/>
      <c r="F717" s="114"/>
      <c r="G717" s="5"/>
      <c r="H717" s="1"/>
      <c r="I717" s="1"/>
    </row>
    <row r="718" spans="1:9" ht="19.5" customHeight="1">
      <c r="A718" s="5"/>
      <c r="B718" s="2"/>
      <c r="C718" s="3"/>
      <c r="D718" s="10"/>
      <c r="E718" s="376"/>
      <c r="F718" s="114"/>
      <c r="G718" s="5"/>
      <c r="H718" s="1"/>
      <c r="I718" s="1"/>
    </row>
    <row r="719" spans="1:9" ht="19.5" customHeight="1">
      <c r="A719" s="5"/>
      <c r="B719" s="2"/>
      <c r="C719" s="3"/>
      <c r="D719" s="10"/>
      <c r="E719" s="376"/>
      <c r="F719" s="114"/>
      <c r="G719" s="5"/>
      <c r="H719" s="1"/>
      <c r="I719" s="1"/>
    </row>
    <row r="720" spans="1:9" ht="19.5" customHeight="1">
      <c r="A720" s="5"/>
      <c r="B720" s="2"/>
      <c r="C720" s="3"/>
      <c r="D720" s="10"/>
      <c r="E720" s="376"/>
      <c r="F720" s="114"/>
      <c r="G720" s="5"/>
      <c r="H720" s="1"/>
      <c r="I720" s="1"/>
    </row>
    <row r="721" spans="1:9" ht="19.5" customHeight="1">
      <c r="A721" s="5"/>
      <c r="B721" s="2"/>
      <c r="C721" s="3"/>
      <c r="D721" s="10"/>
      <c r="E721" s="376"/>
      <c r="F721" s="114"/>
      <c r="G721" s="5"/>
      <c r="H721" s="1"/>
      <c r="I721" s="1"/>
    </row>
    <row r="722" spans="1:9" ht="19.5" customHeight="1">
      <c r="A722" s="5"/>
      <c r="B722" s="2"/>
      <c r="C722" s="3"/>
      <c r="D722" s="10"/>
      <c r="E722" s="376"/>
      <c r="F722" s="114"/>
      <c r="G722" s="5"/>
      <c r="H722" s="1"/>
      <c r="I722" s="1"/>
    </row>
    <row r="723" spans="1:9" ht="19.5" customHeight="1">
      <c r="A723" s="5"/>
      <c r="B723" s="2"/>
      <c r="C723" s="3"/>
      <c r="D723" s="10"/>
      <c r="E723" s="376"/>
      <c r="F723" s="114"/>
      <c r="G723" s="5"/>
      <c r="H723" s="1"/>
      <c r="I723" s="1"/>
    </row>
    <row r="724" spans="1:9" ht="19.5" customHeight="1">
      <c r="A724" s="5"/>
      <c r="B724" s="2"/>
      <c r="C724" s="3"/>
      <c r="D724" s="10"/>
      <c r="E724" s="376"/>
      <c r="F724" s="114"/>
      <c r="G724" s="5"/>
      <c r="H724" s="1"/>
      <c r="I724" s="1"/>
    </row>
    <row r="725" spans="1:9" ht="19.5" customHeight="1">
      <c r="A725" s="5"/>
      <c r="B725" s="2"/>
      <c r="C725" s="3"/>
      <c r="D725" s="10"/>
      <c r="E725" s="376"/>
      <c r="F725" s="114"/>
      <c r="G725" s="5"/>
      <c r="H725" s="1"/>
      <c r="I725" s="1"/>
    </row>
    <row r="726" spans="1:9" ht="19.5" customHeight="1">
      <c r="A726" s="5"/>
      <c r="B726" s="2"/>
      <c r="C726" s="3"/>
      <c r="D726" s="10"/>
      <c r="E726" s="376"/>
      <c r="F726" s="114"/>
      <c r="G726" s="5"/>
      <c r="H726" s="1"/>
      <c r="I726" s="1"/>
    </row>
    <row r="727" spans="1:9" ht="19.5" customHeight="1">
      <c r="A727" s="5"/>
      <c r="B727" s="2"/>
      <c r="C727" s="3"/>
      <c r="D727" s="10"/>
      <c r="E727" s="376"/>
      <c r="F727" s="114"/>
      <c r="G727" s="5"/>
      <c r="H727" s="1"/>
      <c r="I727" s="1"/>
    </row>
    <row r="728" spans="1:9" ht="19.5" customHeight="1">
      <c r="A728" s="5"/>
      <c r="B728" s="2"/>
      <c r="C728" s="3"/>
      <c r="D728" s="10"/>
      <c r="E728" s="376"/>
      <c r="F728" s="114"/>
      <c r="G728" s="5"/>
      <c r="H728" s="1"/>
      <c r="I728" s="1"/>
    </row>
    <row r="729" spans="1:9" ht="19.5" customHeight="1">
      <c r="A729" s="5"/>
      <c r="B729" s="2"/>
      <c r="C729" s="3"/>
      <c r="D729" s="10"/>
      <c r="E729" s="376"/>
      <c r="F729" s="114"/>
      <c r="G729" s="5"/>
      <c r="H729" s="1"/>
      <c r="I729" s="1"/>
    </row>
    <row r="730" spans="1:9" ht="19.5" customHeight="1">
      <c r="A730" s="5"/>
      <c r="B730" s="2"/>
      <c r="C730" s="3"/>
      <c r="D730" s="10"/>
      <c r="E730" s="376"/>
      <c r="F730" s="114"/>
      <c r="G730" s="5"/>
      <c r="H730" s="1"/>
      <c r="I730" s="1"/>
    </row>
    <row r="731" spans="1:9" ht="19.5" customHeight="1">
      <c r="A731" s="5"/>
      <c r="B731" s="2"/>
      <c r="C731" s="3"/>
      <c r="D731" s="10"/>
      <c r="E731" s="376"/>
      <c r="F731" s="114"/>
      <c r="G731" s="5"/>
      <c r="H731" s="1"/>
      <c r="I731" s="1"/>
    </row>
    <row r="732" spans="1:9" ht="19.5" customHeight="1">
      <c r="A732" s="5"/>
      <c r="B732" s="2"/>
      <c r="C732" s="3"/>
      <c r="D732" s="10"/>
      <c r="E732" s="376"/>
      <c r="F732" s="114"/>
      <c r="G732" s="5"/>
      <c r="H732" s="1"/>
      <c r="I732" s="1"/>
    </row>
    <row r="733" spans="1:9" ht="19.5" customHeight="1">
      <c r="A733" s="5"/>
      <c r="B733" s="2"/>
      <c r="C733" s="3"/>
      <c r="D733" s="10"/>
      <c r="E733" s="376"/>
      <c r="F733" s="114"/>
      <c r="G733" s="5"/>
      <c r="H733" s="1"/>
      <c r="I733" s="1"/>
    </row>
    <row r="734" spans="1:9" ht="19.5" customHeight="1">
      <c r="A734" s="5"/>
      <c r="B734" s="2"/>
      <c r="C734" s="3"/>
      <c r="D734" s="10"/>
      <c r="E734" s="376"/>
      <c r="F734" s="114"/>
      <c r="G734" s="5"/>
      <c r="H734" s="1"/>
      <c r="I734" s="1"/>
    </row>
    <row r="735" spans="1:9" ht="19.5" customHeight="1">
      <c r="A735" s="5"/>
      <c r="B735" s="2"/>
      <c r="C735" s="3"/>
      <c r="D735" s="10"/>
      <c r="E735" s="376"/>
      <c r="F735" s="114"/>
      <c r="G735" s="5"/>
      <c r="H735" s="1"/>
      <c r="I735" s="1"/>
    </row>
    <row r="736" spans="1:9" ht="19.5" customHeight="1">
      <c r="A736" s="5"/>
      <c r="B736" s="2"/>
      <c r="C736" s="3"/>
      <c r="D736" s="10"/>
      <c r="E736" s="376"/>
      <c r="F736" s="114"/>
      <c r="G736" s="5"/>
      <c r="H736" s="1"/>
      <c r="I736" s="1"/>
    </row>
    <row r="737" spans="1:9" ht="19.5" customHeight="1">
      <c r="A737" s="5"/>
      <c r="B737" s="2"/>
      <c r="C737" s="3"/>
      <c r="D737" s="10"/>
      <c r="E737" s="376"/>
      <c r="F737" s="114"/>
      <c r="G737" s="5"/>
      <c r="H737" s="1"/>
      <c r="I737" s="1"/>
    </row>
    <row r="738" spans="1:9" ht="19.5" customHeight="1">
      <c r="A738" s="5"/>
      <c r="B738" s="2"/>
      <c r="C738" s="3"/>
      <c r="D738" s="10"/>
      <c r="E738" s="376"/>
      <c r="F738" s="114"/>
      <c r="G738" s="5"/>
      <c r="H738" s="1"/>
      <c r="I738" s="1"/>
    </row>
    <row r="739" spans="1:9" ht="19.5" customHeight="1">
      <c r="A739" s="5"/>
      <c r="B739" s="2"/>
      <c r="C739" s="3"/>
      <c r="D739" s="10"/>
      <c r="E739" s="376"/>
      <c r="F739" s="114"/>
      <c r="G739" s="5"/>
      <c r="H739" s="1"/>
      <c r="I739" s="1"/>
    </row>
    <row r="740" spans="1:9" ht="19.5" customHeight="1">
      <c r="A740" s="5"/>
      <c r="B740" s="2"/>
      <c r="C740" s="3"/>
      <c r="D740" s="10"/>
      <c r="E740" s="376"/>
      <c r="F740" s="114"/>
      <c r="G740" s="5"/>
      <c r="H740" s="1"/>
      <c r="I740" s="1"/>
    </row>
    <row r="741" spans="1:9" ht="19.5" customHeight="1">
      <c r="A741" s="5"/>
      <c r="B741" s="2"/>
      <c r="C741" s="3"/>
      <c r="D741" s="10"/>
      <c r="E741" s="376"/>
      <c r="F741" s="114"/>
      <c r="G741" s="5"/>
      <c r="H741" s="1"/>
      <c r="I741" s="1"/>
    </row>
    <row r="742" spans="1:9" ht="19.5" customHeight="1">
      <c r="A742" s="5"/>
      <c r="B742" s="2"/>
      <c r="C742" s="3"/>
      <c r="D742" s="10"/>
      <c r="E742" s="376"/>
      <c r="F742" s="114"/>
      <c r="G742" s="5"/>
      <c r="H742" s="1"/>
      <c r="I742" s="1"/>
    </row>
    <row r="743" spans="1:9" ht="19.5" customHeight="1">
      <c r="A743" s="5"/>
      <c r="B743" s="2"/>
      <c r="C743" s="3"/>
      <c r="D743" s="10"/>
      <c r="E743" s="376"/>
      <c r="F743" s="114"/>
      <c r="G743" s="5"/>
      <c r="H743" s="1"/>
      <c r="I743" s="1"/>
    </row>
    <row r="744" spans="1:9" ht="19.5" customHeight="1">
      <c r="A744" s="5"/>
      <c r="B744" s="2"/>
      <c r="C744" s="3"/>
      <c r="D744" s="10"/>
      <c r="E744" s="376"/>
      <c r="F744" s="114"/>
      <c r="G744" s="5"/>
      <c r="H744" s="1"/>
      <c r="I744" s="1"/>
    </row>
    <row r="745" spans="1:9" ht="19.5" customHeight="1">
      <c r="A745" s="5"/>
      <c r="B745" s="2"/>
      <c r="C745" s="3"/>
      <c r="D745" s="10"/>
      <c r="E745" s="376"/>
      <c r="F745" s="114"/>
      <c r="G745" s="5"/>
      <c r="H745" s="1"/>
      <c r="I745" s="1"/>
    </row>
    <row r="746" spans="1:9" ht="19.5" customHeight="1">
      <c r="A746" s="5"/>
      <c r="B746" s="2"/>
      <c r="C746" s="3"/>
      <c r="D746" s="10"/>
      <c r="E746" s="376"/>
      <c r="F746" s="114"/>
      <c r="G746" s="5"/>
      <c r="H746" s="1"/>
      <c r="I746" s="1"/>
    </row>
    <row r="747" spans="1:9" ht="19.5" customHeight="1">
      <c r="A747" s="5"/>
      <c r="B747" s="2"/>
      <c r="C747" s="3"/>
      <c r="D747" s="10"/>
      <c r="E747" s="376"/>
      <c r="F747" s="114"/>
      <c r="G747" s="5"/>
      <c r="H747" s="1"/>
      <c r="I747" s="1"/>
    </row>
    <row r="748" spans="1:9" ht="19.5" customHeight="1">
      <c r="A748" s="5"/>
      <c r="B748" s="2"/>
      <c r="C748" s="3"/>
      <c r="D748" s="10"/>
      <c r="E748" s="376"/>
      <c r="F748" s="114"/>
      <c r="G748" s="5"/>
      <c r="H748" s="1"/>
      <c r="I748" s="1"/>
    </row>
    <row r="749" spans="1:9" ht="19.5" customHeight="1">
      <c r="A749" s="5"/>
      <c r="B749" s="2"/>
      <c r="C749" s="3"/>
      <c r="D749" s="10"/>
      <c r="E749" s="376"/>
      <c r="F749" s="114"/>
      <c r="G749" s="5"/>
      <c r="H749" s="1"/>
      <c r="I749" s="1"/>
    </row>
    <row r="750" spans="1:9" ht="19.5" customHeight="1">
      <c r="A750" s="5"/>
      <c r="B750" s="2"/>
      <c r="C750" s="3"/>
      <c r="D750" s="10"/>
      <c r="E750" s="376"/>
      <c r="F750" s="114"/>
      <c r="G750" s="5"/>
      <c r="H750" s="1"/>
      <c r="I750" s="1"/>
    </row>
    <row r="751" spans="1:9" ht="19.5" customHeight="1">
      <c r="A751" s="5"/>
      <c r="B751" s="2"/>
      <c r="C751" s="3"/>
      <c r="D751" s="10"/>
      <c r="E751" s="376"/>
      <c r="F751" s="114"/>
      <c r="G751" s="5"/>
      <c r="H751" s="1"/>
      <c r="I751" s="1"/>
    </row>
    <row r="752" spans="1:9" ht="19.5" customHeight="1">
      <c r="A752" s="5"/>
      <c r="B752" s="2"/>
      <c r="C752" s="3"/>
      <c r="D752" s="10"/>
      <c r="E752" s="376"/>
      <c r="F752" s="114"/>
      <c r="G752" s="5"/>
      <c r="H752" s="1"/>
      <c r="I752" s="1"/>
    </row>
    <row r="753" spans="1:9" ht="19.5" customHeight="1">
      <c r="A753" s="5"/>
      <c r="B753" s="2"/>
      <c r="C753" s="3"/>
      <c r="D753" s="10"/>
      <c r="E753" s="376"/>
      <c r="F753" s="114"/>
      <c r="G753" s="5"/>
      <c r="H753" s="1"/>
      <c r="I753" s="1"/>
    </row>
    <row r="754" spans="1:9" ht="19.5" customHeight="1">
      <c r="A754" s="5"/>
      <c r="B754" s="2"/>
      <c r="C754" s="3"/>
      <c r="D754" s="10"/>
      <c r="E754" s="376"/>
      <c r="F754" s="114"/>
      <c r="G754" s="5"/>
      <c r="H754" s="1"/>
      <c r="I754" s="1"/>
    </row>
    <row r="755" spans="1:9" ht="19.5" customHeight="1">
      <c r="A755" s="5"/>
      <c r="B755" s="2"/>
      <c r="C755" s="3"/>
      <c r="D755" s="10"/>
      <c r="E755" s="376"/>
      <c r="F755" s="114"/>
      <c r="G755" s="5"/>
      <c r="H755" s="1"/>
      <c r="I755" s="1"/>
    </row>
    <row r="756" spans="1:9" ht="19.5" customHeight="1">
      <c r="A756" s="5"/>
      <c r="B756" s="2"/>
      <c r="C756" s="3"/>
      <c r="D756" s="10"/>
      <c r="E756" s="376"/>
      <c r="F756" s="114"/>
      <c r="G756" s="5"/>
      <c r="H756" s="1"/>
      <c r="I756" s="1"/>
    </row>
    <row r="757" spans="1:9" ht="19.5" customHeight="1">
      <c r="A757" s="5"/>
      <c r="B757" s="2"/>
      <c r="C757" s="3"/>
      <c r="D757" s="10"/>
      <c r="E757" s="376"/>
      <c r="F757" s="114"/>
      <c r="G757" s="5"/>
      <c r="H757" s="1"/>
      <c r="I757" s="1"/>
    </row>
    <row r="758" spans="1:9" ht="19.5" customHeight="1">
      <c r="A758" s="5"/>
      <c r="B758" s="2"/>
      <c r="C758" s="3"/>
      <c r="D758" s="10"/>
      <c r="E758" s="376"/>
      <c r="F758" s="114"/>
      <c r="G758" s="5"/>
      <c r="H758" s="1"/>
      <c r="I758" s="1"/>
    </row>
    <row r="759" spans="1:9" ht="19.5" customHeight="1">
      <c r="A759" s="5"/>
      <c r="B759" s="2"/>
      <c r="C759" s="3"/>
      <c r="D759" s="10"/>
      <c r="E759" s="376"/>
      <c r="F759" s="114"/>
      <c r="G759" s="5"/>
      <c r="H759" s="1"/>
      <c r="I759" s="1"/>
    </row>
    <row r="760" spans="1:9" ht="19.5" customHeight="1">
      <c r="A760" s="5"/>
      <c r="B760" s="2"/>
      <c r="C760" s="3"/>
      <c r="D760" s="10"/>
      <c r="E760" s="376"/>
      <c r="F760" s="114"/>
      <c r="G760" s="5"/>
      <c r="H760" s="1"/>
      <c r="I760" s="1"/>
    </row>
    <row r="761" spans="1:9" ht="19.5" customHeight="1">
      <c r="A761" s="5"/>
      <c r="B761" s="2"/>
      <c r="C761" s="3"/>
      <c r="D761" s="10"/>
      <c r="E761" s="376"/>
      <c r="F761" s="114"/>
      <c r="G761" s="5"/>
      <c r="H761" s="1"/>
      <c r="I761" s="1"/>
    </row>
    <row r="762" spans="1:9" ht="19.5" customHeight="1">
      <c r="A762" s="5"/>
      <c r="B762" s="2"/>
      <c r="C762" s="3"/>
      <c r="D762" s="10"/>
      <c r="E762" s="376"/>
      <c r="F762" s="114"/>
      <c r="G762" s="5"/>
      <c r="H762" s="1"/>
      <c r="I762" s="1"/>
    </row>
    <row r="763" spans="1:9" ht="19.5" customHeight="1">
      <c r="A763" s="5"/>
      <c r="B763" s="2"/>
      <c r="C763" s="3"/>
      <c r="D763" s="10"/>
      <c r="E763" s="376"/>
      <c r="F763" s="114"/>
      <c r="G763" s="5"/>
      <c r="H763" s="1"/>
      <c r="I763" s="1"/>
    </row>
    <row r="764" spans="1:9" ht="19.5" customHeight="1">
      <c r="A764" s="5"/>
      <c r="B764" s="2"/>
      <c r="C764" s="3"/>
      <c r="D764" s="10"/>
      <c r="E764" s="376"/>
      <c r="F764" s="114"/>
      <c r="G764" s="5"/>
      <c r="H764" s="1"/>
      <c r="I764" s="1"/>
    </row>
    <row r="765" spans="1:9" ht="19.5" customHeight="1">
      <c r="A765" s="5"/>
      <c r="B765" s="2"/>
      <c r="C765" s="3"/>
      <c r="D765" s="10"/>
      <c r="E765" s="376"/>
      <c r="F765" s="114"/>
      <c r="G765" s="5"/>
      <c r="H765" s="1"/>
      <c r="I765" s="1"/>
    </row>
    <row r="766" spans="1:9" ht="19.5" customHeight="1">
      <c r="A766" s="5"/>
      <c r="B766" s="2"/>
      <c r="C766" s="3"/>
      <c r="D766" s="10"/>
      <c r="E766" s="376"/>
      <c r="F766" s="114"/>
      <c r="G766" s="5"/>
      <c r="H766" s="1"/>
      <c r="I766" s="1"/>
    </row>
    <row r="767" spans="1:9" ht="19.5" customHeight="1">
      <c r="A767" s="5"/>
      <c r="B767" s="2"/>
      <c r="C767" s="3"/>
      <c r="D767" s="10"/>
      <c r="E767" s="376"/>
      <c r="F767" s="114"/>
      <c r="G767" s="5"/>
      <c r="H767" s="1"/>
      <c r="I767" s="1"/>
    </row>
    <row r="768" spans="1:9" ht="19.5" customHeight="1">
      <c r="A768" s="5"/>
      <c r="B768" s="2"/>
      <c r="C768" s="3"/>
      <c r="D768" s="10"/>
      <c r="E768" s="376"/>
      <c r="F768" s="114"/>
      <c r="G768" s="5"/>
      <c r="H768" s="1"/>
      <c r="I768" s="1"/>
    </row>
    <row r="769" spans="1:9" ht="19.5" customHeight="1">
      <c r="A769" s="5"/>
      <c r="B769" s="2"/>
      <c r="C769" s="3"/>
      <c r="D769" s="10"/>
      <c r="E769" s="376"/>
      <c r="F769" s="114"/>
      <c r="G769" s="5"/>
      <c r="H769" s="1"/>
      <c r="I769" s="1"/>
    </row>
    <row r="770" spans="1:9" ht="19.5" customHeight="1">
      <c r="A770" s="5"/>
      <c r="B770" s="2"/>
      <c r="C770" s="3"/>
      <c r="D770" s="10"/>
      <c r="E770" s="376"/>
      <c r="F770" s="114"/>
      <c r="G770" s="5"/>
      <c r="H770" s="1"/>
      <c r="I770" s="1"/>
    </row>
    <row r="771" spans="1:9" ht="19.5" customHeight="1">
      <c r="A771" s="5"/>
      <c r="B771" s="2"/>
      <c r="C771" s="3"/>
      <c r="D771" s="10"/>
      <c r="E771" s="376"/>
      <c r="F771" s="114"/>
      <c r="G771" s="5"/>
      <c r="H771" s="1"/>
      <c r="I771" s="1"/>
    </row>
    <row r="772" spans="1:9" ht="19.5" customHeight="1">
      <c r="A772" s="5"/>
      <c r="B772" s="2"/>
      <c r="C772" s="3"/>
      <c r="D772" s="10"/>
      <c r="E772" s="376"/>
      <c r="F772" s="114"/>
      <c r="G772" s="5"/>
      <c r="H772" s="1"/>
      <c r="I772" s="1"/>
    </row>
    <row r="773" spans="1:9" ht="19.5" customHeight="1">
      <c r="A773" s="5"/>
      <c r="B773" s="2"/>
      <c r="C773" s="3"/>
      <c r="D773" s="10"/>
      <c r="E773" s="376"/>
      <c r="F773" s="114"/>
      <c r="G773" s="5"/>
      <c r="H773" s="1"/>
      <c r="I773" s="1"/>
    </row>
    <row r="774" spans="1:9" ht="19.5" customHeight="1">
      <c r="A774" s="5"/>
      <c r="B774" s="2"/>
      <c r="C774" s="3"/>
      <c r="D774" s="10"/>
      <c r="E774" s="376"/>
      <c r="F774" s="114"/>
      <c r="G774" s="5"/>
      <c r="H774" s="1"/>
      <c r="I774" s="1"/>
    </row>
    <row r="775" spans="1:9" ht="19.5" customHeight="1">
      <c r="A775" s="5"/>
      <c r="B775" s="2"/>
      <c r="C775" s="3"/>
      <c r="D775" s="10"/>
      <c r="E775" s="376"/>
      <c r="F775" s="114"/>
      <c r="G775" s="5"/>
      <c r="H775" s="1"/>
      <c r="I775" s="1"/>
    </row>
    <row r="776" spans="1:9" ht="19.5" customHeight="1">
      <c r="A776" s="5"/>
      <c r="B776" s="2"/>
      <c r="C776" s="3"/>
      <c r="D776" s="10"/>
      <c r="E776" s="376"/>
      <c r="F776" s="114"/>
      <c r="G776" s="5"/>
      <c r="H776" s="1"/>
      <c r="I776" s="1"/>
    </row>
    <row r="777" spans="1:9" ht="19.5" customHeight="1">
      <c r="A777" s="5"/>
      <c r="B777" s="2"/>
      <c r="C777" s="3"/>
      <c r="D777" s="10"/>
      <c r="E777" s="376"/>
      <c r="F777" s="114"/>
      <c r="G777" s="5"/>
      <c r="H777" s="1"/>
      <c r="I777" s="1"/>
    </row>
    <row r="778" spans="1:9" ht="19.5" customHeight="1">
      <c r="A778" s="5"/>
      <c r="B778" s="2"/>
      <c r="C778" s="3"/>
      <c r="D778" s="10"/>
      <c r="E778" s="376"/>
      <c r="F778" s="114"/>
      <c r="G778" s="5"/>
      <c r="H778" s="1"/>
      <c r="I778" s="1"/>
    </row>
    <row r="779" spans="1:9" ht="19.5" customHeight="1">
      <c r="A779" s="5"/>
      <c r="B779" s="2"/>
      <c r="C779" s="3"/>
      <c r="D779" s="10"/>
      <c r="E779" s="376"/>
      <c r="F779" s="114"/>
      <c r="G779" s="5"/>
      <c r="H779" s="1"/>
      <c r="I779" s="1"/>
    </row>
    <row r="780" spans="1:9" ht="19.5" customHeight="1">
      <c r="A780" s="5"/>
      <c r="B780" s="2"/>
      <c r="C780" s="3"/>
      <c r="D780" s="10"/>
      <c r="E780" s="376"/>
      <c r="F780" s="114"/>
      <c r="G780" s="5"/>
      <c r="H780" s="1"/>
      <c r="I780" s="1"/>
    </row>
    <row r="781" spans="1:9" ht="19.5" customHeight="1">
      <c r="A781" s="5"/>
      <c r="B781" s="2"/>
      <c r="C781" s="3"/>
      <c r="D781" s="10"/>
      <c r="E781" s="376"/>
      <c r="F781" s="114"/>
      <c r="G781" s="5"/>
      <c r="H781" s="1"/>
      <c r="I781" s="1"/>
    </row>
    <row r="782" spans="1:9" ht="19.5" customHeight="1">
      <c r="A782" s="5"/>
      <c r="B782" s="2"/>
      <c r="C782" s="3"/>
      <c r="D782" s="10"/>
      <c r="E782" s="376"/>
      <c r="F782" s="114"/>
      <c r="G782" s="5"/>
      <c r="H782" s="1"/>
      <c r="I782" s="1"/>
    </row>
    <row r="783" spans="1:9" ht="19.5" customHeight="1">
      <c r="A783" s="5"/>
      <c r="B783" s="2"/>
      <c r="C783" s="3"/>
      <c r="D783" s="10"/>
      <c r="E783" s="376"/>
      <c r="F783" s="114"/>
      <c r="G783" s="5"/>
      <c r="H783" s="1"/>
      <c r="I783" s="1"/>
    </row>
    <row r="784" spans="1:9" ht="19.5" customHeight="1">
      <c r="A784" s="5"/>
      <c r="B784" s="2"/>
      <c r="C784" s="3"/>
      <c r="D784" s="10"/>
      <c r="E784" s="376"/>
      <c r="F784" s="114"/>
      <c r="G784" s="5"/>
      <c r="H784" s="1"/>
      <c r="I784" s="1"/>
    </row>
    <row r="785" spans="1:9" ht="19.5" customHeight="1">
      <c r="A785" s="5"/>
      <c r="B785" s="2"/>
      <c r="C785" s="3"/>
      <c r="D785" s="10"/>
      <c r="E785" s="376"/>
      <c r="F785" s="114"/>
      <c r="G785" s="5"/>
      <c r="H785" s="1"/>
      <c r="I785" s="1"/>
    </row>
    <row r="786" spans="1:9" ht="19.5" customHeight="1">
      <c r="A786" s="5"/>
      <c r="B786" s="2"/>
      <c r="C786" s="3"/>
      <c r="D786" s="10"/>
      <c r="E786" s="376"/>
      <c r="F786" s="114"/>
      <c r="G786" s="5"/>
      <c r="H786" s="1"/>
      <c r="I786" s="1"/>
    </row>
    <row r="787" spans="1:9" ht="19.5" customHeight="1">
      <c r="A787" s="5"/>
      <c r="B787" s="2"/>
      <c r="C787" s="3"/>
      <c r="D787" s="10"/>
      <c r="E787" s="376"/>
      <c r="F787" s="114"/>
      <c r="G787" s="5"/>
      <c r="H787" s="1"/>
      <c r="I787" s="1"/>
    </row>
    <row r="788" spans="1:9" ht="19.5" customHeight="1">
      <c r="A788" s="5"/>
      <c r="B788" s="2"/>
      <c r="C788" s="3"/>
      <c r="D788" s="10"/>
      <c r="E788" s="376"/>
      <c r="F788" s="114"/>
      <c r="G788" s="5"/>
      <c r="H788" s="1"/>
      <c r="I788" s="1"/>
    </row>
    <row r="789" spans="1:9" ht="19.5" customHeight="1">
      <c r="A789" s="5"/>
      <c r="B789" s="2"/>
      <c r="C789" s="3"/>
      <c r="D789" s="10"/>
      <c r="E789" s="376"/>
      <c r="F789" s="114"/>
      <c r="G789" s="5"/>
      <c r="H789" s="1"/>
      <c r="I789" s="1"/>
    </row>
    <row r="790" spans="1:9" ht="19.5" customHeight="1">
      <c r="A790" s="5"/>
      <c r="B790" s="2"/>
      <c r="C790" s="3"/>
      <c r="D790" s="10"/>
      <c r="E790" s="376"/>
      <c r="F790" s="114"/>
      <c r="G790" s="5"/>
      <c r="H790" s="1"/>
      <c r="I790" s="1"/>
    </row>
    <row r="791" spans="1:9" ht="19.5" customHeight="1">
      <c r="A791" s="5"/>
      <c r="B791" s="2"/>
      <c r="C791" s="3"/>
      <c r="D791" s="10"/>
      <c r="E791" s="376"/>
      <c r="F791" s="114"/>
      <c r="G791" s="5"/>
      <c r="H791" s="1"/>
      <c r="I791" s="1"/>
    </row>
    <row r="792" spans="1:9" ht="19.5" customHeight="1">
      <c r="A792" s="5"/>
      <c r="B792" s="2"/>
      <c r="C792" s="3"/>
      <c r="D792" s="10"/>
      <c r="E792" s="376"/>
      <c r="F792" s="114"/>
      <c r="G792" s="5"/>
      <c r="H792" s="1"/>
      <c r="I792" s="1"/>
    </row>
    <row r="793" spans="1:9" ht="19.5" customHeight="1">
      <c r="A793" s="5"/>
      <c r="B793" s="2"/>
      <c r="C793" s="3"/>
      <c r="D793" s="10"/>
      <c r="E793" s="376"/>
      <c r="F793" s="114"/>
      <c r="G793" s="5"/>
      <c r="H793" s="1"/>
      <c r="I793" s="1"/>
    </row>
    <row r="794" spans="1:9" ht="19.5" customHeight="1">
      <c r="A794" s="5"/>
      <c r="B794" s="2"/>
      <c r="C794" s="3"/>
      <c r="D794" s="10"/>
      <c r="E794" s="376"/>
      <c r="F794" s="114"/>
      <c r="G794" s="5"/>
      <c r="H794" s="1"/>
      <c r="I794" s="1"/>
    </row>
    <row r="795" spans="1:9" ht="19.5" customHeight="1">
      <c r="A795" s="5"/>
      <c r="B795" s="2"/>
      <c r="C795" s="3"/>
      <c r="D795" s="10"/>
      <c r="E795" s="376"/>
      <c r="F795" s="114"/>
      <c r="G795" s="5"/>
      <c r="H795" s="1"/>
      <c r="I795" s="1"/>
    </row>
    <row r="796" spans="1:9" ht="19.5" customHeight="1">
      <c r="A796" s="5"/>
      <c r="B796" s="2"/>
      <c r="C796" s="3"/>
      <c r="D796" s="10"/>
      <c r="E796" s="376"/>
      <c r="F796" s="114"/>
      <c r="G796" s="5"/>
      <c r="H796" s="1"/>
      <c r="I796" s="1"/>
    </row>
    <row r="797" spans="1:9" ht="19.5" customHeight="1">
      <c r="A797" s="5"/>
      <c r="B797" s="2"/>
      <c r="C797" s="3"/>
      <c r="D797" s="10"/>
      <c r="E797" s="376"/>
      <c r="F797" s="114"/>
      <c r="G797" s="5"/>
      <c r="H797" s="1"/>
      <c r="I797" s="1"/>
    </row>
    <row r="798" spans="1:9" ht="19.5" customHeight="1">
      <c r="A798" s="5"/>
      <c r="B798" s="2"/>
      <c r="C798" s="3"/>
      <c r="D798" s="10"/>
      <c r="E798" s="376"/>
      <c r="F798" s="114"/>
      <c r="G798" s="5"/>
      <c r="H798" s="1"/>
      <c r="I798" s="1"/>
    </row>
    <row r="799" spans="1:9" ht="19.5" customHeight="1">
      <c r="A799" s="5"/>
      <c r="B799" s="2"/>
      <c r="C799" s="3"/>
      <c r="D799" s="10"/>
      <c r="E799" s="376"/>
      <c r="F799" s="114"/>
      <c r="G799" s="5"/>
      <c r="H799" s="1"/>
      <c r="I799" s="1"/>
    </row>
    <row r="800" spans="1:9" ht="19.5" customHeight="1">
      <c r="A800" s="5"/>
      <c r="B800" s="2"/>
      <c r="C800" s="3"/>
      <c r="D800" s="10"/>
      <c r="E800" s="376"/>
      <c r="F800" s="114"/>
      <c r="G800" s="5"/>
      <c r="H800" s="1"/>
      <c r="I800" s="1"/>
    </row>
    <row r="801" spans="1:9" ht="19.5" customHeight="1">
      <c r="A801" s="5"/>
      <c r="B801" s="2"/>
      <c r="C801" s="3"/>
      <c r="D801" s="10"/>
      <c r="E801" s="376"/>
      <c r="F801" s="114"/>
      <c r="G801" s="5"/>
      <c r="H801" s="1"/>
      <c r="I801" s="1"/>
    </row>
    <row r="802" spans="1:9" ht="19.5" customHeight="1">
      <c r="A802" s="5"/>
      <c r="B802" s="2"/>
      <c r="C802" s="3"/>
      <c r="D802" s="10"/>
      <c r="E802" s="376"/>
      <c r="F802" s="114"/>
      <c r="G802" s="5"/>
      <c r="H802" s="1"/>
      <c r="I802" s="1"/>
    </row>
    <row r="803" spans="1:9" ht="19.5" customHeight="1">
      <c r="A803" s="5"/>
      <c r="B803" s="2"/>
      <c r="C803" s="3"/>
      <c r="D803" s="10"/>
      <c r="E803" s="376"/>
      <c r="F803" s="114"/>
      <c r="G803" s="5"/>
      <c r="H803" s="1"/>
      <c r="I803" s="1"/>
    </row>
    <row r="804" spans="1:9" ht="19.5" customHeight="1">
      <c r="A804" s="5"/>
      <c r="B804" s="2"/>
      <c r="C804" s="3"/>
      <c r="D804" s="10"/>
      <c r="E804" s="376"/>
      <c r="F804" s="114"/>
      <c r="G804" s="5"/>
      <c r="H804" s="1"/>
      <c r="I804" s="1"/>
    </row>
    <row r="805" spans="1:9" ht="19.5" customHeight="1">
      <c r="A805" s="5"/>
      <c r="B805" s="2"/>
      <c r="C805" s="3"/>
      <c r="D805" s="10"/>
      <c r="E805" s="376"/>
      <c r="F805" s="114"/>
      <c r="G805" s="5"/>
      <c r="H805" s="1"/>
      <c r="I805" s="1"/>
    </row>
    <row r="806" spans="1:9" ht="19.5" customHeight="1">
      <c r="A806" s="5"/>
      <c r="B806" s="2"/>
      <c r="C806" s="3"/>
      <c r="D806" s="10"/>
      <c r="E806" s="376"/>
      <c r="F806" s="114"/>
      <c r="G806" s="5"/>
      <c r="H806" s="1"/>
      <c r="I806" s="1"/>
    </row>
    <row r="807" spans="1:9" ht="19.5" customHeight="1">
      <c r="A807" s="5"/>
      <c r="B807" s="2"/>
      <c r="C807" s="3"/>
      <c r="D807" s="10"/>
      <c r="E807" s="376"/>
      <c r="F807" s="114"/>
      <c r="G807" s="5"/>
      <c r="H807" s="1"/>
      <c r="I807" s="1"/>
    </row>
    <row r="808" spans="1:9" ht="19.5" customHeight="1">
      <c r="A808" s="5"/>
      <c r="B808" s="2"/>
      <c r="C808" s="3"/>
      <c r="D808" s="10"/>
      <c r="E808" s="376"/>
      <c r="F808" s="114"/>
      <c r="G808" s="5"/>
      <c r="H808" s="1"/>
      <c r="I808" s="1"/>
    </row>
    <row r="809" spans="1:9" ht="19.5" customHeight="1">
      <c r="A809" s="5"/>
      <c r="B809" s="2"/>
      <c r="C809" s="3"/>
      <c r="D809" s="10"/>
      <c r="E809" s="376"/>
      <c r="F809" s="114"/>
      <c r="G809" s="5"/>
      <c r="H809" s="1"/>
      <c r="I809" s="1"/>
    </row>
    <row r="810" spans="1:9" ht="19.5" customHeight="1">
      <c r="A810" s="5"/>
      <c r="B810" s="2"/>
      <c r="C810" s="3"/>
      <c r="D810" s="10"/>
      <c r="E810" s="376"/>
      <c r="F810" s="114"/>
      <c r="G810" s="5"/>
      <c r="H810" s="1"/>
      <c r="I810" s="1"/>
    </row>
    <row r="811" spans="1:9" ht="19.5" customHeight="1">
      <c r="A811" s="5"/>
      <c r="B811" s="2"/>
      <c r="C811" s="3"/>
      <c r="D811" s="10"/>
      <c r="E811" s="376"/>
      <c r="F811" s="114"/>
      <c r="G811" s="5"/>
      <c r="H811" s="1"/>
      <c r="I811" s="1"/>
    </row>
    <row r="812" spans="1:9" ht="19.5" customHeight="1">
      <c r="A812" s="5"/>
      <c r="B812" s="2"/>
      <c r="C812" s="3"/>
      <c r="D812" s="10"/>
      <c r="E812" s="376"/>
      <c r="F812" s="114"/>
      <c r="G812" s="5"/>
      <c r="H812" s="1"/>
      <c r="I812" s="1"/>
    </row>
    <row r="813" spans="1:9" ht="19.5" customHeight="1">
      <c r="A813" s="5"/>
      <c r="B813" s="2"/>
      <c r="C813" s="3"/>
      <c r="D813" s="10"/>
      <c r="E813" s="376"/>
      <c r="F813" s="114"/>
      <c r="G813" s="5"/>
      <c r="H813" s="1"/>
      <c r="I813" s="1"/>
    </row>
    <row r="814" spans="1:9" ht="19.5" customHeight="1">
      <c r="A814" s="5"/>
      <c r="B814" s="2"/>
      <c r="C814" s="3"/>
      <c r="D814" s="10"/>
      <c r="E814" s="376"/>
      <c r="F814" s="114"/>
      <c r="G814" s="5"/>
      <c r="H814" s="1"/>
      <c r="I814" s="1"/>
    </row>
    <row r="815" spans="1:9" ht="19.5" customHeight="1">
      <c r="A815" s="5"/>
      <c r="B815" s="2"/>
      <c r="C815" s="3"/>
      <c r="D815" s="10"/>
      <c r="E815" s="376"/>
      <c r="F815" s="114"/>
      <c r="G815" s="5"/>
      <c r="H815" s="1"/>
      <c r="I815" s="1"/>
    </row>
    <row r="816" spans="1:9" ht="19.5" customHeight="1">
      <c r="A816" s="5"/>
      <c r="B816" s="2"/>
      <c r="C816" s="3"/>
      <c r="D816" s="10"/>
      <c r="E816" s="376"/>
      <c r="F816" s="114"/>
      <c r="G816" s="5"/>
      <c r="H816" s="1"/>
      <c r="I816" s="1"/>
    </row>
    <row r="817" spans="1:9" ht="19.5" customHeight="1">
      <c r="A817" s="5"/>
      <c r="B817" s="2"/>
      <c r="C817" s="3"/>
      <c r="D817" s="10"/>
      <c r="E817" s="376"/>
      <c r="F817" s="114"/>
      <c r="G817" s="5"/>
      <c r="H817" s="1"/>
      <c r="I817" s="1"/>
    </row>
    <row r="818" spans="1:9" ht="19.5" customHeight="1">
      <c r="A818" s="5"/>
      <c r="B818" s="2"/>
      <c r="C818" s="3"/>
      <c r="D818" s="10"/>
      <c r="E818" s="376"/>
      <c r="F818" s="114"/>
      <c r="G818" s="5"/>
      <c r="H818" s="1"/>
      <c r="I818" s="1"/>
    </row>
    <row r="819" spans="1:9" ht="19.5" customHeight="1">
      <c r="A819" s="5"/>
      <c r="B819" s="2"/>
      <c r="C819" s="3"/>
      <c r="D819" s="10"/>
      <c r="E819" s="376"/>
      <c r="F819" s="114"/>
      <c r="G819" s="5"/>
      <c r="H819" s="1"/>
      <c r="I819" s="1"/>
    </row>
    <row r="820" spans="1:9" ht="19.5" customHeight="1">
      <c r="A820" s="5"/>
      <c r="B820" s="2"/>
      <c r="C820" s="3"/>
      <c r="D820" s="10"/>
      <c r="E820" s="376"/>
      <c r="F820" s="114"/>
      <c r="G820" s="5"/>
      <c r="H820" s="1"/>
      <c r="I820" s="1"/>
    </row>
    <row r="821" spans="1:9" ht="19.5" customHeight="1">
      <c r="A821" s="5"/>
      <c r="B821" s="2"/>
      <c r="C821" s="3"/>
      <c r="D821" s="10"/>
      <c r="E821" s="376"/>
      <c r="F821" s="114"/>
      <c r="G821" s="5"/>
      <c r="H821" s="1"/>
      <c r="I821" s="1"/>
    </row>
    <row r="822" spans="1:9" ht="19.5" customHeight="1">
      <c r="A822" s="5"/>
      <c r="B822" s="2"/>
      <c r="C822" s="3"/>
      <c r="D822" s="10"/>
      <c r="E822" s="376"/>
      <c r="F822" s="114"/>
      <c r="G822" s="5"/>
      <c r="H822" s="1"/>
      <c r="I822" s="1"/>
    </row>
    <row r="823" spans="1:9" ht="19.5" customHeight="1">
      <c r="A823" s="5"/>
      <c r="B823" s="2"/>
      <c r="C823" s="3"/>
      <c r="D823" s="10"/>
      <c r="E823" s="376"/>
      <c r="F823" s="114"/>
      <c r="G823" s="5"/>
      <c r="H823" s="1"/>
      <c r="I823" s="1"/>
    </row>
    <row r="824" spans="1:9" ht="19.5" customHeight="1">
      <c r="A824" s="5"/>
      <c r="B824" s="2"/>
      <c r="C824" s="3"/>
      <c r="D824" s="10"/>
      <c r="E824" s="376"/>
      <c r="F824" s="114"/>
      <c r="G824" s="5"/>
      <c r="H824" s="1"/>
      <c r="I824" s="1"/>
    </row>
    <row r="825" spans="1:9" ht="19.5" customHeight="1">
      <c r="A825" s="5"/>
      <c r="B825" s="2"/>
      <c r="C825" s="3"/>
      <c r="D825" s="10"/>
      <c r="E825" s="376"/>
      <c r="F825" s="114"/>
      <c r="G825" s="5"/>
      <c r="H825" s="1"/>
      <c r="I825" s="1"/>
    </row>
    <row r="826" spans="1:9" ht="19.5" customHeight="1">
      <c r="A826" s="5"/>
      <c r="B826" s="2"/>
      <c r="C826" s="3"/>
      <c r="D826" s="10"/>
      <c r="E826" s="376"/>
      <c r="F826" s="114"/>
      <c r="G826" s="5"/>
      <c r="H826" s="1"/>
      <c r="I826" s="1"/>
    </row>
    <row r="827" spans="1:9" ht="19.5" customHeight="1">
      <c r="A827" s="5"/>
      <c r="B827" s="2"/>
      <c r="C827" s="3"/>
      <c r="D827" s="10"/>
      <c r="E827" s="376"/>
      <c r="F827" s="114"/>
      <c r="G827" s="5"/>
      <c r="H827" s="1"/>
      <c r="I827" s="1"/>
    </row>
    <row r="828" spans="1:9" ht="19.5" customHeight="1">
      <c r="A828" s="5"/>
      <c r="B828" s="2"/>
      <c r="C828" s="3"/>
      <c r="D828" s="10"/>
      <c r="E828" s="376"/>
      <c r="F828" s="114"/>
      <c r="G828" s="5"/>
      <c r="H828" s="1"/>
      <c r="I828" s="1"/>
    </row>
    <row r="829" spans="1:9" ht="19.5" customHeight="1">
      <c r="A829" s="5"/>
      <c r="B829" s="2"/>
      <c r="C829" s="3"/>
      <c r="D829" s="10"/>
      <c r="E829" s="376"/>
      <c r="F829" s="114"/>
      <c r="G829" s="5"/>
      <c r="H829" s="1"/>
      <c r="I829" s="1"/>
    </row>
    <row r="830" spans="1:9" ht="19.5" customHeight="1">
      <c r="A830" s="5"/>
      <c r="B830" s="2"/>
      <c r="C830" s="3"/>
      <c r="D830" s="10"/>
      <c r="E830" s="376"/>
      <c r="F830" s="114"/>
      <c r="G830" s="5"/>
      <c r="H830" s="1"/>
      <c r="I830" s="1"/>
    </row>
    <row r="831" spans="1:9" ht="19.5" customHeight="1">
      <c r="A831" s="5"/>
      <c r="B831" s="2"/>
      <c r="C831" s="3"/>
      <c r="D831" s="10"/>
      <c r="E831" s="376"/>
      <c r="F831" s="114"/>
      <c r="G831" s="5"/>
      <c r="H831" s="1"/>
      <c r="I831" s="1"/>
    </row>
    <row r="832" spans="1:9" ht="19.5" customHeight="1">
      <c r="A832" s="5"/>
      <c r="B832" s="2"/>
      <c r="C832" s="3"/>
      <c r="D832" s="10"/>
      <c r="E832" s="376"/>
      <c r="F832" s="114"/>
      <c r="G832" s="5"/>
      <c r="H832" s="1"/>
      <c r="I832" s="1"/>
    </row>
    <row r="833" spans="1:9" ht="19.5" customHeight="1">
      <c r="A833" s="5"/>
      <c r="B833" s="2"/>
      <c r="C833" s="3"/>
      <c r="D833" s="10"/>
      <c r="E833" s="376"/>
      <c r="F833" s="114"/>
      <c r="G833" s="5"/>
      <c r="H833" s="1"/>
      <c r="I833" s="1"/>
    </row>
    <row r="834" spans="1:9" ht="19.5" customHeight="1">
      <c r="A834" s="5"/>
      <c r="B834" s="2"/>
      <c r="C834" s="3"/>
      <c r="D834" s="10"/>
      <c r="E834" s="376"/>
      <c r="F834" s="114"/>
      <c r="G834" s="5"/>
      <c r="H834" s="1"/>
      <c r="I834" s="1"/>
    </row>
    <row r="835" spans="1:9" ht="19.5" customHeight="1">
      <c r="A835" s="5"/>
      <c r="B835" s="2"/>
      <c r="C835" s="3"/>
      <c r="D835" s="10"/>
      <c r="E835" s="376"/>
      <c r="F835" s="114"/>
      <c r="G835" s="5"/>
      <c r="H835" s="1"/>
      <c r="I835" s="1"/>
    </row>
    <row r="836" spans="1:9" ht="19.5" customHeight="1">
      <c r="A836" s="5"/>
      <c r="B836" s="2"/>
      <c r="C836" s="3"/>
      <c r="D836" s="10"/>
      <c r="E836" s="376"/>
      <c r="F836" s="114"/>
      <c r="G836" s="5"/>
      <c r="H836" s="1"/>
      <c r="I836" s="1"/>
    </row>
    <row r="837" spans="1:9" ht="19.5" customHeight="1">
      <c r="A837" s="5"/>
      <c r="B837" s="2"/>
      <c r="C837" s="3"/>
      <c r="D837" s="10"/>
      <c r="E837" s="376"/>
      <c r="F837" s="114"/>
      <c r="G837" s="5"/>
      <c r="H837" s="1"/>
      <c r="I837" s="1"/>
    </row>
    <row r="838" spans="1:9" ht="19.5" customHeight="1">
      <c r="A838" s="5"/>
      <c r="B838" s="2"/>
      <c r="C838" s="3"/>
      <c r="D838" s="10"/>
      <c r="E838" s="376"/>
      <c r="F838" s="114"/>
      <c r="G838" s="5"/>
      <c r="H838" s="1"/>
      <c r="I838" s="1"/>
    </row>
    <row r="839" spans="1:9" ht="19.5" customHeight="1">
      <c r="A839" s="5"/>
      <c r="B839" s="2"/>
      <c r="C839" s="3"/>
      <c r="D839" s="10"/>
      <c r="E839" s="376"/>
      <c r="F839" s="114"/>
      <c r="G839" s="5"/>
      <c r="H839" s="1"/>
      <c r="I839" s="1"/>
    </row>
    <row r="840" spans="1:9" ht="19.5" customHeight="1">
      <c r="A840" s="5"/>
      <c r="B840" s="2"/>
      <c r="C840" s="3"/>
      <c r="D840" s="10"/>
      <c r="E840" s="376"/>
      <c r="F840" s="114"/>
      <c r="G840" s="5"/>
      <c r="H840" s="1"/>
      <c r="I840" s="1"/>
    </row>
    <row r="841" spans="1:9" ht="19.5" customHeight="1">
      <c r="A841" s="5"/>
      <c r="B841" s="2"/>
      <c r="C841" s="3"/>
      <c r="D841" s="10"/>
      <c r="E841" s="376"/>
      <c r="F841" s="114"/>
      <c r="G841" s="5"/>
      <c r="H841" s="1"/>
      <c r="I841" s="1"/>
    </row>
    <row r="842" spans="1:9" ht="19.5" customHeight="1">
      <c r="A842" s="5"/>
      <c r="B842" s="2"/>
      <c r="C842" s="3"/>
      <c r="D842" s="10"/>
      <c r="E842" s="376"/>
      <c r="F842" s="114"/>
      <c r="G842" s="5"/>
      <c r="H842" s="1"/>
      <c r="I842" s="1"/>
    </row>
    <row r="843" spans="1:9" ht="19.5" customHeight="1">
      <c r="A843" s="5"/>
      <c r="B843" s="2"/>
      <c r="C843" s="3"/>
      <c r="D843" s="10"/>
      <c r="E843" s="376"/>
      <c r="F843" s="114"/>
      <c r="G843" s="5"/>
      <c r="H843" s="1"/>
      <c r="I843" s="1"/>
    </row>
    <row r="844" spans="1:9" ht="19.5" customHeight="1">
      <c r="A844" s="5"/>
      <c r="B844" s="2"/>
      <c r="C844" s="3"/>
      <c r="D844" s="10"/>
      <c r="E844" s="376"/>
      <c r="F844" s="114"/>
      <c r="G844" s="5"/>
      <c r="H844" s="1"/>
      <c r="I844" s="1"/>
    </row>
    <row r="845" spans="1:9" ht="19.5" customHeight="1">
      <c r="A845" s="5"/>
      <c r="B845" s="2"/>
      <c r="C845" s="3"/>
      <c r="D845" s="10"/>
      <c r="E845" s="376"/>
      <c r="F845" s="114"/>
      <c r="G845" s="5"/>
      <c r="H845" s="1"/>
      <c r="I845" s="1"/>
    </row>
    <row r="846" spans="1:9" ht="19.5" customHeight="1">
      <c r="A846" s="5"/>
      <c r="B846" s="2"/>
      <c r="C846" s="3"/>
      <c r="D846" s="10"/>
      <c r="E846" s="376"/>
      <c r="F846" s="114"/>
      <c r="G846" s="5"/>
      <c r="H846" s="1"/>
      <c r="I846" s="1"/>
    </row>
    <row r="847" spans="1:9" ht="19.5" customHeight="1">
      <c r="A847" s="5"/>
      <c r="B847" s="2"/>
      <c r="C847" s="3"/>
      <c r="D847" s="10"/>
      <c r="E847" s="376"/>
      <c r="F847" s="114"/>
      <c r="G847" s="5"/>
      <c r="H847" s="1"/>
      <c r="I847" s="1"/>
    </row>
    <row r="848" spans="1:9" ht="19.5" customHeight="1">
      <c r="A848" s="5"/>
      <c r="B848" s="2"/>
      <c r="C848" s="3"/>
      <c r="D848" s="10"/>
      <c r="E848" s="376"/>
      <c r="F848" s="114"/>
      <c r="G848" s="5"/>
      <c r="H848" s="1"/>
      <c r="I848" s="1"/>
    </row>
    <row r="849" spans="1:9" ht="19.5" customHeight="1">
      <c r="A849" s="5"/>
      <c r="B849" s="2"/>
      <c r="C849" s="3"/>
      <c r="D849" s="10"/>
      <c r="E849" s="376"/>
      <c r="F849" s="114"/>
      <c r="G849" s="5"/>
      <c r="H849" s="1"/>
      <c r="I849" s="1"/>
    </row>
    <row r="850" spans="1:9" ht="19.5" customHeight="1">
      <c r="A850" s="5"/>
      <c r="B850" s="2"/>
      <c r="C850" s="3"/>
      <c r="D850" s="10"/>
      <c r="E850" s="376"/>
      <c r="F850" s="114"/>
      <c r="G850" s="5"/>
      <c r="H850" s="1"/>
      <c r="I850" s="1"/>
    </row>
    <row r="851" spans="1:9" ht="19.5" customHeight="1">
      <c r="A851" s="5"/>
      <c r="B851" s="2"/>
      <c r="C851" s="3"/>
      <c r="D851" s="10"/>
      <c r="E851" s="376"/>
      <c r="F851" s="114"/>
      <c r="G851" s="5"/>
      <c r="H851" s="1"/>
      <c r="I851" s="1"/>
    </row>
    <row r="852" spans="1:9" ht="19.5" customHeight="1">
      <c r="A852" s="5"/>
      <c r="B852" s="2"/>
      <c r="C852" s="3"/>
      <c r="D852" s="10"/>
      <c r="E852" s="376"/>
      <c r="F852" s="114"/>
      <c r="G852" s="5"/>
      <c r="H852" s="1"/>
      <c r="I852" s="1"/>
    </row>
    <row r="853" spans="1:9" ht="19.5" customHeight="1">
      <c r="A853" s="5"/>
      <c r="B853" s="2"/>
      <c r="C853" s="3"/>
      <c r="D853" s="10"/>
      <c r="E853" s="376"/>
      <c r="F853" s="114"/>
      <c r="G853" s="5"/>
      <c r="H853" s="1"/>
      <c r="I853" s="1"/>
    </row>
    <row r="854" spans="1:9" ht="19.5" customHeight="1">
      <c r="A854" s="5"/>
      <c r="B854" s="2"/>
      <c r="C854" s="3"/>
      <c r="D854" s="10"/>
      <c r="E854" s="376"/>
      <c r="F854" s="114"/>
      <c r="G854" s="5"/>
      <c r="H854" s="1"/>
      <c r="I854" s="1"/>
    </row>
    <row r="855" spans="1:9" ht="19.5" customHeight="1">
      <c r="A855" s="5"/>
      <c r="B855" s="2"/>
      <c r="C855" s="3"/>
      <c r="D855" s="10"/>
      <c r="E855" s="376"/>
      <c r="F855" s="114"/>
      <c r="G855" s="5"/>
      <c r="H855" s="1"/>
      <c r="I855" s="1"/>
    </row>
    <row r="856" spans="1:9" ht="19.5" customHeight="1">
      <c r="A856" s="5"/>
      <c r="B856" s="2"/>
      <c r="C856" s="3"/>
      <c r="D856" s="10"/>
      <c r="E856" s="376"/>
      <c r="F856" s="114"/>
      <c r="G856" s="5"/>
      <c r="H856" s="1"/>
      <c r="I856" s="1"/>
    </row>
    <row r="857" spans="1:9" ht="19.5" customHeight="1">
      <c r="A857" s="5"/>
      <c r="B857" s="2"/>
      <c r="C857" s="3"/>
      <c r="D857" s="10"/>
      <c r="E857" s="376"/>
      <c r="F857" s="114"/>
      <c r="G857" s="5"/>
      <c r="H857" s="1"/>
      <c r="I857" s="1"/>
    </row>
    <row r="858" spans="1:9" ht="19.5" customHeight="1">
      <c r="A858" s="5"/>
      <c r="B858" s="2"/>
      <c r="C858" s="3"/>
      <c r="D858" s="10"/>
      <c r="E858" s="376"/>
      <c r="F858" s="114"/>
      <c r="G858" s="5"/>
      <c r="H858" s="1"/>
      <c r="I858" s="1"/>
    </row>
    <row r="859" spans="1:9" ht="19.5" customHeight="1">
      <c r="A859" s="5"/>
      <c r="B859" s="2"/>
      <c r="C859" s="3"/>
      <c r="D859" s="10"/>
      <c r="E859" s="376"/>
      <c r="F859" s="114"/>
      <c r="G859" s="5"/>
      <c r="H859" s="1"/>
      <c r="I859" s="1"/>
    </row>
    <row r="860" spans="1:9" ht="19.5" customHeight="1">
      <c r="A860" s="5"/>
      <c r="B860" s="2"/>
      <c r="C860" s="3"/>
      <c r="D860" s="10"/>
      <c r="E860" s="376"/>
      <c r="F860" s="114"/>
      <c r="G860" s="5"/>
      <c r="H860" s="1"/>
      <c r="I860" s="1"/>
    </row>
    <row r="861" spans="1:9" ht="19.5" customHeight="1">
      <c r="A861" s="5"/>
      <c r="B861" s="2"/>
      <c r="C861" s="3"/>
      <c r="D861" s="10"/>
      <c r="E861" s="376"/>
      <c r="F861" s="114"/>
      <c r="G861" s="5"/>
      <c r="H861" s="1"/>
      <c r="I861" s="1"/>
    </row>
    <row r="862" spans="1:9" ht="19.5" customHeight="1">
      <c r="A862" s="5"/>
      <c r="B862" s="2"/>
      <c r="C862" s="3"/>
      <c r="D862" s="10"/>
      <c r="E862" s="376"/>
      <c r="F862" s="114"/>
      <c r="G862" s="5"/>
      <c r="H862" s="1"/>
      <c r="I862" s="1"/>
    </row>
    <row r="863" spans="1:9" ht="19.5" customHeight="1">
      <c r="A863" s="5"/>
      <c r="B863" s="2"/>
      <c r="C863" s="3"/>
      <c r="D863" s="10"/>
      <c r="E863" s="376"/>
      <c r="F863" s="114"/>
      <c r="G863" s="5"/>
      <c r="H863" s="1"/>
      <c r="I863" s="1"/>
    </row>
    <row r="864" spans="1:9" ht="19.5" customHeight="1">
      <c r="A864" s="5"/>
      <c r="B864" s="2"/>
      <c r="C864" s="3"/>
      <c r="D864" s="10"/>
      <c r="E864" s="376"/>
      <c r="F864" s="114"/>
      <c r="G864" s="5"/>
      <c r="H864" s="1"/>
      <c r="I864" s="1"/>
    </row>
    <row r="865" spans="1:9" ht="19.5" customHeight="1">
      <c r="A865" s="5"/>
      <c r="B865" s="2"/>
      <c r="C865" s="3"/>
      <c r="D865" s="10"/>
      <c r="E865" s="376"/>
      <c r="F865" s="114"/>
      <c r="G865" s="5"/>
      <c r="H865" s="1"/>
      <c r="I865" s="1"/>
    </row>
    <row r="866" spans="1:9" ht="19.5" customHeight="1">
      <c r="A866" s="5"/>
      <c r="B866" s="2"/>
      <c r="C866" s="3"/>
      <c r="D866" s="10"/>
      <c r="E866" s="376"/>
      <c r="F866" s="114"/>
      <c r="G866" s="5"/>
      <c r="H866" s="1"/>
      <c r="I866" s="1"/>
    </row>
    <row r="867" spans="1:9" ht="19.5" customHeight="1">
      <c r="A867" s="5"/>
      <c r="B867" s="2"/>
      <c r="C867" s="3"/>
      <c r="D867" s="10"/>
      <c r="E867" s="376"/>
      <c r="F867" s="114"/>
      <c r="G867" s="5"/>
      <c r="H867" s="1"/>
      <c r="I867" s="1"/>
    </row>
    <row r="868" spans="1:9" ht="19.5" customHeight="1">
      <c r="A868" s="5"/>
      <c r="B868" s="2"/>
      <c r="C868" s="3"/>
      <c r="D868" s="10"/>
      <c r="E868" s="376"/>
      <c r="F868" s="114"/>
      <c r="G868" s="5"/>
      <c r="H868" s="1"/>
      <c r="I868" s="1"/>
    </row>
    <row r="869" spans="1:9" ht="19.5" customHeight="1">
      <c r="A869" s="5"/>
      <c r="B869" s="2"/>
      <c r="C869" s="3"/>
      <c r="D869" s="10"/>
      <c r="E869" s="376"/>
      <c r="F869" s="114"/>
      <c r="G869" s="5"/>
      <c r="H869" s="1"/>
      <c r="I869" s="1"/>
    </row>
    <row r="870" spans="1:9" ht="19.5" customHeight="1">
      <c r="A870" s="5"/>
      <c r="B870" s="2"/>
      <c r="C870" s="3"/>
      <c r="D870" s="10"/>
      <c r="E870" s="376"/>
      <c r="F870" s="114"/>
      <c r="G870" s="5"/>
      <c r="H870" s="1"/>
      <c r="I870" s="1"/>
    </row>
    <row r="871" spans="1:9" ht="19.5" customHeight="1">
      <c r="A871" s="5"/>
      <c r="B871" s="2"/>
      <c r="C871" s="3"/>
      <c r="D871" s="10"/>
      <c r="E871" s="376"/>
      <c r="F871" s="114"/>
      <c r="G871" s="5"/>
      <c r="H871" s="1"/>
      <c r="I871" s="1"/>
    </row>
    <row r="872" spans="1:9" ht="19.5" customHeight="1">
      <c r="A872" s="5"/>
      <c r="B872" s="2"/>
      <c r="C872" s="3"/>
      <c r="D872" s="10"/>
      <c r="E872" s="376"/>
      <c r="F872" s="114"/>
      <c r="G872" s="5"/>
      <c r="H872" s="1"/>
      <c r="I872" s="1"/>
    </row>
    <row r="873" spans="1:9" ht="19.5" customHeight="1">
      <c r="A873" s="5"/>
      <c r="B873" s="2"/>
      <c r="C873" s="3"/>
      <c r="D873" s="10"/>
      <c r="E873" s="376"/>
      <c r="F873" s="114"/>
      <c r="G873" s="5"/>
      <c r="H873" s="1"/>
      <c r="I873" s="1"/>
    </row>
    <row r="874" spans="1:9" ht="19.5" customHeight="1">
      <c r="A874" s="5"/>
      <c r="B874" s="2"/>
      <c r="C874" s="3"/>
      <c r="D874" s="10"/>
      <c r="E874" s="376"/>
      <c r="F874" s="114"/>
      <c r="G874" s="5"/>
      <c r="H874" s="1"/>
      <c r="I874" s="1"/>
    </row>
    <row r="875" spans="1:9" ht="19.5" customHeight="1">
      <c r="A875" s="5"/>
      <c r="B875" s="2"/>
      <c r="C875" s="3"/>
      <c r="D875" s="10"/>
      <c r="E875" s="376"/>
      <c r="F875" s="114"/>
      <c r="G875" s="5"/>
      <c r="H875" s="1"/>
      <c r="I875" s="1"/>
    </row>
    <row r="876" spans="1:9" ht="19.5" customHeight="1">
      <c r="A876" s="5"/>
      <c r="B876" s="2"/>
      <c r="C876" s="3"/>
      <c r="D876" s="10"/>
      <c r="E876" s="376"/>
      <c r="F876" s="114"/>
      <c r="G876" s="5"/>
      <c r="H876" s="1"/>
      <c r="I876" s="1"/>
    </row>
    <row r="877" spans="1:9" ht="19.5" customHeight="1">
      <c r="A877" s="5"/>
      <c r="B877" s="2"/>
      <c r="C877" s="3"/>
      <c r="D877" s="10"/>
      <c r="E877" s="376"/>
      <c r="F877" s="114"/>
      <c r="G877" s="5"/>
      <c r="H877" s="1"/>
      <c r="I877" s="1"/>
    </row>
    <row r="878" spans="1:9" ht="19.5" customHeight="1">
      <c r="A878" s="5"/>
      <c r="B878" s="2"/>
      <c r="C878" s="3"/>
      <c r="D878" s="10"/>
      <c r="E878" s="376"/>
      <c r="F878" s="114"/>
      <c r="G878" s="5"/>
      <c r="H878" s="1"/>
      <c r="I878" s="1"/>
    </row>
    <row r="879" spans="1:9" ht="19.5" customHeight="1">
      <c r="A879" s="5"/>
      <c r="B879" s="2"/>
      <c r="C879" s="3"/>
      <c r="D879" s="10"/>
      <c r="E879" s="376"/>
      <c r="F879" s="114"/>
      <c r="G879" s="5"/>
      <c r="H879" s="1"/>
      <c r="I879" s="1"/>
    </row>
    <row r="880" spans="1:9" ht="19.5" customHeight="1">
      <c r="A880" s="5"/>
      <c r="B880" s="2"/>
      <c r="C880" s="3"/>
      <c r="D880" s="10"/>
      <c r="E880" s="376"/>
      <c r="F880" s="114"/>
      <c r="G880" s="5"/>
      <c r="H880" s="1"/>
      <c r="I880" s="1"/>
    </row>
    <row r="881" spans="1:9" ht="19.5" customHeight="1">
      <c r="A881" s="5"/>
      <c r="B881" s="2"/>
      <c r="C881" s="3"/>
      <c r="D881" s="10"/>
      <c r="E881" s="376"/>
      <c r="F881" s="114"/>
      <c r="G881" s="5"/>
      <c r="H881" s="1"/>
      <c r="I881" s="1"/>
    </row>
    <row r="882" spans="1:9" ht="19.5" customHeight="1">
      <c r="A882" s="5"/>
      <c r="B882" s="2"/>
      <c r="C882" s="3"/>
      <c r="D882" s="10"/>
      <c r="E882" s="376"/>
      <c r="F882" s="114"/>
      <c r="G882" s="5"/>
      <c r="H882" s="1"/>
      <c r="I882" s="1"/>
    </row>
    <row r="883" spans="1:9" ht="19.5" customHeight="1">
      <c r="A883" s="5"/>
      <c r="B883" s="2"/>
      <c r="C883" s="3"/>
      <c r="D883" s="10"/>
      <c r="E883" s="376"/>
      <c r="F883" s="114"/>
      <c r="G883" s="5"/>
      <c r="H883" s="1"/>
      <c r="I883" s="1"/>
    </row>
    <row r="884" spans="1:9" ht="19.5" customHeight="1">
      <c r="A884" s="5"/>
      <c r="B884" s="2"/>
      <c r="C884" s="3"/>
      <c r="D884" s="10"/>
      <c r="E884" s="376"/>
      <c r="F884" s="114"/>
      <c r="G884" s="5"/>
      <c r="H884" s="1"/>
      <c r="I884" s="1"/>
    </row>
    <row r="885" spans="1:9" ht="19.5" customHeight="1">
      <c r="A885" s="5"/>
      <c r="B885" s="2"/>
      <c r="C885" s="3"/>
      <c r="D885" s="10"/>
      <c r="E885" s="376"/>
      <c r="F885" s="114"/>
      <c r="G885" s="5"/>
      <c r="H885" s="1"/>
      <c r="I885" s="1"/>
    </row>
    <row r="886" spans="1:9" ht="19.5" customHeight="1">
      <c r="A886" s="5"/>
      <c r="B886" s="2"/>
      <c r="C886" s="3"/>
      <c r="D886" s="10"/>
      <c r="E886" s="376"/>
      <c r="F886" s="114"/>
      <c r="G886" s="5"/>
      <c r="H886" s="1"/>
      <c r="I886" s="1"/>
    </row>
    <row r="887" spans="1:9" ht="19.5" customHeight="1">
      <c r="A887" s="5"/>
      <c r="B887" s="2"/>
      <c r="C887" s="3"/>
      <c r="D887" s="10"/>
      <c r="E887" s="376"/>
      <c r="F887" s="114"/>
      <c r="G887" s="5"/>
      <c r="H887" s="1"/>
      <c r="I887" s="1"/>
    </row>
    <row r="888" spans="1:9" ht="19.5" customHeight="1">
      <c r="A888" s="5"/>
      <c r="B888" s="2"/>
      <c r="C888" s="3"/>
      <c r="D888" s="10"/>
      <c r="E888" s="376"/>
      <c r="F888" s="114"/>
      <c r="G888" s="5"/>
      <c r="H888" s="1"/>
      <c r="I888" s="1"/>
    </row>
    <row r="889" spans="1:9" ht="19.5" customHeight="1">
      <c r="A889" s="5"/>
      <c r="B889" s="2"/>
      <c r="C889" s="3"/>
      <c r="D889" s="10"/>
      <c r="E889" s="376"/>
      <c r="F889" s="114"/>
      <c r="G889" s="5"/>
      <c r="H889" s="1"/>
      <c r="I889" s="1"/>
    </row>
    <row r="890" spans="1:9" ht="19.5" customHeight="1">
      <c r="A890" s="5"/>
      <c r="B890" s="2"/>
      <c r="C890" s="3"/>
      <c r="D890" s="10"/>
      <c r="E890" s="376"/>
      <c r="F890" s="114"/>
      <c r="G890" s="5"/>
      <c r="H890" s="1"/>
      <c r="I890" s="1"/>
    </row>
    <row r="891" spans="1:9" ht="19.5" customHeight="1">
      <c r="A891" s="5"/>
      <c r="B891" s="2"/>
      <c r="C891" s="3"/>
      <c r="D891" s="10"/>
      <c r="E891" s="376"/>
      <c r="F891" s="114"/>
      <c r="G891" s="5"/>
      <c r="H891" s="1"/>
      <c r="I891" s="1"/>
    </row>
    <row r="892" spans="1:9" ht="19.5" customHeight="1">
      <c r="A892" s="5"/>
      <c r="B892" s="2"/>
      <c r="C892" s="3"/>
      <c r="D892" s="10"/>
      <c r="E892" s="376"/>
      <c r="F892" s="114"/>
      <c r="G892" s="5"/>
      <c r="H892" s="1"/>
      <c r="I892" s="1"/>
    </row>
    <row r="893" spans="1:9" ht="19.5" customHeight="1">
      <c r="A893" s="5"/>
      <c r="B893" s="2"/>
      <c r="C893" s="3"/>
      <c r="D893" s="10"/>
      <c r="E893" s="376"/>
      <c r="F893" s="114"/>
      <c r="G893" s="5"/>
      <c r="H893" s="1"/>
      <c r="I893" s="1"/>
    </row>
    <row r="894" spans="1:9" ht="19.5" customHeight="1">
      <c r="A894" s="5"/>
      <c r="B894" s="2"/>
      <c r="C894" s="3"/>
      <c r="D894" s="10"/>
      <c r="E894" s="376"/>
      <c r="F894" s="114"/>
      <c r="G894" s="5"/>
      <c r="H894" s="1"/>
      <c r="I894" s="1"/>
    </row>
    <row r="895" spans="1:9" ht="19.5" customHeight="1">
      <c r="A895" s="5"/>
      <c r="B895" s="2"/>
      <c r="C895" s="3"/>
      <c r="D895" s="10"/>
      <c r="E895" s="376"/>
      <c r="F895" s="114"/>
      <c r="G895" s="5"/>
      <c r="H895" s="1"/>
      <c r="I895" s="1"/>
    </row>
    <row r="896" spans="1:9" ht="19.5" customHeight="1">
      <c r="A896" s="5"/>
      <c r="B896" s="2"/>
      <c r="C896" s="3"/>
      <c r="D896" s="10"/>
      <c r="E896" s="376"/>
      <c r="F896" s="114"/>
      <c r="G896" s="5"/>
      <c r="H896" s="1"/>
      <c r="I896" s="1"/>
    </row>
    <row r="897" spans="1:9" ht="19.5" customHeight="1">
      <c r="A897" s="5"/>
      <c r="B897" s="2"/>
      <c r="C897" s="3"/>
      <c r="D897" s="10"/>
      <c r="E897" s="376"/>
      <c r="F897" s="114"/>
      <c r="G897" s="5"/>
      <c r="H897" s="1"/>
      <c r="I897" s="1"/>
    </row>
    <row r="898" spans="1:9" ht="19.5" customHeight="1">
      <c r="A898" s="5"/>
      <c r="B898" s="2"/>
      <c r="C898" s="3"/>
      <c r="D898" s="10"/>
      <c r="E898" s="376"/>
      <c r="F898" s="114"/>
      <c r="G898" s="5"/>
      <c r="H898" s="1"/>
      <c r="I898" s="1"/>
    </row>
    <row r="899" spans="1:9" ht="19.5" customHeight="1">
      <c r="A899" s="5"/>
      <c r="B899" s="2"/>
      <c r="C899" s="3"/>
      <c r="D899" s="10"/>
      <c r="E899" s="376"/>
      <c r="F899" s="114"/>
      <c r="G899" s="5"/>
      <c r="H899" s="1"/>
      <c r="I899" s="1"/>
    </row>
    <row r="900" spans="1:9" ht="19.5" customHeight="1">
      <c r="A900" s="5"/>
      <c r="B900" s="2"/>
      <c r="C900" s="3"/>
      <c r="D900" s="10"/>
      <c r="E900" s="376"/>
      <c r="F900" s="114"/>
      <c r="G900" s="5"/>
      <c r="H900" s="1"/>
      <c r="I900" s="1"/>
    </row>
    <row r="901" spans="1:9" ht="19.5" customHeight="1">
      <c r="A901" s="5"/>
      <c r="B901" s="2"/>
      <c r="C901" s="3"/>
      <c r="D901" s="10"/>
      <c r="E901" s="376"/>
      <c r="F901" s="114"/>
      <c r="G901" s="5"/>
      <c r="H901" s="1"/>
      <c r="I901" s="1"/>
    </row>
    <row r="902" spans="1:9" ht="19.5" customHeight="1">
      <c r="A902" s="5"/>
      <c r="B902" s="2"/>
      <c r="C902" s="3"/>
      <c r="D902" s="10"/>
      <c r="E902" s="376"/>
      <c r="F902" s="114"/>
      <c r="G902" s="5"/>
      <c r="H902" s="1"/>
      <c r="I902" s="1"/>
    </row>
    <row r="903" spans="1:9" ht="19.5" customHeight="1">
      <c r="A903" s="5"/>
      <c r="B903" s="2"/>
      <c r="C903" s="3"/>
      <c r="D903" s="10"/>
      <c r="E903" s="376"/>
      <c r="F903" s="114"/>
      <c r="G903" s="5"/>
      <c r="H903" s="1"/>
      <c r="I903" s="1"/>
    </row>
    <row r="904" spans="1:9" ht="19.5" customHeight="1">
      <c r="A904" s="5"/>
      <c r="B904" s="2"/>
      <c r="C904" s="3"/>
      <c r="D904" s="10"/>
      <c r="E904" s="376"/>
      <c r="F904" s="114"/>
      <c r="G904" s="5"/>
      <c r="H904" s="1"/>
      <c r="I904" s="1"/>
    </row>
    <row r="905" spans="1:9" ht="19.5" customHeight="1">
      <c r="A905" s="5"/>
      <c r="B905" s="2"/>
      <c r="C905" s="3"/>
      <c r="D905" s="10"/>
      <c r="E905" s="376"/>
      <c r="F905" s="114"/>
      <c r="G905" s="5"/>
      <c r="H905" s="1"/>
      <c r="I905" s="1"/>
    </row>
    <row r="906" spans="1:9" ht="19.5" customHeight="1">
      <c r="A906" s="5"/>
      <c r="B906" s="2"/>
      <c r="C906" s="3"/>
      <c r="D906" s="10"/>
      <c r="E906" s="376"/>
      <c r="F906" s="114"/>
      <c r="G906" s="5"/>
      <c r="H906" s="1"/>
      <c r="I906" s="1"/>
    </row>
    <row r="907" spans="1:9" ht="19.5" customHeight="1">
      <c r="A907" s="5"/>
      <c r="B907" s="2"/>
      <c r="C907" s="3"/>
      <c r="D907" s="10"/>
      <c r="E907" s="376"/>
      <c r="F907" s="114"/>
      <c r="G907" s="5"/>
      <c r="H907" s="1"/>
      <c r="I907" s="1"/>
    </row>
    <row r="908" spans="1:9" ht="19.5" customHeight="1">
      <c r="A908" s="5"/>
      <c r="B908" s="2"/>
      <c r="C908" s="3"/>
      <c r="D908" s="10"/>
      <c r="E908" s="376"/>
      <c r="F908" s="114"/>
      <c r="G908" s="5"/>
      <c r="H908" s="1"/>
      <c r="I908" s="1"/>
    </row>
    <row r="909" spans="1:9" ht="19.5" customHeight="1">
      <c r="A909" s="5"/>
      <c r="B909" s="2"/>
      <c r="C909" s="3"/>
      <c r="D909" s="10"/>
      <c r="E909" s="376"/>
      <c r="F909" s="114"/>
      <c r="G909" s="5"/>
      <c r="H909" s="1"/>
      <c r="I909" s="1"/>
    </row>
    <row r="910" spans="1:9" ht="19.5" customHeight="1">
      <c r="A910" s="5"/>
      <c r="B910" s="2"/>
      <c r="C910" s="3"/>
      <c r="D910" s="10"/>
      <c r="E910" s="376"/>
      <c r="F910" s="114"/>
      <c r="G910" s="5"/>
      <c r="H910" s="1"/>
      <c r="I910" s="1"/>
    </row>
    <row r="911" spans="1:9" ht="19.5" customHeight="1">
      <c r="A911" s="5"/>
      <c r="B911" s="2"/>
      <c r="C911" s="3"/>
      <c r="D911" s="10"/>
      <c r="E911" s="376"/>
      <c r="F911" s="114"/>
      <c r="G911" s="5"/>
      <c r="H911" s="1"/>
      <c r="I911" s="1"/>
    </row>
    <row r="912" spans="1:9" ht="19.5" customHeight="1">
      <c r="A912" s="5"/>
      <c r="B912" s="2"/>
      <c r="C912" s="3"/>
      <c r="D912" s="10"/>
      <c r="E912" s="376"/>
      <c r="F912" s="114"/>
      <c r="G912" s="5"/>
      <c r="H912" s="1"/>
      <c r="I912" s="1"/>
    </row>
    <row r="913" spans="1:9" ht="19.5" customHeight="1">
      <c r="A913" s="5"/>
      <c r="B913" s="2"/>
      <c r="C913" s="3"/>
      <c r="D913" s="10"/>
      <c r="E913" s="376"/>
      <c r="F913" s="114"/>
      <c r="G913" s="5"/>
      <c r="H913" s="1"/>
      <c r="I913" s="1"/>
    </row>
    <row r="914" spans="1:9" ht="19.5" customHeight="1">
      <c r="A914" s="5"/>
      <c r="B914" s="2"/>
      <c r="C914" s="3"/>
      <c r="D914" s="10"/>
      <c r="E914" s="376"/>
      <c r="F914" s="114"/>
      <c r="G914" s="5"/>
      <c r="H914" s="1"/>
      <c r="I914" s="1"/>
    </row>
    <row r="915" spans="1:9" ht="19.5" customHeight="1">
      <c r="A915" s="5"/>
      <c r="B915" s="2"/>
      <c r="C915" s="3"/>
      <c r="D915" s="10"/>
      <c r="E915" s="376"/>
      <c r="F915" s="114"/>
      <c r="G915" s="5"/>
      <c r="H915" s="1"/>
      <c r="I915" s="1"/>
    </row>
    <row r="916" spans="1:9" ht="19.5" customHeight="1">
      <c r="A916" s="5"/>
      <c r="B916" s="2"/>
      <c r="C916" s="3"/>
      <c r="D916" s="10"/>
      <c r="E916" s="376"/>
      <c r="F916" s="114"/>
      <c r="G916" s="5"/>
      <c r="H916" s="1"/>
      <c r="I916" s="1"/>
    </row>
    <row r="917" spans="1:9" ht="19.5" customHeight="1">
      <c r="A917" s="5"/>
      <c r="B917" s="2"/>
      <c r="C917" s="3"/>
      <c r="D917" s="10"/>
      <c r="E917" s="376"/>
      <c r="F917" s="114"/>
      <c r="G917" s="5"/>
      <c r="H917" s="1"/>
      <c r="I917" s="1"/>
    </row>
    <row r="918" spans="1:9" ht="19.5" customHeight="1">
      <c r="A918" s="5"/>
      <c r="B918" s="2"/>
      <c r="C918" s="3"/>
      <c r="D918" s="10"/>
      <c r="E918" s="376"/>
      <c r="F918" s="114"/>
      <c r="G918" s="5"/>
      <c r="H918" s="1"/>
      <c r="I918" s="1"/>
    </row>
    <row r="919" spans="1:9" ht="19.5" customHeight="1">
      <c r="A919" s="5"/>
      <c r="B919" s="2"/>
      <c r="C919" s="3"/>
      <c r="D919" s="10"/>
      <c r="E919" s="376"/>
      <c r="F919" s="114"/>
      <c r="G919" s="5"/>
      <c r="H919" s="1"/>
      <c r="I919" s="1"/>
    </row>
    <row r="920" spans="1:9" ht="19.5" customHeight="1">
      <c r="A920" s="5"/>
      <c r="B920" s="2"/>
      <c r="C920" s="3"/>
      <c r="D920" s="10"/>
      <c r="E920" s="376"/>
      <c r="F920" s="114"/>
      <c r="G920" s="5"/>
      <c r="H920" s="1"/>
      <c r="I920" s="1"/>
    </row>
    <row r="921" spans="1:9" ht="19.5" customHeight="1">
      <c r="A921" s="5"/>
      <c r="B921" s="2"/>
      <c r="C921" s="3"/>
      <c r="D921" s="10"/>
      <c r="E921" s="376"/>
      <c r="F921" s="114"/>
      <c r="G921" s="5"/>
      <c r="H921" s="1"/>
      <c r="I921" s="1"/>
    </row>
    <row r="922" spans="1:9" ht="19.5" customHeight="1">
      <c r="A922" s="5"/>
      <c r="B922" s="2"/>
      <c r="C922" s="3"/>
      <c r="D922" s="10"/>
      <c r="E922" s="376"/>
      <c r="F922" s="114"/>
      <c r="G922" s="5"/>
      <c r="H922" s="1"/>
      <c r="I922" s="1"/>
    </row>
    <row r="923" spans="1:9" ht="19.5" customHeight="1">
      <c r="A923" s="5"/>
      <c r="B923" s="2"/>
      <c r="C923" s="3"/>
      <c r="D923" s="10"/>
      <c r="E923" s="376"/>
      <c r="F923" s="114"/>
      <c r="G923" s="5"/>
      <c r="H923" s="1"/>
      <c r="I923" s="1"/>
    </row>
    <row r="924" spans="1:9" ht="19.5" customHeight="1">
      <c r="A924" s="5"/>
      <c r="B924" s="2"/>
      <c r="C924" s="3"/>
      <c r="D924" s="10"/>
      <c r="E924" s="376"/>
      <c r="F924" s="114"/>
      <c r="G924" s="5"/>
      <c r="H924" s="1"/>
      <c r="I924" s="1"/>
    </row>
    <row r="925" spans="1:9" ht="19.5" customHeight="1">
      <c r="A925" s="5"/>
      <c r="B925" s="2"/>
      <c r="C925" s="3"/>
      <c r="D925" s="10"/>
      <c r="E925" s="376"/>
      <c r="F925" s="114"/>
      <c r="G925" s="5"/>
      <c r="H925" s="1"/>
      <c r="I925" s="1"/>
    </row>
    <row r="926" spans="1:9" ht="19.5" customHeight="1">
      <c r="A926" s="5"/>
      <c r="B926" s="2"/>
      <c r="C926" s="3"/>
      <c r="D926" s="10"/>
      <c r="E926" s="376"/>
      <c r="F926" s="114"/>
      <c r="G926" s="5"/>
      <c r="H926" s="1"/>
      <c r="I926" s="1"/>
    </row>
    <row r="927" spans="1:9" ht="19.5" customHeight="1">
      <c r="A927" s="5"/>
      <c r="B927" s="2"/>
      <c r="C927" s="3"/>
      <c r="D927" s="10"/>
      <c r="E927" s="376"/>
      <c r="F927" s="114"/>
      <c r="G927" s="5"/>
      <c r="H927" s="1"/>
      <c r="I927" s="1"/>
    </row>
    <row r="928" spans="1:9" ht="19.5" customHeight="1">
      <c r="A928" s="5"/>
      <c r="B928" s="2"/>
      <c r="C928" s="3"/>
      <c r="D928" s="10"/>
      <c r="E928" s="376"/>
      <c r="F928" s="114"/>
      <c r="G928" s="5"/>
      <c r="H928" s="1"/>
      <c r="I928" s="1"/>
    </row>
    <row r="929" spans="1:9" ht="19.5" customHeight="1">
      <c r="A929" s="5"/>
      <c r="B929" s="2"/>
      <c r="C929" s="3"/>
      <c r="D929" s="10"/>
      <c r="E929" s="376"/>
      <c r="F929" s="114"/>
      <c r="G929" s="5"/>
      <c r="H929" s="1"/>
      <c r="I929" s="1"/>
    </row>
    <row r="930" spans="1:9" ht="19.5" customHeight="1">
      <c r="A930" s="5"/>
      <c r="B930" s="2"/>
      <c r="C930" s="3"/>
      <c r="D930" s="10"/>
      <c r="E930" s="376"/>
      <c r="F930" s="114"/>
      <c r="G930" s="5"/>
      <c r="H930" s="1"/>
      <c r="I930" s="1"/>
    </row>
    <row r="931" spans="1:9" ht="19.5" customHeight="1">
      <c r="A931" s="5"/>
      <c r="B931" s="2"/>
      <c r="C931" s="3"/>
      <c r="D931" s="10"/>
      <c r="E931" s="376"/>
      <c r="F931" s="114"/>
      <c r="G931" s="5"/>
      <c r="H931" s="1"/>
      <c r="I931" s="1"/>
    </row>
    <row r="932" spans="1:9" ht="19.5" customHeight="1">
      <c r="A932" s="5"/>
      <c r="B932" s="2"/>
      <c r="C932" s="3"/>
      <c r="D932" s="10"/>
      <c r="E932" s="376"/>
      <c r="F932" s="114"/>
      <c r="G932" s="5"/>
      <c r="H932" s="1"/>
      <c r="I932" s="1"/>
    </row>
    <row r="933" spans="1:9" ht="19.5" customHeight="1">
      <c r="A933" s="5"/>
      <c r="B933" s="2"/>
      <c r="C933" s="3"/>
      <c r="D933" s="10"/>
      <c r="E933" s="376"/>
      <c r="F933" s="114"/>
      <c r="G933" s="5"/>
      <c r="H933" s="1"/>
      <c r="I933" s="1"/>
    </row>
    <row r="934" spans="1:9" ht="19.5" customHeight="1">
      <c r="A934" s="5"/>
      <c r="B934" s="2"/>
      <c r="C934" s="3"/>
      <c r="D934" s="10"/>
      <c r="E934" s="376"/>
      <c r="F934" s="114"/>
      <c r="G934" s="5"/>
      <c r="H934" s="1"/>
      <c r="I934" s="1"/>
    </row>
    <row r="935" spans="1:9" ht="19.5" customHeight="1">
      <c r="A935" s="5"/>
      <c r="B935" s="2"/>
      <c r="C935" s="3"/>
      <c r="D935" s="10"/>
      <c r="E935" s="376"/>
      <c r="F935" s="114"/>
      <c r="G935" s="5"/>
      <c r="H935" s="1"/>
      <c r="I935" s="1"/>
    </row>
    <row r="936" spans="1:9" ht="19.5" customHeight="1">
      <c r="A936" s="5"/>
      <c r="B936" s="2"/>
      <c r="C936" s="3"/>
      <c r="D936" s="10"/>
      <c r="E936" s="376"/>
      <c r="F936" s="114"/>
      <c r="G936" s="5"/>
      <c r="H936" s="1"/>
      <c r="I936" s="1"/>
    </row>
    <row r="937" spans="1:9" ht="19.5" customHeight="1">
      <c r="A937" s="5"/>
      <c r="B937" s="2"/>
      <c r="C937" s="3"/>
      <c r="D937" s="10"/>
      <c r="E937" s="376"/>
      <c r="F937" s="114"/>
      <c r="G937" s="5"/>
      <c r="H937" s="1"/>
      <c r="I937" s="1"/>
    </row>
    <row r="938" spans="1:9" ht="19.5" customHeight="1">
      <c r="A938" s="5"/>
      <c r="B938" s="2"/>
      <c r="C938" s="3"/>
      <c r="D938" s="10"/>
      <c r="E938" s="376"/>
      <c r="F938" s="114"/>
      <c r="G938" s="5"/>
      <c r="H938" s="1"/>
      <c r="I938" s="1"/>
    </row>
    <row r="939" spans="1:9" ht="19.5" customHeight="1">
      <c r="A939" s="5"/>
      <c r="B939" s="2"/>
      <c r="C939" s="3"/>
      <c r="D939" s="10"/>
      <c r="E939" s="376"/>
      <c r="F939" s="114"/>
      <c r="G939" s="5"/>
      <c r="H939" s="1"/>
      <c r="I939" s="1"/>
    </row>
    <row r="940" spans="1:9" ht="19.5" customHeight="1">
      <c r="A940" s="5"/>
      <c r="B940" s="2"/>
      <c r="C940" s="3"/>
      <c r="D940" s="10"/>
      <c r="E940" s="376"/>
      <c r="F940" s="114"/>
      <c r="G940" s="5"/>
      <c r="H940" s="1"/>
      <c r="I940" s="1"/>
    </row>
    <row r="941" spans="1:9" ht="19.5" customHeight="1">
      <c r="A941" s="5"/>
      <c r="B941" s="2"/>
      <c r="C941" s="3"/>
      <c r="D941" s="10"/>
      <c r="E941" s="376"/>
      <c r="F941" s="114"/>
      <c r="G941" s="5"/>
      <c r="H941" s="1"/>
      <c r="I941" s="1"/>
    </row>
    <row r="942" spans="1:9" ht="19.5" customHeight="1">
      <c r="A942" s="5"/>
      <c r="B942" s="2"/>
      <c r="C942" s="3"/>
      <c r="D942" s="10"/>
      <c r="E942" s="376"/>
      <c r="F942" s="114"/>
      <c r="G942" s="5"/>
      <c r="H942" s="1"/>
      <c r="I942" s="1"/>
    </row>
    <row r="943" spans="1:9" ht="19.5" customHeight="1">
      <c r="A943" s="5"/>
      <c r="B943" s="2"/>
      <c r="C943" s="3"/>
      <c r="D943" s="10"/>
      <c r="E943" s="376"/>
      <c r="F943" s="114"/>
      <c r="G943" s="5"/>
      <c r="H943" s="1"/>
      <c r="I943" s="1"/>
    </row>
    <row r="944" spans="1:9" ht="19.5" customHeight="1">
      <c r="A944" s="5"/>
      <c r="B944" s="2"/>
      <c r="C944" s="3"/>
      <c r="D944" s="10"/>
      <c r="E944" s="376"/>
      <c r="F944" s="114"/>
      <c r="G944" s="5"/>
      <c r="H944" s="1"/>
      <c r="I944" s="1"/>
    </row>
    <row r="945" spans="1:9" ht="19.5" customHeight="1">
      <c r="A945" s="5"/>
      <c r="B945" s="2"/>
      <c r="C945" s="3"/>
      <c r="D945" s="10"/>
      <c r="E945" s="376"/>
      <c r="F945" s="114"/>
      <c r="G945" s="5"/>
      <c r="H945" s="1"/>
      <c r="I945" s="1"/>
    </row>
    <row r="946" spans="1:9" ht="19.5" customHeight="1">
      <c r="A946" s="5"/>
      <c r="B946" s="2"/>
      <c r="C946" s="3"/>
      <c r="D946" s="10"/>
      <c r="E946" s="376"/>
      <c r="F946" s="114"/>
      <c r="G946" s="5"/>
      <c r="H946" s="1"/>
      <c r="I946" s="1"/>
    </row>
    <row r="947" spans="1:9" ht="19.5" customHeight="1">
      <c r="A947" s="5"/>
      <c r="B947" s="2"/>
      <c r="C947" s="3"/>
      <c r="D947" s="10"/>
      <c r="E947" s="376"/>
      <c r="F947" s="114"/>
      <c r="G947" s="5"/>
      <c r="H947" s="1"/>
      <c r="I947" s="1"/>
    </row>
    <row r="948" spans="1:9" ht="19.5" customHeight="1">
      <c r="A948" s="5"/>
      <c r="B948" s="2"/>
      <c r="C948" s="3"/>
      <c r="D948" s="10"/>
      <c r="E948" s="376"/>
      <c r="F948" s="114"/>
      <c r="G948" s="5"/>
      <c r="H948" s="1"/>
      <c r="I948" s="1"/>
    </row>
    <row r="949" spans="1:9" ht="19.5" customHeight="1">
      <c r="A949" s="5"/>
      <c r="B949" s="2"/>
      <c r="C949" s="3"/>
      <c r="D949" s="10"/>
      <c r="E949" s="376"/>
      <c r="F949" s="114"/>
      <c r="G949" s="5"/>
      <c r="H949" s="1"/>
      <c r="I949" s="1"/>
    </row>
    <row r="950" spans="1:9" ht="19.5" customHeight="1">
      <c r="A950" s="5"/>
      <c r="B950" s="2"/>
      <c r="C950" s="3"/>
      <c r="D950" s="10"/>
      <c r="E950" s="376"/>
      <c r="F950" s="114"/>
      <c r="G950" s="5"/>
      <c r="H950" s="1"/>
      <c r="I950" s="1"/>
    </row>
    <row r="951" spans="1:9" ht="19.5" customHeight="1">
      <c r="A951" s="5"/>
      <c r="B951" s="2"/>
      <c r="C951" s="3"/>
      <c r="D951" s="10"/>
      <c r="E951" s="376"/>
      <c r="F951" s="114"/>
      <c r="G951" s="5"/>
      <c r="H951" s="1"/>
      <c r="I951" s="1"/>
    </row>
    <row r="952" spans="1:9" ht="19.5" customHeight="1">
      <c r="A952" s="5"/>
      <c r="B952" s="2"/>
      <c r="C952" s="3"/>
      <c r="D952" s="10"/>
      <c r="E952" s="376"/>
      <c r="F952" s="114"/>
      <c r="G952" s="5"/>
      <c r="H952" s="1"/>
      <c r="I952" s="1"/>
    </row>
    <row r="953" spans="1:9" ht="19.5" customHeight="1">
      <c r="A953" s="5"/>
      <c r="B953" s="2"/>
      <c r="C953" s="3"/>
      <c r="D953" s="10"/>
      <c r="E953" s="376"/>
      <c r="F953" s="114"/>
      <c r="G953" s="5"/>
      <c r="H953" s="1"/>
      <c r="I953" s="1"/>
    </row>
    <row r="954" spans="1:9" ht="19.5" customHeight="1">
      <c r="A954" s="5"/>
      <c r="B954" s="2"/>
      <c r="C954" s="3"/>
      <c r="D954" s="10"/>
      <c r="E954" s="376"/>
      <c r="F954" s="114"/>
      <c r="G954" s="5"/>
      <c r="H954" s="1"/>
      <c r="I954" s="1"/>
    </row>
    <row r="955" spans="1:9" ht="19.5" customHeight="1">
      <c r="A955" s="5"/>
      <c r="B955" s="2"/>
      <c r="C955" s="3"/>
      <c r="D955" s="10"/>
      <c r="E955" s="376"/>
      <c r="F955" s="114"/>
      <c r="G955" s="5"/>
      <c r="H955" s="1"/>
      <c r="I955" s="1"/>
    </row>
    <row r="956" spans="1:9" ht="19.5" customHeight="1">
      <c r="A956" s="5"/>
      <c r="B956" s="2"/>
      <c r="C956" s="3"/>
      <c r="D956" s="10"/>
      <c r="E956" s="376"/>
      <c r="F956" s="114"/>
      <c r="G956" s="5"/>
      <c r="H956" s="1"/>
      <c r="I956" s="1"/>
    </row>
    <row r="957" spans="1:9" ht="19.5" customHeight="1">
      <c r="A957" s="5"/>
      <c r="B957" s="2"/>
      <c r="C957" s="3"/>
      <c r="D957" s="10"/>
      <c r="E957" s="376"/>
      <c r="F957" s="114"/>
      <c r="G957" s="5"/>
      <c r="H957" s="1"/>
      <c r="I957" s="1"/>
    </row>
    <row r="958" spans="1:9" ht="19.5" customHeight="1">
      <c r="A958" s="5"/>
      <c r="B958" s="2"/>
      <c r="C958" s="3"/>
      <c r="D958" s="10"/>
      <c r="E958" s="376"/>
      <c r="F958" s="114"/>
      <c r="G958" s="5"/>
      <c r="H958" s="1"/>
      <c r="I958" s="1"/>
    </row>
    <row r="959" spans="1:9" ht="19.5" customHeight="1">
      <c r="A959" s="5"/>
      <c r="B959" s="2"/>
      <c r="C959" s="3"/>
      <c r="D959" s="10"/>
      <c r="E959" s="376"/>
      <c r="F959" s="114"/>
      <c r="G959" s="5"/>
      <c r="H959" s="1"/>
      <c r="I959" s="1"/>
    </row>
    <row r="960" spans="1:9" ht="19.5" customHeight="1">
      <c r="A960" s="5"/>
      <c r="B960" s="2"/>
      <c r="C960" s="3"/>
      <c r="D960" s="10"/>
      <c r="E960" s="376"/>
      <c r="F960" s="114"/>
      <c r="G960" s="5"/>
      <c r="H960" s="1"/>
      <c r="I960" s="1"/>
    </row>
    <row r="961" spans="1:9" ht="19.5" customHeight="1">
      <c r="A961" s="5"/>
      <c r="B961" s="2"/>
      <c r="C961" s="3"/>
      <c r="D961" s="10"/>
      <c r="E961" s="376"/>
      <c r="F961" s="114"/>
      <c r="G961" s="5"/>
      <c r="H961" s="1"/>
      <c r="I961" s="1"/>
    </row>
    <row r="962" spans="1:9" ht="19.5" customHeight="1">
      <c r="A962" s="5"/>
      <c r="B962" s="2"/>
      <c r="C962" s="3"/>
      <c r="D962" s="10"/>
      <c r="E962" s="376"/>
      <c r="F962" s="114"/>
      <c r="G962" s="5"/>
      <c r="H962" s="1"/>
      <c r="I962" s="1"/>
    </row>
    <row r="963" spans="1:9" ht="19.5" customHeight="1">
      <c r="A963" s="5"/>
      <c r="B963" s="2"/>
      <c r="C963" s="3"/>
      <c r="D963" s="10"/>
      <c r="E963" s="376"/>
      <c r="F963" s="114"/>
      <c r="G963" s="5"/>
      <c r="H963" s="1"/>
      <c r="I963" s="1"/>
    </row>
    <row r="964" spans="1:9" ht="19.5" customHeight="1">
      <c r="A964" s="5"/>
      <c r="B964" s="2"/>
      <c r="C964" s="3"/>
      <c r="D964" s="10"/>
      <c r="E964" s="376"/>
      <c r="F964" s="114"/>
      <c r="G964" s="5"/>
      <c r="H964" s="1"/>
      <c r="I964" s="1"/>
    </row>
    <row r="965" spans="1:9" ht="19.5" customHeight="1">
      <c r="A965" s="5"/>
      <c r="B965" s="2"/>
      <c r="C965" s="3"/>
      <c r="D965" s="10"/>
      <c r="E965" s="376"/>
      <c r="F965" s="114"/>
      <c r="G965" s="5"/>
      <c r="H965" s="1"/>
      <c r="I965" s="1"/>
    </row>
    <row r="966" spans="1:9" ht="19.5" customHeight="1">
      <c r="A966" s="5"/>
      <c r="B966" s="2"/>
      <c r="C966" s="3"/>
      <c r="D966" s="10"/>
      <c r="E966" s="376"/>
      <c r="F966" s="114"/>
      <c r="G966" s="5"/>
      <c r="H966" s="1"/>
      <c r="I966" s="1"/>
    </row>
    <row r="967" spans="1:9" ht="19.5" customHeight="1">
      <c r="A967" s="5"/>
      <c r="B967" s="2"/>
      <c r="C967" s="3"/>
      <c r="D967" s="10"/>
      <c r="E967" s="376"/>
      <c r="F967" s="114"/>
      <c r="G967" s="5"/>
      <c r="H967" s="1"/>
      <c r="I967" s="1"/>
    </row>
    <row r="968" spans="1:9" ht="19.5" customHeight="1">
      <c r="A968" s="5"/>
      <c r="B968" s="2"/>
      <c r="C968" s="3"/>
      <c r="D968" s="10"/>
      <c r="E968" s="376"/>
      <c r="F968" s="114"/>
      <c r="G968" s="5"/>
      <c r="H968" s="1"/>
      <c r="I968" s="1"/>
    </row>
    <row r="969" spans="1:9" ht="19.5" customHeight="1">
      <c r="A969" s="5"/>
      <c r="B969" s="2"/>
      <c r="C969" s="3"/>
      <c r="D969" s="10"/>
      <c r="E969" s="376"/>
      <c r="F969" s="114"/>
      <c r="G969" s="5"/>
      <c r="H969" s="1"/>
      <c r="I969" s="1"/>
    </row>
    <row r="970" spans="1:9" ht="19.5" customHeight="1">
      <c r="A970" s="5"/>
      <c r="B970" s="2"/>
      <c r="C970" s="3"/>
      <c r="D970" s="10"/>
      <c r="E970" s="376"/>
      <c r="F970" s="114"/>
      <c r="G970" s="5"/>
      <c r="H970" s="1"/>
      <c r="I970" s="1"/>
    </row>
    <row r="971" spans="1:9" ht="19.5" customHeight="1">
      <c r="A971" s="5"/>
      <c r="B971" s="2"/>
      <c r="C971" s="3"/>
      <c r="D971" s="10"/>
      <c r="E971" s="376"/>
      <c r="F971" s="114"/>
      <c r="G971" s="5"/>
      <c r="H971" s="1"/>
      <c r="I971" s="1"/>
    </row>
    <row r="972" spans="1:9" ht="19.5" customHeight="1">
      <c r="A972" s="5"/>
      <c r="B972" s="2"/>
      <c r="C972" s="3"/>
      <c r="D972" s="10"/>
      <c r="E972" s="376"/>
      <c r="F972" s="114"/>
      <c r="G972" s="5"/>
      <c r="H972" s="1"/>
      <c r="I972" s="1"/>
    </row>
    <row r="973" spans="1:9" ht="19.5" customHeight="1">
      <c r="A973" s="5"/>
      <c r="B973" s="2"/>
      <c r="C973" s="3"/>
      <c r="D973" s="10"/>
      <c r="E973" s="376"/>
      <c r="F973" s="114"/>
      <c r="G973" s="5"/>
      <c r="H973" s="1"/>
      <c r="I973" s="1"/>
    </row>
    <row r="974" spans="1:9" ht="19.5" customHeight="1">
      <c r="A974" s="5"/>
      <c r="B974" s="2"/>
      <c r="C974" s="3"/>
      <c r="D974" s="10"/>
      <c r="E974" s="376"/>
      <c r="F974" s="114"/>
      <c r="G974" s="5"/>
      <c r="H974" s="1"/>
      <c r="I974" s="1"/>
    </row>
    <row r="975" spans="1:9" ht="19.5" customHeight="1">
      <c r="A975" s="5"/>
      <c r="B975" s="2"/>
      <c r="C975" s="3"/>
      <c r="D975" s="10"/>
      <c r="E975" s="376"/>
      <c r="F975" s="114"/>
      <c r="G975" s="5"/>
      <c r="H975" s="1"/>
      <c r="I975" s="1"/>
    </row>
    <row r="976" spans="1:9" ht="19.5" customHeight="1">
      <c r="A976" s="5"/>
      <c r="B976" s="2"/>
      <c r="C976" s="3"/>
      <c r="D976" s="10"/>
      <c r="E976" s="376"/>
      <c r="F976" s="114"/>
      <c r="G976" s="5"/>
      <c r="H976" s="1"/>
      <c r="I976" s="1"/>
    </row>
    <row r="977" spans="1:9" ht="19.5" customHeight="1">
      <c r="A977" s="5"/>
      <c r="B977" s="2"/>
      <c r="C977" s="3"/>
      <c r="D977" s="10"/>
      <c r="E977" s="376"/>
      <c r="F977" s="114"/>
      <c r="G977" s="5"/>
      <c r="H977" s="1"/>
      <c r="I977" s="1"/>
    </row>
    <row r="978" spans="1:9" ht="19.5" customHeight="1">
      <c r="A978" s="5"/>
      <c r="B978" s="2"/>
      <c r="C978" s="3"/>
      <c r="D978" s="10"/>
      <c r="E978" s="376"/>
      <c r="F978" s="114"/>
      <c r="G978" s="5"/>
      <c r="H978" s="1"/>
      <c r="I978" s="1"/>
    </row>
    <row r="979" spans="1:9" ht="19.5" customHeight="1">
      <c r="A979" s="5"/>
      <c r="B979" s="2"/>
      <c r="C979" s="3"/>
      <c r="D979" s="10"/>
      <c r="E979" s="376"/>
      <c r="F979" s="114"/>
      <c r="G979" s="5"/>
      <c r="H979" s="1"/>
      <c r="I979" s="1"/>
    </row>
    <row r="980" spans="1:9" ht="19.5" customHeight="1">
      <c r="A980" s="5"/>
      <c r="B980" s="2"/>
      <c r="C980" s="3"/>
      <c r="D980" s="10"/>
      <c r="E980" s="376"/>
      <c r="F980" s="114"/>
      <c r="G980" s="5"/>
      <c r="H980" s="1"/>
      <c r="I980" s="1"/>
    </row>
    <row r="981" spans="1:9" ht="19.5" customHeight="1">
      <c r="A981" s="5"/>
      <c r="B981" s="2"/>
      <c r="C981" s="3"/>
      <c r="D981" s="10"/>
      <c r="E981" s="376"/>
      <c r="F981" s="114"/>
      <c r="G981" s="5"/>
      <c r="H981" s="1"/>
      <c r="I981" s="1"/>
    </row>
    <row r="982" spans="1:9" ht="19.5" customHeight="1">
      <c r="A982" s="5"/>
      <c r="B982" s="2"/>
      <c r="C982" s="3"/>
      <c r="D982" s="10"/>
      <c r="E982" s="376"/>
      <c r="F982" s="114"/>
      <c r="G982" s="5"/>
      <c r="H982" s="1"/>
      <c r="I982" s="1"/>
    </row>
    <row r="983" spans="1:9" ht="19.5" customHeight="1">
      <c r="A983" s="5"/>
      <c r="B983" s="2"/>
      <c r="C983" s="3"/>
      <c r="D983" s="10"/>
      <c r="E983" s="376"/>
      <c r="F983" s="114"/>
      <c r="G983" s="5"/>
      <c r="H983" s="1"/>
      <c r="I983" s="1"/>
    </row>
    <row r="984" spans="1:9" ht="19.5" customHeight="1">
      <c r="A984" s="5"/>
      <c r="B984" s="2"/>
      <c r="C984" s="3"/>
      <c r="D984" s="10"/>
      <c r="E984" s="376"/>
      <c r="F984" s="114"/>
      <c r="G984" s="5"/>
      <c r="H984" s="1"/>
      <c r="I984" s="1"/>
    </row>
    <row r="985" spans="1:9" ht="19.5" customHeight="1">
      <c r="A985" s="5"/>
      <c r="B985" s="2"/>
      <c r="C985" s="3"/>
      <c r="D985" s="10"/>
      <c r="E985" s="376"/>
      <c r="F985" s="114"/>
      <c r="G985" s="5"/>
      <c r="H985" s="1"/>
      <c r="I985" s="1"/>
    </row>
    <row r="986" spans="1:9" ht="19.5" customHeight="1">
      <c r="A986" s="5"/>
      <c r="B986" s="2"/>
      <c r="C986" s="3"/>
      <c r="D986" s="10"/>
      <c r="E986" s="376"/>
      <c r="F986" s="114"/>
      <c r="G986" s="5"/>
      <c r="H986" s="1"/>
      <c r="I986" s="1"/>
    </row>
    <row r="987" spans="1:9" ht="19.5" customHeight="1">
      <c r="A987" s="5"/>
      <c r="B987" s="2"/>
      <c r="C987" s="3"/>
      <c r="D987" s="10"/>
      <c r="E987" s="376"/>
      <c r="F987" s="114"/>
      <c r="G987" s="5"/>
      <c r="H987" s="1"/>
      <c r="I987" s="1"/>
    </row>
    <row r="988" spans="1:9" ht="19.5" customHeight="1">
      <c r="A988" s="5"/>
      <c r="B988" s="2"/>
      <c r="C988" s="3"/>
      <c r="D988" s="10"/>
      <c r="E988" s="376"/>
      <c r="F988" s="114"/>
      <c r="G988" s="5"/>
      <c r="H988" s="1"/>
      <c r="I988" s="1"/>
    </row>
    <row r="989" spans="1:9" ht="19.5" customHeight="1">
      <c r="A989" s="5"/>
      <c r="B989" s="2"/>
      <c r="C989" s="3"/>
      <c r="D989" s="10"/>
      <c r="E989" s="376"/>
      <c r="F989" s="114"/>
      <c r="G989" s="5"/>
      <c r="H989" s="1"/>
      <c r="I989" s="1"/>
    </row>
    <row r="990" spans="1:9" ht="19.5" customHeight="1">
      <c r="A990" s="5"/>
      <c r="B990" s="2"/>
      <c r="C990" s="3"/>
      <c r="D990" s="10"/>
      <c r="E990" s="376"/>
      <c r="F990" s="114"/>
      <c r="G990" s="5"/>
      <c r="H990" s="1"/>
      <c r="I990" s="1"/>
    </row>
    <row r="991" spans="1:9" ht="19.5" customHeight="1">
      <c r="A991" s="5"/>
      <c r="B991" s="2"/>
      <c r="C991" s="3"/>
      <c r="D991" s="10"/>
      <c r="E991" s="376"/>
      <c r="F991" s="114"/>
      <c r="G991" s="5"/>
      <c r="H991" s="1"/>
      <c r="I991" s="1"/>
    </row>
    <row r="992" spans="1:9" ht="19.5" customHeight="1">
      <c r="A992" s="5"/>
      <c r="B992" s="2"/>
      <c r="C992" s="3"/>
      <c r="D992" s="10"/>
      <c r="E992" s="376"/>
      <c r="F992" s="114"/>
      <c r="G992" s="5"/>
      <c r="H992" s="1"/>
      <c r="I992" s="1"/>
    </row>
    <row r="993" spans="1:9" ht="19.5" customHeight="1">
      <c r="A993" s="5"/>
      <c r="B993" s="2"/>
      <c r="C993" s="3"/>
      <c r="D993" s="10"/>
      <c r="E993" s="376"/>
      <c r="F993" s="114"/>
      <c r="G993" s="5"/>
      <c r="H993" s="1"/>
      <c r="I993" s="1"/>
    </row>
    <row r="994" spans="1:9" ht="19.5" customHeight="1">
      <c r="A994" s="5"/>
      <c r="B994" s="2"/>
      <c r="C994" s="3"/>
      <c r="D994" s="10"/>
      <c r="E994" s="376"/>
      <c r="F994" s="114"/>
      <c r="G994" s="5"/>
      <c r="H994" s="1"/>
      <c r="I994" s="1"/>
    </row>
    <row r="995" spans="1:9" ht="19.5" customHeight="1">
      <c r="A995" s="5"/>
      <c r="B995" s="2"/>
      <c r="C995" s="3"/>
      <c r="D995" s="10"/>
      <c r="E995" s="376"/>
      <c r="F995" s="114"/>
      <c r="G995" s="5"/>
      <c r="H995" s="1"/>
      <c r="I995" s="1"/>
    </row>
    <row r="996" spans="1:9" ht="19.5" customHeight="1">
      <c r="A996" s="5"/>
      <c r="B996" s="2"/>
      <c r="C996" s="3"/>
      <c r="D996" s="10"/>
      <c r="E996" s="376"/>
      <c r="F996" s="114"/>
      <c r="G996" s="5"/>
      <c r="H996" s="1"/>
      <c r="I996" s="1"/>
    </row>
    <row r="997" spans="1:9" ht="19.5" customHeight="1">
      <c r="A997" s="5"/>
      <c r="B997" s="2"/>
      <c r="C997" s="3"/>
      <c r="D997" s="10"/>
      <c r="E997" s="376"/>
      <c r="F997" s="114"/>
      <c r="G997" s="5"/>
      <c r="H997" s="1"/>
      <c r="I997" s="1"/>
    </row>
    <row r="998" spans="1:9" ht="19.5" customHeight="1">
      <c r="A998" s="5"/>
      <c r="B998" s="2"/>
      <c r="C998" s="3"/>
      <c r="D998" s="10"/>
      <c r="E998" s="376"/>
      <c r="F998" s="114"/>
      <c r="G998" s="5"/>
      <c r="H998" s="1"/>
      <c r="I998" s="1"/>
    </row>
    <row r="999" spans="1:9" ht="19.5" customHeight="1">
      <c r="A999" s="5"/>
      <c r="B999" s="2"/>
      <c r="C999" s="3"/>
      <c r="D999" s="10"/>
      <c r="E999" s="376"/>
      <c r="F999" s="114"/>
      <c r="G999" s="5"/>
      <c r="H999" s="1"/>
      <c r="I999" s="1"/>
    </row>
    <row r="1000" spans="1:9" ht="19.5" customHeight="1">
      <c r="A1000" s="5"/>
      <c r="B1000" s="2"/>
      <c r="C1000" s="3"/>
      <c r="D1000" s="10"/>
      <c r="E1000" s="376"/>
      <c r="F1000" s="114"/>
      <c r="G1000" s="5"/>
      <c r="H1000" s="1"/>
      <c r="I1000" s="1"/>
    </row>
    <row r="1001" spans="1:9" ht="19.5" customHeight="1">
      <c r="A1001" s="5"/>
      <c r="B1001" s="2"/>
      <c r="C1001" s="3"/>
      <c r="D1001" s="10"/>
      <c r="E1001" s="376"/>
      <c r="F1001" s="114"/>
      <c r="G1001" s="5"/>
      <c r="H1001" s="1"/>
      <c r="I1001" s="1"/>
    </row>
    <row r="1002" spans="1:9" ht="19.5" customHeight="1">
      <c r="A1002" s="5"/>
      <c r="B1002" s="2"/>
      <c r="C1002" s="3"/>
      <c r="D1002" s="10"/>
      <c r="E1002" s="376"/>
      <c r="F1002" s="114"/>
      <c r="G1002" s="5"/>
      <c r="H1002" s="1"/>
      <c r="I1002" s="1"/>
    </row>
    <row r="1003" spans="1:9" ht="19.5" customHeight="1">
      <c r="A1003" s="5"/>
      <c r="B1003" s="2"/>
      <c r="C1003" s="3"/>
      <c r="D1003" s="10"/>
      <c r="E1003" s="376"/>
      <c r="F1003" s="114"/>
      <c r="G1003" s="5"/>
      <c r="H1003" s="1"/>
      <c r="I1003" s="1"/>
    </row>
    <row r="1004" spans="1:9" ht="19.5" customHeight="1">
      <c r="A1004" s="5"/>
      <c r="B1004" s="2"/>
      <c r="C1004" s="3"/>
      <c r="D1004" s="10"/>
      <c r="E1004" s="376"/>
      <c r="F1004" s="114"/>
      <c r="G1004" s="5"/>
      <c r="H1004" s="1"/>
      <c r="I1004" s="1"/>
    </row>
    <row r="1005" spans="1:9" ht="19.5" customHeight="1">
      <c r="A1005" s="5"/>
      <c r="B1005" s="2"/>
      <c r="C1005" s="3"/>
      <c r="D1005" s="10"/>
      <c r="E1005" s="376"/>
      <c r="F1005" s="114"/>
      <c r="G1005" s="5"/>
      <c r="H1005" s="1"/>
      <c r="I1005" s="1"/>
    </row>
    <row r="1006" spans="1:9" ht="19.5" customHeight="1">
      <c r="A1006" s="5"/>
      <c r="B1006" s="2"/>
      <c r="C1006" s="3"/>
      <c r="D1006" s="10"/>
      <c r="E1006" s="376"/>
      <c r="F1006" s="114"/>
      <c r="G1006" s="5"/>
      <c r="H1006" s="1"/>
      <c r="I1006" s="1"/>
    </row>
    <row r="1007" spans="1:9" ht="19.5" customHeight="1">
      <c r="A1007" s="5"/>
      <c r="B1007" s="2"/>
      <c r="C1007" s="3"/>
      <c r="D1007" s="10"/>
      <c r="E1007" s="376"/>
      <c r="F1007" s="114"/>
      <c r="G1007" s="5"/>
      <c r="H1007" s="1"/>
      <c r="I1007" s="1"/>
    </row>
    <row r="1008" spans="1:9" ht="19.5" customHeight="1">
      <c r="A1008" s="5"/>
      <c r="B1008" s="2"/>
      <c r="C1008" s="3"/>
      <c r="D1008" s="10"/>
      <c r="E1008" s="376"/>
      <c r="F1008" s="114"/>
      <c r="G1008" s="5"/>
      <c r="H1008" s="1"/>
      <c r="I1008" s="1"/>
    </row>
    <row r="1009" spans="1:9" ht="19.5" customHeight="1">
      <c r="A1009" s="5"/>
      <c r="B1009" s="2"/>
      <c r="C1009" s="3"/>
      <c r="D1009" s="10"/>
      <c r="E1009" s="376"/>
      <c r="F1009" s="114"/>
      <c r="G1009" s="5"/>
      <c r="H1009" s="1"/>
      <c r="I1009" s="1"/>
    </row>
    <row r="1010" spans="1:9" ht="19.5" customHeight="1">
      <c r="A1010" s="5"/>
      <c r="B1010" s="2"/>
      <c r="C1010" s="3"/>
      <c r="D1010" s="10"/>
      <c r="E1010" s="376"/>
      <c r="F1010" s="114"/>
      <c r="G1010" s="5"/>
      <c r="H1010" s="1"/>
      <c r="I1010" s="1"/>
    </row>
    <row r="1011" spans="1:9" ht="19.5" customHeight="1">
      <c r="A1011" s="5"/>
      <c r="B1011" s="2"/>
      <c r="C1011" s="3"/>
      <c r="D1011" s="10"/>
      <c r="E1011" s="376"/>
      <c r="F1011" s="114"/>
      <c r="G1011" s="5"/>
      <c r="H1011" s="1"/>
      <c r="I1011" s="1"/>
    </row>
    <row r="1012" spans="1:9" ht="19.5" customHeight="1">
      <c r="A1012" s="5"/>
      <c r="B1012" s="2"/>
      <c r="C1012" s="3"/>
      <c r="D1012" s="10"/>
      <c r="E1012" s="376"/>
      <c r="F1012" s="114"/>
      <c r="G1012" s="5"/>
      <c r="H1012" s="1"/>
      <c r="I1012" s="1"/>
    </row>
    <row r="1013" spans="1:9" ht="19.5" customHeight="1">
      <c r="A1013" s="5"/>
      <c r="B1013" s="2"/>
      <c r="C1013" s="3"/>
      <c r="D1013" s="10"/>
      <c r="E1013" s="376"/>
      <c r="F1013" s="114"/>
      <c r="G1013" s="5"/>
      <c r="H1013" s="1"/>
      <c r="I1013" s="1"/>
    </row>
    <row r="1014" spans="1:9" ht="19.5" customHeight="1">
      <c r="A1014" s="5"/>
      <c r="B1014" s="2"/>
      <c r="C1014" s="3"/>
      <c r="D1014" s="10"/>
      <c r="E1014" s="376"/>
      <c r="F1014" s="114"/>
      <c r="G1014" s="5"/>
      <c r="H1014" s="1"/>
      <c r="I1014" s="1"/>
    </row>
    <row r="1015" spans="1:9" ht="19.5" customHeight="1">
      <c r="A1015" s="5"/>
      <c r="B1015" s="2"/>
      <c r="C1015" s="3"/>
      <c r="D1015" s="10"/>
      <c r="E1015" s="376"/>
      <c r="F1015" s="114"/>
      <c r="G1015" s="5"/>
      <c r="H1015" s="1"/>
      <c r="I1015" s="1"/>
    </row>
    <row r="1016" spans="1:9" ht="19.5" customHeight="1">
      <c r="A1016" s="5"/>
      <c r="B1016" s="2"/>
      <c r="C1016" s="3"/>
      <c r="D1016" s="10"/>
      <c r="E1016" s="376"/>
      <c r="F1016" s="114"/>
      <c r="G1016" s="5"/>
      <c r="H1016" s="1"/>
      <c r="I1016" s="1"/>
    </row>
    <row r="1017" spans="1:9" ht="19.5" customHeight="1">
      <c r="A1017" s="5"/>
      <c r="B1017" s="2"/>
      <c r="C1017" s="3"/>
      <c r="D1017" s="10"/>
      <c r="E1017" s="376"/>
      <c r="F1017" s="114"/>
      <c r="G1017" s="5"/>
      <c r="H1017" s="1"/>
      <c r="I1017" s="1"/>
    </row>
    <row r="1018" spans="1:9" ht="19.5" customHeight="1">
      <c r="A1018" s="5"/>
      <c r="B1018" s="2"/>
      <c r="C1018" s="3"/>
      <c r="D1018" s="10"/>
      <c r="E1018" s="376"/>
      <c r="F1018" s="114"/>
      <c r="G1018" s="5"/>
      <c r="H1018" s="1"/>
      <c r="I1018" s="1"/>
    </row>
    <row r="1019" spans="1:9" ht="19.5" customHeight="1">
      <c r="A1019" s="5"/>
      <c r="B1019" s="2"/>
      <c r="C1019" s="3"/>
      <c r="D1019" s="10"/>
      <c r="E1019" s="376"/>
      <c r="F1019" s="114"/>
      <c r="G1019" s="5"/>
      <c r="H1019" s="1"/>
      <c r="I1019" s="1"/>
    </row>
    <row r="1020" spans="1:9" ht="19.5" customHeight="1">
      <c r="A1020" s="5"/>
      <c r="B1020" s="2"/>
      <c r="C1020" s="3"/>
      <c r="D1020" s="10"/>
      <c r="E1020" s="376"/>
      <c r="F1020" s="114"/>
      <c r="G1020" s="5"/>
      <c r="H1020" s="1"/>
      <c r="I1020" s="1"/>
    </row>
    <row r="1021" spans="1:9" ht="19.5" customHeight="1">
      <c r="A1021" s="5"/>
      <c r="B1021" s="2"/>
      <c r="C1021" s="3"/>
      <c r="D1021" s="10"/>
      <c r="E1021" s="376"/>
      <c r="F1021" s="114"/>
      <c r="G1021" s="5"/>
      <c r="H1021" s="1"/>
      <c r="I1021" s="1"/>
    </row>
    <row r="1022" spans="1:9" ht="19.5" customHeight="1">
      <c r="A1022" s="5"/>
      <c r="B1022" s="2"/>
      <c r="C1022" s="3"/>
      <c r="D1022" s="10"/>
      <c r="E1022" s="376"/>
      <c r="F1022" s="114"/>
      <c r="G1022" s="5"/>
      <c r="H1022" s="1"/>
      <c r="I1022" s="1"/>
    </row>
    <row r="1023" spans="1:9" ht="19.5" customHeight="1">
      <c r="A1023" s="5"/>
      <c r="B1023" s="2"/>
      <c r="C1023" s="3"/>
      <c r="D1023" s="10"/>
      <c r="E1023" s="376"/>
      <c r="F1023" s="114"/>
      <c r="G1023" s="5"/>
      <c r="H1023" s="1"/>
      <c r="I1023" s="1"/>
    </row>
    <row r="1024" spans="1:9" ht="19.5" customHeight="1">
      <c r="A1024" s="5"/>
      <c r="B1024" s="2"/>
      <c r="C1024" s="3"/>
      <c r="D1024" s="10"/>
      <c r="E1024" s="376"/>
      <c r="F1024" s="114"/>
      <c r="G1024" s="5"/>
      <c r="H1024" s="1"/>
      <c r="I1024" s="1"/>
    </row>
    <row r="1025" spans="1:9" ht="19.5" customHeight="1">
      <c r="A1025" s="5"/>
      <c r="B1025" s="2"/>
      <c r="C1025" s="3"/>
      <c r="D1025" s="10"/>
      <c r="E1025" s="376"/>
      <c r="F1025" s="114"/>
      <c r="G1025" s="5"/>
      <c r="H1025" s="1"/>
      <c r="I1025" s="1"/>
    </row>
    <row r="1026" spans="1:9" ht="19.5" customHeight="1">
      <c r="A1026" s="5"/>
      <c r="B1026" s="2"/>
      <c r="C1026" s="3"/>
      <c r="D1026" s="10"/>
      <c r="E1026" s="376"/>
      <c r="F1026" s="114"/>
      <c r="G1026" s="5"/>
      <c r="H1026" s="1"/>
      <c r="I1026" s="1"/>
    </row>
    <row r="1027" spans="1:9" ht="19.5" customHeight="1">
      <c r="A1027" s="5"/>
      <c r="B1027" s="2"/>
      <c r="C1027" s="3"/>
      <c r="D1027" s="10"/>
      <c r="E1027" s="376"/>
      <c r="F1027" s="114"/>
      <c r="G1027" s="5"/>
      <c r="H1027" s="1"/>
      <c r="I1027" s="1"/>
    </row>
    <row r="1028" spans="1:9" ht="19.5" customHeight="1">
      <c r="A1028" s="5"/>
      <c r="B1028" s="2"/>
      <c r="C1028" s="3"/>
      <c r="D1028" s="10"/>
      <c r="E1028" s="376"/>
      <c r="F1028" s="114"/>
      <c r="G1028" s="5"/>
      <c r="H1028" s="1"/>
      <c r="I1028" s="1"/>
    </row>
    <row r="1029" spans="1:9" ht="19.5" customHeight="1">
      <c r="A1029" s="5"/>
      <c r="B1029" s="2"/>
      <c r="C1029" s="3"/>
      <c r="D1029" s="10"/>
      <c r="E1029" s="376"/>
      <c r="F1029" s="114"/>
      <c r="G1029" s="5"/>
      <c r="H1029" s="1"/>
      <c r="I1029" s="1"/>
    </row>
    <row r="1030" spans="1:9" ht="15" customHeight="1">
      <c r="A1030" s="5"/>
      <c r="B1030" s="2"/>
      <c r="C1030" s="3"/>
      <c r="D1030" s="10"/>
      <c r="E1030" s="376"/>
      <c r="F1030" s="114"/>
      <c r="G1030" s="5"/>
      <c r="H1030" s="1"/>
      <c r="I1030" s="1"/>
    </row>
    <row r="1031" spans="1:9" ht="15" customHeight="1">
      <c r="A1031" s="5"/>
      <c r="B1031" s="2"/>
      <c r="C1031" s="3"/>
      <c r="D1031" s="10"/>
      <c r="E1031" s="376"/>
      <c r="F1031" s="114"/>
      <c r="G1031" s="5"/>
      <c r="H1031" s="1"/>
      <c r="I1031" s="1"/>
    </row>
    <row r="1032" spans="1:9" ht="15" customHeight="1">
      <c r="A1032" s="5"/>
      <c r="B1032" s="2"/>
      <c r="C1032" s="3"/>
      <c r="D1032" s="10"/>
      <c r="E1032" s="376"/>
      <c r="F1032" s="114"/>
      <c r="G1032" s="5"/>
      <c r="H1032" s="1"/>
      <c r="I1032" s="1"/>
    </row>
    <row r="1033" spans="1:9" ht="15" customHeight="1">
      <c r="A1033" s="5"/>
      <c r="B1033" s="2"/>
      <c r="C1033" s="3"/>
      <c r="D1033" s="10"/>
      <c r="E1033" s="376"/>
      <c r="F1033" s="114"/>
      <c r="G1033" s="5"/>
    </row>
  </sheetData>
  <mergeCells count="397">
    <mergeCell ref="G25:G33"/>
    <mergeCell ref="G34:G38"/>
    <mergeCell ref="G39:G43"/>
    <mergeCell ref="G44:G48"/>
    <mergeCell ref="G49:G53"/>
    <mergeCell ref="G55:G58"/>
    <mergeCell ref="G82:G84"/>
    <mergeCell ref="A82:A84"/>
    <mergeCell ref="C82:C84"/>
    <mergeCell ref="D49:D53"/>
    <mergeCell ref="E34:E38"/>
    <mergeCell ref="E39:E43"/>
    <mergeCell ref="E44:E48"/>
    <mergeCell ref="E49:E53"/>
    <mergeCell ref="F34:F38"/>
    <mergeCell ref="F39:F43"/>
    <mergeCell ref="F44:F48"/>
    <mergeCell ref="F49:F53"/>
    <mergeCell ref="A81:D81"/>
    <mergeCell ref="E78:E80"/>
    <mergeCell ref="A61:B63"/>
    <mergeCell ref="D61:D63"/>
    <mergeCell ref="F61:F63"/>
    <mergeCell ref="A64:B66"/>
    <mergeCell ref="E379:E380"/>
    <mergeCell ref="E381:E383"/>
    <mergeCell ref="E385:E387"/>
    <mergeCell ref="E428:E432"/>
    <mergeCell ref="E433:E437"/>
    <mergeCell ref="E469:E471"/>
    <mergeCell ref="E472:E473"/>
    <mergeCell ref="E25:E27"/>
    <mergeCell ref="E28:E30"/>
    <mergeCell ref="E31:E33"/>
    <mergeCell ref="E55:E58"/>
    <mergeCell ref="E64:E66"/>
    <mergeCell ref="E61:E63"/>
    <mergeCell ref="E67:E70"/>
    <mergeCell ref="E72:E74"/>
    <mergeCell ref="E75:E77"/>
    <mergeCell ref="A60:F60"/>
    <mergeCell ref="A34:B38"/>
    <mergeCell ref="D34:D38"/>
    <mergeCell ref="A39:B43"/>
    <mergeCell ref="D39:D43"/>
    <mergeCell ref="A44:B48"/>
    <mergeCell ref="D44:D48"/>
    <mergeCell ref="A49:B53"/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G504:G517"/>
    <mergeCell ref="A505:B506"/>
    <mergeCell ref="D505:D506"/>
    <mergeCell ref="A507:B509"/>
    <mergeCell ref="D507:D509"/>
    <mergeCell ref="A510:B511"/>
    <mergeCell ref="D510:D511"/>
    <mergeCell ref="G495:G502"/>
    <mergeCell ref="A495:A497"/>
    <mergeCell ref="B495:B497"/>
    <mergeCell ref="A494:D494"/>
    <mergeCell ref="D496:D497"/>
    <mergeCell ref="A499:A500"/>
    <mergeCell ref="B499:B500"/>
    <mergeCell ref="D499:D500"/>
    <mergeCell ref="A501:A502"/>
    <mergeCell ref="B501:B502"/>
    <mergeCell ref="A474:D474"/>
    <mergeCell ref="G475:G487"/>
    <mergeCell ref="C477:D477"/>
    <mergeCell ref="C478:D478"/>
    <mergeCell ref="C479:D479"/>
    <mergeCell ref="A481:A486"/>
    <mergeCell ref="B481:B486"/>
    <mergeCell ref="A488:D488"/>
    <mergeCell ref="G489:G493"/>
    <mergeCell ref="A490:A491"/>
    <mergeCell ref="B490:B491"/>
    <mergeCell ref="D490:D491"/>
    <mergeCell ref="A492:A493"/>
    <mergeCell ref="B492:B493"/>
    <mergeCell ref="D492:D493"/>
    <mergeCell ref="E490:E491"/>
    <mergeCell ref="C459:C463"/>
    <mergeCell ref="C464:C468"/>
    <mergeCell ref="A469:A473"/>
    <mergeCell ref="C469:C471"/>
    <mergeCell ref="D469:D473"/>
    <mergeCell ref="A448:D448"/>
    <mergeCell ref="G448:G473"/>
    <mergeCell ref="A449:A468"/>
    <mergeCell ref="C449:C453"/>
    <mergeCell ref="D449:D468"/>
    <mergeCell ref="F449:F453"/>
    <mergeCell ref="C454:C458"/>
    <mergeCell ref="F454:F458"/>
    <mergeCell ref="F469:F471"/>
    <mergeCell ref="C472:C473"/>
    <mergeCell ref="F472:F473"/>
    <mergeCell ref="G440:G442"/>
    <mergeCell ref="A443:A447"/>
    <mergeCell ref="C443:C444"/>
    <mergeCell ref="D443:D447"/>
    <mergeCell ref="G443:G447"/>
    <mergeCell ref="C445:C447"/>
    <mergeCell ref="F428:F432"/>
    <mergeCell ref="G428:G430"/>
    <mergeCell ref="G431:G433"/>
    <mergeCell ref="C433:C437"/>
    <mergeCell ref="F433:F437"/>
    <mergeCell ref="G434:G436"/>
    <mergeCell ref="G437:G439"/>
    <mergeCell ref="C438:C442"/>
    <mergeCell ref="C418:C421"/>
    <mergeCell ref="D418:D425"/>
    <mergeCell ref="C422:C425"/>
    <mergeCell ref="A426:D426"/>
    <mergeCell ref="A428:A442"/>
    <mergeCell ref="C428:C432"/>
    <mergeCell ref="D428:D442"/>
    <mergeCell ref="D405:D406"/>
    <mergeCell ref="A407:D407"/>
    <mergeCell ref="A408:A417"/>
    <mergeCell ref="C408:C412"/>
    <mergeCell ref="D408:D417"/>
    <mergeCell ref="C413:C417"/>
    <mergeCell ref="A385:A387"/>
    <mergeCell ref="C385:C387"/>
    <mergeCell ref="F385:F387"/>
    <mergeCell ref="A389:C389"/>
    <mergeCell ref="A390:D390"/>
    <mergeCell ref="G375:G388"/>
    <mergeCell ref="A379:A380"/>
    <mergeCell ref="C379:C380"/>
    <mergeCell ref="D379:D387"/>
    <mergeCell ref="F379:F380"/>
    <mergeCell ref="A381:A383"/>
    <mergeCell ref="C381:C383"/>
    <mergeCell ref="F381:F383"/>
    <mergeCell ref="G390:G425"/>
    <mergeCell ref="A391:A398"/>
    <mergeCell ref="C391:C393"/>
    <mergeCell ref="D391:D398"/>
    <mergeCell ref="C394:C398"/>
    <mergeCell ref="A399:A406"/>
    <mergeCell ref="C399:C402"/>
    <mergeCell ref="D399:D401"/>
    <mergeCell ref="C403:C406"/>
    <mergeCell ref="D403:D404"/>
    <mergeCell ref="A418:A425"/>
    <mergeCell ref="A374:C374"/>
    <mergeCell ref="A375:A378"/>
    <mergeCell ref="C375:C378"/>
    <mergeCell ref="D375:D378"/>
    <mergeCell ref="F375:F378"/>
    <mergeCell ref="A366:D366"/>
    <mergeCell ref="A367:A373"/>
    <mergeCell ref="B367:B368"/>
    <mergeCell ref="D367:D373"/>
    <mergeCell ref="B369:B370"/>
    <mergeCell ref="B371:B372"/>
    <mergeCell ref="E375:E378"/>
    <mergeCell ref="A354:D354"/>
    <mergeCell ref="A355:D355"/>
    <mergeCell ref="G355:G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G346:G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G302:G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G261:G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G228:G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G196:G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G178:G181"/>
    <mergeCell ref="A179:B181"/>
    <mergeCell ref="A182:D182"/>
    <mergeCell ref="A183:B185"/>
    <mergeCell ref="G183:G194"/>
    <mergeCell ref="A186:B188"/>
    <mergeCell ref="A189:B191"/>
    <mergeCell ref="A192:B194"/>
    <mergeCell ref="G154:G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49:D149"/>
    <mergeCell ref="A150:B150"/>
    <mergeCell ref="A151:B151"/>
    <mergeCell ref="A152:B152"/>
    <mergeCell ref="A153:D153"/>
    <mergeCell ref="A154:B156"/>
    <mergeCell ref="A140:B141"/>
    <mergeCell ref="A142:B144"/>
    <mergeCell ref="A145:D145"/>
    <mergeCell ref="A147:B147"/>
    <mergeCell ref="A148:B148"/>
    <mergeCell ref="A146:G146"/>
    <mergeCell ref="G95:G144"/>
    <mergeCell ref="A96:B97"/>
    <mergeCell ref="A98:B99"/>
    <mergeCell ref="A100:B101"/>
    <mergeCell ref="A102:B102"/>
    <mergeCell ref="A103:B108"/>
    <mergeCell ref="F103:F105"/>
    <mergeCell ref="A127:B128"/>
    <mergeCell ref="A129:B130"/>
    <mergeCell ref="A131:B132"/>
    <mergeCell ref="A133:B134"/>
    <mergeCell ref="A135:B136"/>
    <mergeCell ref="A137:B139"/>
    <mergeCell ref="A115:B120"/>
    <mergeCell ref="F115:F117"/>
    <mergeCell ref="F118:F120"/>
    <mergeCell ref="A121:B126"/>
    <mergeCell ref="F121:F123"/>
    <mergeCell ref="F124:F126"/>
    <mergeCell ref="E115:E117"/>
    <mergeCell ref="E118:E120"/>
    <mergeCell ref="E121:E123"/>
    <mergeCell ref="E124:E126"/>
    <mergeCell ref="F106:F108"/>
    <mergeCell ref="A109:B114"/>
    <mergeCell ref="F109:F111"/>
    <mergeCell ref="F112:F114"/>
    <mergeCell ref="A95:D95"/>
    <mergeCell ref="E85:E87"/>
    <mergeCell ref="E103:E105"/>
    <mergeCell ref="E106:E108"/>
    <mergeCell ref="E109:E111"/>
    <mergeCell ref="E112:E114"/>
    <mergeCell ref="F78:F80"/>
    <mergeCell ref="A75:B77"/>
    <mergeCell ref="D75:D77"/>
    <mergeCell ref="G85:G93"/>
    <mergeCell ref="A85:A87"/>
    <mergeCell ref="C85:C87"/>
    <mergeCell ref="F85:F87"/>
    <mergeCell ref="A90:A91"/>
    <mergeCell ref="C90:C91"/>
    <mergeCell ref="D90:D91"/>
    <mergeCell ref="A92:A93"/>
    <mergeCell ref="C92:C93"/>
    <mergeCell ref="D92:D93"/>
    <mergeCell ref="D64:D66"/>
    <mergeCell ref="F64:F66"/>
    <mergeCell ref="A67:B70"/>
    <mergeCell ref="D67:D70"/>
    <mergeCell ref="F67:F70"/>
    <mergeCell ref="A72:B74"/>
    <mergeCell ref="D72:D74"/>
    <mergeCell ref="F72:F74"/>
    <mergeCell ref="A71:F71"/>
    <mergeCell ref="G519:G520"/>
    <mergeCell ref="A20:D20"/>
    <mergeCell ref="A23:D23"/>
    <mergeCell ref="A24:D24"/>
    <mergeCell ref="A25:B27"/>
    <mergeCell ref="D25:D27"/>
    <mergeCell ref="F25:F27"/>
    <mergeCell ref="A28:B30"/>
    <mergeCell ref="D28:D30"/>
    <mergeCell ref="A54:F54"/>
    <mergeCell ref="A55:B58"/>
    <mergeCell ref="D55:D58"/>
    <mergeCell ref="F55:F58"/>
    <mergeCell ref="A59:D59"/>
    <mergeCell ref="F28:F30"/>
    <mergeCell ref="A31:B33"/>
    <mergeCell ref="D31:D33"/>
    <mergeCell ref="F31:F33"/>
    <mergeCell ref="G60:G80"/>
    <mergeCell ref="F75:F77"/>
    <mergeCell ref="A78:B80"/>
    <mergeCell ref="E82:E84"/>
    <mergeCell ref="F82:F84"/>
    <mergeCell ref="D78:D80"/>
  </mergeCells>
  <pageMargins left="0.7" right="0.7" top="0.75" bottom="0.75" header="0.3" footer="0.3"/>
  <pageSetup paperSize="9" scale="57" fitToHeight="0" orientation="portrait" horizontalDpi="300" verticalDpi="300" r:id="rId1"/>
  <rowBreaks count="15" manualBreakCount="15">
    <brk id="80" max="6" man="1"/>
    <brk id="120" max="6" man="1"/>
    <brk id="139" max="6" man="1"/>
    <brk id="144" max="6" man="1"/>
    <brk id="159" max="6" man="1"/>
    <brk id="188" max="6" man="1"/>
    <brk id="226" max="6" man="1"/>
    <brk id="248" max="6" man="1"/>
    <brk id="259" max="6" man="1"/>
    <brk id="300" max="6" man="1"/>
    <brk id="365" max="6" man="1"/>
    <brk id="425" max="6" man="1"/>
    <brk id="473" max="6" man="1"/>
    <brk id="493" max="6" man="1"/>
    <brk id="502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0000"/>
    <pageSetUpPr fitToPage="1"/>
  </sheetPr>
  <dimension ref="A1:J1033"/>
  <sheetViews>
    <sheetView view="pageBreakPreview" topLeftCell="A25" zoomScale="70" zoomScaleNormal="85" zoomScaleSheetLayoutView="70" workbookViewId="0">
      <selection activeCell="C27" sqref="C27"/>
    </sheetView>
  </sheetViews>
  <sheetFormatPr defaultColWidth="14.42578125" defaultRowHeight="15" customHeight="1"/>
  <cols>
    <col min="1" max="1" width="36.42578125" customWidth="1"/>
    <col min="2" max="2" width="23" customWidth="1"/>
    <col min="3" max="3" width="16.28515625" customWidth="1"/>
    <col min="4" max="4" width="14.5703125" customWidth="1"/>
    <col min="5" max="5" width="11" hidden="1" customWidth="1"/>
    <col min="6" max="6" width="14.7109375" style="125" customWidth="1"/>
    <col min="7" max="7" width="17.140625" style="125" customWidth="1"/>
    <col min="8" max="8" width="37" customWidth="1"/>
    <col min="9" max="10" width="11.7109375" customWidth="1"/>
  </cols>
  <sheetData>
    <row r="1" spans="1:10" ht="19.5" customHeight="1">
      <c r="A1" s="1"/>
      <c r="B1" s="2"/>
      <c r="C1" s="3"/>
      <c r="D1" s="3"/>
      <c r="E1" s="4"/>
      <c r="F1" s="114"/>
      <c r="G1" s="114"/>
      <c r="H1" s="6"/>
      <c r="I1" s="1"/>
      <c r="J1" s="1"/>
    </row>
    <row r="2" spans="1:10" ht="19.5" customHeight="1">
      <c r="A2" s="1"/>
      <c r="B2" s="2"/>
      <c r="C2" s="3"/>
      <c r="D2" s="3"/>
      <c r="E2" s="7"/>
      <c r="F2" s="115"/>
      <c r="G2" s="115"/>
      <c r="H2" s="6"/>
      <c r="I2" s="1"/>
      <c r="J2" s="1"/>
    </row>
    <row r="3" spans="1:10" ht="19.5" customHeight="1">
      <c r="A3" s="1"/>
      <c r="B3" s="2"/>
      <c r="C3" s="3"/>
      <c r="D3" s="3"/>
      <c r="E3" s="7"/>
      <c r="F3" s="115"/>
      <c r="G3" s="115"/>
      <c r="H3" s="6"/>
      <c r="I3" s="1"/>
      <c r="J3" s="1"/>
    </row>
    <row r="4" spans="1:10" ht="19.5" customHeight="1">
      <c r="A4" s="1"/>
      <c r="B4" s="2"/>
      <c r="C4" s="3"/>
      <c r="D4" s="3"/>
      <c r="E4" s="4"/>
      <c r="F4" s="114"/>
      <c r="G4" s="114"/>
      <c r="H4" s="1"/>
      <c r="I4" s="1"/>
      <c r="J4" s="1"/>
    </row>
    <row r="5" spans="1:10" ht="19.5" customHeight="1">
      <c r="A5" s="1"/>
      <c r="B5" s="9"/>
      <c r="C5" s="3"/>
      <c r="D5" s="3"/>
      <c r="E5" s="4"/>
      <c r="F5" s="114"/>
      <c r="G5" s="114"/>
      <c r="H5" s="1"/>
      <c r="I5" s="1"/>
      <c r="J5" s="1"/>
    </row>
    <row r="6" spans="1:10" ht="19.5" customHeight="1">
      <c r="A6" s="1"/>
      <c r="B6" s="2"/>
      <c r="C6" s="3"/>
      <c r="D6" s="10"/>
      <c r="E6" s="4"/>
      <c r="F6" s="114"/>
      <c r="G6" s="114"/>
      <c r="H6" s="1"/>
      <c r="I6" s="1"/>
      <c r="J6" s="1"/>
    </row>
    <row r="7" spans="1:10" ht="19.5" customHeight="1">
      <c r="A7" s="1"/>
      <c r="B7" s="2"/>
      <c r="C7" s="3"/>
      <c r="D7" s="10"/>
      <c r="E7" s="4"/>
      <c r="F7" s="114"/>
      <c r="G7" s="114"/>
      <c r="H7" s="1"/>
      <c r="I7" s="1"/>
      <c r="J7" s="1"/>
    </row>
    <row r="8" spans="1:10" ht="19.5" customHeight="1">
      <c r="A8" s="1"/>
      <c r="B8" s="2"/>
      <c r="C8" s="3"/>
      <c r="D8" s="10"/>
      <c r="E8" s="4"/>
      <c r="F8" s="114"/>
      <c r="G8" s="114"/>
      <c r="H8" s="1"/>
      <c r="I8" s="1"/>
      <c r="J8" s="1"/>
    </row>
    <row r="9" spans="1:10" ht="19.5" customHeight="1">
      <c r="A9" s="1"/>
      <c r="B9" s="2"/>
      <c r="C9" s="3"/>
      <c r="D9" s="10"/>
      <c r="E9" s="4"/>
      <c r="F9" s="114"/>
      <c r="G9" s="114"/>
      <c r="H9" s="1"/>
      <c r="I9" s="1"/>
      <c r="J9" s="1"/>
    </row>
    <row r="10" spans="1:10" ht="19.5" customHeight="1">
      <c r="A10" s="1"/>
      <c r="B10" s="97"/>
      <c r="C10" s="3"/>
      <c r="D10" s="10"/>
      <c r="E10" s="4"/>
      <c r="F10" s="114"/>
      <c r="G10" s="114"/>
      <c r="H10" s="1"/>
      <c r="I10" s="1"/>
      <c r="J10" s="1"/>
    </row>
    <row r="11" spans="1:10" ht="19.5" customHeight="1">
      <c r="A11" s="1"/>
      <c r="B11" s="9"/>
      <c r="C11" s="3"/>
      <c r="D11" s="10"/>
      <c r="E11" s="4"/>
      <c r="F11" s="114"/>
      <c r="G11" s="114"/>
      <c r="H11" s="1"/>
      <c r="I11" s="1"/>
      <c r="J11" s="1"/>
    </row>
    <row r="12" spans="1:10" ht="19.5" customHeight="1">
      <c r="A12" s="1"/>
      <c r="B12" s="9"/>
      <c r="C12" s="3"/>
      <c r="D12" s="10"/>
      <c r="E12" s="4"/>
      <c r="F12" s="114"/>
      <c r="G12" s="114"/>
      <c r="H12" s="1"/>
      <c r="I12" s="1"/>
      <c r="J12" s="1"/>
    </row>
    <row r="13" spans="1:10" ht="19.5" customHeight="1">
      <c r="A13" s="1"/>
      <c r="B13" s="9"/>
      <c r="C13" s="3"/>
      <c r="D13" s="10"/>
      <c r="E13" s="4"/>
      <c r="F13" s="114"/>
      <c r="G13" s="114"/>
      <c r="H13" s="1"/>
      <c r="I13" s="1"/>
      <c r="J13" s="1"/>
    </row>
    <row r="14" spans="1:10" ht="19.5" customHeight="1">
      <c r="A14" s="1"/>
      <c r="B14" s="97"/>
      <c r="C14" s="3"/>
      <c r="D14" s="10"/>
      <c r="E14" s="4"/>
      <c r="F14" s="114"/>
      <c r="G14" s="114"/>
      <c r="H14" s="1"/>
      <c r="I14" s="1"/>
      <c r="J14" s="1"/>
    </row>
    <row r="15" spans="1:10" ht="19.5" customHeight="1">
      <c r="A15" s="1"/>
      <c r="B15" s="9"/>
      <c r="C15" s="3"/>
      <c r="D15" s="10"/>
      <c r="E15" s="4"/>
      <c r="F15" s="114"/>
      <c r="G15" s="114"/>
      <c r="H15" s="1"/>
      <c r="I15" s="1"/>
      <c r="J15" s="1"/>
    </row>
    <row r="16" spans="1:10" ht="19.5" customHeight="1">
      <c r="A16" s="1"/>
      <c r="B16" s="9"/>
      <c r="C16" s="3"/>
      <c r="D16" s="10"/>
      <c r="E16" s="4"/>
      <c r="F16" s="114"/>
      <c r="G16" s="114"/>
      <c r="H16" s="1"/>
      <c r="I16" s="1"/>
      <c r="J16" s="1"/>
    </row>
    <row r="17" spans="1:10" ht="18">
      <c r="A17" s="5"/>
      <c r="B17" s="9"/>
      <c r="C17" s="3"/>
      <c r="D17" s="10"/>
      <c r="E17" s="4"/>
      <c r="F17" s="114"/>
      <c r="G17" s="114"/>
      <c r="H17" s="5"/>
      <c r="I17" s="1"/>
      <c r="J17" s="1"/>
    </row>
    <row r="18" spans="1:10" ht="37.5" customHeight="1">
      <c r="A18" s="5"/>
      <c r="B18" s="9"/>
      <c r="C18" s="11" t="str">
        <f>'Прайс рабочий'!C4</f>
        <v>Прайс на декабрь 2023</v>
      </c>
      <c r="D18" s="10"/>
      <c r="E18" s="4"/>
      <c r="F18" s="114"/>
      <c r="G18" s="116">
        <v>467</v>
      </c>
      <c r="H18" s="111" t="s">
        <v>753</v>
      </c>
      <c r="I18" s="1"/>
      <c r="J18" s="1"/>
    </row>
    <row r="19" spans="1:10" ht="59.25" customHeight="1">
      <c r="A19" s="12" t="s">
        <v>3</v>
      </c>
      <c r="B19" s="13" t="s">
        <v>4</v>
      </c>
      <c r="C19" s="13" t="s">
        <v>5</v>
      </c>
      <c r="D19" s="15" t="s">
        <v>6</v>
      </c>
      <c r="E19" s="15" t="s">
        <v>12</v>
      </c>
      <c r="F19" s="475" t="s">
        <v>787</v>
      </c>
      <c r="G19" s="476" t="s">
        <v>788</v>
      </c>
      <c r="H19" s="17" t="s">
        <v>17</v>
      </c>
      <c r="I19" s="18"/>
      <c r="J19" s="18"/>
    </row>
    <row r="20" spans="1:10" ht="26.25">
      <c r="A20" s="566" t="s">
        <v>805</v>
      </c>
      <c r="B20" s="567"/>
      <c r="C20" s="567"/>
      <c r="D20" s="568"/>
      <c r="E20" s="20"/>
      <c r="F20" s="117"/>
      <c r="G20" s="117"/>
      <c r="H20" s="19"/>
      <c r="I20" s="1"/>
      <c r="J20" s="1"/>
    </row>
    <row r="21" spans="1:10" ht="48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49" t="s">
        <v>816</v>
      </c>
      <c r="G21" s="549" t="s">
        <v>816</v>
      </c>
      <c r="H21" s="28"/>
      <c r="I21" s="1"/>
      <c r="J21" s="1"/>
    </row>
    <row r="22" spans="1:10" ht="71.25" customHeight="1">
      <c r="A22" s="532" t="s">
        <v>807</v>
      </c>
      <c r="B22" s="533" t="s">
        <v>806</v>
      </c>
      <c r="C22" s="520" t="s">
        <v>804</v>
      </c>
      <c r="D22" s="24" t="s">
        <v>779</v>
      </c>
      <c r="E22" s="26">
        <f>'Прайс рабочий'!K7</f>
        <v>25</v>
      </c>
      <c r="F22" s="521">
        <f>'Прайс рабочий'!I10/'Экспорт рус долл '!G18</f>
        <v>93.468950749464668</v>
      </c>
      <c r="G22" s="521">
        <f>'Прайс рабочий'!K10/'Экспорт рус долл '!G18</f>
        <v>93.468950749464668</v>
      </c>
      <c r="H22" s="28"/>
      <c r="I22" s="1"/>
      <c r="J22" s="1"/>
    </row>
    <row r="23" spans="1:10" ht="22.5" customHeight="1">
      <c r="A23" s="603" t="s">
        <v>22</v>
      </c>
      <c r="B23" s="765"/>
      <c r="C23" s="765"/>
      <c r="D23" s="766"/>
      <c r="E23" s="19"/>
      <c r="F23" s="117"/>
      <c r="G23" s="117"/>
      <c r="H23" s="19"/>
      <c r="I23" s="31"/>
      <c r="J23" s="31"/>
    </row>
    <row r="24" spans="1:10" ht="18" customHeight="1">
      <c r="A24" s="647" t="s">
        <v>23</v>
      </c>
      <c r="B24" s="765"/>
      <c r="C24" s="765"/>
      <c r="D24" s="766"/>
      <c r="E24" s="30"/>
      <c r="F24" s="119"/>
      <c r="G24" s="119"/>
      <c r="H24" s="86"/>
      <c r="I24" s="31"/>
      <c r="J24" s="31"/>
    </row>
    <row r="25" spans="1:10" ht="18" customHeight="1">
      <c r="A25" s="626" t="s">
        <v>24</v>
      </c>
      <c r="B25" s="768"/>
      <c r="C25" s="32" t="s">
        <v>25</v>
      </c>
      <c r="D25" s="602" t="s">
        <v>26</v>
      </c>
      <c r="E25" s="875">
        <f>'Прайс рабочий'!K13</f>
        <v>94</v>
      </c>
      <c r="F25" s="775">
        <f>('Прайс рабочий'!I13)/'Экспорт рус долл '!G18</f>
        <v>0.14775160599571735</v>
      </c>
      <c r="G25" s="775">
        <f>'Прайс рабочий'!K13/'Экспорт рус долл '!G18</f>
        <v>0.2012847965738758</v>
      </c>
      <c r="H25" s="616"/>
      <c r="I25" s="31"/>
      <c r="J25" s="31"/>
    </row>
    <row r="26" spans="1:10" ht="18" customHeight="1">
      <c r="A26" s="769"/>
      <c r="B26" s="770"/>
      <c r="C26" s="32" t="s">
        <v>27</v>
      </c>
      <c r="D26" s="773"/>
      <c r="E26" s="773"/>
      <c r="F26" s="805"/>
      <c r="G26" s="776"/>
      <c r="H26" s="616"/>
      <c r="I26" s="31"/>
      <c r="J26" s="31"/>
    </row>
    <row r="27" spans="1:10" ht="18" customHeight="1">
      <c r="A27" s="771"/>
      <c r="B27" s="772"/>
      <c r="C27" s="32" t="s">
        <v>28</v>
      </c>
      <c r="D27" s="774"/>
      <c r="E27" s="774"/>
      <c r="F27" s="806"/>
      <c r="G27" s="777"/>
      <c r="H27" s="616"/>
      <c r="I27" s="31"/>
      <c r="J27" s="31"/>
    </row>
    <row r="28" spans="1:10" ht="18" customHeight="1">
      <c r="A28" s="778" t="s">
        <v>358</v>
      </c>
      <c r="B28" s="768"/>
      <c r="C28" s="32" t="s">
        <v>30</v>
      </c>
      <c r="D28" s="602" t="s">
        <v>26</v>
      </c>
      <c r="E28" s="875">
        <f>'Прайс рабочий'!K16</f>
        <v>190</v>
      </c>
      <c r="F28" s="775">
        <f>('Прайс рабочий'!I16)/G18</f>
        <v>0.27623126338329762</v>
      </c>
      <c r="G28" s="775">
        <f>'Прайс рабочий'!K16/'Экспорт рус долл '!G18</f>
        <v>0.4068522483940043</v>
      </c>
      <c r="H28" s="616"/>
      <c r="I28" s="31"/>
      <c r="J28" s="31"/>
    </row>
    <row r="29" spans="1:10" ht="18" customHeight="1">
      <c r="A29" s="769"/>
      <c r="B29" s="770"/>
      <c r="C29" s="32" t="s">
        <v>31</v>
      </c>
      <c r="D29" s="773"/>
      <c r="E29" s="773"/>
      <c r="F29" s="805"/>
      <c r="G29" s="776"/>
      <c r="H29" s="616"/>
      <c r="I29" s="31"/>
      <c r="J29" s="31"/>
    </row>
    <row r="30" spans="1:10" ht="18" customHeight="1">
      <c r="A30" s="771"/>
      <c r="B30" s="772"/>
      <c r="C30" s="32">
        <v>8.5</v>
      </c>
      <c r="D30" s="774"/>
      <c r="E30" s="774"/>
      <c r="F30" s="806"/>
      <c r="G30" s="777"/>
      <c r="H30" s="616"/>
      <c r="I30" s="31"/>
      <c r="J30" s="31"/>
    </row>
    <row r="31" spans="1:10" ht="18" customHeight="1">
      <c r="A31" s="778" t="s">
        <v>359</v>
      </c>
      <c r="B31" s="768"/>
      <c r="C31" s="98" t="s">
        <v>25</v>
      </c>
      <c r="D31" s="602" t="s">
        <v>26</v>
      </c>
      <c r="E31" s="875">
        <f>'Прайс рабочий'!K20</f>
        <v>124</v>
      </c>
      <c r="F31" s="775">
        <f>('Прайс рабочий'!I20)/'Экспорт рус долл '!G18</f>
        <v>0.21199143468950749</v>
      </c>
      <c r="G31" s="775">
        <f>'Прайс рабочий'!K20/'Экспорт рус долл '!G18</f>
        <v>0.26552462526766596</v>
      </c>
      <c r="H31" s="616"/>
      <c r="I31" s="31"/>
      <c r="J31" s="31"/>
    </row>
    <row r="32" spans="1:10" ht="18" customHeight="1">
      <c r="A32" s="769"/>
      <c r="B32" s="770"/>
      <c r="C32" s="99" t="s">
        <v>27</v>
      </c>
      <c r="D32" s="773"/>
      <c r="E32" s="773"/>
      <c r="F32" s="805"/>
      <c r="G32" s="776"/>
      <c r="H32" s="616"/>
      <c r="I32" s="31"/>
      <c r="J32" s="31"/>
    </row>
    <row r="33" spans="1:10" ht="19.5" customHeight="1">
      <c r="A33" s="771"/>
      <c r="B33" s="772"/>
      <c r="C33" s="99" t="s">
        <v>28</v>
      </c>
      <c r="D33" s="774"/>
      <c r="E33" s="774"/>
      <c r="F33" s="806"/>
      <c r="G33" s="777"/>
      <c r="H33" s="616"/>
      <c r="I33" s="31"/>
      <c r="J33" s="31"/>
    </row>
    <row r="34" spans="1:10" ht="24" customHeight="1">
      <c r="A34" s="584" t="s">
        <v>774</v>
      </c>
      <c r="B34" s="585"/>
      <c r="C34" s="24" t="s">
        <v>34</v>
      </c>
      <c r="D34" s="590" t="s">
        <v>26</v>
      </c>
      <c r="E34" s="454"/>
      <c r="F34" s="775">
        <f>('Прайс рабочий'!I23)/'Экспорт рус долл '!$G$18</f>
        <v>0.50321199143468953</v>
      </c>
      <c r="G34" s="775">
        <f>('Прайс рабочий'!J23)/'Экспорт рус долл '!$G$18</f>
        <v>0.54603854389721629</v>
      </c>
      <c r="H34" s="616"/>
      <c r="I34" s="31"/>
      <c r="J34" s="31"/>
    </row>
    <row r="35" spans="1:10" ht="27" customHeight="1">
      <c r="A35" s="586"/>
      <c r="B35" s="587"/>
      <c r="C35" s="453" t="s">
        <v>25</v>
      </c>
      <c r="D35" s="591"/>
      <c r="E35" s="454"/>
      <c r="F35" s="805"/>
      <c r="G35" s="805"/>
      <c r="H35" s="616"/>
      <c r="I35" s="31"/>
      <c r="J35" s="31"/>
    </row>
    <row r="36" spans="1:10" ht="21" customHeight="1">
      <c r="A36" s="586"/>
      <c r="B36" s="587"/>
      <c r="C36" s="443" t="s">
        <v>27</v>
      </c>
      <c r="D36" s="591"/>
      <c r="E36" s="454"/>
      <c r="F36" s="805"/>
      <c r="G36" s="805"/>
      <c r="H36" s="616"/>
      <c r="I36" s="31"/>
      <c r="J36" s="31"/>
    </row>
    <row r="37" spans="1:10" ht="18" customHeight="1">
      <c r="A37" s="586"/>
      <c r="B37" s="587"/>
      <c r="C37" s="443" t="s">
        <v>28</v>
      </c>
      <c r="D37" s="591"/>
      <c r="E37" s="454"/>
      <c r="F37" s="805"/>
      <c r="G37" s="805"/>
      <c r="H37" s="616"/>
      <c r="I37" s="31"/>
      <c r="J37" s="31"/>
    </row>
    <row r="38" spans="1:10" ht="21" customHeight="1">
      <c r="A38" s="588"/>
      <c r="B38" s="589"/>
      <c r="C38" s="443" t="s">
        <v>773</v>
      </c>
      <c r="D38" s="592"/>
      <c r="E38" s="454"/>
      <c r="F38" s="806"/>
      <c r="G38" s="806"/>
      <c r="H38" s="616"/>
      <c r="I38" s="31"/>
      <c r="J38" s="31"/>
    </row>
    <row r="39" spans="1:10" ht="19.5" customHeight="1">
      <c r="A39" s="584" t="s">
        <v>776</v>
      </c>
      <c r="B39" s="585"/>
      <c r="C39" s="24" t="s">
        <v>34</v>
      </c>
      <c r="D39" s="590" t="s">
        <v>26</v>
      </c>
      <c r="E39" s="454"/>
      <c r="F39" s="775">
        <f>('Прайс рабочий'!I28)/'Экспорт рус долл '!$G$18</f>
        <v>0.54175588865096358</v>
      </c>
      <c r="G39" s="775">
        <f>('Прайс рабочий'!J28)/'Экспорт рус долл '!$G$18</f>
        <v>0.58672376873661669</v>
      </c>
      <c r="H39" s="616"/>
      <c r="I39" s="31"/>
      <c r="J39" s="31"/>
    </row>
    <row r="40" spans="1:10" ht="22.5" customHeight="1">
      <c r="A40" s="586"/>
      <c r="B40" s="587"/>
      <c r="C40" s="453" t="s">
        <v>25</v>
      </c>
      <c r="D40" s="591"/>
      <c r="E40" s="454"/>
      <c r="F40" s="805"/>
      <c r="G40" s="805"/>
      <c r="H40" s="616"/>
      <c r="I40" s="31"/>
      <c r="J40" s="31"/>
    </row>
    <row r="41" spans="1:10" ht="22.5" customHeight="1">
      <c r="A41" s="586"/>
      <c r="B41" s="587"/>
      <c r="C41" s="443" t="s">
        <v>27</v>
      </c>
      <c r="D41" s="591"/>
      <c r="E41" s="454"/>
      <c r="F41" s="805"/>
      <c r="G41" s="805"/>
      <c r="H41" s="616"/>
      <c r="I41" s="31"/>
      <c r="J41" s="31"/>
    </row>
    <row r="42" spans="1:10" ht="23.25" customHeight="1">
      <c r="A42" s="586"/>
      <c r="B42" s="587"/>
      <c r="C42" s="443" t="s">
        <v>28</v>
      </c>
      <c r="D42" s="591"/>
      <c r="E42" s="454"/>
      <c r="F42" s="805"/>
      <c r="G42" s="805"/>
      <c r="H42" s="616"/>
      <c r="I42" s="31"/>
      <c r="J42" s="31"/>
    </row>
    <row r="43" spans="1:10" ht="23.25" customHeight="1">
      <c r="A43" s="588"/>
      <c r="B43" s="589"/>
      <c r="C43" s="443" t="s">
        <v>773</v>
      </c>
      <c r="D43" s="592"/>
      <c r="E43" s="454"/>
      <c r="F43" s="806"/>
      <c r="G43" s="806"/>
      <c r="H43" s="616"/>
      <c r="I43" s="31"/>
      <c r="J43" s="31"/>
    </row>
    <row r="44" spans="1:10" ht="24" customHeight="1">
      <c r="A44" s="584" t="s">
        <v>775</v>
      </c>
      <c r="B44" s="585"/>
      <c r="C44" s="24" t="s">
        <v>34</v>
      </c>
      <c r="D44" s="596" t="s">
        <v>26</v>
      </c>
      <c r="E44" s="454"/>
      <c r="F44" s="775">
        <f>('Прайс рабочий'!I33)/'Экспорт рус долл '!$G$18</f>
        <v>0.76659528907922914</v>
      </c>
      <c r="G44" s="775">
        <f>('Прайс рабочий'!J33)/'Экспорт рус долл '!$G$18</f>
        <v>0.82869379014989297</v>
      </c>
      <c r="H44" s="616"/>
      <c r="I44" s="31"/>
      <c r="J44" s="31"/>
    </row>
    <row r="45" spans="1:10" ht="24" customHeight="1">
      <c r="A45" s="586"/>
      <c r="B45" s="587"/>
      <c r="C45" s="453" t="s">
        <v>25</v>
      </c>
      <c r="D45" s="597"/>
      <c r="E45" s="454"/>
      <c r="F45" s="805"/>
      <c r="G45" s="805"/>
      <c r="H45" s="616"/>
      <c r="I45" s="31"/>
      <c r="J45" s="31"/>
    </row>
    <row r="46" spans="1:10" ht="23.25" customHeight="1">
      <c r="A46" s="586"/>
      <c r="B46" s="587"/>
      <c r="C46" s="443" t="s">
        <v>27</v>
      </c>
      <c r="D46" s="597"/>
      <c r="E46" s="454"/>
      <c r="F46" s="805"/>
      <c r="G46" s="805"/>
      <c r="H46" s="616"/>
      <c r="I46" s="31"/>
      <c r="J46" s="31"/>
    </row>
    <row r="47" spans="1:10" ht="22.5" customHeight="1">
      <c r="A47" s="586"/>
      <c r="B47" s="587"/>
      <c r="C47" s="443" t="s">
        <v>28</v>
      </c>
      <c r="D47" s="597"/>
      <c r="E47" s="454"/>
      <c r="F47" s="805"/>
      <c r="G47" s="805"/>
      <c r="H47" s="616"/>
      <c r="I47" s="31"/>
      <c r="J47" s="31"/>
    </row>
    <row r="48" spans="1:10" ht="27" customHeight="1">
      <c r="A48" s="588"/>
      <c r="B48" s="589"/>
      <c r="C48" s="443" t="s">
        <v>773</v>
      </c>
      <c r="D48" s="598"/>
      <c r="E48" s="454"/>
      <c r="F48" s="806"/>
      <c r="G48" s="806"/>
      <c r="H48" s="616"/>
      <c r="I48" s="31"/>
      <c r="J48" s="31"/>
    </row>
    <row r="49" spans="1:10" ht="23.25" customHeight="1">
      <c r="A49" s="584" t="s">
        <v>778</v>
      </c>
      <c r="B49" s="585"/>
      <c r="C49" s="24" t="s">
        <v>34</v>
      </c>
      <c r="D49" s="596" t="s">
        <v>26</v>
      </c>
      <c r="E49" s="454"/>
      <c r="F49" s="775">
        <f>('Прайс рабочий'!I38)/'Экспорт рус долл '!$G$18</f>
        <v>0.70663811563169165</v>
      </c>
      <c r="G49" s="775">
        <f>('Прайс рабочий'!J38)/'Экспорт рус долл '!$G$18</f>
        <v>0.76552462526766596</v>
      </c>
      <c r="H49" s="616"/>
      <c r="I49" s="31"/>
      <c r="J49" s="31"/>
    </row>
    <row r="50" spans="1:10" ht="24" customHeight="1">
      <c r="A50" s="586"/>
      <c r="B50" s="587"/>
      <c r="C50" s="453" t="s">
        <v>25</v>
      </c>
      <c r="D50" s="597"/>
      <c r="E50" s="454"/>
      <c r="F50" s="805"/>
      <c r="G50" s="805"/>
      <c r="H50" s="616"/>
      <c r="I50" s="31"/>
      <c r="J50" s="31"/>
    </row>
    <row r="51" spans="1:10" ht="24" customHeight="1">
      <c r="A51" s="586"/>
      <c r="B51" s="587"/>
      <c r="C51" s="443" t="s">
        <v>27</v>
      </c>
      <c r="D51" s="597"/>
      <c r="E51" s="454"/>
      <c r="F51" s="805"/>
      <c r="G51" s="805"/>
      <c r="H51" s="616"/>
      <c r="I51" s="31"/>
      <c r="J51" s="31"/>
    </row>
    <row r="52" spans="1:10" ht="27" customHeight="1">
      <c r="A52" s="586"/>
      <c r="B52" s="587"/>
      <c r="C52" s="443" t="s">
        <v>28</v>
      </c>
      <c r="D52" s="597"/>
      <c r="E52" s="454"/>
      <c r="F52" s="805"/>
      <c r="G52" s="805"/>
      <c r="H52" s="616"/>
      <c r="I52" s="31"/>
      <c r="J52" s="31"/>
    </row>
    <row r="53" spans="1:10" ht="18" customHeight="1">
      <c r="A53" s="588"/>
      <c r="B53" s="589"/>
      <c r="C53" s="443" t="s">
        <v>773</v>
      </c>
      <c r="D53" s="598"/>
      <c r="E53" s="454"/>
      <c r="F53" s="806"/>
      <c r="G53" s="806"/>
      <c r="H53" s="616"/>
      <c r="I53" s="31"/>
      <c r="J53" s="31"/>
    </row>
    <row r="54" spans="1:10" ht="24.75" customHeight="1">
      <c r="A54" s="647" t="s">
        <v>32</v>
      </c>
      <c r="B54" s="765"/>
      <c r="C54" s="765"/>
      <c r="D54" s="766"/>
      <c r="E54" s="30"/>
      <c r="F54" s="119"/>
      <c r="G54" s="119"/>
      <c r="H54" s="357"/>
      <c r="I54" s="31"/>
      <c r="J54" s="31"/>
    </row>
    <row r="55" spans="1:10" ht="24.75" customHeight="1">
      <c r="A55" s="778" t="s">
        <v>33</v>
      </c>
      <c r="B55" s="768"/>
      <c r="C55" s="32" t="s">
        <v>34</v>
      </c>
      <c r="D55" s="602" t="s">
        <v>26</v>
      </c>
      <c r="E55" s="875">
        <f>'Прайс рабочий'!K44</f>
        <v>89</v>
      </c>
      <c r="F55" s="775">
        <f>('Прайс рабочий'!I44)/'Экспорт рус долл '!G18</f>
        <v>0.14775160599571735</v>
      </c>
      <c r="G55" s="775">
        <f>'Прайс рабочий'!K44/'Экспорт рус долл '!G18</f>
        <v>0.19057815845824411</v>
      </c>
      <c r="H55" s="807"/>
      <c r="I55" s="31"/>
      <c r="J55" s="31"/>
    </row>
    <row r="56" spans="1:10" ht="27" customHeight="1">
      <c r="A56" s="769"/>
      <c r="B56" s="770"/>
      <c r="C56" s="32" t="s">
        <v>25</v>
      </c>
      <c r="D56" s="773"/>
      <c r="E56" s="773"/>
      <c r="F56" s="805"/>
      <c r="G56" s="776"/>
      <c r="H56" s="807"/>
      <c r="I56" s="31"/>
      <c r="J56" s="31"/>
    </row>
    <row r="57" spans="1:10" ht="29.25" customHeight="1">
      <c r="A57" s="769"/>
      <c r="B57" s="770"/>
      <c r="C57" s="32" t="s">
        <v>27</v>
      </c>
      <c r="D57" s="773"/>
      <c r="E57" s="773"/>
      <c r="F57" s="805"/>
      <c r="G57" s="776"/>
      <c r="H57" s="807"/>
      <c r="I57" s="31"/>
      <c r="J57" s="31"/>
    </row>
    <row r="58" spans="1:10" ht="28.5" customHeight="1">
      <c r="A58" s="771"/>
      <c r="B58" s="772"/>
      <c r="C58" s="32" t="s">
        <v>28</v>
      </c>
      <c r="D58" s="774"/>
      <c r="E58" s="774"/>
      <c r="F58" s="806"/>
      <c r="G58" s="777"/>
      <c r="H58" s="808"/>
      <c r="I58" s="1"/>
      <c r="J58" s="1"/>
    </row>
    <row r="59" spans="1:10" ht="18" customHeight="1">
      <c r="A59" s="603" t="s">
        <v>35</v>
      </c>
      <c r="B59" s="765"/>
      <c r="C59" s="765"/>
      <c r="D59" s="766"/>
      <c r="E59" s="19"/>
      <c r="F59" s="117"/>
      <c r="G59" s="117"/>
      <c r="H59" s="19"/>
      <c r="I59" s="1"/>
      <c r="J59" s="1"/>
    </row>
    <row r="60" spans="1:10" ht="18" customHeight="1">
      <c r="A60" s="647" t="s">
        <v>23</v>
      </c>
      <c r="B60" s="765"/>
      <c r="C60" s="765"/>
      <c r="D60" s="766"/>
      <c r="E60" s="30"/>
      <c r="F60" s="119"/>
      <c r="G60" s="119"/>
      <c r="H60" s="681"/>
      <c r="I60" s="1"/>
      <c r="J60" s="1"/>
    </row>
    <row r="61" spans="1:10" ht="18" customHeight="1">
      <c r="A61" s="779" t="s">
        <v>36</v>
      </c>
      <c r="B61" s="768"/>
      <c r="C61" s="100" t="s">
        <v>37</v>
      </c>
      <c r="D61" s="602" t="s">
        <v>26</v>
      </c>
      <c r="E61" s="875">
        <f>'Прайс рабочий'!K50</f>
        <v>30</v>
      </c>
      <c r="F61" s="775">
        <f>'Прайс рабочий'!I50/'Экспорт рус долл '!$G$18</f>
        <v>5.7815845824411134E-2</v>
      </c>
      <c r="G61" s="775">
        <f>'Прайс рабочий'!K50/'Экспорт рус долл '!G18</f>
        <v>6.4239828693790149E-2</v>
      </c>
      <c r="H61" s="773"/>
      <c r="I61" s="1"/>
      <c r="J61" s="1"/>
    </row>
    <row r="62" spans="1:10" ht="18" customHeight="1">
      <c r="A62" s="769"/>
      <c r="B62" s="770"/>
      <c r="C62" s="100" t="s">
        <v>38</v>
      </c>
      <c r="D62" s="773"/>
      <c r="E62" s="773"/>
      <c r="F62" s="805"/>
      <c r="G62" s="776"/>
      <c r="H62" s="773"/>
      <c r="I62" s="1"/>
      <c r="J62" s="1"/>
    </row>
    <row r="63" spans="1:10" ht="18" customHeight="1">
      <c r="A63" s="771"/>
      <c r="B63" s="772"/>
      <c r="C63" s="100" t="s">
        <v>39</v>
      </c>
      <c r="D63" s="774"/>
      <c r="E63" s="774"/>
      <c r="F63" s="806"/>
      <c r="G63" s="777"/>
      <c r="H63" s="773"/>
      <c r="I63" s="1"/>
      <c r="J63" s="1"/>
    </row>
    <row r="64" spans="1:10" ht="18" customHeight="1">
      <c r="A64" s="780" t="s">
        <v>360</v>
      </c>
      <c r="B64" s="768"/>
      <c r="C64" s="101" t="s">
        <v>25</v>
      </c>
      <c r="D64" s="602" t="s">
        <v>26</v>
      </c>
      <c r="E64" s="875">
        <f>'Прайс рабочий'!K53</f>
        <v>96</v>
      </c>
      <c r="F64" s="775">
        <f>'Прайс рабочий'!I53/'Экспорт рус долл '!$G$18</f>
        <v>0.16916488222698073</v>
      </c>
      <c r="G64" s="775">
        <f>'Прайс рабочий'!K53/'Экспорт рус долл '!G18</f>
        <v>0.20556745182012848</v>
      </c>
      <c r="H64" s="773"/>
      <c r="I64" s="1"/>
      <c r="J64" s="1"/>
    </row>
    <row r="65" spans="1:10" ht="18" customHeight="1">
      <c r="A65" s="769"/>
      <c r="B65" s="770"/>
      <c r="C65" s="102" t="s">
        <v>27</v>
      </c>
      <c r="D65" s="773"/>
      <c r="E65" s="773"/>
      <c r="F65" s="805"/>
      <c r="G65" s="776"/>
      <c r="H65" s="773"/>
      <c r="I65" s="1"/>
      <c r="J65" s="1"/>
    </row>
    <row r="66" spans="1:10" ht="18" customHeight="1">
      <c r="A66" s="771"/>
      <c r="B66" s="772"/>
      <c r="C66" s="102" t="s">
        <v>28</v>
      </c>
      <c r="D66" s="774"/>
      <c r="E66" s="774"/>
      <c r="F66" s="806"/>
      <c r="G66" s="777"/>
      <c r="H66" s="773"/>
      <c r="I66" s="1"/>
      <c r="J66" s="1"/>
    </row>
    <row r="67" spans="1:10" ht="18" customHeight="1">
      <c r="A67" s="781" t="s">
        <v>361</v>
      </c>
      <c r="B67" s="770"/>
      <c r="C67" s="102" t="s">
        <v>40</v>
      </c>
      <c r="D67" s="602" t="s">
        <v>26</v>
      </c>
      <c r="E67" s="875">
        <f>'Прайс рабочий'!K56</f>
        <v>71</v>
      </c>
      <c r="F67" s="775">
        <f>'Прайс рабочий'!I56/'Экспорт рус долл '!G18</f>
        <v>0.12633832976445397</v>
      </c>
      <c r="G67" s="775">
        <f>'Прайс рабочий'!K56/'Экспорт рус долл '!G18</f>
        <v>0.15203426124197003</v>
      </c>
      <c r="H67" s="773"/>
      <c r="I67" s="1"/>
      <c r="J67" s="1"/>
    </row>
    <row r="68" spans="1:10" ht="18" customHeight="1">
      <c r="A68" s="769"/>
      <c r="B68" s="770"/>
      <c r="C68" s="102" t="s">
        <v>37</v>
      </c>
      <c r="D68" s="773"/>
      <c r="E68" s="773"/>
      <c r="F68" s="805"/>
      <c r="G68" s="776"/>
      <c r="H68" s="773"/>
      <c r="I68" s="1"/>
      <c r="J68" s="1"/>
    </row>
    <row r="69" spans="1:10" ht="18" customHeight="1">
      <c r="A69" s="769"/>
      <c r="B69" s="770"/>
      <c r="C69" s="102" t="s">
        <v>38</v>
      </c>
      <c r="D69" s="773"/>
      <c r="E69" s="773"/>
      <c r="F69" s="805"/>
      <c r="G69" s="776"/>
      <c r="H69" s="773"/>
      <c r="I69" s="1"/>
      <c r="J69" s="1"/>
    </row>
    <row r="70" spans="1:10" ht="18" customHeight="1">
      <c r="A70" s="771"/>
      <c r="B70" s="772"/>
      <c r="C70" s="103" t="s">
        <v>39</v>
      </c>
      <c r="D70" s="774"/>
      <c r="E70" s="774"/>
      <c r="F70" s="806"/>
      <c r="G70" s="777"/>
      <c r="H70" s="773"/>
      <c r="I70" s="31"/>
      <c r="J70" s="31"/>
    </row>
    <row r="71" spans="1:10" ht="18" customHeight="1">
      <c r="A71" s="647" t="s">
        <v>32</v>
      </c>
      <c r="B71" s="765"/>
      <c r="C71" s="765"/>
      <c r="D71" s="766"/>
      <c r="E71" s="30"/>
      <c r="F71" s="119"/>
      <c r="G71" s="119"/>
      <c r="H71" s="773"/>
      <c r="I71" s="31"/>
      <c r="J71" s="31"/>
    </row>
    <row r="72" spans="1:10" ht="18" customHeight="1">
      <c r="A72" s="626" t="s">
        <v>41</v>
      </c>
      <c r="B72" s="768"/>
      <c r="C72" s="32" t="s">
        <v>42</v>
      </c>
      <c r="D72" s="602" t="s">
        <v>26</v>
      </c>
      <c r="E72" s="875">
        <f>'Прайс рабочий'!K61</f>
        <v>27</v>
      </c>
      <c r="F72" s="775">
        <f>('Прайс рабочий'!J61)/'Экспорт рус долл '!G18</f>
        <v>5.5674518201284794E-2</v>
      </c>
      <c r="G72" s="775">
        <f>'Прайс рабочий'!K61/'Экспорт рус долл '!G18</f>
        <v>5.7815845824411134E-2</v>
      </c>
      <c r="H72" s="773"/>
      <c r="I72" s="31"/>
      <c r="J72" s="31"/>
    </row>
    <row r="73" spans="1:10" ht="18" customHeight="1">
      <c r="A73" s="769"/>
      <c r="B73" s="770"/>
      <c r="C73" s="32" t="s">
        <v>27</v>
      </c>
      <c r="D73" s="773"/>
      <c r="E73" s="773"/>
      <c r="F73" s="805"/>
      <c r="G73" s="776"/>
      <c r="H73" s="773"/>
      <c r="I73" s="31"/>
      <c r="J73" s="31"/>
    </row>
    <row r="74" spans="1:10" ht="18" customHeight="1">
      <c r="A74" s="771"/>
      <c r="B74" s="772"/>
      <c r="C74" s="32" t="s">
        <v>28</v>
      </c>
      <c r="D74" s="774"/>
      <c r="E74" s="774"/>
      <c r="F74" s="806"/>
      <c r="G74" s="777"/>
      <c r="H74" s="773"/>
      <c r="I74" s="31"/>
      <c r="J74" s="31"/>
    </row>
    <row r="75" spans="1:10" ht="18" customHeight="1">
      <c r="A75" s="764" t="s">
        <v>43</v>
      </c>
      <c r="B75" s="658"/>
      <c r="C75" s="90" t="s">
        <v>37</v>
      </c>
      <c r="D75" s="782" t="s">
        <v>44</v>
      </c>
      <c r="E75" s="875">
        <f>'Прайс рабочий'!K64</f>
        <v>20</v>
      </c>
      <c r="F75" s="775">
        <f>('Прайс рабочий'!I64)/'Экспорт рус долл '!G18</f>
        <v>4.2826552462526764E-2</v>
      </c>
      <c r="G75" s="775">
        <f>'Прайс рабочий'!K64/'Экспорт рус долл '!G18</f>
        <v>4.2826552462526764E-2</v>
      </c>
      <c r="H75" s="773"/>
      <c r="I75" s="31"/>
      <c r="J75" s="31"/>
    </row>
    <row r="76" spans="1:10" ht="18" customHeight="1">
      <c r="A76" s="691"/>
      <c r="B76" s="660"/>
      <c r="C76" s="90" t="s">
        <v>38</v>
      </c>
      <c r="D76" s="783"/>
      <c r="E76" s="773"/>
      <c r="F76" s="805"/>
      <c r="G76" s="776"/>
      <c r="H76" s="773"/>
      <c r="I76" s="31"/>
      <c r="J76" s="31"/>
    </row>
    <row r="77" spans="1:10" ht="18" customHeight="1">
      <c r="A77" s="661"/>
      <c r="B77" s="662"/>
      <c r="C77" s="90" t="s">
        <v>39</v>
      </c>
      <c r="D77" s="595"/>
      <c r="E77" s="774"/>
      <c r="F77" s="806"/>
      <c r="G77" s="777"/>
      <c r="H77" s="773"/>
      <c r="I77" s="31"/>
      <c r="J77" s="31"/>
    </row>
    <row r="78" spans="1:10" ht="18" customHeight="1">
      <c r="A78" s="778" t="s">
        <v>45</v>
      </c>
      <c r="B78" s="768"/>
      <c r="C78" s="32" t="s">
        <v>25</v>
      </c>
      <c r="D78" s="602" t="s">
        <v>26</v>
      </c>
      <c r="E78" s="875">
        <f>'Прайс рабочий'!K67</f>
        <v>50</v>
      </c>
      <c r="F78" s="775">
        <f>('Прайс рабочий'!I67)/'Экспорт рус долл '!G18</f>
        <v>8.5653104925053528E-2</v>
      </c>
      <c r="G78" s="775">
        <f>'Прайс рабочий'!K67/'Экспорт рус долл '!G18</f>
        <v>0.10706638115631692</v>
      </c>
      <c r="H78" s="773"/>
      <c r="I78" s="31"/>
      <c r="J78" s="31"/>
    </row>
    <row r="79" spans="1:10" ht="18" customHeight="1">
      <c r="A79" s="769"/>
      <c r="B79" s="770"/>
      <c r="C79" s="32" t="s">
        <v>46</v>
      </c>
      <c r="D79" s="773"/>
      <c r="E79" s="773"/>
      <c r="F79" s="805"/>
      <c r="G79" s="776"/>
      <c r="H79" s="773"/>
      <c r="I79" s="31"/>
      <c r="J79" s="31"/>
    </row>
    <row r="80" spans="1:10" ht="28.5" customHeight="1">
      <c r="A80" s="771"/>
      <c r="B80" s="772"/>
      <c r="C80" s="32" t="s">
        <v>28</v>
      </c>
      <c r="D80" s="774"/>
      <c r="E80" s="774"/>
      <c r="F80" s="806"/>
      <c r="G80" s="777"/>
      <c r="H80" s="774"/>
      <c r="I80" s="1"/>
      <c r="J80" s="1"/>
    </row>
    <row r="81" spans="1:10" ht="26.25">
      <c r="A81" s="603" t="s">
        <v>47</v>
      </c>
      <c r="B81" s="765"/>
      <c r="C81" s="765"/>
      <c r="D81" s="766"/>
      <c r="E81" s="19"/>
      <c r="F81" s="117"/>
      <c r="G81" s="117"/>
      <c r="H81" s="19"/>
      <c r="I81" s="1"/>
      <c r="J81" s="1"/>
    </row>
    <row r="82" spans="1:10" ht="35.25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444"/>
      <c r="F82" s="775">
        <f>'Прайс рабочий'!I71/'Экспорт рус долл '!G18</f>
        <v>0.59957173447537471</v>
      </c>
      <c r="G82" s="775">
        <f>'Прайс рабочий'!K71/'Экспорт рус долл '!G18</f>
        <v>0.68522483940042822</v>
      </c>
      <c r="H82" s="802"/>
      <c r="I82" s="1"/>
      <c r="J82" s="1"/>
    </row>
    <row r="83" spans="1:10" ht="34.5" customHeight="1">
      <c r="A83" s="594"/>
      <c r="B83" s="440" t="s">
        <v>52</v>
      </c>
      <c r="C83" s="594"/>
      <c r="D83" s="396" t="s">
        <v>49</v>
      </c>
      <c r="E83" s="444"/>
      <c r="F83" s="805"/>
      <c r="G83" s="805"/>
      <c r="H83" s="643"/>
      <c r="I83" s="1"/>
      <c r="J83" s="1"/>
    </row>
    <row r="84" spans="1:10" ht="18" customHeight="1">
      <c r="A84" s="595"/>
      <c r="B84" s="440" t="s">
        <v>48</v>
      </c>
      <c r="C84" s="595"/>
      <c r="D84" s="396" t="s">
        <v>49</v>
      </c>
      <c r="E84" s="444"/>
      <c r="F84" s="806"/>
      <c r="G84" s="806"/>
      <c r="H84" s="643"/>
      <c r="I84" s="1"/>
      <c r="J84" s="1"/>
    </row>
    <row r="85" spans="1:10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875">
        <f>'Прайс рабочий'!K74</f>
        <v>192</v>
      </c>
      <c r="F85" s="775">
        <f>'Прайс рабочий'!I74/'Экспорт рус долл '!G18</f>
        <v>0.26766595289079231</v>
      </c>
      <c r="G85" s="775">
        <f>'Прайс рабочий'!K74/'Экспорт рус долл '!$G$18</f>
        <v>0.41113490364025695</v>
      </c>
      <c r="H85" s="773"/>
      <c r="I85" s="1"/>
      <c r="J85" s="1"/>
    </row>
    <row r="86" spans="1:10" ht="18" customHeight="1">
      <c r="A86" s="773"/>
      <c r="B86" s="32" t="s">
        <v>52</v>
      </c>
      <c r="C86" s="773"/>
      <c r="D86" s="36" t="s">
        <v>49</v>
      </c>
      <c r="E86" s="773"/>
      <c r="F86" s="805"/>
      <c r="G86" s="776"/>
      <c r="H86" s="773"/>
      <c r="I86" s="1"/>
      <c r="J86" s="1"/>
    </row>
    <row r="87" spans="1:10" ht="36" customHeight="1">
      <c r="A87" s="774"/>
      <c r="B87" s="32" t="s">
        <v>48</v>
      </c>
      <c r="C87" s="774"/>
      <c r="D87" s="36" t="s">
        <v>49</v>
      </c>
      <c r="E87" s="774"/>
      <c r="F87" s="806"/>
      <c r="G87" s="777"/>
      <c r="H87" s="773"/>
      <c r="I87" s="1"/>
      <c r="J87" s="1"/>
    </row>
    <row r="88" spans="1:10" ht="36" customHeight="1">
      <c r="A88" s="23" t="s">
        <v>53</v>
      </c>
      <c r="B88" s="23"/>
      <c r="C88" s="32" t="s">
        <v>54</v>
      </c>
      <c r="D88" s="36" t="s">
        <v>55</v>
      </c>
      <c r="E88" s="26">
        <f>'Прайс рабочий'!K77</f>
        <v>70</v>
      </c>
      <c r="F88" s="118">
        <f>('Прайс рабочий'!I77)/'Экспорт рус долл '!$G$18</f>
        <v>0.11777301927194861</v>
      </c>
      <c r="G88" s="118">
        <f>'Прайс рабочий'!K77/'Экспорт рус долл '!$G$18</f>
        <v>0.14989293361884368</v>
      </c>
      <c r="H88" s="773"/>
      <c r="I88" s="1"/>
      <c r="J88" s="1"/>
    </row>
    <row r="89" spans="1:10" ht="29.25" customHeight="1">
      <c r="A89" s="37" t="s">
        <v>57</v>
      </c>
      <c r="B89" s="32" t="s">
        <v>58</v>
      </c>
      <c r="C89" s="32" t="s">
        <v>59</v>
      </c>
      <c r="D89" s="38"/>
      <c r="E89" s="26">
        <v>60</v>
      </c>
      <c r="F89" s="118">
        <f>'Прайс рабочий'!I78/'Экспорт рус долл '!$G$18</f>
        <v>0.1284796573875803</v>
      </c>
      <c r="G89" s="118">
        <f>'Прайс рабочий'!K78/'Экспорт рус долл '!$G$18</f>
        <v>0.14989293361884368</v>
      </c>
      <c r="H89" s="773"/>
      <c r="I89" s="1"/>
      <c r="J89" s="1"/>
    </row>
    <row r="90" spans="1:10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26" t="str">
        <f>'Прайс рабочий'!K79</f>
        <v xml:space="preserve"> -</v>
      </c>
      <c r="F90" s="118" t="e">
        <f>'Прайс рабочий'!I79/'Экспорт рус долл '!$G$18</f>
        <v>#VALUE!</v>
      </c>
      <c r="G90" s="118" t="e">
        <f>'Прайс рабочий'!K79/'Экспорт рус долл '!$G$18</f>
        <v>#VALUE!</v>
      </c>
      <c r="H90" s="773"/>
      <c r="I90" s="1"/>
      <c r="J90" s="1"/>
    </row>
    <row r="91" spans="1:10" ht="25.5" customHeight="1">
      <c r="A91" s="774"/>
      <c r="B91" s="24" t="s">
        <v>801</v>
      </c>
      <c r="C91" s="774"/>
      <c r="D91" s="774"/>
      <c r="E91" s="26">
        <f>'Прайс рабочий'!K80</f>
        <v>40</v>
      </c>
      <c r="F91" s="118">
        <f>'Прайс рабочий'!I80/'Экспорт рус долл '!$G$18</f>
        <v>8.5653104925053528E-2</v>
      </c>
      <c r="G91" s="118">
        <f>'Прайс рабочий'!K80/'Экспорт рус долл '!$G$18</f>
        <v>8.5653104925053528E-2</v>
      </c>
      <c r="H91" s="773"/>
      <c r="I91" s="1"/>
      <c r="J91" s="1"/>
    </row>
    <row r="92" spans="1:10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26">
        <f>'Прайс рабочий'!K81</f>
        <v>45</v>
      </c>
      <c r="F92" s="118">
        <f>'Прайс рабочий'!I81/'Экспорт рус долл '!$G$18</f>
        <v>9.6359743040685231E-2</v>
      </c>
      <c r="G92" s="118">
        <f>'Прайс рабочий'!K81/'Экспорт рус долл '!$G$18</f>
        <v>9.6359743040685231E-2</v>
      </c>
      <c r="H92" s="773"/>
      <c r="I92" s="1"/>
      <c r="J92" s="1"/>
    </row>
    <row r="93" spans="1:10" ht="28.5" customHeight="1">
      <c r="A93" s="774"/>
      <c r="B93" s="24" t="s">
        <v>801</v>
      </c>
      <c r="C93" s="774"/>
      <c r="D93" s="774"/>
      <c r="E93" s="39">
        <f>'Прайс рабочий'!K82</f>
        <v>50</v>
      </c>
      <c r="F93" s="118">
        <f>'Прайс рабочий'!I82/'Экспорт рус долл '!$G$18</f>
        <v>0.10706638115631692</v>
      </c>
      <c r="G93" s="118">
        <f>'Прайс рабочий'!K82/'Экспорт рус долл '!$G$18</f>
        <v>0.10706638115631692</v>
      </c>
      <c r="H93" s="773"/>
      <c r="I93" s="1"/>
      <c r="J93" s="1"/>
    </row>
    <row r="94" spans="1:10" ht="31.5" customHeight="1">
      <c r="A94" s="40" t="s">
        <v>63</v>
      </c>
      <c r="B94" s="40"/>
      <c r="C94" s="40"/>
      <c r="D94" s="40"/>
      <c r="E94" s="19"/>
      <c r="F94" s="117"/>
      <c r="G94" s="117"/>
      <c r="H94" s="19"/>
      <c r="I94" s="41"/>
      <c r="J94" s="41"/>
    </row>
    <row r="95" spans="1:10" ht="40.5" customHeight="1">
      <c r="A95" s="670" t="s">
        <v>64</v>
      </c>
      <c r="B95" s="765"/>
      <c r="C95" s="765"/>
      <c r="D95" s="766"/>
      <c r="E95" s="30"/>
      <c r="F95" s="119"/>
      <c r="G95" s="119"/>
      <c r="H95" s="693"/>
      <c r="I95" s="1"/>
      <c r="J95" s="1"/>
    </row>
    <row r="96" spans="1:10" ht="40.5" customHeight="1">
      <c r="A96" s="785" t="s">
        <v>65</v>
      </c>
      <c r="B96" s="768"/>
      <c r="C96" s="42" t="s">
        <v>66</v>
      </c>
      <c r="D96" s="36" t="s">
        <v>49</v>
      </c>
      <c r="E96" s="25">
        <f>'Прайс рабочий'!K85</f>
        <v>437</v>
      </c>
      <c r="F96" s="118">
        <f>'Прайс рабочий'!I85/'Экспорт рус долл '!$G$18</f>
        <v>0.76659528907922914</v>
      </c>
      <c r="G96" s="118">
        <f>'Прайс рабочий'!K85/'Экспорт рус долл '!$G$18</f>
        <v>0.93576017130620981</v>
      </c>
      <c r="H96" s="773"/>
      <c r="I96" s="1"/>
      <c r="J96" s="1"/>
    </row>
    <row r="97" spans="1:10" ht="49.5" customHeight="1">
      <c r="A97" s="771"/>
      <c r="B97" s="772"/>
      <c r="C97" s="42" t="s">
        <v>67</v>
      </c>
      <c r="D97" s="36" t="s">
        <v>49</v>
      </c>
      <c r="E97" s="25">
        <f>'Прайс рабочий'!K86</f>
        <v>448</v>
      </c>
      <c r="F97" s="118">
        <f>'Прайс рабочий'!I86/'Экспорт рус долл '!$G$18</f>
        <v>0.78800856531049246</v>
      </c>
      <c r="G97" s="118">
        <f>'Прайс рабочий'!K86/'Экспорт рус долл '!$G$18</f>
        <v>0.9593147751605996</v>
      </c>
      <c r="H97" s="773"/>
      <c r="I97" s="1"/>
      <c r="J97" s="1"/>
    </row>
    <row r="98" spans="1:10" ht="49.5" customHeight="1">
      <c r="A98" s="785" t="s">
        <v>68</v>
      </c>
      <c r="B98" s="768"/>
      <c r="C98" s="42" t="s">
        <v>66</v>
      </c>
      <c r="D98" s="36" t="s">
        <v>69</v>
      </c>
      <c r="E98" s="25">
        <f>'Прайс рабочий'!K87</f>
        <v>746</v>
      </c>
      <c r="F98" s="118">
        <f>'Прайс рабочий'!I87/'Экспорт рус долл '!$G$18</f>
        <v>1.4132762312633833</v>
      </c>
      <c r="G98" s="118">
        <f>'Прайс рабочий'!K87/'Экспорт рус долл '!$G$18</f>
        <v>1.5974304068522485</v>
      </c>
      <c r="H98" s="773"/>
      <c r="I98" s="1"/>
      <c r="J98" s="1"/>
    </row>
    <row r="99" spans="1:10" ht="40.5" customHeight="1">
      <c r="A99" s="771"/>
      <c r="B99" s="772"/>
      <c r="C99" s="42" t="s">
        <v>67</v>
      </c>
      <c r="D99" s="36" t="s">
        <v>69</v>
      </c>
      <c r="E99" s="25">
        <f>'Прайс рабочий'!K88</f>
        <v>760</v>
      </c>
      <c r="F99" s="118">
        <f>'Прайс рабочий'!I88/'Экспорт рус долл '!$G$18</f>
        <v>1.3361884368308352</v>
      </c>
      <c r="G99" s="118">
        <f>'Прайс рабочий'!K88/'Экспорт рус долл '!$G$18</f>
        <v>1.6274089935760172</v>
      </c>
      <c r="H99" s="773"/>
      <c r="I99" s="1"/>
      <c r="J99" s="1"/>
    </row>
    <row r="100" spans="1:10" ht="40.5" customHeight="1">
      <c r="A100" s="785" t="s">
        <v>70</v>
      </c>
      <c r="B100" s="768"/>
      <c r="C100" s="42" t="s">
        <v>71</v>
      </c>
      <c r="D100" s="36" t="s">
        <v>72</v>
      </c>
      <c r="E100" s="25">
        <f>'Прайс рабочий'!K89</f>
        <v>574</v>
      </c>
      <c r="F100" s="118">
        <f>'Прайс рабочий'!I89/'Экспорт рус долл '!$G$18</f>
        <v>1.0085653104925054</v>
      </c>
      <c r="G100" s="118">
        <f>'Прайс рабочий'!K89/'Экспорт рус долл '!$G$18</f>
        <v>1.2291220556745182</v>
      </c>
      <c r="H100" s="773"/>
      <c r="I100" s="1"/>
      <c r="J100" s="1"/>
    </row>
    <row r="101" spans="1:10" ht="90" customHeight="1">
      <c r="A101" s="771"/>
      <c r="B101" s="772"/>
      <c r="C101" s="42" t="s">
        <v>67</v>
      </c>
      <c r="D101" s="36" t="s">
        <v>72</v>
      </c>
      <c r="E101" s="25">
        <f>'Прайс рабочий'!K90</f>
        <v>596</v>
      </c>
      <c r="F101" s="118">
        <f>'Прайс рабочий'!I90/'Экспорт рус долл '!$G$18</f>
        <v>1.1434689507494646</v>
      </c>
      <c r="G101" s="118">
        <f>'Прайс рабочий'!K90/'Экспорт рус долл '!$G$18</f>
        <v>1.2762312633832977</v>
      </c>
      <c r="H101" s="773"/>
      <c r="I101" s="1"/>
      <c r="J101" s="1"/>
    </row>
    <row r="102" spans="1:10" ht="30" customHeight="1">
      <c r="A102" s="786" t="s">
        <v>73</v>
      </c>
      <c r="B102" s="766"/>
      <c r="C102" s="42" t="s">
        <v>67</v>
      </c>
      <c r="D102" s="36" t="s">
        <v>69</v>
      </c>
      <c r="E102" s="25">
        <f>'Прайс рабочий'!K91</f>
        <v>574</v>
      </c>
      <c r="F102" s="118">
        <f>'Прайс рабочий'!I91/'Экспорт рус долл '!$G$18</f>
        <v>1.0535331905781584</v>
      </c>
      <c r="G102" s="118">
        <f>'Прайс рабочий'!K91/'Экспорт рус долл '!$G$18</f>
        <v>1.2291220556745182</v>
      </c>
      <c r="H102" s="773"/>
      <c r="I102" s="1"/>
      <c r="J102" s="1"/>
    </row>
    <row r="103" spans="1:10" ht="30" customHeight="1">
      <c r="A103" s="785" t="s">
        <v>74</v>
      </c>
      <c r="B103" s="768"/>
      <c r="C103" s="42" t="s">
        <v>75</v>
      </c>
      <c r="D103" s="36" t="s">
        <v>69</v>
      </c>
      <c r="E103" s="876">
        <f>'Прайс рабочий'!K92</f>
        <v>556</v>
      </c>
      <c r="F103" s="775">
        <f>'Прайс рабочий'!I92/'Экспорт рус долл '!$G$18</f>
        <v>1.0920770877944326</v>
      </c>
      <c r="G103" s="775">
        <f>'Прайс рабочий'!K92/'Экспорт рус долл '!$G$18</f>
        <v>1.1905781584582442</v>
      </c>
      <c r="H103" s="773"/>
      <c r="I103" s="1"/>
      <c r="J103" s="1"/>
    </row>
    <row r="104" spans="1:10" ht="30" customHeight="1">
      <c r="A104" s="769"/>
      <c r="B104" s="770"/>
      <c r="C104" s="42" t="s">
        <v>76</v>
      </c>
      <c r="D104" s="36" t="s">
        <v>69</v>
      </c>
      <c r="E104" s="773"/>
      <c r="F104" s="805"/>
      <c r="G104" s="805"/>
      <c r="H104" s="773"/>
      <c r="I104" s="1"/>
      <c r="J104" s="1"/>
    </row>
    <row r="105" spans="1:10" ht="30" customHeight="1">
      <c r="A105" s="769"/>
      <c r="B105" s="770"/>
      <c r="C105" s="42" t="s">
        <v>77</v>
      </c>
      <c r="D105" s="36" t="s">
        <v>69</v>
      </c>
      <c r="E105" s="774"/>
      <c r="F105" s="806"/>
      <c r="G105" s="806"/>
      <c r="H105" s="773"/>
      <c r="I105" s="1"/>
      <c r="J105" s="1"/>
    </row>
    <row r="106" spans="1:10" ht="30" customHeight="1">
      <c r="A106" s="769"/>
      <c r="B106" s="770"/>
      <c r="C106" s="42" t="s">
        <v>78</v>
      </c>
      <c r="D106" s="36" t="s">
        <v>69</v>
      </c>
      <c r="E106" s="876">
        <f>'Прайс рабочий'!K95</f>
        <v>560</v>
      </c>
      <c r="F106" s="775">
        <f>'Прайс рабочий'!I95/'Экспорт рус долл '!$G$18</f>
        <v>1.1349036402569592</v>
      </c>
      <c r="G106" s="775">
        <f>'Прайс рабочий'!K95/'Экспорт рус долл '!$G$18</f>
        <v>1.1991434689507494</v>
      </c>
      <c r="H106" s="773"/>
      <c r="I106" s="1"/>
      <c r="J106" s="1"/>
    </row>
    <row r="107" spans="1:10" ht="30" customHeight="1">
      <c r="A107" s="769"/>
      <c r="B107" s="770"/>
      <c r="C107" s="42" t="s">
        <v>79</v>
      </c>
      <c r="D107" s="36" t="s">
        <v>69</v>
      </c>
      <c r="E107" s="773"/>
      <c r="F107" s="805"/>
      <c r="G107" s="805"/>
      <c r="H107" s="773"/>
      <c r="I107" s="1"/>
      <c r="J107" s="1"/>
    </row>
    <row r="108" spans="1:10" ht="19.5" customHeight="1">
      <c r="A108" s="771"/>
      <c r="B108" s="772"/>
      <c r="C108" s="42" t="s">
        <v>80</v>
      </c>
      <c r="D108" s="36" t="s">
        <v>69</v>
      </c>
      <c r="E108" s="774"/>
      <c r="F108" s="806"/>
      <c r="G108" s="806"/>
      <c r="H108" s="773"/>
      <c r="I108" s="1"/>
      <c r="J108" s="1"/>
    </row>
    <row r="109" spans="1:10" ht="19.5" customHeight="1">
      <c r="A109" s="785" t="s">
        <v>81</v>
      </c>
      <c r="B109" s="768"/>
      <c r="C109" s="42" t="s">
        <v>75</v>
      </c>
      <c r="D109" s="36" t="s">
        <v>69</v>
      </c>
      <c r="E109" s="876">
        <f>'Прайс рабочий'!K98</f>
        <v>350</v>
      </c>
      <c r="F109" s="775">
        <f>'Прайс рабочий'!I98/'Экспорт рус долл '!$G$18</f>
        <v>0.64239828693790146</v>
      </c>
      <c r="G109" s="775">
        <f>'Прайс рабочий'!K98/'Экспорт рус долл '!$G$18</f>
        <v>0.74946466809421841</v>
      </c>
      <c r="H109" s="773"/>
      <c r="I109" s="1"/>
      <c r="J109" s="1"/>
    </row>
    <row r="110" spans="1:10" ht="19.5" customHeight="1">
      <c r="A110" s="769"/>
      <c r="B110" s="770"/>
      <c r="C110" s="42" t="s">
        <v>76</v>
      </c>
      <c r="D110" s="36" t="s">
        <v>69</v>
      </c>
      <c r="E110" s="773"/>
      <c r="F110" s="805"/>
      <c r="G110" s="805"/>
      <c r="H110" s="773"/>
      <c r="I110" s="1"/>
      <c r="J110" s="1"/>
    </row>
    <row r="111" spans="1:10" ht="19.5" customHeight="1">
      <c r="A111" s="769"/>
      <c r="B111" s="770"/>
      <c r="C111" s="42" t="s">
        <v>77</v>
      </c>
      <c r="D111" s="36" t="s">
        <v>69</v>
      </c>
      <c r="E111" s="774"/>
      <c r="F111" s="806"/>
      <c r="G111" s="806"/>
      <c r="H111" s="773"/>
      <c r="I111" s="1"/>
      <c r="J111" s="1"/>
    </row>
    <row r="112" spans="1:10" ht="19.5" customHeight="1">
      <c r="A112" s="769"/>
      <c r="B112" s="770"/>
      <c r="C112" s="42" t="s">
        <v>78</v>
      </c>
      <c r="D112" s="36" t="s">
        <v>69</v>
      </c>
      <c r="E112" s="876">
        <f>'Прайс рабочий'!K101</f>
        <v>380</v>
      </c>
      <c r="F112" s="775">
        <f>'Прайс рабочий'!I101/'Экспорт рус долл '!$G$18</f>
        <v>0.68308351177730198</v>
      </c>
      <c r="G112" s="775">
        <f>'Прайс рабочий'!K101/'Экспорт рус долл '!$G$18</f>
        <v>0.8137044967880086</v>
      </c>
      <c r="H112" s="773"/>
      <c r="I112" s="1"/>
      <c r="J112" s="1"/>
    </row>
    <row r="113" spans="1:10" ht="19.5" customHeight="1">
      <c r="A113" s="769"/>
      <c r="B113" s="770"/>
      <c r="C113" s="42" t="s">
        <v>79</v>
      </c>
      <c r="D113" s="36" t="s">
        <v>69</v>
      </c>
      <c r="E113" s="773"/>
      <c r="F113" s="805"/>
      <c r="G113" s="805"/>
      <c r="H113" s="773"/>
      <c r="I113" s="1"/>
      <c r="J113" s="1"/>
    </row>
    <row r="114" spans="1:10" ht="19.5" customHeight="1">
      <c r="A114" s="771"/>
      <c r="B114" s="772"/>
      <c r="C114" s="42" t="s">
        <v>80</v>
      </c>
      <c r="D114" s="36" t="s">
        <v>69</v>
      </c>
      <c r="E114" s="774"/>
      <c r="F114" s="806"/>
      <c r="G114" s="806"/>
      <c r="H114" s="773"/>
      <c r="I114" s="1"/>
      <c r="J114" s="1"/>
    </row>
    <row r="115" spans="1:10" ht="19.5" customHeight="1">
      <c r="A115" s="785" t="s">
        <v>82</v>
      </c>
      <c r="B115" s="768"/>
      <c r="C115" s="42" t="s">
        <v>75</v>
      </c>
      <c r="D115" s="36" t="s">
        <v>69</v>
      </c>
      <c r="E115" s="876">
        <f>'Прайс рабочий'!K104</f>
        <v>374</v>
      </c>
      <c r="F115" s="775">
        <f>'Прайс рабочий'!I104/'Экспорт рус долл '!$G$18</f>
        <v>0.74946466809421841</v>
      </c>
      <c r="G115" s="775">
        <f>'Прайс рабочий'!K104/'Экспорт рус долл '!$G$18</f>
        <v>0.80085653104925059</v>
      </c>
      <c r="H115" s="773"/>
      <c r="I115" s="1"/>
      <c r="J115" s="1"/>
    </row>
    <row r="116" spans="1:10" ht="19.5" customHeight="1">
      <c r="A116" s="769"/>
      <c r="B116" s="770"/>
      <c r="C116" s="42" t="s">
        <v>76</v>
      </c>
      <c r="D116" s="36" t="s">
        <v>69</v>
      </c>
      <c r="E116" s="773"/>
      <c r="F116" s="805"/>
      <c r="G116" s="805"/>
      <c r="H116" s="773"/>
      <c r="I116" s="1"/>
      <c r="J116" s="1"/>
    </row>
    <row r="117" spans="1:10" ht="19.5" customHeight="1">
      <c r="A117" s="769"/>
      <c r="B117" s="770"/>
      <c r="C117" s="42" t="s">
        <v>77</v>
      </c>
      <c r="D117" s="36" t="s">
        <v>69</v>
      </c>
      <c r="E117" s="774"/>
      <c r="F117" s="806"/>
      <c r="G117" s="806"/>
      <c r="H117" s="773"/>
      <c r="I117" s="1"/>
      <c r="J117" s="1"/>
    </row>
    <row r="118" spans="1:10" ht="19.5" customHeight="1">
      <c r="A118" s="769"/>
      <c r="B118" s="770"/>
      <c r="C118" s="42" t="s">
        <v>78</v>
      </c>
      <c r="D118" s="36" t="s">
        <v>69</v>
      </c>
      <c r="E118" s="876">
        <f>'Прайс рабочий'!K107</f>
        <v>382</v>
      </c>
      <c r="F118" s="775">
        <f>'Прайс рабочий'!I107/'Экспорт рус долл '!$G$18</f>
        <v>0.77087794432548185</v>
      </c>
      <c r="G118" s="775">
        <f>'Прайс рабочий'!K107/'Экспорт рус долл '!$G$18</f>
        <v>0.8179871520342612</v>
      </c>
      <c r="H118" s="773"/>
      <c r="I118" s="1"/>
      <c r="J118" s="1"/>
    </row>
    <row r="119" spans="1:10" ht="19.5" customHeight="1">
      <c r="A119" s="769"/>
      <c r="B119" s="770"/>
      <c r="C119" s="42" t="s">
        <v>79</v>
      </c>
      <c r="D119" s="36" t="s">
        <v>69</v>
      </c>
      <c r="E119" s="773"/>
      <c r="F119" s="805"/>
      <c r="G119" s="805"/>
      <c r="H119" s="773"/>
      <c r="I119" s="1"/>
      <c r="J119" s="1"/>
    </row>
    <row r="120" spans="1:10" ht="19.5" customHeight="1">
      <c r="A120" s="771"/>
      <c r="B120" s="772"/>
      <c r="C120" s="42" t="s">
        <v>80</v>
      </c>
      <c r="D120" s="36" t="s">
        <v>69</v>
      </c>
      <c r="E120" s="774"/>
      <c r="F120" s="806"/>
      <c r="G120" s="806"/>
      <c r="H120" s="773"/>
      <c r="I120" s="1"/>
      <c r="J120" s="1"/>
    </row>
    <row r="121" spans="1:10" ht="19.5" customHeight="1">
      <c r="A121" s="785" t="s">
        <v>83</v>
      </c>
      <c r="B121" s="768"/>
      <c r="C121" s="42" t="s">
        <v>75</v>
      </c>
      <c r="D121" s="36" t="s">
        <v>69</v>
      </c>
      <c r="E121" s="876">
        <f>'Прайс рабочий'!K110</f>
        <v>434</v>
      </c>
      <c r="F121" s="775">
        <f>'Прайс рабочий'!I110/'Экспорт рус долл '!$G$18</f>
        <v>0.74946466809421841</v>
      </c>
      <c r="G121" s="775">
        <f>'Прайс рабочий'!K110/'Экспорт рус долл '!$G$18</f>
        <v>0.92933618843683086</v>
      </c>
      <c r="H121" s="773"/>
      <c r="I121" s="1"/>
      <c r="J121" s="1"/>
    </row>
    <row r="122" spans="1:10" ht="19.5" customHeight="1">
      <c r="A122" s="769"/>
      <c r="B122" s="770"/>
      <c r="C122" s="42" t="s">
        <v>76</v>
      </c>
      <c r="D122" s="36" t="s">
        <v>69</v>
      </c>
      <c r="E122" s="773"/>
      <c r="F122" s="805"/>
      <c r="G122" s="805"/>
      <c r="H122" s="773"/>
      <c r="I122" s="1"/>
      <c r="J122" s="1"/>
    </row>
    <row r="123" spans="1:10" ht="19.5" customHeight="1">
      <c r="A123" s="769"/>
      <c r="B123" s="770"/>
      <c r="C123" s="42" t="s">
        <v>77</v>
      </c>
      <c r="D123" s="36" t="s">
        <v>84</v>
      </c>
      <c r="E123" s="774"/>
      <c r="F123" s="806"/>
      <c r="G123" s="806"/>
      <c r="H123" s="773"/>
      <c r="I123" s="1"/>
      <c r="J123" s="1"/>
    </row>
    <row r="124" spans="1:10" ht="19.5" customHeight="1">
      <c r="A124" s="769"/>
      <c r="B124" s="770"/>
      <c r="C124" s="42" t="s">
        <v>78</v>
      </c>
      <c r="D124" s="36" t="s">
        <v>69</v>
      </c>
      <c r="E124" s="876">
        <f>'Прайс рабочий'!K113</f>
        <v>445</v>
      </c>
      <c r="F124" s="775">
        <f>'Прайс рабочий'!I113/'Экспорт рус долл '!$G$18</f>
        <v>0.77087794432548185</v>
      </c>
      <c r="G124" s="775">
        <f>'Прайс рабочий'!K113/'Экспорт рус долл '!$G$18</f>
        <v>0.95289079229122053</v>
      </c>
      <c r="H124" s="773"/>
      <c r="I124" s="1"/>
      <c r="J124" s="1"/>
    </row>
    <row r="125" spans="1:10" ht="19.5" customHeight="1">
      <c r="A125" s="769"/>
      <c r="B125" s="770"/>
      <c r="C125" s="42" t="s">
        <v>79</v>
      </c>
      <c r="D125" s="36" t="s">
        <v>69</v>
      </c>
      <c r="E125" s="773"/>
      <c r="F125" s="805"/>
      <c r="G125" s="805"/>
      <c r="H125" s="773"/>
      <c r="I125" s="1"/>
      <c r="J125" s="1"/>
    </row>
    <row r="126" spans="1:10" ht="83.25" customHeight="1">
      <c r="A126" s="771"/>
      <c r="B126" s="772"/>
      <c r="C126" s="42" t="s">
        <v>80</v>
      </c>
      <c r="D126" s="36" t="s">
        <v>84</v>
      </c>
      <c r="E126" s="774"/>
      <c r="F126" s="806"/>
      <c r="G126" s="806"/>
      <c r="H126" s="773"/>
      <c r="I126" s="1"/>
      <c r="J126" s="1"/>
    </row>
    <row r="127" spans="1:10" ht="87.75" customHeight="1">
      <c r="A127" s="785" t="s">
        <v>85</v>
      </c>
      <c r="B127" s="768"/>
      <c r="C127" s="42" t="s">
        <v>71</v>
      </c>
      <c r="D127" s="36" t="s">
        <v>86</v>
      </c>
      <c r="E127" s="25">
        <f>'Прайс рабочий'!K116</f>
        <v>780</v>
      </c>
      <c r="F127" s="118">
        <f>'Прайс рабочий'!I116/'Экспорт рус долл '!$G$18</f>
        <v>1.5310492505353319</v>
      </c>
      <c r="G127" s="458">
        <f>'Прайс рабочий'!K116/'Экспорт рус долл '!$G$18</f>
        <v>1.6702355460385439</v>
      </c>
      <c r="H127" s="773"/>
      <c r="I127" s="1"/>
      <c r="J127" s="1"/>
    </row>
    <row r="128" spans="1:10" ht="75.75" customHeight="1">
      <c r="A128" s="771"/>
      <c r="B128" s="772"/>
      <c r="C128" s="42" t="s">
        <v>67</v>
      </c>
      <c r="D128" s="36" t="s">
        <v>86</v>
      </c>
      <c r="E128" s="25">
        <f>'Прайс рабочий'!K117</f>
        <v>891</v>
      </c>
      <c r="F128" s="118">
        <f>'Прайс рабочий'!I117/'Экспорт рус долл '!$G$18</f>
        <v>1.6295503211991436</v>
      </c>
      <c r="G128" s="458">
        <f>'Прайс рабочий'!K117/'Экспорт рус долл '!$G$18</f>
        <v>1.9079229122055674</v>
      </c>
      <c r="H128" s="773"/>
      <c r="I128" s="1"/>
      <c r="J128" s="1"/>
    </row>
    <row r="129" spans="1:10" ht="80.25" customHeight="1">
      <c r="A129" s="785" t="s">
        <v>87</v>
      </c>
      <c r="B129" s="768"/>
      <c r="C129" s="42" t="s">
        <v>71</v>
      </c>
      <c r="D129" s="36" t="s">
        <v>86</v>
      </c>
      <c r="E129" s="25">
        <f>'Прайс рабочий'!K118</f>
        <v>708</v>
      </c>
      <c r="F129" s="118">
        <f>'Прайс рабочий'!I118/'Экспорт рус долл '!$G$18</f>
        <v>1.2847965738758029</v>
      </c>
      <c r="G129" s="458">
        <f>'Прайс рабочий'!K118/'Экспорт рус долл '!$G$18</f>
        <v>1.5160599571734474</v>
      </c>
      <c r="H129" s="773"/>
      <c r="I129" s="1"/>
      <c r="J129" s="1"/>
    </row>
    <row r="130" spans="1:10" ht="75" customHeight="1">
      <c r="A130" s="771"/>
      <c r="B130" s="772"/>
      <c r="C130" s="42" t="s">
        <v>67</v>
      </c>
      <c r="D130" s="36" t="s">
        <v>86</v>
      </c>
      <c r="E130" s="25">
        <f>'Прайс рабочий'!K119</f>
        <v>854</v>
      </c>
      <c r="F130" s="118">
        <f>'Прайс рабочий'!I119/'Экспорт рус долл '!$G$18</f>
        <v>1.5845824411134903</v>
      </c>
      <c r="G130" s="458">
        <f>'Прайс рабочий'!K119/'Экспорт рус долл '!$G$18</f>
        <v>1.828693790149893</v>
      </c>
      <c r="H130" s="773"/>
      <c r="I130" s="1"/>
      <c r="J130" s="1"/>
    </row>
    <row r="131" spans="1:10" ht="70.5" customHeight="1">
      <c r="A131" s="785" t="s">
        <v>88</v>
      </c>
      <c r="B131" s="768"/>
      <c r="C131" s="42" t="s">
        <v>71</v>
      </c>
      <c r="D131" s="36" t="s">
        <v>86</v>
      </c>
      <c r="E131" s="25">
        <f>'Прайс рабочий'!K120</f>
        <v>840</v>
      </c>
      <c r="F131" s="118">
        <f>'Прайс рабочий'!I120/'Экспорт рус долл '!$G$18</f>
        <v>1.4775160599571735</v>
      </c>
      <c r="G131" s="458">
        <f>'Прайс рабочий'!K120/'Экспорт рус долл '!$G$18</f>
        <v>1.7987152034261242</v>
      </c>
      <c r="H131" s="773"/>
      <c r="I131" s="1"/>
      <c r="J131" s="1"/>
    </row>
    <row r="132" spans="1:10" ht="66.75" customHeight="1">
      <c r="A132" s="771"/>
      <c r="B132" s="772"/>
      <c r="C132" s="42" t="s">
        <v>67</v>
      </c>
      <c r="D132" s="36" t="s">
        <v>86</v>
      </c>
      <c r="E132" s="25">
        <f>'Прайс рабочий'!K121</f>
        <v>894</v>
      </c>
      <c r="F132" s="118">
        <f>'Прайс рабочий'!I121/'Экспорт рус долл '!$G$18</f>
        <v>1.779443254817987</v>
      </c>
      <c r="G132" s="458">
        <f>'Прайс рабочий'!K121/'Экспорт рус долл '!$G$18</f>
        <v>1.9143468950749465</v>
      </c>
      <c r="H132" s="773"/>
      <c r="I132" s="1"/>
      <c r="J132" s="1"/>
    </row>
    <row r="133" spans="1:10" ht="66.75" customHeight="1">
      <c r="A133" s="785" t="s">
        <v>89</v>
      </c>
      <c r="B133" s="768"/>
      <c r="C133" s="42" t="s">
        <v>71</v>
      </c>
      <c r="D133" s="36" t="s">
        <v>86</v>
      </c>
      <c r="E133" s="25">
        <f>'Прайс рабочий'!K122</f>
        <v>617</v>
      </c>
      <c r="F133" s="118">
        <f>'Прайс рабочий'!I122/'Экспорт рус долл '!$G$18</f>
        <v>1.2248394004282654</v>
      </c>
      <c r="G133" s="458">
        <f>'Прайс рабочий'!K122/'Экспорт рус долл '!$G$18</f>
        <v>1.3211991434689507</v>
      </c>
      <c r="H133" s="773"/>
      <c r="I133" s="1"/>
      <c r="J133" s="1"/>
    </row>
    <row r="134" spans="1:10" ht="60" customHeight="1">
      <c r="A134" s="771"/>
      <c r="B134" s="772"/>
      <c r="C134" s="42" t="s">
        <v>67</v>
      </c>
      <c r="D134" s="36" t="s">
        <v>86</v>
      </c>
      <c r="E134" s="25">
        <f>'Прайс рабочий'!K123</f>
        <v>671</v>
      </c>
      <c r="F134" s="118">
        <f>'Прайс рабочий'!I123/'Экспорт рус долл '!$G$18</f>
        <v>1.3340471092077089</v>
      </c>
      <c r="G134" s="458">
        <f>'Прайс рабочий'!K123/'Экспорт рус долл '!$G$18</f>
        <v>1.436830835117773</v>
      </c>
      <c r="H134" s="773"/>
      <c r="I134" s="1"/>
      <c r="J134" s="1"/>
    </row>
    <row r="135" spans="1:10" ht="60" customHeight="1">
      <c r="A135" s="785" t="s">
        <v>90</v>
      </c>
      <c r="B135" s="768"/>
      <c r="C135" s="42" t="s">
        <v>71</v>
      </c>
      <c r="D135" s="36" t="s">
        <v>86</v>
      </c>
      <c r="E135" s="25">
        <f>'Прайс рабочий'!K124</f>
        <v>550</v>
      </c>
      <c r="F135" s="118">
        <f>'Прайс рабочий'!I124/'Экспорт рус долл '!$G$18</f>
        <v>1.1113490364025695</v>
      </c>
      <c r="G135" s="458">
        <f>'Прайс рабочий'!K124/'Экспорт рус долл '!$G$18</f>
        <v>1.1777301927194861</v>
      </c>
      <c r="H135" s="773"/>
      <c r="I135" s="1"/>
      <c r="J135" s="1"/>
    </row>
    <row r="136" spans="1:10" ht="48" customHeight="1">
      <c r="A136" s="771"/>
      <c r="B136" s="772"/>
      <c r="C136" s="42" t="s">
        <v>67</v>
      </c>
      <c r="D136" s="36" t="s">
        <v>86</v>
      </c>
      <c r="E136" s="25">
        <f>'Прайс рабочий'!K125</f>
        <v>614</v>
      </c>
      <c r="F136" s="118">
        <f>'Прайс рабочий'!I125/'Экспорт рус долл '!$G$18</f>
        <v>1.220556745182013</v>
      </c>
      <c r="G136" s="458">
        <f>'Прайс рабочий'!K125/'Экспорт рус долл '!$G$18</f>
        <v>1.3147751605995717</v>
      </c>
      <c r="H136" s="773"/>
      <c r="I136" s="1"/>
      <c r="J136" s="1"/>
    </row>
    <row r="137" spans="1:10" ht="48" customHeight="1">
      <c r="A137" s="787" t="s">
        <v>91</v>
      </c>
      <c r="B137" s="768"/>
      <c r="C137" s="42" t="s">
        <v>67</v>
      </c>
      <c r="D137" s="36" t="s">
        <v>92</v>
      </c>
      <c r="E137" s="25">
        <f>'Прайс рабочий'!K126</f>
        <v>3839</v>
      </c>
      <c r="F137" s="118">
        <f>'Прайс рабочий'!I126/'Экспорт рус долл '!$G$18</f>
        <v>6.7516059957173447</v>
      </c>
      <c r="G137" s="458">
        <f>'Прайс рабочий'!K126/'Экспорт рус долл '!$G$18</f>
        <v>8.2205567451820123</v>
      </c>
      <c r="H137" s="773"/>
      <c r="I137" s="1"/>
      <c r="J137" s="1"/>
    </row>
    <row r="138" spans="1:10" ht="48" customHeight="1">
      <c r="A138" s="769"/>
      <c r="B138" s="770"/>
      <c r="C138" s="42" t="s">
        <v>93</v>
      </c>
      <c r="D138" s="36" t="s">
        <v>92</v>
      </c>
      <c r="E138" s="25">
        <f>'Прайс рабочий'!K127</f>
        <v>3994</v>
      </c>
      <c r="F138" s="118">
        <f>'Прайс рабочий'!I127/'Экспорт рус долл '!$G$18</f>
        <v>7.5995717344753748</v>
      </c>
      <c r="G138" s="458">
        <f>'Прайс рабочий'!K127/'Экспорт рус долл '!$G$18</f>
        <v>8.552462526766595</v>
      </c>
      <c r="H138" s="773"/>
      <c r="I138" s="1"/>
      <c r="J138" s="1"/>
    </row>
    <row r="139" spans="1:10" ht="90.75" customHeight="1">
      <c r="A139" s="771"/>
      <c r="B139" s="772"/>
      <c r="C139" s="42" t="s">
        <v>94</v>
      </c>
      <c r="D139" s="36" t="s">
        <v>92</v>
      </c>
      <c r="E139" s="25">
        <f>'Прайс рабочий'!K128</f>
        <v>9114</v>
      </c>
      <c r="F139" s="118">
        <f>'Прайс рабочий'!I128/'Экспорт рус долл '!$G$18</f>
        <v>13.28051391862955</v>
      </c>
      <c r="G139" s="458">
        <f>'Прайс рабочий'!K128/'Экспорт рус долл '!$G$18</f>
        <v>19.516059957173447</v>
      </c>
      <c r="H139" s="773"/>
      <c r="I139" s="1"/>
      <c r="J139" s="1"/>
    </row>
    <row r="140" spans="1:10" ht="90.75" customHeight="1">
      <c r="A140" s="787" t="s">
        <v>95</v>
      </c>
      <c r="B140" s="768"/>
      <c r="C140" s="42" t="s">
        <v>67</v>
      </c>
      <c r="D140" s="36" t="s">
        <v>92</v>
      </c>
      <c r="E140" s="25">
        <f>'Прайс рабочий'!K129</f>
        <v>1421</v>
      </c>
      <c r="F140" s="118">
        <f>'Прайс рабочий'!I129/'Экспорт рус долл '!$G$18</f>
        <v>2.8244111349036403</v>
      </c>
      <c r="G140" s="458">
        <f>'Прайс рабочий'!K129/'Экспорт рус долл '!$G$18</f>
        <v>3.0428265524625266</v>
      </c>
      <c r="H140" s="773"/>
      <c r="I140" s="1"/>
      <c r="J140" s="1"/>
    </row>
    <row r="141" spans="1:10" ht="65.25" customHeight="1">
      <c r="A141" s="771"/>
      <c r="B141" s="772"/>
      <c r="C141" s="42" t="s">
        <v>93</v>
      </c>
      <c r="D141" s="36" t="s">
        <v>92</v>
      </c>
      <c r="E141" s="25">
        <f>'Прайс рабочий'!K130</f>
        <v>1433</v>
      </c>
      <c r="F141" s="118">
        <f>'Прайс рабочий'!I130/'Экспорт рус долл '!$G$18</f>
        <v>2.8479657387580302</v>
      </c>
      <c r="G141" s="458">
        <f>'Прайс рабочий'!K130/'Экспорт рус долл '!$G$18</f>
        <v>3.0685224839400429</v>
      </c>
      <c r="H141" s="773"/>
      <c r="I141" s="1"/>
      <c r="J141" s="1"/>
    </row>
    <row r="142" spans="1:10" ht="65.25" customHeight="1">
      <c r="A142" s="790" t="s">
        <v>96</v>
      </c>
      <c r="B142" s="768"/>
      <c r="C142" s="42" t="s">
        <v>67</v>
      </c>
      <c r="D142" s="36" t="s">
        <v>97</v>
      </c>
      <c r="E142" s="25">
        <f>'Прайс рабочий'!K131</f>
        <v>2162</v>
      </c>
      <c r="F142" s="118">
        <f>'Прайс рабочий'!I131/'Экспорт рус долл '!$G$18</f>
        <v>4.2976445396145611</v>
      </c>
      <c r="G142" s="458">
        <f>'Прайс рабочий'!K131/'Экспорт рус долл '!$G$18</f>
        <v>4.6295503211991438</v>
      </c>
      <c r="H142" s="773"/>
      <c r="I142" s="1"/>
      <c r="J142" s="1"/>
    </row>
    <row r="143" spans="1:10" ht="65.25" customHeight="1">
      <c r="A143" s="769"/>
      <c r="B143" s="770"/>
      <c r="C143" s="42" t="s">
        <v>93</v>
      </c>
      <c r="D143" s="36" t="s">
        <v>97</v>
      </c>
      <c r="E143" s="25">
        <f>'Прайс рабочий'!K132</f>
        <v>2198</v>
      </c>
      <c r="F143" s="118">
        <f>'Прайс рабочий'!I132/'Экспорт рус долл '!$G$18</f>
        <v>4.3704496788008562</v>
      </c>
      <c r="G143" s="458">
        <f>'Прайс рабочий'!K132/'Экспорт рус долл '!$G$18</f>
        <v>4.7066381156316917</v>
      </c>
      <c r="H143" s="773"/>
      <c r="I143" s="1"/>
      <c r="J143" s="1"/>
    </row>
    <row r="144" spans="1:10" ht="28.5" customHeight="1">
      <c r="A144" s="771"/>
      <c r="B144" s="772"/>
      <c r="C144" s="42" t="s">
        <v>94</v>
      </c>
      <c r="D144" s="36" t="s">
        <v>98</v>
      </c>
      <c r="E144" s="25">
        <f>'Прайс рабочий'!K133</f>
        <v>5255</v>
      </c>
      <c r="F144" s="118">
        <f>'Прайс рабочий'!I133/'Экспорт рус долл '!$G$18</f>
        <v>10.278372591006423</v>
      </c>
      <c r="G144" s="458">
        <f>'Прайс рабочий'!K133/'Экспорт рус долл '!$G$18</f>
        <v>11.252676659528907</v>
      </c>
      <c r="H144" s="774"/>
      <c r="I144" s="1"/>
      <c r="J144" s="1"/>
    </row>
    <row r="145" spans="1:10" ht="18" customHeight="1">
      <c r="A145" s="603" t="s">
        <v>99</v>
      </c>
      <c r="B145" s="765"/>
      <c r="C145" s="765"/>
      <c r="D145" s="766"/>
      <c r="E145" s="43"/>
      <c r="F145" s="117"/>
      <c r="G145" s="117"/>
      <c r="H145" s="19"/>
      <c r="I145" s="41"/>
      <c r="J145" s="41"/>
    </row>
    <row r="146" spans="1:10" ht="19.5" customHeight="1">
      <c r="A146" s="670" t="s">
        <v>100</v>
      </c>
      <c r="B146" s="765"/>
      <c r="C146" s="765"/>
      <c r="D146" s="766"/>
      <c r="E146" s="44"/>
      <c r="F146" s="119"/>
      <c r="G146" s="119"/>
      <c r="H146" s="30"/>
      <c r="I146" s="1"/>
      <c r="J146" s="1"/>
    </row>
    <row r="147" spans="1:10" ht="86.25" customHeight="1">
      <c r="A147" s="671" t="s">
        <v>101</v>
      </c>
      <c r="B147" s="766"/>
      <c r="C147" s="42" t="s">
        <v>71</v>
      </c>
      <c r="D147" s="24" t="s">
        <v>102</v>
      </c>
      <c r="E147" s="25">
        <f>'Прайс рабочий'!K136</f>
        <v>46</v>
      </c>
      <c r="F147" s="118">
        <f>'Прайс рабочий'!I136/'Экспорт рус долл '!$G$18</f>
        <v>8.7794432548179868E-2</v>
      </c>
      <c r="G147" s="118">
        <f>'Прайс рабочий'!K136/'Экспорт рус долл '!$G$18</f>
        <v>9.8501070663811557E-2</v>
      </c>
      <c r="H147" s="45"/>
      <c r="I147" s="1"/>
      <c r="J147" s="1"/>
    </row>
    <row r="148" spans="1:10" ht="92.25" customHeight="1">
      <c r="A148" s="789" t="s">
        <v>103</v>
      </c>
      <c r="B148" s="766"/>
      <c r="C148" s="42" t="s">
        <v>67</v>
      </c>
      <c r="D148" s="36" t="s">
        <v>69</v>
      </c>
      <c r="E148" s="25">
        <f>'Прайс рабочий'!K137</f>
        <v>273</v>
      </c>
      <c r="F148" s="118">
        <f>'Прайс рабочий'!I137/'Экспорт рус долл '!$G$18</f>
        <v>0.54389721627408993</v>
      </c>
      <c r="G148" s="118">
        <f>'Прайс рабочий'!K137/'Экспорт рус долл '!$G$18</f>
        <v>0.58458244111349034</v>
      </c>
      <c r="H148" s="28"/>
      <c r="I148" s="41"/>
      <c r="J148" s="41"/>
    </row>
    <row r="149" spans="1:10" ht="18">
      <c r="A149" s="670" t="s">
        <v>104</v>
      </c>
      <c r="B149" s="765"/>
      <c r="C149" s="765"/>
      <c r="D149" s="766"/>
      <c r="E149" s="44"/>
      <c r="F149" s="118"/>
      <c r="G149" s="118"/>
      <c r="H149" s="30"/>
      <c r="I149" s="1"/>
      <c r="J149" s="1"/>
    </row>
    <row r="150" spans="1:10" ht="206.25" customHeight="1">
      <c r="A150" s="788" t="s">
        <v>105</v>
      </c>
      <c r="B150" s="766"/>
      <c r="C150" s="42" t="s">
        <v>67</v>
      </c>
      <c r="D150" s="36" t="s">
        <v>69</v>
      </c>
      <c r="E150" s="25">
        <f>'Прайс рабочий'!K139</f>
        <v>356</v>
      </c>
      <c r="F150" s="118">
        <f>'Прайс рабочий'!I139/'Экспорт рус долл '!$G$18</f>
        <v>0.65524625267665948</v>
      </c>
      <c r="G150" s="118">
        <f>'Прайс рабочий'!K139/'Экспорт рус долл '!$G$18</f>
        <v>0.76231263383297643</v>
      </c>
      <c r="H150" s="28"/>
      <c r="I150" s="1"/>
      <c r="J150" s="1"/>
    </row>
    <row r="151" spans="1:10" ht="153" customHeight="1">
      <c r="A151" s="788" t="s">
        <v>106</v>
      </c>
      <c r="B151" s="766"/>
      <c r="C151" s="42" t="s">
        <v>67</v>
      </c>
      <c r="D151" s="36" t="s">
        <v>69</v>
      </c>
      <c r="E151" s="25">
        <f>'Прайс рабочий'!K140</f>
        <v>1165</v>
      </c>
      <c r="F151" s="118">
        <f>'Прайс рабочий'!I140/'Экспорт рус долл '!$G$18</f>
        <v>2.3169164882226982</v>
      </c>
      <c r="G151" s="118">
        <f>'Прайс рабочий'!K140/'Экспорт рус долл '!$G$18</f>
        <v>2.4946466809421843</v>
      </c>
      <c r="H151" s="28"/>
      <c r="I151" s="1"/>
      <c r="J151" s="1"/>
    </row>
    <row r="152" spans="1:10" ht="150" customHeight="1">
      <c r="A152" s="789" t="s">
        <v>107</v>
      </c>
      <c r="B152" s="766"/>
      <c r="C152" s="42" t="s">
        <v>67</v>
      </c>
      <c r="D152" s="36" t="s">
        <v>69</v>
      </c>
      <c r="E152" s="25">
        <f>'Прайс рабочий'!K141</f>
        <v>2405</v>
      </c>
      <c r="F152" s="118">
        <f>'Прайс рабочий'!I141/'Экспорт рус долл '!$G$18</f>
        <v>4.2291220556745186</v>
      </c>
      <c r="G152" s="118">
        <f>'Прайс рабочий'!K141/'Экспорт рус долл '!$G$18</f>
        <v>5.1498929336188439</v>
      </c>
      <c r="H152" s="28"/>
      <c r="I152" s="1"/>
      <c r="J152" s="1"/>
    </row>
    <row r="153" spans="1:10" ht="26.25">
      <c r="A153" s="603" t="s">
        <v>108</v>
      </c>
      <c r="B153" s="765"/>
      <c r="C153" s="765"/>
      <c r="D153" s="766"/>
      <c r="E153" s="43"/>
      <c r="F153" s="117"/>
      <c r="G153" s="117"/>
      <c r="H153" s="19"/>
      <c r="I153" s="1"/>
      <c r="J153" s="1"/>
    </row>
    <row r="154" spans="1:10" ht="52.5" customHeight="1">
      <c r="A154" s="785" t="s">
        <v>109</v>
      </c>
      <c r="B154" s="768"/>
      <c r="C154" s="42" t="s">
        <v>67</v>
      </c>
      <c r="D154" s="36" t="s">
        <v>110</v>
      </c>
      <c r="E154" s="25">
        <f>'Прайс рабочий'!K143</f>
        <v>5533</v>
      </c>
      <c r="F154" s="118">
        <f>'Прайс рабочий'!I143/'Экспорт рус долл '!$G$18</f>
        <v>11.002141327623127</v>
      </c>
      <c r="G154" s="118">
        <f>'Прайс рабочий'!K143/'Экспорт рус долл '!$G$18</f>
        <v>11.847965738758029</v>
      </c>
      <c r="H154" s="681"/>
      <c r="I154" s="1"/>
      <c r="J154" s="1"/>
    </row>
    <row r="155" spans="1:10" ht="55.5" customHeight="1">
      <c r="A155" s="769"/>
      <c r="B155" s="770"/>
      <c r="C155" s="42" t="s">
        <v>93</v>
      </c>
      <c r="D155" s="36" t="s">
        <v>110</v>
      </c>
      <c r="E155" s="25">
        <f>'Прайс рабочий'!K144</f>
        <v>10166</v>
      </c>
      <c r="F155" s="118">
        <f>'Прайс рабочий'!I144/'Экспорт рус долл '!$G$18</f>
        <v>14.331905781584583</v>
      </c>
      <c r="G155" s="118">
        <f>'Прайс рабочий'!K144/'Экспорт рус долл '!$G$18</f>
        <v>21.768736616702355</v>
      </c>
      <c r="H155" s="773"/>
      <c r="I155" s="1"/>
      <c r="J155" s="1"/>
    </row>
    <row r="156" spans="1:10" ht="100.5" customHeight="1">
      <c r="A156" s="771"/>
      <c r="B156" s="772"/>
      <c r="C156" s="42" t="s">
        <v>94</v>
      </c>
      <c r="D156" s="36" t="s">
        <v>110</v>
      </c>
      <c r="E156" s="25">
        <f>'Прайс рабочий'!K145</f>
        <v>11697</v>
      </c>
      <c r="F156" s="118">
        <f>'Прайс рабочий'!I145/'Экспорт рус долл '!$G$18</f>
        <v>23.259100642398288</v>
      </c>
      <c r="G156" s="118">
        <f>'Прайс рабочий'!K145/'Экспорт рус долл '!$G$18</f>
        <v>25.047109207708779</v>
      </c>
      <c r="H156" s="773"/>
      <c r="I156" s="1"/>
      <c r="J156" s="1"/>
    </row>
    <row r="157" spans="1:10" ht="102.75" customHeight="1">
      <c r="A157" s="725" t="s">
        <v>111</v>
      </c>
      <c r="B157" s="768"/>
      <c r="C157" s="42" t="s">
        <v>67</v>
      </c>
      <c r="D157" s="36" t="s">
        <v>110</v>
      </c>
      <c r="E157" s="25">
        <f>'Прайс рабочий'!K146</f>
        <v>7116</v>
      </c>
      <c r="F157" s="118">
        <f>'Прайс рабочий'!I146/'Экспорт рус долл '!$G$18</f>
        <v>14.149892933618844</v>
      </c>
      <c r="G157" s="118">
        <f>'Прайс рабочий'!K146/'Экспорт рус долл '!$G$18</f>
        <v>15.237687366167023</v>
      </c>
      <c r="H157" s="773"/>
      <c r="I157" s="1"/>
      <c r="J157" s="1"/>
    </row>
    <row r="158" spans="1:10" ht="105.75" customHeight="1">
      <c r="A158" s="769"/>
      <c r="B158" s="770"/>
      <c r="C158" s="42" t="s">
        <v>93</v>
      </c>
      <c r="D158" s="36" t="s">
        <v>98</v>
      </c>
      <c r="E158" s="25">
        <f>'Прайс рабочий'!K147</f>
        <v>7359</v>
      </c>
      <c r="F158" s="118">
        <f>'Прайс рабочий'!I147/'Экспорт рус долл '!$G$18</f>
        <v>14.633832976445396</v>
      </c>
      <c r="G158" s="118">
        <f>'Прайс рабочий'!K147/'Экспорт рус долл '!$G$18</f>
        <v>15.758029978586723</v>
      </c>
      <c r="H158" s="773"/>
      <c r="I158" s="1"/>
      <c r="J158" s="1"/>
    </row>
    <row r="159" spans="1:10" ht="45.75" customHeight="1">
      <c r="A159" s="771"/>
      <c r="B159" s="772"/>
      <c r="C159" s="42" t="s">
        <v>94</v>
      </c>
      <c r="D159" s="36" t="s">
        <v>110</v>
      </c>
      <c r="E159" s="25">
        <f>'Прайс рабочий'!K148</f>
        <v>15346</v>
      </c>
      <c r="F159" s="118">
        <f>'Прайс рабочий'!I148/'Экспорт рус долл '!$G$18</f>
        <v>30.513918629550322</v>
      </c>
      <c r="G159" s="118">
        <f>'Прайс рабочий'!K148/'Экспорт рус долл '!$G$18</f>
        <v>32.860813704496785</v>
      </c>
      <c r="H159" s="773"/>
      <c r="I159" s="1"/>
      <c r="J159" s="1"/>
    </row>
    <row r="160" spans="1:10" ht="45.75" customHeight="1">
      <c r="A160" s="785" t="s">
        <v>112</v>
      </c>
      <c r="B160" s="768"/>
      <c r="C160" s="42" t="s">
        <v>67</v>
      </c>
      <c r="D160" s="36" t="s">
        <v>113</v>
      </c>
      <c r="E160" s="25">
        <f>'Прайс рабочий'!K149</f>
        <v>2398</v>
      </c>
      <c r="F160" s="118">
        <f>'Прайс рабочий'!I149/'Экспорт рус долл '!$G$18</f>
        <v>4.7665952890792287</v>
      </c>
      <c r="G160" s="118">
        <f>'Прайс рабочий'!K149/'Экспорт рус долл '!$G$18</f>
        <v>5.134903640256959</v>
      </c>
      <c r="H160" s="773"/>
      <c r="I160" s="1"/>
      <c r="J160" s="1"/>
    </row>
    <row r="161" spans="1:10" ht="45.75" customHeight="1">
      <c r="A161" s="769"/>
      <c r="B161" s="770"/>
      <c r="C161" s="42" t="s">
        <v>93</v>
      </c>
      <c r="D161" s="36" t="s">
        <v>113</v>
      </c>
      <c r="E161" s="25">
        <f>'Прайс рабочий'!K150</f>
        <v>3945</v>
      </c>
      <c r="F161" s="118">
        <f>'Прайс рабочий'!I150/'Экспорт рус долл '!$G$18</f>
        <v>5.9721627408993578</v>
      </c>
      <c r="G161" s="118">
        <f>'Прайс рабочий'!K150/'Экспорт рус долл '!$G$18</f>
        <v>8.447537473233405</v>
      </c>
      <c r="H161" s="773"/>
      <c r="I161" s="1"/>
      <c r="J161" s="1"/>
    </row>
    <row r="162" spans="1:10" ht="55.5" customHeight="1">
      <c r="A162" s="771"/>
      <c r="B162" s="772"/>
      <c r="C162" s="42" t="s">
        <v>114</v>
      </c>
      <c r="D162" s="36" t="s">
        <v>113</v>
      </c>
      <c r="E162" s="25">
        <f>'Прайс рабочий'!K151</f>
        <v>4678</v>
      </c>
      <c r="F162" s="118">
        <f>'Прайс рабочий'!I151/'Экспорт рус долл '!$G$18</f>
        <v>9.3019271948608129</v>
      </c>
      <c r="G162" s="118">
        <f>'Прайс рабочий'!K151/'Экспорт рус долл '!$G$18</f>
        <v>10.017130620985011</v>
      </c>
      <c r="H162" s="773"/>
      <c r="I162" s="1"/>
      <c r="J162" s="1"/>
    </row>
    <row r="163" spans="1:10" ht="33.75" customHeight="1">
      <c r="A163" s="791" t="s">
        <v>115</v>
      </c>
      <c r="B163" s="768"/>
      <c r="C163" s="42" t="s">
        <v>67</v>
      </c>
      <c r="D163" s="36" t="s">
        <v>113</v>
      </c>
      <c r="E163" s="25">
        <f>'Прайс рабочий'!K152</f>
        <v>1901</v>
      </c>
      <c r="F163" s="118">
        <f>'Прайс рабочий'!I152/'Экспорт рус долл '!$G$18</f>
        <v>3.7794432548179873</v>
      </c>
      <c r="G163" s="118">
        <f>'Прайс рабочий'!K152/'Экспорт рус долл '!$G$18</f>
        <v>4.0706638115631693</v>
      </c>
      <c r="H163" s="773"/>
      <c r="I163" s="1"/>
      <c r="J163" s="1"/>
    </row>
    <row r="164" spans="1:10" ht="33.75" customHeight="1">
      <c r="A164" s="769"/>
      <c r="B164" s="770"/>
      <c r="C164" s="42" t="s">
        <v>93</v>
      </c>
      <c r="D164" s="36" t="s">
        <v>113</v>
      </c>
      <c r="E164" s="25">
        <f>'Прайс рабочий'!K153</f>
        <v>2349</v>
      </c>
      <c r="F164" s="118">
        <f>'Прайс рабочий'!I153/'Экспорт рус долл '!$G$18</f>
        <v>4.6702355460385441</v>
      </c>
      <c r="G164" s="118">
        <f>'Прайс рабочий'!K153/'Экспорт рус долл '!$G$18</f>
        <v>5.029978586723769</v>
      </c>
      <c r="H164" s="773"/>
      <c r="I164" s="1"/>
      <c r="J164" s="1"/>
    </row>
    <row r="165" spans="1:10" ht="69.75" customHeight="1">
      <c r="A165" s="771"/>
      <c r="B165" s="772"/>
      <c r="C165" s="42" t="s">
        <v>114</v>
      </c>
      <c r="D165" s="36" t="s">
        <v>113</v>
      </c>
      <c r="E165" s="25">
        <f>'Прайс рабочий'!K154</f>
        <v>3478</v>
      </c>
      <c r="F165" s="118">
        <f>'Прайс рабочий'!I154/'Экспорт рус долл '!$G$18</f>
        <v>6.9143468950749467</v>
      </c>
      <c r="G165" s="118">
        <f>'Прайс рабочий'!K154/'Экспорт рус долл '!$G$18</f>
        <v>7.447537473233405</v>
      </c>
      <c r="H165" s="773"/>
      <c r="I165" s="1"/>
      <c r="J165" s="1"/>
    </row>
    <row r="166" spans="1:10" ht="69.75" customHeight="1">
      <c r="A166" s="785" t="s">
        <v>116</v>
      </c>
      <c r="B166" s="768"/>
      <c r="C166" s="42" t="s">
        <v>93</v>
      </c>
      <c r="D166" s="36" t="s">
        <v>92</v>
      </c>
      <c r="E166" s="25">
        <f>'Прайс рабочий'!K155</f>
        <v>3276</v>
      </c>
      <c r="F166" s="118">
        <f>'Прайс рабочий'!I155/'Экспорт рус долл '!$G$18</f>
        <v>6.5139186295503215</v>
      </c>
      <c r="G166" s="118">
        <f>'Прайс рабочий'!K155/'Экспорт рус долл '!$G$18</f>
        <v>7.014989293361884</v>
      </c>
      <c r="H166" s="773"/>
      <c r="I166" s="1"/>
      <c r="J166" s="1"/>
    </row>
    <row r="167" spans="1:10" ht="81" customHeight="1">
      <c r="A167" s="771"/>
      <c r="B167" s="772"/>
      <c r="C167" s="42" t="s">
        <v>114</v>
      </c>
      <c r="D167" s="36" t="s">
        <v>92</v>
      </c>
      <c r="E167" s="25">
        <f>'Прайс рабочий'!K156</f>
        <v>5130</v>
      </c>
      <c r="F167" s="118">
        <f>'Прайс рабочий'!I156/'Экспорт рус долл '!$G$18</f>
        <v>10.201284796573876</v>
      </c>
      <c r="G167" s="118">
        <f>'Прайс рабочий'!K156/'Экспорт рус долл '!$G$18</f>
        <v>10.985010706638116</v>
      </c>
      <c r="H167" s="773"/>
      <c r="I167" s="1"/>
      <c r="J167" s="1"/>
    </row>
    <row r="168" spans="1:10" ht="18" customHeight="1">
      <c r="A168" s="672" t="s">
        <v>117</v>
      </c>
      <c r="B168" s="768"/>
      <c r="C168" s="42" t="s">
        <v>67</v>
      </c>
      <c r="D168" s="602" t="s">
        <v>69</v>
      </c>
      <c r="E168" s="25">
        <f>'Прайс рабочий'!K157</f>
        <v>1515</v>
      </c>
      <c r="F168" s="118">
        <f>'Прайс рабочий'!I157/'Экспорт рус долл '!$G$18</f>
        <v>3.0128479657387581</v>
      </c>
      <c r="G168" s="118">
        <f>'Прайс рабочий'!K157/'Экспорт рус долл '!$G$18</f>
        <v>3.2441113490364026</v>
      </c>
      <c r="H168" s="773"/>
      <c r="I168" s="1"/>
      <c r="J168" s="1"/>
    </row>
    <row r="169" spans="1:10" ht="18" customHeight="1">
      <c r="A169" s="769"/>
      <c r="B169" s="770"/>
      <c r="C169" s="42" t="s">
        <v>118</v>
      </c>
      <c r="D169" s="773"/>
      <c r="E169" s="25">
        <f>'Прайс рабочий'!K158</f>
        <v>1907</v>
      </c>
      <c r="F169" s="118">
        <f>'Прайс рабочий'!I158/'Экспорт рус долл '!$G$18</f>
        <v>3.790149892933619</v>
      </c>
      <c r="G169" s="118">
        <f>'Прайс рабочий'!K158/'Экспорт рус долл '!$G$18</f>
        <v>4.0835117773019274</v>
      </c>
      <c r="H169" s="773"/>
      <c r="I169" s="1"/>
      <c r="J169" s="1"/>
    </row>
    <row r="170" spans="1:10" ht="18" customHeight="1">
      <c r="A170" s="771"/>
      <c r="B170" s="772"/>
      <c r="C170" s="42" t="s">
        <v>94</v>
      </c>
      <c r="D170" s="774"/>
      <c r="E170" s="25">
        <f>'Прайс рабочий'!K159</f>
        <v>3091</v>
      </c>
      <c r="F170" s="118">
        <f>'Прайс рабочий'!I159/'Экспорт рус долл '!$G$18</f>
        <v>6.1456102783725912</v>
      </c>
      <c r="G170" s="118">
        <f>'Прайс рабочий'!K159/'Экспорт рус долл '!$G$18</f>
        <v>6.6188436830835116</v>
      </c>
      <c r="H170" s="773"/>
      <c r="I170" s="1"/>
      <c r="J170" s="1"/>
    </row>
    <row r="171" spans="1:10" ht="18" customHeight="1">
      <c r="A171" s="672" t="s">
        <v>119</v>
      </c>
      <c r="B171" s="768"/>
      <c r="C171" s="42" t="s">
        <v>67</v>
      </c>
      <c r="D171" s="602" t="s">
        <v>69</v>
      </c>
      <c r="E171" s="25">
        <f>'Прайс рабочий'!K160</f>
        <v>2015</v>
      </c>
      <c r="F171" s="118">
        <f>'Прайс рабочий'!I160/'Экспорт рус долл '!$G$18</f>
        <v>4.0064239828693786</v>
      </c>
      <c r="G171" s="118">
        <f>'Прайс рабочий'!K160/'Экспорт рус долл '!$G$18</f>
        <v>4.3147751605995719</v>
      </c>
      <c r="H171" s="773"/>
      <c r="I171" s="1"/>
      <c r="J171" s="1"/>
    </row>
    <row r="172" spans="1:10" ht="18" customHeight="1">
      <c r="A172" s="769"/>
      <c r="B172" s="770"/>
      <c r="C172" s="42" t="s">
        <v>118</v>
      </c>
      <c r="D172" s="773"/>
      <c r="E172" s="25">
        <f>'Прайс рабочий'!K161</f>
        <v>2221</v>
      </c>
      <c r="F172" s="118">
        <f>'Прайс рабочий'!I161/'Экспорт рус долл '!$G$18</f>
        <v>4.417558886509636</v>
      </c>
      <c r="G172" s="118">
        <f>'Прайс рабочий'!K161/'Экспорт рус долл '!$G$18</f>
        <v>4.7558886509635974</v>
      </c>
      <c r="H172" s="773"/>
      <c r="I172" s="1"/>
      <c r="J172" s="1"/>
    </row>
    <row r="173" spans="1:10" ht="18" customHeight="1">
      <c r="A173" s="771"/>
      <c r="B173" s="772"/>
      <c r="C173" s="42" t="s">
        <v>94</v>
      </c>
      <c r="D173" s="774"/>
      <c r="E173" s="25">
        <f>'Прайс рабочий'!K162</f>
        <v>2535</v>
      </c>
      <c r="F173" s="118">
        <f>'Прайс рабочий'!I162/'Экспорт рус долл '!$G$18</f>
        <v>5.0406852248394003</v>
      </c>
      <c r="G173" s="118">
        <f>'Прайс рабочий'!K162/'Экспорт рус долл '!$G$18</f>
        <v>5.4282655246252673</v>
      </c>
      <c r="H173" s="773"/>
      <c r="I173" s="1"/>
      <c r="J173" s="1"/>
    </row>
    <row r="174" spans="1:10" ht="18" customHeight="1">
      <c r="A174" s="672" t="s">
        <v>120</v>
      </c>
      <c r="B174" s="768"/>
      <c r="C174" s="42" t="s">
        <v>67</v>
      </c>
      <c r="D174" s="602" t="s">
        <v>69</v>
      </c>
      <c r="E174" s="25">
        <f>'Прайс рабочий'!K163</f>
        <v>3252</v>
      </c>
      <c r="F174" s="118">
        <f>'Прайс рабочий'!I163/'Экспорт рус долл '!$G$18</f>
        <v>6.4646680942184158</v>
      </c>
      <c r="G174" s="118">
        <f>'Прайс рабочий'!K163/'Экспорт рус долл '!$G$18</f>
        <v>6.9635974304068524</v>
      </c>
      <c r="H174" s="773"/>
      <c r="I174" s="1"/>
      <c r="J174" s="1"/>
    </row>
    <row r="175" spans="1:10" ht="18" customHeight="1">
      <c r="A175" s="769"/>
      <c r="B175" s="770"/>
      <c r="C175" s="42" t="s">
        <v>118</v>
      </c>
      <c r="D175" s="773"/>
      <c r="E175" s="25">
        <f>'Прайс рабочий'!K164</f>
        <v>3652</v>
      </c>
      <c r="F175" s="118">
        <f>'Прайс рабочий'!I164/'Экспорт рус долл '!$G$18</f>
        <v>7.2633832976445394</v>
      </c>
      <c r="G175" s="118">
        <f>'Прайс рабочий'!K164/'Экспорт рус долл '!$G$18</f>
        <v>7.820128479657388</v>
      </c>
      <c r="H175" s="773"/>
      <c r="I175" s="1"/>
      <c r="J175" s="1"/>
    </row>
    <row r="176" spans="1:10" ht="28.5" customHeight="1">
      <c r="A176" s="771"/>
      <c r="B176" s="772"/>
      <c r="C176" s="42" t="s">
        <v>94</v>
      </c>
      <c r="D176" s="774"/>
      <c r="E176" s="25">
        <f>'Прайс рабочий'!K165</f>
        <v>6200</v>
      </c>
      <c r="F176" s="118">
        <f>'Прайс рабочий'!I165/'Экспорт рус долл '!$G$18</f>
        <v>12.327623126338329</v>
      </c>
      <c r="G176" s="118">
        <f>'Прайс рабочий'!K165/'Экспорт рус долл '!$G$18</f>
        <v>13.276231263383298</v>
      </c>
      <c r="H176" s="774"/>
      <c r="I176" s="1"/>
      <c r="J176" s="1"/>
    </row>
    <row r="177" spans="1:10" ht="26.25">
      <c r="A177" s="46" t="s">
        <v>121</v>
      </c>
      <c r="B177" s="46"/>
      <c r="C177" s="46"/>
      <c r="D177" s="46"/>
      <c r="E177" s="47"/>
      <c r="F177" s="120"/>
      <c r="G177" s="120"/>
      <c r="H177" s="46"/>
      <c r="I177" s="1"/>
      <c r="J177" s="1"/>
    </row>
    <row r="178" spans="1:10" ht="153" customHeight="1">
      <c r="A178" s="788" t="s">
        <v>122</v>
      </c>
      <c r="B178" s="766"/>
      <c r="C178" s="42" t="s">
        <v>67</v>
      </c>
      <c r="D178" s="36" t="s">
        <v>113</v>
      </c>
      <c r="E178" s="25">
        <f>'Прайс рабочий'!K167</f>
        <v>1367</v>
      </c>
      <c r="F178" s="118">
        <f>'Прайс рабочий'!I167/'Экспорт рус долл '!$G$18</f>
        <v>2.7173447537473234</v>
      </c>
      <c r="G178" s="118">
        <f>'Прайс рабочий'!K167/'Экспорт рус долл '!$G$18</f>
        <v>2.9271948608137044</v>
      </c>
      <c r="H178" s="681"/>
      <c r="I178" s="1"/>
      <c r="J178" s="1"/>
    </row>
    <row r="179" spans="1:10" ht="49.5" customHeight="1">
      <c r="A179" s="787" t="s">
        <v>123</v>
      </c>
      <c r="B179" s="768"/>
      <c r="C179" s="42" t="s">
        <v>67</v>
      </c>
      <c r="D179" s="36" t="s">
        <v>124</v>
      </c>
      <c r="E179" s="25">
        <f>'Прайс рабочий'!K168</f>
        <v>1562</v>
      </c>
      <c r="F179" s="118">
        <f>'Прайс рабочий'!I168/'Экспорт рус долл '!$G$18</f>
        <v>3.1070663811563168</v>
      </c>
      <c r="G179" s="118">
        <f>'Прайс рабочий'!K168/'Экспорт рус долл '!$G$18</f>
        <v>3.3447537473233404</v>
      </c>
      <c r="H179" s="773"/>
      <c r="I179" s="1"/>
      <c r="J179" s="1"/>
    </row>
    <row r="180" spans="1:10" ht="49.5" customHeight="1">
      <c r="A180" s="769"/>
      <c r="B180" s="770"/>
      <c r="C180" s="42" t="s">
        <v>93</v>
      </c>
      <c r="D180" s="36" t="s">
        <v>124</v>
      </c>
      <c r="E180" s="25">
        <f>'Прайс рабочий'!K169</f>
        <v>4200</v>
      </c>
      <c r="F180" s="118">
        <f>'Прайс рабочий'!I169/'Экспорт рус долл '!$G$18</f>
        <v>3.1884368308351179</v>
      </c>
      <c r="G180" s="118">
        <f>'Прайс рабочий'!K169/'Экспорт рус долл '!$G$18</f>
        <v>8.9935760171306214</v>
      </c>
      <c r="H180" s="773"/>
      <c r="I180" s="1"/>
      <c r="J180" s="1"/>
    </row>
    <row r="181" spans="1:10" ht="75.75" customHeight="1">
      <c r="A181" s="771"/>
      <c r="B181" s="772"/>
      <c r="C181" s="42" t="s">
        <v>94</v>
      </c>
      <c r="D181" s="36" t="s">
        <v>97</v>
      </c>
      <c r="E181" s="25">
        <f>'Прайс рабочий'!K170</f>
        <v>4232</v>
      </c>
      <c r="F181" s="118">
        <f>'Прайс рабочий'!I170/'Экспорт рус долл '!$G$18</f>
        <v>8.4132762312633833</v>
      </c>
      <c r="G181" s="118">
        <f>'Прайс рабочий'!K170/'Экспорт рус долл '!$G$18</f>
        <v>9.0620985010706629</v>
      </c>
      <c r="H181" s="774"/>
      <c r="I181" s="1"/>
      <c r="J181" s="1"/>
    </row>
    <row r="182" spans="1:10" ht="26.25">
      <c r="A182" s="603" t="s">
        <v>125</v>
      </c>
      <c r="B182" s="765"/>
      <c r="C182" s="765"/>
      <c r="D182" s="766"/>
      <c r="E182" s="43"/>
      <c r="F182" s="117"/>
      <c r="G182" s="117"/>
      <c r="H182" s="19"/>
      <c r="I182" s="1"/>
      <c r="J182" s="1"/>
    </row>
    <row r="183" spans="1:10" ht="50.25" customHeight="1">
      <c r="A183" s="787" t="s">
        <v>126</v>
      </c>
      <c r="B183" s="768"/>
      <c r="C183" s="42" t="s">
        <v>67</v>
      </c>
      <c r="D183" s="36" t="s">
        <v>127</v>
      </c>
      <c r="E183" s="25">
        <f>'Прайс рабочий'!K172</f>
        <v>1315</v>
      </c>
      <c r="F183" s="118">
        <f>'Прайс рабочий'!I172/'Экспорт рус долл '!$G$18</f>
        <v>2.6124197002141329</v>
      </c>
      <c r="G183" s="118">
        <f>E183/G18</f>
        <v>2.8158458244111348</v>
      </c>
      <c r="H183" s="681"/>
      <c r="I183" s="1"/>
      <c r="J183" s="1"/>
    </row>
    <row r="184" spans="1:10" ht="50.25" customHeight="1">
      <c r="A184" s="769"/>
      <c r="B184" s="770"/>
      <c r="C184" s="42" t="s">
        <v>93</v>
      </c>
      <c r="D184" s="36" t="s">
        <v>127</v>
      </c>
      <c r="E184" s="25">
        <f>'Прайс рабочий'!K173</f>
        <v>1519</v>
      </c>
      <c r="F184" s="118">
        <f>'Прайс рабочий'!I173/'Экспорт рус долл '!$G$18</f>
        <v>2.9057815845824413</v>
      </c>
      <c r="G184" s="118">
        <f>E184/G18</f>
        <v>3.2526766595289081</v>
      </c>
      <c r="H184" s="773"/>
      <c r="I184" s="1"/>
      <c r="J184" s="1"/>
    </row>
    <row r="185" spans="1:10" ht="54.75" customHeight="1">
      <c r="A185" s="771"/>
      <c r="B185" s="772"/>
      <c r="C185" s="42" t="s">
        <v>94</v>
      </c>
      <c r="D185" s="36" t="s">
        <v>127</v>
      </c>
      <c r="E185" s="25">
        <f>'Прайс рабочий'!K174</f>
        <v>2828</v>
      </c>
      <c r="F185" s="118">
        <f>'Прайс рабочий'!I174/'Экспорт рус долл '!$G$18</f>
        <v>5.1905781584582442</v>
      </c>
      <c r="G185" s="118">
        <f>E185/G18</f>
        <v>6.0556745182012852</v>
      </c>
      <c r="H185" s="773"/>
      <c r="I185" s="1"/>
      <c r="J185" s="1"/>
    </row>
    <row r="186" spans="1:10" ht="54.75" customHeight="1">
      <c r="A186" s="787" t="s">
        <v>128</v>
      </c>
      <c r="B186" s="768"/>
      <c r="C186" s="42" t="s">
        <v>67</v>
      </c>
      <c r="D186" s="36" t="s">
        <v>92</v>
      </c>
      <c r="E186" s="25">
        <f>'Прайс рабочий'!K175</f>
        <v>1688</v>
      </c>
      <c r="F186" s="118">
        <f>'Прайс рабочий'!I175/'Экспорт рус долл '!$G$18</f>
        <v>2.9678800856531051</v>
      </c>
      <c r="G186" s="118">
        <f>E186/G18</f>
        <v>3.6145610278372593</v>
      </c>
      <c r="H186" s="773"/>
      <c r="I186" s="1"/>
      <c r="J186" s="1"/>
    </row>
    <row r="187" spans="1:10" ht="54.75" customHeight="1">
      <c r="A187" s="769"/>
      <c r="B187" s="770"/>
      <c r="C187" s="42" t="s">
        <v>93</v>
      </c>
      <c r="D187" s="36" t="s">
        <v>92</v>
      </c>
      <c r="E187" s="25">
        <f>'Прайс рабочий'!K176</f>
        <v>2432</v>
      </c>
      <c r="F187" s="118">
        <f>'Прайс рабочий'!I176/'Экспорт рус долл '!$G$18</f>
        <v>4.2762312633832975</v>
      </c>
      <c r="G187" s="118">
        <f>E187/G18</f>
        <v>5.2077087794432551</v>
      </c>
      <c r="H187" s="773"/>
      <c r="I187" s="1"/>
      <c r="J187" s="1"/>
    </row>
    <row r="188" spans="1:10" ht="48.75" customHeight="1">
      <c r="A188" s="771"/>
      <c r="B188" s="772"/>
      <c r="C188" s="42" t="s">
        <v>94</v>
      </c>
      <c r="D188" s="36" t="s">
        <v>92</v>
      </c>
      <c r="E188" s="25">
        <f>'Прайс рабочий'!K177</f>
        <v>4351</v>
      </c>
      <c r="F188" s="118">
        <f>'Прайс рабочий'!I177/'Экспорт рус долл '!$G$18</f>
        <v>7.6531049250535332</v>
      </c>
      <c r="G188" s="118">
        <f>E188/G18</f>
        <v>9.3169164882226987</v>
      </c>
      <c r="H188" s="773"/>
      <c r="I188" s="1"/>
      <c r="J188" s="1"/>
    </row>
    <row r="189" spans="1:10" ht="48.75" customHeight="1">
      <c r="A189" s="787" t="s">
        <v>129</v>
      </c>
      <c r="B189" s="768"/>
      <c r="C189" s="42" t="s">
        <v>67</v>
      </c>
      <c r="D189" s="36" t="s">
        <v>92</v>
      </c>
      <c r="E189" s="25">
        <f>'Прайс рабочий'!K178</f>
        <v>2906</v>
      </c>
      <c r="F189" s="118">
        <f>'Прайс рабочий'!I178/'Экспорт рус долл '!$G$18</f>
        <v>5.1049250535331909</v>
      </c>
      <c r="G189" s="118">
        <f>E189/G18</f>
        <v>6.2226980728051391</v>
      </c>
      <c r="H189" s="773"/>
      <c r="I189" s="1"/>
      <c r="J189" s="1"/>
    </row>
    <row r="190" spans="1:10" ht="48.75" customHeight="1">
      <c r="A190" s="769"/>
      <c r="B190" s="770"/>
      <c r="C190" s="42" t="s">
        <v>93</v>
      </c>
      <c r="D190" s="36" t="s">
        <v>92</v>
      </c>
      <c r="E190" s="25">
        <f>'Прайс рабочий'!K179</f>
        <v>8645</v>
      </c>
      <c r="F190" s="118">
        <f>'Прайс рабочий'!I179/'Экспорт рус долл '!$G$18</f>
        <v>6.0021413276231259</v>
      </c>
      <c r="G190" s="118">
        <f>E190/G18</f>
        <v>18.511777301927197</v>
      </c>
      <c r="H190" s="773"/>
      <c r="I190" s="1"/>
      <c r="J190" s="1"/>
    </row>
    <row r="191" spans="1:10" ht="19.5" customHeight="1">
      <c r="A191" s="771"/>
      <c r="B191" s="772"/>
      <c r="C191" s="42" t="s">
        <v>94</v>
      </c>
      <c r="D191" s="36" t="s">
        <v>92</v>
      </c>
      <c r="E191" s="25">
        <f>'Прайс рабочий'!K180</f>
        <v>8645</v>
      </c>
      <c r="F191" s="118">
        <f>'Прайс рабочий'!I180/'Экспорт рус долл '!$G$18</f>
        <v>8.8843683083511777</v>
      </c>
      <c r="G191" s="118">
        <f>E191/G18</f>
        <v>18.511777301927197</v>
      </c>
      <c r="H191" s="773"/>
      <c r="I191" s="1"/>
      <c r="J191" s="1"/>
    </row>
    <row r="192" spans="1:10" ht="19.5" customHeight="1">
      <c r="A192" s="720" t="s">
        <v>130</v>
      </c>
      <c r="B192" s="768"/>
      <c r="C192" s="32" t="s">
        <v>67</v>
      </c>
      <c r="D192" s="602" t="s">
        <v>69</v>
      </c>
      <c r="E192" s="25">
        <f>'Прайс рабочий'!K181</f>
        <v>777</v>
      </c>
      <c r="F192" s="118">
        <f>'Прайс рабочий'!I181/'Экспорт рус долл '!$G$18</f>
        <v>1.5460385438972162</v>
      </c>
      <c r="G192" s="118">
        <f>E192/G18</f>
        <v>1.6638115631691648</v>
      </c>
      <c r="H192" s="773"/>
      <c r="I192" s="1"/>
      <c r="J192" s="1"/>
    </row>
    <row r="193" spans="1:10" ht="19.5" customHeight="1">
      <c r="A193" s="769"/>
      <c r="B193" s="770"/>
      <c r="C193" s="32" t="s">
        <v>118</v>
      </c>
      <c r="D193" s="773"/>
      <c r="E193" s="25">
        <f>'Прайс рабочий'!K182</f>
        <v>958</v>
      </c>
      <c r="F193" s="118">
        <f>'Прайс рабочий'!I182/'Экспорт рус долл '!$G$18</f>
        <v>1.9036402569593147</v>
      </c>
      <c r="G193" s="118">
        <f>E193/G18</f>
        <v>2.0513918629550321</v>
      </c>
      <c r="H193" s="773"/>
      <c r="I193" s="1"/>
      <c r="J193" s="1"/>
    </row>
    <row r="194" spans="1:10" ht="28.5" customHeight="1">
      <c r="A194" s="771"/>
      <c r="B194" s="772"/>
      <c r="C194" s="32" t="s">
        <v>94</v>
      </c>
      <c r="D194" s="774"/>
      <c r="E194" s="25">
        <f>'Прайс рабочий'!K183</f>
        <v>1387</v>
      </c>
      <c r="F194" s="118">
        <f>'Прайс рабочий'!I183/'Экспорт рус долл '!$G$18</f>
        <v>2.7580299785867237</v>
      </c>
      <c r="G194" s="118">
        <f>E194/G18</f>
        <v>2.9700214132762315</v>
      </c>
      <c r="H194" s="774"/>
      <c r="I194" s="1"/>
      <c r="J194" s="1"/>
    </row>
    <row r="195" spans="1:10" ht="40.5" customHeight="1">
      <c r="A195" s="48" t="s">
        <v>131</v>
      </c>
      <c r="B195" s="48"/>
      <c r="C195" s="48"/>
      <c r="D195" s="48"/>
      <c r="E195" s="43"/>
      <c r="F195" s="117"/>
      <c r="G195" s="117"/>
      <c r="H195" s="19"/>
      <c r="I195" s="1"/>
      <c r="J195" s="1"/>
    </row>
    <row r="196" spans="1:10" ht="40.5" customHeight="1">
      <c r="A196" s="787" t="s">
        <v>132</v>
      </c>
      <c r="B196" s="768"/>
      <c r="C196" s="42" t="s">
        <v>67</v>
      </c>
      <c r="D196" s="36" t="s">
        <v>92</v>
      </c>
      <c r="E196" s="25">
        <f>'Прайс рабочий'!K185</f>
        <v>2194</v>
      </c>
      <c r="F196" s="118">
        <f>'Прайс рабочий'!I185/'Экспорт рус долл '!$G$18</f>
        <v>3.8586723768736615</v>
      </c>
      <c r="G196" s="118">
        <f>E196/G18</f>
        <v>4.6980728051391862</v>
      </c>
      <c r="H196" s="681"/>
      <c r="I196" s="1"/>
      <c r="J196" s="1"/>
    </row>
    <row r="197" spans="1:10" ht="40.5" customHeight="1">
      <c r="A197" s="769"/>
      <c r="B197" s="770"/>
      <c r="C197" s="42" t="s">
        <v>93</v>
      </c>
      <c r="D197" s="36" t="s">
        <v>92</v>
      </c>
      <c r="E197" s="25">
        <f>'Прайс рабочий'!K186</f>
        <v>8785</v>
      </c>
      <c r="F197" s="118">
        <f>'Прайс рабочий'!I186/'Экспорт рус долл '!$G$18</f>
        <v>5.2869379014989297</v>
      </c>
      <c r="G197" s="118">
        <f>E197/G18</f>
        <v>18.811563169164881</v>
      </c>
      <c r="H197" s="773"/>
      <c r="I197" s="1"/>
      <c r="J197" s="1"/>
    </row>
    <row r="198" spans="1:10" ht="40.5" customHeight="1">
      <c r="A198" s="771"/>
      <c r="B198" s="772"/>
      <c r="C198" s="42" t="s">
        <v>94</v>
      </c>
      <c r="D198" s="36" t="s">
        <v>97</v>
      </c>
      <c r="E198" s="25">
        <f>'Прайс рабочий'!K187</f>
        <v>8785</v>
      </c>
      <c r="F198" s="118">
        <f>'Прайс рабочий'!I187/'Экспорт рус долл '!$G$18</f>
        <v>10.552462526766595</v>
      </c>
      <c r="G198" s="118">
        <f>E198/G18</f>
        <v>18.811563169164881</v>
      </c>
      <c r="H198" s="773"/>
      <c r="I198" s="1"/>
      <c r="J198" s="1"/>
    </row>
    <row r="199" spans="1:10" ht="33.75" customHeight="1">
      <c r="A199" s="787" t="s">
        <v>133</v>
      </c>
      <c r="B199" s="768"/>
      <c r="C199" s="42" t="s">
        <v>67</v>
      </c>
      <c r="D199" s="36" t="s">
        <v>113</v>
      </c>
      <c r="E199" s="25">
        <f>'Прайс рабочий'!K188</f>
        <v>1364</v>
      </c>
      <c r="F199" s="118">
        <f>'Прайс рабочий'!I188/'Экспорт рус долл '!$G$18</f>
        <v>2.3982869379014988</v>
      </c>
      <c r="G199" s="118">
        <f>E199/G18</f>
        <v>2.9207708779443253</v>
      </c>
      <c r="H199" s="773"/>
      <c r="I199" s="1"/>
      <c r="J199" s="1"/>
    </row>
    <row r="200" spans="1:10" ht="33.75" customHeight="1">
      <c r="A200" s="769"/>
      <c r="B200" s="770"/>
      <c r="C200" s="42" t="s">
        <v>93</v>
      </c>
      <c r="D200" s="36" t="s">
        <v>113</v>
      </c>
      <c r="E200" s="25">
        <f>'Прайс рабочий'!K189</f>
        <v>1443</v>
      </c>
      <c r="F200" s="118">
        <f>'Прайс рабочий'!I189/'Экспорт рус долл '!$G$18</f>
        <v>2.537473233404711</v>
      </c>
      <c r="G200" s="118">
        <f>E200/G18</f>
        <v>3.089935760171306</v>
      </c>
      <c r="H200" s="773"/>
      <c r="I200" s="1"/>
      <c r="J200" s="1"/>
    </row>
    <row r="201" spans="1:10" ht="54" customHeight="1">
      <c r="A201" s="771"/>
      <c r="B201" s="772"/>
      <c r="C201" s="42" t="s">
        <v>94</v>
      </c>
      <c r="D201" s="36" t="s">
        <v>113</v>
      </c>
      <c r="E201" s="25">
        <f>'Прайс рабочий'!K190</f>
        <v>3718</v>
      </c>
      <c r="F201" s="118">
        <f>'Прайс рабочий'!I190/'Экспорт рус долл '!$G$18</f>
        <v>6.5396145610278369</v>
      </c>
      <c r="G201" s="118">
        <f>E201/G18</f>
        <v>7.9614561027837256</v>
      </c>
      <c r="H201" s="773"/>
      <c r="I201" s="1"/>
      <c r="J201" s="1"/>
    </row>
    <row r="202" spans="1:10" ht="54" customHeight="1">
      <c r="A202" s="668" t="s">
        <v>134</v>
      </c>
      <c r="B202" s="768"/>
      <c r="C202" s="42" t="s">
        <v>67</v>
      </c>
      <c r="D202" s="36" t="s">
        <v>113</v>
      </c>
      <c r="E202" s="25">
        <f>'Прайс рабочий'!K191</f>
        <v>1547</v>
      </c>
      <c r="F202" s="118">
        <f>'Прайс рабочий'!I191/'Экспорт рус долл '!$G$18</f>
        <v>2.7194860813704498</v>
      </c>
      <c r="G202" s="118">
        <f>E202/G18</f>
        <v>3.3126338329764455</v>
      </c>
      <c r="H202" s="773"/>
      <c r="I202" s="1"/>
      <c r="J202" s="1"/>
    </row>
    <row r="203" spans="1:10" ht="51.75" customHeight="1">
      <c r="A203" s="771"/>
      <c r="B203" s="772"/>
      <c r="C203" s="42" t="s">
        <v>93</v>
      </c>
      <c r="D203" s="36" t="s">
        <v>113</v>
      </c>
      <c r="E203" s="25">
        <f>'Прайс рабочий'!K192</f>
        <v>1664</v>
      </c>
      <c r="F203" s="118">
        <f>'Прайс рабочий'!I192/'Экспорт рус долл '!$G$18</f>
        <v>2.798715203426124</v>
      </c>
      <c r="G203" s="118">
        <f>E203/G18</f>
        <v>3.5631691648822268</v>
      </c>
      <c r="H203" s="773"/>
      <c r="I203" s="1"/>
      <c r="J203" s="1"/>
    </row>
    <row r="204" spans="1:10" ht="51.75" customHeight="1">
      <c r="A204" s="792" t="s">
        <v>135</v>
      </c>
      <c r="B204" s="768"/>
      <c r="C204" s="42" t="s">
        <v>67</v>
      </c>
      <c r="D204" s="36" t="s">
        <v>113</v>
      </c>
      <c r="E204" s="25">
        <f>'Прайс рабочий'!K193</f>
        <v>3128</v>
      </c>
      <c r="F204" s="118">
        <f>'Прайс рабочий'!I193/'Экспорт рус долл '!$G$18</f>
        <v>5.7387580299785865</v>
      </c>
      <c r="G204" s="118">
        <f>E204/G18</f>
        <v>6.6980728051391862</v>
      </c>
      <c r="H204" s="773"/>
      <c r="I204" s="1"/>
      <c r="J204" s="1"/>
    </row>
    <row r="205" spans="1:10" ht="51.75" customHeight="1">
      <c r="A205" s="769"/>
      <c r="B205" s="770"/>
      <c r="C205" s="42" t="s">
        <v>93</v>
      </c>
      <c r="D205" s="36" t="s">
        <v>113</v>
      </c>
      <c r="E205" s="25">
        <f>'Прайс рабочий'!K194</f>
        <v>6148</v>
      </c>
      <c r="F205" s="118">
        <f>'Прайс рабочий'!I194/'Экспорт рус долл '!$G$18</f>
        <v>6.5139186295503215</v>
      </c>
      <c r="G205" s="118">
        <f>E205/G18</f>
        <v>13.164882226980728</v>
      </c>
      <c r="H205" s="773"/>
      <c r="I205" s="1"/>
      <c r="J205" s="1"/>
    </row>
    <row r="206" spans="1:10" ht="51.75" customHeight="1">
      <c r="A206" s="771"/>
      <c r="B206" s="772"/>
      <c r="C206" s="42" t="s">
        <v>94</v>
      </c>
      <c r="D206" s="36" t="s">
        <v>113</v>
      </c>
      <c r="E206" s="25">
        <f>'Прайс рабочий'!K195</f>
        <v>6148</v>
      </c>
      <c r="F206" s="118">
        <f>'Прайс рабочий'!I195/'Экспорт рус долл '!$G$18</f>
        <v>10.246252676659529</v>
      </c>
      <c r="G206" s="118">
        <f>E206/G18</f>
        <v>13.164882226980728</v>
      </c>
      <c r="H206" s="773"/>
      <c r="I206" s="1"/>
      <c r="J206" s="1"/>
    </row>
    <row r="207" spans="1:10" ht="39.75" customHeight="1">
      <c r="A207" s="792" t="s">
        <v>136</v>
      </c>
      <c r="B207" s="768"/>
      <c r="C207" s="42" t="s">
        <v>67</v>
      </c>
      <c r="D207" s="36" t="s">
        <v>127</v>
      </c>
      <c r="E207" s="25">
        <f>'Прайс рабочий'!K196</f>
        <v>2839</v>
      </c>
      <c r="F207" s="118">
        <f>'Прайс рабочий'!I196/'Экспорт рус долл '!$G$18</f>
        <v>4.9935760171306214</v>
      </c>
      <c r="G207" s="118">
        <f>E207/G18</f>
        <v>6.0792291220556747</v>
      </c>
      <c r="H207" s="773"/>
      <c r="I207" s="1"/>
      <c r="J207" s="1"/>
    </row>
    <row r="208" spans="1:10" ht="39.75" customHeight="1">
      <c r="A208" s="769"/>
      <c r="B208" s="770"/>
      <c r="C208" s="42" t="s">
        <v>93</v>
      </c>
      <c r="D208" s="36" t="s">
        <v>127</v>
      </c>
      <c r="E208" s="25">
        <f>'Прайс рабочий'!K197</f>
        <v>3095</v>
      </c>
      <c r="F208" s="118">
        <f>'Прайс рабочий'!I197/'Экспорт рус долл '!$G$18</f>
        <v>5.4432548179871523</v>
      </c>
      <c r="G208" s="118">
        <f>E208/G18</f>
        <v>6.627408993576017</v>
      </c>
      <c r="H208" s="773"/>
      <c r="I208" s="1"/>
      <c r="J208" s="1"/>
    </row>
    <row r="209" spans="1:10" ht="53.25" customHeight="1">
      <c r="A209" s="771"/>
      <c r="B209" s="772"/>
      <c r="C209" s="42" t="s">
        <v>94</v>
      </c>
      <c r="D209" s="36" t="s">
        <v>127</v>
      </c>
      <c r="E209" s="25">
        <f>'Прайс рабочий'!K198</f>
        <v>4610</v>
      </c>
      <c r="F209" s="118">
        <f>'Прайс рабочий'!I198/'Экспорт рус долл '!$G$18</f>
        <v>8.1070663811563168</v>
      </c>
      <c r="G209" s="118">
        <f>E209/G18</f>
        <v>9.8715203426124205</v>
      </c>
      <c r="H209" s="773"/>
      <c r="I209" s="1"/>
      <c r="J209" s="1"/>
    </row>
    <row r="210" spans="1:10" ht="53.25" customHeight="1">
      <c r="A210" s="787" t="s">
        <v>137</v>
      </c>
      <c r="B210" s="768"/>
      <c r="C210" s="42" t="s">
        <v>67</v>
      </c>
      <c r="D210" s="36" t="s">
        <v>113</v>
      </c>
      <c r="E210" s="25">
        <f>'Прайс рабочий'!K199</f>
        <v>1492</v>
      </c>
      <c r="F210" s="118">
        <f>'Прайс рабочий'!I199/'Экспорт рус долл '!$G$18</f>
        <v>2.6231263383297643</v>
      </c>
      <c r="G210" s="118">
        <f>E210/G18</f>
        <v>3.1948608137044969</v>
      </c>
      <c r="H210" s="773"/>
      <c r="I210" s="1"/>
      <c r="J210" s="1"/>
    </row>
    <row r="211" spans="1:10" ht="120.75" customHeight="1">
      <c r="A211" s="771"/>
      <c r="B211" s="772"/>
      <c r="C211" s="42" t="s">
        <v>93</v>
      </c>
      <c r="D211" s="36" t="s">
        <v>113</v>
      </c>
      <c r="E211" s="25">
        <f>'Прайс рабочий'!K200</f>
        <v>1534</v>
      </c>
      <c r="F211" s="118">
        <f>'Прайс рабочий'!I200/'Экспорт рус долл '!$G$18</f>
        <v>2.6980728051391862</v>
      </c>
      <c r="G211" s="118">
        <f>E211/G18</f>
        <v>3.2847965738758029</v>
      </c>
      <c r="H211" s="773"/>
      <c r="I211" s="1"/>
      <c r="J211" s="1"/>
    </row>
    <row r="212" spans="1:10" ht="153.75" customHeight="1">
      <c r="A212" s="788" t="s">
        <v>138</v>
      </c>
      <c r="B212" s="766"/>
      <c r="C212" s="42" t="s">
        <v>67</v>
      </c>
      <c r="D212" s="36" t="s">
        <v>113</v>
      </c>
      <c r="E212" s="25">
        <f>'Прайс рабочий'!K201</f>
        <v>2097</v>
      </c>
      <c r="F212" s="118">
        <f>'Прайс рабочий'!I201/'Экспорт рус долл '!$G$18</f>
        <v>3.6873661670235545</v>
      </c>
      <c r="G212" s="118">
        <f>E212/G18</f>
        <v>4.4903640256959312</v>
      </c>
      <c r="H212" s="773"/>
      <c r="I212" s="1"/>
      <c r="J212" s="1"/>
    </row>
    <row r="213" spans="1:10" ht="57" customHeight="1">
      <c r="A213" s="787" t="s">
        <v>139</v>
      </c>
      <c r="B213" s="768"/>
      <c r="C213" s="42" t="s">
        <v>67</v>
      </c>
      <c r="D213" s="36" t="s">
        <v>98</v>
      </c>
      <c r="E213" s="25">
        <f>'Прайс рабочий'!K202</f>
        <v>2768</v>
      </c>
      <c r="F213" s="118">
        <f>'Прайс рабочий'!I202/'Экспорт рус долл '!$G$18</f>
        <v>4.8693790149892937</v>
      </c>
      <c r="G213" s="118">
        <f>E213/G18</f>
        <v>5.9271948608137048</v>
      </c>
      <c r="H213" s="773"/>
      <c r="I213" s="1"/>
      <c r="J213" s="1"/>
    </row>
    <row r="214" spans="1:10" ht="57" customHeight="1">
      <c r="A214" s="769"/>
      <c r="B214" s="770"/>
      <c r="C214" s="42" t="s">
        <v>93</v>
      </c>
      <c r="D214" s="36" t="s">
        <v>98</v>
      </c>
      <c r="E214" s="25">
        <f>'Прайс рабочий'!K203</f>
        <v>8000</v>
      </c>
      <c r="F214" s="118">
        <f>'Прайс рабочий'!I203/'Экспорт рус долл '!$G$18</f>
        <v>6.0021413276231259</v>
      </c>
      <c r="G214" s="118">
        <f>E214/G18</f>
        <v>17.130620985010708</v>
      </c>
      <c r="H214" s="773"/>
      <c r="I214" s="1"/>
      <c r="J214" s="1"/>
    </row>
    <row r="215" spans="1:10" ht="44.25" customHeight="1">
      <c r="A215" s="771"/>
      <c r="B215" s="772"/>
      <c r="C215" s="42" t="s">
        <v>94</v>
      </c>
      <c r="D215" s="36" t="s">
        <v>98</v>
      </c>
      <c r="E215" s="25">
        <f>'Прайс рабочий'!K204</f>
        <v>8000</v>
      </c>
      <c r="F215" s="118">
        <f>'Прайс рабочий'!I204/'Экспорт рус долл '!$G$18</f>
        <v>13.817987152034261</v>
      </c>
      <c r="G215" s="118">
        <f>E215/G18</f>
        <v>17.130620985010708</v>
      </c>
      <c r="H215" s="773"/>
      <c r="I215" s="1"/>
      <c r="J215" s="1"/>
    </row>
    <row r="216" spans="1:10" ht="44.25" customHeight="1">
      <c r="A216" s="787" t="s">
        <v>140</v>
      </c>
      <c r="B216" s="768"/>
      <c r="C216" s="42" t="s">
        <v>67</v>
      </c>
      <c r="D216" s="36" t="s">
        <v>98</v>
      </c>
      <c r="E216" s="25">
        <f>'Прайс рабочий'!K205</f>
        <v>2143</v>
      </c>
      <c r="F216" s="118">
        <f>'Прайс рабочий'!I205/'Экспорт рус долл '!$G$18</f>
        <v>3.7687366167023555</v>
      </c>
      <c r="G216" s="118">
        <f>E216/G18</f>
        <v>4.5888650963597426</v>
      </c>
      <c r="H216" s="773"/>
      <c r="I216" s="1"/>
      <c r="J216" s="1"/>
    </row>
    <row r="217" spans="1:10" ht="44.25" customHeight="1">
      <c r="A217" s="769"/>
      <c r="B217" s="770"/>
      <c r="C217" s="42" t="s">
        <v>93</v>
      </c>
      <c r="D217" s="36" t="s">
        <v>98</v>
      </c>
      <c r="E217" s="25">
        <f>'Прайс рабочий'!K206</f>
        <v>3003</v>
      </c>
      <c r="F217" s="118">
        <f>'Прайс рабочий'!I206/'Экспорт рус долл '!$G$18</f>
        <v>5.2805139186295502</v>
      </c>
      <c r="G217" s="118">
        <f>E217/G18</f>
        <v>6.4304068522483941</v>
      </c>
      <c r="H217" s="773"/>
      <c r="I217" s="1"/>
      <c r="J217" s="1"/>
    </row>
    <row r="218" spans="1:10" ht="93.75" customHeight="1">
      <c r="A218" s="771"/>
      <c r="B218" s="772"/>
      <c r="C218" s="42" t="s">
        <v>94</v>
      </c>
      <c r="D218" s="36" t="s">
        <v>98</v>
      </c>
      <c r="E218" s="25">
        <f>'Прайс рабочий'!K207</f>
        <v>5410</v>
      </c>
      <c r="F218" s="118">
        <f>'Прайс рабочий'!I207/'Экспорт рус долл '!$G$18</f>
        <v>9.5139186295503215</v>
      </c>
      <c r="G218" s="118">
        <f>E218/G18</f>
        <v>11.58458244111349</v>
      </c>
      <c r="H218" s="773"/>
      <c r="I218" s="1"/>
      <c r="J218" s="1"/>
    </row>
    <row r="219" spans="1:10" ht="93.75" customHeight="1">
      <c r="A219" s="787" t="s">
        <v>141</v>
      </c>
      <c r="B219" s="768"/>
      <c r="C219" s="42" t="s">
        <v>67</v>
      </c>
      <c r="D219" s="36" t="s">
        <v>98</v>
      </c>
      <c r="E219" s="25">
        <f>'Прайс рабочий'!K208</f>
        <v>7212</v>
      </c>
      <c r="F219" s="118">
        <f>'Прайс рабочий'!I208/'Экспорт рус долл '!$G$18</f>
        <v>7.865096359743041</v>
      </c>
      <c r="G219" s="118">
        <f>E219/G18</f>
        <v>15.443254817987151</v>
      </c>
      <c r="H219" s="773"/>
      <c r="I219" s="1"/>
      <c r="J219" s="1"/>
    </row>
    <row r="220" spans="1:10" ht="103.5" customHeight="1">
      <c r="A220" s="771"/>
      <c r="B220" s="772"/>
      <c r="C220" s="42" t="s">
        <v>93</v>
      </c>
      <c r="D220" s="36" t="s">
        <v>98</v>
      </c>
      <c r="E220" s="25">
        <f>'Прайс рабочий'!K209</f>
        <v>7212</v>
      </c>
      <c r="F220" s="118">
        <f>'Прайс рабочий'!I209/'Экспорт рус долл '!$G$18</f>
        <v>8.4882226980728053</v>
      </c>
      <c r="G220" s="118">
        <f>E220/G18</f>
        <v>15.443254817987151</v>
      </c>
      <c r="H220" s="773"/>
      <c r="I220" s="1"/>
      <c r="J220" s="1"/>
    </row>
    <row r="221" spans="1:10" ht="40.5" customHeight="1">
      <c r="A221" s="788" t="s">
        <v>142</v>
      </c>
      <c r="B221" s="766"/>
      <c r="C221" s="42" t="s">
        <v>67</v>
      </c>
      <c r="D221" s="36" t="s">
        <v>110</v>
      </c>
      <c r="E221" s="25">
        <f>'Прайс рабочий'!K210</f>
        <v>1562</v>
      </c>
      <c r="F221" s="118">
        <f>'Прайс рабочий'!I210/'Экспорт рус долл '!$G$18</f>
        <v>2.7473233404710919</v>
      </c>
      <c r="G221" s="118">
        <f>E221/G18</f>
        <v>3.3447537473233404</v>
      </c>
      <c r="H221" s="773"/>
      <c r="I221" s="1"/>
      <c r="J221" s="1"/>
    </row>
    <row r="222" spans="1:10" ht="40.5" customHeight="1">
      <c r="A222" s="787" t="s">
        <v>143</v>
      </c>
      <c r="B222" s="768"/>
      <c r="C222" s="42" t="s">
        <v>67</v>
      </c>
      <c r="D222" s="36" t="s">
        <v>113</v>
      </c>
      <c r="E222" s="25">
        <f>'Прайс рабочий'!K211</f>
        <v>2121</v>
      </c>
      <c r="F222" s="118">
        <f>'Прайс рабочий'!I211/'Экспорт рус долл '!$G$18</f>
        <v>4.2184154175588864</v>
      </c>
      <c r="G222" s="118">
        <f>E222/G18</f>
        <v>4.5417558886509637</v>
      </c>
      <c r="H222" s="773"/>
      <c r="I222" s="1"/>
      <c r="J222" s="1"/>
    </row>
    <row r="223" spans="1:10" ht="40.5" customHeight="1">
      <c r="A223" s="769"/>
      <c r="B223" s="770"/>
      <c r="C223" s="42" t="s">
        <v>93</v>
      </c>
      <c r="D223" s="36" t="s">
        <v>113</v>
      </c>
      <c r="E223" s="25">
        <f>'Прайс рабочий'!K212</f>
        <v>2147</v>
      </c>
      <c r="F223" s="118">
        <f>'Прайс рабочий'!I212/'Экспорт рус долл '!$G$18</f>
        <v>4.2698072805139189</v>
      </c>
      <c r="G223" s="118">
        <f>E223/G18</f>
        <v>4.597430406852248</v>
      </c>
      <c r="H223" s="773"/>
      <c r="I223" s="1"/>
      <c r="J223" s="1"/>
    </row>
    <row r="224" spans="1:10" ht="51" customHeight="1">
      <c r="A224" s="771"/>
      <c r="B224" s="772"/>
      <c r="C224" s="42" t="s">
        <v>94</v>
      </c>
      <c r="D224" s="36" t="s">
        <v>92</v>
      </c>
      <c r="E224" s="25">
        <f>'Прайс рабочий'!K213</f>
        <v>5187</v>
      </c>
      <c r="F224" s="118">
        <f>'Прайс рабочий'!I213/'Экспорт рус долл '!$G$18</f>
        <v>10.314775160599572</v>
      </c>
      <c r="G224" s="118">
        <f>E224/G18</f>
        <v>11.107066381156317</v>
      </c>
      <c r="H224" s="773"/>
      <c r="I224" s="1"/>
      <c r="J224" s="1"/>
    </row>
    <row r="225" spans="1:10" ht="51" customHeight="1">
      <c r="A225" s="787" t="s">
        <v>144</v>
      </c>
      <c r="B225" s="768"/>
      <c r="C225" s="42" t="s">
        <v>67</v>
      </c>
      <c r="D225" s="36" t="s">
        <v>113</v>
      </c>
      <c r="E225" s="25">
        <f>'Прайс рабочий'!K214</f>
        <v>1252</v>
      </c>
      <c r="F225" s="118">
        <f>'Прайс рабочий'!I214/'Экспорт рус долл '!$G$18</f>
        <v>2.4903640256959316</v>
      </c>
      <c r="G225" s="118">
        <f>E225/G18</f>
        <v>2.6809421841541754</v>
      </c>
      <c r="H225" s="773"/>
      <c r="I225" s="1"/>
      <c r="J225" s="1"/>
    </row>
    <row r="226" spans="1:10" ht="28.5" customHeight="1">
      <c r="A226" s="771"/>
      <c r="B226" s="772"/>
      <c r="C226" s="42" t="s">
        <v>93</v>
      </c>
      <c r="D226" s="36" t="s">
        <v>113</v>
      </c>
      <c r="E226" s="25">
        <f>'Прайс рабочий'!K215</f>
        <v>1285</v>
      </c>
      <c r="F226" s="118">
        <f>'Прайс рабочий'!I215/'Экспорт рус долл '!$G$18</f>
        <v>2.5524625267665955</v>
      </c>
      <c r="G226" s="118">
        <f>E226/G18</f>
        <v>2.7516059957173447</v>
      </c>
      <c r="H226" s="774"/>
      <c r="I226" s="1"/>
      <c r="J226" s="1"/>
    </row>
    <row r="227" spans="1:10" ht="18" customHeight="1">
      <c r="A227" s="603" t="s">
        <v>145</v>
      </c>
      <c r="B227" s="765"/>
      <c r="C227" s="765"/>
      <c r="D227" s="766"/>
      <c r="E227" s="43"/>
      <c r="F227" s="117"/>
      <c r="G227" s="117"/>
      <c r="H227" s="19"/>
      <c r="I227" s="41"/>
      <c r="J227" s="41"/>
    </row>
    <row r="228" spans="1:10" ht="38.25" customHeight="1">
      <c r="A228" s="647" t="s">
        <v>100</v>
      </c>
      <c r="B228" s="765"/>
      <c r="C228" s="765"/>
      <c r="D228" s="766"/>
      <c r="E228" s="44"/>
      <c r="F228" s="119"/>
      <c r="G228" s="119"/>
      <c r="H228" s="694"/>
      <c r="I228" s="1"/>
      <c r="J228" s="1"/>
    </row>
    <row r="229" spans="1:10" ht="38.25" customHeight="1">
      <c r="A229" s="672" t="s">
        <v>146</v>
      </c>
      <c r="B229" s="768"/>
      <c r="C229" s="42" t="s">
        <v>71</v>
      </c>
      <c r="D229" s="36" t="s">
        <v>127</v>
      </c>
      <c r="E229" s="25">
        <f>'Прайс рабочий'!K218</f>
        <v>952</v>
      </c>
      <c r="F229" s="118">
        <f>'Прайс рабочий'!I218/'Экспорт рус долл '!$G$18</f>
        <v>1.7130620985010707</v>
      </c>
      <c r="G229" s="118">
        <f>E229/G18</f>
        <v>2.0385438972162739</v>
      </c>
      <c r="H229" s="773"/>
      <c r="I229" s="1"/>
      <c r="J229" s="1"/>
    </row>
    <row r="230" spans="1:10" ht="36" customHeight="1">
      <c r="A230" s="771"/>
      <c r="B230" s="772"/>
      <c r="C230" s="42" t="s">
        <v>67</v>
      </c>
      <c r="D230" s="36" t="s">
        <v>127</v>
      </c>
      <c r="E230" s="25">
        <f>'Прайс рабочий'!K219</f>
        <v>1044</v>
      </c>
      <c r="F230" s="118">
        <f>'Прайс рабочий'!I219/'Экспорт рус долл '!$G$18</f>
        <v>1.9700214132762313</v>
      </c>
      <c r="G230" s="118">
        <f>E230/G18</f>
        <v>2.2355460385438972</v>
      </c>
      <c r="H230" s="773"/>
      <c r="I230" s="1"/>
      <c r="J230" s="1"/>
    </row>
    <row r="231" spans="1:10" ht="36" customHeight="1">
      <c r="A231" s="785" t="s">
        <v>147</v>
      </c>
      <c r="B231" s="768"/>
      <c r="C231" s="42" t="s">
        <v>71</v>
      </c>
      <c r="D231" s="36" t="s">
        <v>127</v>
      </c>
      <c r="E231" s="25">
        <f>'Прайс рабочий'!K220</f>
        <v>827</v>
      </c>
      <c r="F231" s="118">
        <f>'Прайс рабочий'!I220/'Экспорт рус долл '!$G$18</f>
        <v>1.4989293361884368</v>
      </c>
      <c r="G231" s="118">
        <f>E231/G18</f>
        <v>1.7708779443254818</v>
      </c>
      <c r="H231" s="773"/>
      <c r="I231" s="1"/>
      <c r="J231" s="1"/>
    </row>
    <row r="232" spans="1:10" ht="40.5" customHeight="1">
      <c r="A232" s="771"/>
      <c r="B232" s="772"/>
      <c r="C232" s="42" t="s">
        <v>67</v>
      </c>
      <c r="D232" s="36" t="s">
        <v>127</v>
      </c>
      <c r="E232" s="25">
        <f>'Прайс рабочий'!K221</f>
        <v>911</v>
      </c>
      <c r="F232" s="118">
        <f>'Прайс рабочий'!I221/'Экспорт рус долл '!$G$18</f>
        <v>1.7130620985010707</v>
      </c>
      <c r="G232" s="118">
        <f>E232/G18</f>
        <v>1.9507494646680943</v>
      </c>
      <c r="H232" s="773"/>
      <c r="I232" s="1"/>
      <c r="J232" s="1"/>
    </row>
    <row r="233" spans="1:10" ht="40.5" customHeight="1">
      <c r="A233" s="787" t="s">
        <v>148</v>
      </c>
      <c r="B233" s="768"/>
      <c r="C233" s="42" t="s">
        <v>71</v>
      </c>
      <c r="D233" s="36" t="s">
        <v>69</v>
      </c>
      <c r="E233" s="25">
        <f>'Прайс рабочий'!K222</f>
        <v>325</v>
      </c>
      <c r="F233" s="118">
        <f>'Прайс рабочий'!I222/'Экспорт рус долл '!$G$18</f>
        <v>0.59528907922912211</v>
      </c>
      <c r="G233" s="118">
        <f>E233/G18</f>
        <v>0.69593147751605999</v>
      </c>
      <c r="H233" s="773"/>
      <c r="I233" s="1"/>
      <c r="J233" s="1"/>
    </row>
    <row r="234" spans="1:10" ht="72" customHeight="1">
      <c r="A234" s="771"/>
      <c r="B234" s="772"/>
      <c r="C234" s="42" t="s">
        <v>67</v>
      </c>
      <c r="D234" s="36" t="s">
        <v>69</v>
      </c>
      <c r="E234" s="25">
        <f>'Прайс рабочий'!K223</f>
        <v>417</v>
      </c>
      <c r="F234" s="118">
        <f>'Прайс рабочий'!I223/'Экспорт рус долл '!$G$18</f>
        <v>0.76445396145610278</v>
      </c>
      <c r="G234" s="118">
        <f>E234/G18</f>
        <v>0.89293361884368305</v>
      </c>
      <c r="H234" s="773"/>
      <c r="I234" s="1"/>
      <c r="J234" s="1"/>
    </row>
    <row r="235" spans="1:10" ht="121.5" customHeight="1">
      <c r="A235" s="721" t="s">
        <v>149</v>
      </c>
      <c r="B235" s="766"/>
      <c r="C235" s="32" t="s">
        <v>150</v>
      </c>
      <c r="D235" s="36"/>
      <c r="E235" s="25">
        <f>'Прайс рабочий'!K224</f>
        <v>270</v>
      </c>
      <c r="F235" s="118">
        <f>'Прайс рабочий'!I224/'Экспорт рус долл '!$G$18</f>
        <v>0.53533190578158463</v>
      </c>
      <c r="G235" s="118">
        <f>E235/G18</f>
        <v>0.57815845824411138</v>
      </c>
      <c r="H235" s="773"/>
      <c r="I235" s="1"/>
      <c r="J235" s="1"/>
    </row>
    <row r="236" spans="1:10" ht="136.5" customHeight="1">
      <c r="A236" s="788" t="s">
        <v>151</v>
      </c>
      <c r="B236" s="766"/>
      <c r="C236" s="42" t="s">
        <v>152</v>
      </c>
      <c r="D236" s="36" t="s">
        <v>86</v>
      </c>
      <c r="E236" s="25">
        <f>'Прайс рабочий'!K225</f>
        <v>2758</v>
      </c>
      <c r="F236" s="118">
        <f>'Прайс рабочий'!I225/'Экспорт рус долл '!$G$18</f>
        <v>4.8479657387580302</v>
      </c>
      <c r="G236" s="118">
        <f>E236/G18</f>
        <v>5.9057815845824413</v>
      </c>
      <c r="H236" s="773"/>
      <c r="I236" s="41"/>
      <c r="J236" s="41"/>
    </row>
    <row r="237" spans="1:10" ht="18">
      <c r="A237" s="670" t="s">
        <v>104</v>
      </c>
      <c r="B237" s="765"/>
      <c r="C237" s="765"/>
      <c r="D237" s="766"/>
      <c r="E237" s="44"/>
      <c r="F237" s="119"/>
      <c r="G237" s="119"/>
      <c r="H237" s="773"/>
      <c r="I237" s="41"/>
      <c r="J237" s="41"/>
    </row>
    <row r="238" spans="1:10" ht="98.25" customHeight="1">
      <c r="A238" s="723" t="s">
        <v>153</v>
      </c>
      <c r="B238" s="766"/>
      <c r="C238" s="42" t="s">
        <v>154</v>
      </c>
      <c r="D238" s="45"/>
      <c r="E238" s="25">
        <f>'Прайс рабочий'!K227</f>
        <v>778</v>
      </c>
      <c r="F238" s="118">
        <f>'Прайс рабочий'!I227/'Экспорт рус долл '!$G$18</f>
        <v>1.3083511777301928</v>
      </c>
      <c r="G238" s="118">
        <f>E238/G18</f>
        <v>1.6659528907922911</v>
      </c>
      <c r="H238" s="773"/>
      <c r="I238" s="1"/>
      <c r="J238" s="1"/>
    </row>
    <row r="239" spans="1:10" ht="39.75" customHeight="1">
      <c r="A239" s="785" t="s">
        <v>155</v>
      </c>
      <c r="B239" s="768"/>
      <c r="C239" s="42" t="s">
        <v>71</v>
      </c>
      <c r="D239" s="36" t="s">
        <v>156</v>
      </c>
      <c r="E239" s="25">
        <f>'Прайс рабочий'!K228</f>
        <v>983</v>
      </c>
      <c r="F239" s="118">
        <f>'Прайс рабочий'!I228/'Экспорт рус долл '!$G$18</f>
        <v>1.8629550321199144</v>
      </c>
      <c r="G239" s="118">
        <f>E239/G18</f>
        <v>2.1049250535331905</v>
      </c>
      <c r="H239" s="773"/>
      <c r="I239" s="1"/>
      <c r="J239" s="1"/>
    </row>
    <row r="240" spans="1:10" ht="59.25" customHeight="1">
      <c r="A240" s="771"/>
      <c r="B240" s="772"/>
      <c r="C240" s="42" t="s">
        <v>67</v>
      </c>
      <c r="D240" s="36" t="s">
        <v>156</v>
      </c>
      <c r="E240" s="25">
        <f>'Прайс рабочий'!K229</f>
        <v>1084</v>
      </c>
      <c r="F240" s="118">
        <f>'Прайс рабочий'!I229/'Экспорт рус долл '!$G$18</f>
        <v>2.0985010706638114</v>
      </c>
      <c r="G240" s="118">
        <f>E240/G18</f>
        <v>2.321199143468951</v>
      </c>
      <c r="H240" s="773"/>
      <c r="I240" s="1"/>
      <c r="J240" s="1"/>
    </row>
    <row r="241" spans="1:10" ht="59.25" customHeight="1">
      <c r="A241" s="785" t="s">
        <v>157</v>
      </c>
      <c r="B241" s="768"/>
      <c r="C241" s="42" t="s">
        <v>71</v>
      </c>
      <c r="D241" s="36" t="s">
        <v>72</v>
      </c>
      <c r="E241" s="25">
        <f>'Прайс рабочий'!K230</f>
        <v>683</v>
      </c>
      <c r="F241" s="118">
        <f>'Прайс рабочий'!I230/'Экспорт рус долл '!$G$18</f>
        <v>1.3576017130620985</v>
      </c>
      <c r="G241" s="118">
        <f>E241/G18</f>
        <v>1.462526766595289</v>
      </c>
      <c r="H241" s="773"/>
      <c r="I241" s="1"/>
      <c r="J241" s="1"/>
    </row>
    <row r="242" spans="1:10" ht="65.25" customHeight="1">
      <c r="A242" s="771"/>
      <c r="B242" s="772"/>
      <c r="C242" s="42" t="s">
        <v>67</v>
      </c>
      <c r="D242" s="36" t="s">
        <v>72</v>
      </c>
      <c r="E242" s="25">
        <f>'Прайс рабочий'!K231</f>
        <v>819</v>
      </c>
      <c r="F242" s="118">
        <f>'Прайс рабочий'!I231/'Экспорт рус долл '!$G$18</f>
        <v>1.6295503211991436</v>
      </c>
      <c r="G242" s="118">
        <f>E242/G18</f>
        <v>1.753747323340471</v>
      </c>
      <c r="H242" s="773"/>
      <c r="I242" s="1"/>
      <c r="J242" s="1"/>
    </row>
    <row r="243" spans="1:10" ht="65.25" customHeight="1">
      <c r="A243" s="785" t="s">
        <v>158</v>
      </c>
      <c r="B243" s="768"/>
      <c r="C243" s="42" t="s">
        <v>71</v>
      </c>
      <c r="D243" s="36" t="s">
        <v>72</v>
      </c>
      <c r="E243" s="25">
        <f>'Прайс рабочий'!K232</f>
        <v>1583</v>
      </c>
      <c r="F243" s="118">
        <f>'Прайс рабочий'!I232/'Экспорт рус долл '!$G$18</f>
        <v>1.4946466809421841</v>
      </c>
      <c r="G243" s="118">
        <f>E243/G18</f>
        <v>3.3897216274089934</v>
      </c>
      <c r="H243" s="773"/>
      <c r="I243" s="1"/>
      <c r="J243" s="1"/>
    </row>
    <row r="244" spans="1:10" ht="66" customHeight="1">
      <c r="A244" s="771"/>
      <c r="B244" s="772"/>
      <c r="C244" s="42" t="s">
        <v>67</v>
      </c>
      <c r="D244" s="36" t="s">
        <v>72</v>
      </c>
      <c r="E244" s="25">
        <f>'Прайс рабочий'!K233</f>
        <v>1583</v>
      </c>
      <c r="F244" s="118">
        <f>'Прайс рабочий'!I233/'Экспорт рус долл '!$G$18</f>
        <v>1.6680942184154175</v>
      </c>
      <c r="G244" s="118">
        <f>E244/G18</f>
        <v>3.3897216274089934</v>
      </c>
      <c r="H244" s="773"/>
      <c r="I244" s="1"/>
      <c r="J244" s="1"/>
    </row>
    <row r="245" spans="1:10" ht="48" customHeight="1">
      <c r="A245" s="785" t="s">
        <v>159</v>
      </c>
      <c r="B245" s="768"/>
      <c r="C245" s="42" t="s">
        <v>71</v>
      </c>
      <c r="D245" s="36" t="s">
        <v>72</v>
      </c>
      <c r="E245" s="25">
        <f>'Прайс рабочий'!K234</f>
        <v>573</v>
      </c>
      <c r="F245" s="118">
        <f>'Прайс рабочий'!I234/'Экспорт рус долл '!$G$18</f>
        <v>1.0942184154175589</v>
      </c>
      <c r="G245" s="118">
        <f>E245/G18</f>
        <v>1.2269807280513918</v>
      </c>
      <c r="H245" s="773"/>
      <c r="I245" s="1"/>
      <c r="J245" s="1"/>
    </row>
    <row r="246" spans="1:10" ht="54" customHeight="1">
      <c r="A246" s="771"/>
      <c r="B246" s="772"/>
      <c r="C246" s="42" t="s">
        <v>67</v>
      </c>
      <c r="D246" s="36" t="s">
        <v>72</v>
      </c>
      <c r="E246" s="25">
        <f>'Прайс рабочий'!K235</f>
        <v>634</v>
      </c>
      <c r="F246" s="118">
        <f>'Прайс рабочий'!I235/'Экспорт рус долл '!$G$18</f>
        <v>1.2612419700214133</v>
      </c>
      <c r="G246" s="118">
        <f>E246/G18</f>
        <v>1.3576017130620985</v>
      </c>
      <c r="H246" s="773"/>
      <c r="I246" s="49"/>
      <c r="J246" s="49"/>
    </row>
    <row r="247" spans="1:10" ht="47.25" customHeight="1">
      <c r="A247" s="785" t="s">
        <v>160</v>
      </c>
      <c r="B247" s="768"/>
      <c r="C247" s="42" t="s">
        <v>67</v>
      </c>
      <c r="D247" s="36" t="s">
        <v>86</v>
      </c>
      <c r="E247" s="25">
        <f>'Прайс рабочий'!K236</f>
        <v>1092</v>
      </c>
      <c r="F247" s="118">
        <f>'Прайс рабочий'!I236/'Экспорт рус долл '!$G$18</f>
        <v>2.0877944325481801</v>
      </c>
      <c r="G247" s="118">
        <f>E247/G18</f>
        <v>2.3383297644539613</v>
      </c>
      <c r="H247" s="773"/>
      <c r="I247" s="49"/>
      <c r="J247" s="49"/>
    </row>
    <row r="248" spans="1:10" ht="51" customHeight="1">
      <c r="A248" s="771"/>
      <c r="B248" s="772"/>
      <c r="C248" s="42" t="s">
        <v>93</v>
      </c>
      <c r="D248" s="36" t="s">
        <v>86</v>
      </c>
      <c r="E248" s="25">
        <f>'Прайс рабочий'!K237</f>
        <v>1191</v>
      </c>
      <c r="F248" s="118">
        <f>'Прайс рабочий'!I237/'Экспорт рус долл '!$G$18</f>
        <v>2.2762312633832975</v>
      </c>
      <c r="G248" s="118">
        <f>E248/G18</f>
        <v>2.5503211991434691</v>
      </c>
      <c r="H248" s="773"/>
      <c r="I248" s="49"/>
      <c r="J248" s="49"/>
    </row>
    <row r="249" spans="1:10" ht="51" customHeight="1">
      <c r="A249" s="785" t="s">
        <v>161</v>
      </c>
      <c r="B249" s="768"/>
      <c r="C249" s="42" t="s">
        <v>71</v>
      </c>
      <c r="D249" s="36" t="s">
        <v>86</v>
      </c>
      <c r="E249" s="25">
        <f>'Прайс рабочий'!K238</f>
        <v>1078</v>
      </c>
      <c r="F249" s="118">
        <f>'Прайс рабочий'!I238/'Экспорт рус долл '!$G$18</f>
        <v>2.0599571734475375</v>
      </c>
      <c r="G249" s="118">
        <f>E249/G18</f>
        <v>2.3083511777301928</v>
      </c>
      <c r="H249" s="773"/>
      <c r="I249" s="49"/>
      <c r="J249" s="49"/>
    </row>
    <row r="250" spans="1:10" ht="54" customHeight="1">
      <c r="A250" s="771"/>
      <c r="B250" s="772"/>
      <c r="C250" s="42" t="s">
        <v>67</v>
      </c>
      <c r="D250" s="36" t="s">
        <v>156</v>
      </c>
      <c r="E250" s="25">
        <f>'Прайс рабочий'!K239</f>
        <v>1203</v>
      </c>
      <c r="F250" s="118">
        <f>'Прайс рабочий'!I239/'Экспорт рус долл '!$G$18</f>
        <v>2.3040685224839401</v>
      </c>
      <c r="G250" s="118">
        <f>E250/G18</f>
        <v>2.5760171306209849</v>
      </c>
      <c r="H250" s="773"/>
      <c r="I250" s="1"/>
      <c r="J250" s="1"/>
    </row>
    <row r="251" spans="1:10" ht="49.5" customHeight="1">
      <c r="A251" s="785" t="s">
        <v>162</v>
      </c>
      <c r="B251" s="768"/>
      <c r="C251" s="42" t="s">
        <v>71</v>
      </c>
      <c r="D251" s="36" t="s">
        <v>156</v>
      </c>
      <c r="E251" s="25">
        <f>'Прайс рабочий'!K240</f>
        <v>1219</v>
      </c>
      <c r="F251" s="118">
        <f>'Прайс рабочий'!I240/'Экспорт рус долл '!$G$18</f>
        <v>2.3297644539614559</v>
      </c>
      <c r="G251" s="118">
        <f>E251/G18</f>
        <v>2.6102783725910066</v>
      </c>
      <c r="H251" s="773"/>
      <c r="I251" s="1"/>
      <c r="J251" s="1"/>
    </row>
    <row r="252" spans="1:10" ht="69.75" customHeight="1">
      <c r="A252" s="771"/>
      <c r="B252" s="772"/>
      <c r="C252" s="42" t="s">
        <v>67</v>
      </c>
      <c r="D252" s="36" t="s">
        <v>156</v>
      </c>
      <c r="E252" s="25">
        <f>'Прайс рабочий'!K241</f>
        <v>1357</v>
      </c>
      <c r="F252" s="118">
        <f>'Прайс рабочий'!I241/'Экспорт рус долл '!$G$18</f>
        <v>2.5931477516059958</v>
      </c>
      <c r="G252" s="118">
        <f>E252/G18</f>
        <v>2.9057815845824413</v>
      </c>
      <c r="H252" s="773"/>
      <c r="I252" s="1"/>
      <c r="J252" s="1"/>
    </row>
    <row r="253" spans="1:10" ht="69.75" customHeight="1">
      <c r="A253" s="785" t="s">
        <v>163</v>
      </c>
      <c r="B253" s="768"/>
      <c r="C253" s="42" t="s">
        <v>71</v>
      </c>
      <c r="D253" s="36" t="s">
        <v>92</v>
      </c>
      <c r="E253" s="25">
        <f>'Прайс рабочий'!K242</f>
        <v>1631</v>
      </c>
      <c r="F253" s="118">
        <f>'Прайс рабочий'!I242/'Экспорт рус долл '!$G$18</f>
        <v>2.8672376873661669</v>
      </c>
      <c r="G253" s="118">
        <f>E253/G18</f>
        <v>3.492505353319058</v>
      </c>
      <c r="H253" s="773"/>
      <c r="I253" s="1"/>
      <c r="J253" s="1"/>
    </row>
    <row r="254" spans="1:10" ht="95.25" customHeight="1">
      <c r="A254" s="771"/>
      <c r="B254" s="772"/>
      <c r="C254" s="42" t="s">
        <v>67</v>
      </c>
      <c r="D254" s="36" t="s">
        <v>92</v>
      </c>
      <c r="E254" s="25">
        <f>'Прайс рабочий'!K243</f>
        <v>1799</v>
      </c>
      <c r="F254" s="118">
        <f>'Прайс рабочий'!I243/'Экспорт рус долл '!$G$18</f>
        <v>3.1627408993576016</v>
      </c>
      <c r="G254" s="118">
        <f>E254/G18</f>
        <v>3.8522483940042829</v>
      </c>
      <c r="H254" s="773"/>
      <c r="I254" s="1"/>
      <c r="J254" s="1"/>
    </row>
    <row r="255" spans="1:10" ht="94.5" customHeight="1">
      <c r="A255" s="786" t="s">
        <v>164</v>
      </c>
      <c r="B255" s="766"/>
      <c r="C255" s="42"/>
      <c r="D255" s="36" t="s">
        <v>69</v>
      </c>
      <c r="E255" s="25">
        <f>'Прайс рабочий'!K244</f>
        <v>560</v>
      </c>
      <c r="F255" s="118">
        <f>'Прайс рабочий'!I244/'Экспорт рус долл '!$G$18</f>
        <v>1.1134903640256959</v>
      </c>
      <c r="G255" s="118">
        <f>E255/G18</f>
        <v>1.1991434689507494</v>
      </c>
      <c r="H255" s="773"/>
      <c r="I255" s="1"/>
      <c r="J255" s="1"/>
    </row>
    <row r="256" spans="1:10" ht="111" customHeight="1">
      <c r="A256" s="786" t="s">
        <v>165</v>
      </c>
      <c r="B256" s="766"/>
      <c r="C256" s="42"/>
      <c r="D256" s="36" t="s">
        <v>69</v>
      </c>
      <c r="E256" s="25">
        <f>'Прайс рабочий'!K245</f>
        <v>457</v>
      </c>
      <c r="F256" s="118">
        <f>'Прайс рабочий'!I245/'Экспорт рус долл '!$G$18</f>
        <v>0.90792291220556742</v>
      </c>
      <c r="G256" s="118">
        <f>E256/G18</f>
        <v>0.97858672376873657</v>
      </c>
      <c r="H256" s="773"/>
      <c r="I256" s="1"/>
      <c r="J256" s="1"/>
    </row>
    <row r="257" spans="1:10" ht="60.75" customHeight="1">
      <c r="A257" s="785" t="s">
        <v>166</v>
      </c>
      <c r="B257" s="768"/>
      <c r="C257" s="42" t="s">
        <v>71</v>
      </c>
      <c r="D257" s="36" t="s">
        <v>127</v>
      </c>
      <c r="E257" s="25">
        <f>'Прайс рабочий'!K246</f>
        <v>1716</v>
      </c>
      <c r="F257" s="118">
        <f>'Прайс рабочий'!I246/'Экспорт рус долл '!$G$18</f>
        <v>3.2805139186295502</v>
      </c>
      <c r="G257" s="118">
        <f>E257/G18</f>
        <v>3.6745182012847968</v>
      </c>
      <c r="H257" s="773"/>
      <c r="I257" s="1"/>
      <c r="J257" s="1"/>
    </row>
    <row r="258" spans="1:10" ht="128.25" customHeight="1">
      <c r="A258" s="771"/>
      <c r="B258" s="772"/>
      <c r="C258" s="42" t="s">
        <v>67</v>
      </c>
      <c r="D258" s="36" t="s">
        <v>127</v>
      </c>
      <c r="E258" s="25">
        <f>'Прайс рабочий'!K247</f>
        <v>1940</v>
      </c>
      <c r="F258" s="118">
        <f>'Прайс рабочий'!I247/'Экспорт рус долл '!$G$18</f>
        <v>3.4089935760171306</v>
      </c>
      <c r="G258" s="118">
        <f>E258/G18</f>
        <v>4.1541755888650966</v>
      </c>
      <c r="H258" s="773"/>
      <c r="I258" s="1"/>
      <c r="J258" s="1"/>
    </row>
    <row r="259" spans="1:10" ht="145.5" customHeight="1">
      <c r="A259" s="786" t="s">
        <v>167</v>
      </c>
      <c r="B259" s="766"/>
      <c r="C259" s="42" t="s">
        <v>67</v>
      </c>
      <c r="D259" s="36" t="s">
        <v>86</v>
      </c>
      <c r="E259" s="25">
        <f>'Прайс рабочий'!K248</f>
        <v>4120</v>
      </c>
      <c r="F259" s="118">
        <f>'Прайс рабочий'!I248/'Экспорт рус долл '!$G$18</f>
        <v>4.179871520342612</v>
      </c>
      <c r="G259" s="118">
        <f>E259/G18</f>
        <v>8.8222698072805148</v>
      </c>
      <c r="H259" s="774"/>
      <c r="I259" s="1"/>
      <c r="J259" s="1"/>
    </row>
    <row r="260" spans="1:10" ht="18" customHeight="1">
      <c r="A260" s="603" t="s">
        <v>168</v>
      </c>
      <c r="B260" s="765"/>
      <c r="C260" s="765"/>
      <c r="D260" s="766"/>
      <c r="E260" s="43"/>
      <c r="F260" s="117"/>
      <c r="G260" s="117"/>
      <c r="H260" s="19"/>
      <c r="I260" s="41"/>
      <c r="J260" s="41"/>
    </row>
    <row r="261" spans="1:10" ht="18" customHeight="1">
      <c r="A261" s="647" t="s">
        <v>104</v>
      </c>
      <c r="B261" s="765"/>
      <c r="C261" s="765"/>
      <c r="D261" s="766"/>
      <c r="E261" s="44"/>
      <c r="F261" s="119"/>
      <c r="G261" s="119"/>
      <c r="H261" s="694"/>
      <c r="I261" s="31"/>
      <c r="J261" s="31"/>
    </row>
    <row r="262" spans="1:10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25">
        <f>'Прайс рабочий'!K251</f>
        <v>150</v>
      </c>
      <c r="F262" s="118">
        <f>'Прайс рабочий'!I251/'Экспорт рус долл '!$G$18</f>
        <v>0.29764453961456105</v>
      </c>
      <c r="G262" s="118">
        <f>E262/G18</f>
        <v>0.32119914346895073</v>
      </c>
      <c r="H262" s="773"/>
      <c r="I262" s="31"/>
      <c r="J262" s="31"/>
    </row>
    <row r="263" spans="1:10" ht="18" customHeight="1">
      <c r="A263" s="773"/>
      <c r="B263" s="773"/>
      <c r="C263" s="32" t="s">
        <v>118</v>
      </c>
      <c r="D263" s="773"/>
      <c r="E263" s="25">
        <f>'Прайс рабочий'!K252</f>
        <v>160</v>
      </c>
      <c r="F263" s="118">
        <f>'Прайс рабочий'!I252/'Экспорт рус долл '!$G$18</f>
        <v>0.31691648822269808</v>
      </c>
      <c r="G263" s="118">
        <f>E263/G18</f>
        <v>0.34261241970021411</v>
      </c>
      <c r="H263" s="773"/>
      <c r="I263" s="31"/>
      <c r="J263" s="31"/>
    </row>
    <row r="264" spans="1:10" ht="18" customHeight="1">
      <c r="A264" s="774"/>
      <c r="B264" s="774"/>
      <c r="C264" s="32" t="s">
        <v>94</v>
      </c>
      <c r="D264" s="773"/>
      <c r="E264" s="25">
        <f>'Прайс рабочий'!K253</f>
        <v>384</v>
      </c>
      <c r="F264" s="118">
        <f>'Прайс рабочий'!I253/'Экспорт рус долл '!$G$18</f>
        <v>0.76231263383297643</v>
      </c>
      <c r="G264" s="118">
        <f>E264/G18</f>
        <v>0.82226980728051391</v>
      </c>
      <c r="H264" s="773"/>
      <c r="I264" s="31"/>
      <c r="J264" s="31"/>
    </row>
    <row r="265" spans="1:10" ht="18" customHeight="1">
      <c r="A265" s="677" t="s">
        <v>171</v>
      </c>
      <c r="B265" s="793" t="s">
        <v>172</v>
      </c>
      <c r="C265" s="32" t="s">
        <v>67</v>
      </c>
      <c r="D265" s="773"/>
      <c r="E265" s="25">
        <f>'Прайс рабочий'!K254</f>
        <v>230</v>
      </c>
      <c r="F265" s="118">
        <f>'Прайс рабочий'!I254/'Экспорт рус долл '!$G$18</f>
        <v>0.45824411134903642</v>
      </c>
      <c r="G265" s="118">
        <f>E265/G18</f>
        <v>0.49250535331905781</v>
      </c>
      <c r="H265" s="773"/>
      <c r="I265" s="31"/>
      <c r="J265" s="31"/>
    </row>
    <row r="266" spans="1:10" ht="18" customHeight="1">
      <c r="A266" s="773"/>
      <c r="B266" s="773"/>
      <c r="C266" s="32" t="s">
        <v>118</v>
      </c>
      <c r="D266" s="773"/>
      <c r="E266" s="25">
        <f>'Прайс рабочий'!K255</f>
        <v>245</v>
      </c>
      <c r="F266" s="118">
        <f>'Прайс рабочий'!I255/'Экспорт рус долл '!$G$18</f>
        <v>0.48608137044967881</v>
      </c>
      <c r="G266" s="118">
        <f>E266/G18</f>
        <v>0.52462526766595285</v>
      </c>
      <c r="H266" s="773"/>
      <c r="I266" s="31"/>
      <c r="J266" s="31"/>
    </row>
    <row r="267" spans="1:10" ht="18" customHeight="1">
      <c r="A267" s="774"/>
      <c r="B267" s="774"/>
      <c r="C267" s="32" t="s">
        <v>94</v>
      </c>
      <c r="D267" s="773"/>
      <c r="E267" s="25">
        <f>'Прайс рабочий'!K256</f>
        <v>782</v>
      </c>
      <c r="F267" s="118">
        <f>'Прайс рабочий'!I256/'Экспорт рус долл '!$G$18</f>
        <v>1.556745182012848</v>
      </c>
      <c r="G267" s="118">
        <f>E267/G18</f>
        <v>1.6745182012847966</v>
      </c>
      <c r="H267" s="773"/>
      <c r="I267" s="31"/>
      <c r="J267" s="31"/>
    </row>
    <row r="268" spans="1:10" ht="18" customHeight="1">
      <c r="A268" s="677" t="s">
        <v>173</v>
      </c>
      <c r="B268" s="793" t="s">
        <v>174</v>
      </c>
      <c r="C268" s="32" t="s">
        <v>67</v>
      </c>
      <c r="D268" s="773"/>
      <c r="E268" s="25">
        <f>'Прайс рабочий'!K257</f>
        <v>343</v>
      </c>
      <c r="F268" s="118">
        <f>'Прайс рабочий'!I257/'Экспорт рус долл '!$G$18</f>
        <v>0.68094218415417562</v>
      </c>
      <c r="G268" s="118">
        <f>E268/G18</f>
        <v>0.73447537473233404</v>
      </c>
      <c r="H268" s="773"/>
      <c r="I268" s="1"/>
      <c r="J268" s="1"/>
    </row>
    <row r="269" spans="1:10" ht="18" customHeight="1">
      <c r="A269" s="773"/>
      <c r="B269" s="773"/>
      <c r="C269" s="32" t="s">
        <v>118</v>
      </c>
      <c r="D269" s="773"/>
      <c r="E269" s="25">
        <f>'Прайс рабочий'!K258</f>
        <v>381</v>
      </c>
      <c r="F269" s="118">
        <f>'Прайс рабочий'!I258/'Экспорт рус долл '!$G$18</f>
        <v>0.75802997858672372</v>
      </c>
      <c r="G269" s="118">
        <f>E269/G18</f>
        <v>0.81584582441113496</v>
      </c>
      <c r="H269" s="773"/>
      <c r="I269" s="1"/>
      <c r="J269" s="1"/>
    </row>
    <row r="270" spans="1:10" ht="18" customHeight="1">
      <c r="A270" s="774"/>
      <c r="B270" s="774"/>
      <c r="C270" s="32" t="s">
        <v>94</v>
      </c>
      <c r="D270" s="774"/>
      <c r="E270" s="25">
        <f>'Прайс рабочий'!K259</f>
        <v>1221</v>
      </c>
      <c r="F270" s="118">
        <f>'Прайс рабочий'!I259/'Экспорт рус долл '!$G$18</f>
        <v>2.4282655246252678</v>
      </c>
      <c r="G270" s="118">
        <f>E270/G18</f>
        <v>2.6145610278372593</v>
      </c>
      <c r="H270" s="773"/>
      <c r="I270" s="1"/>
      <c r="J270" s="1"/>
    </row>
    <row r="271" spans="1:10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25">
        <f>'Прайс рабочий'!K260</f>
        <v>198</v>
      </c>
      <c r="F271" s="118">
        <f>'Прайс рабочий'!I260/'Экспорт рус долл '!$G$18</f>
        <v>0.39400428265524623</v>
      </c>
      <c r="G271" s="118">
        <f>E271/G18</f>
        <v>0.42398286937901497</v>
      </c>
      <c r="H271" s="773"/>
      <c r="I271" s="1"/>
      <c r="J271" s="1"/>
    </row>
    <row r="272" spans="1:10" ht="18" customHeight="1">
      <c r="A272" s="773"/>
      <c r="B272" s="773"/>
      <c r="C272" s="32" t="s">
        <v>118</v>
      </c>
      <c r="D272" s="773"/>
      <c r="E272" s="25">
        <f>'Прайс рабочий'!K261</f>
        <v>334</v>
      </c>
      <c r="F272" s="118">
        <f>'Прайс рабочий'!I261/'Экспорт рус долл '!$G$18</f>
        <v>0.6638115631691649</v>
      </c>
      <c r="G272" s="118">
        <f>E272/G18</f>
        <v>0.71520342612419696</v>
      </c>
      <c r="H272" s="773"/>
      <c r="I272" s="1"/>
      <c r="J272" s="1"/>
    </row>
    <row r="273" spans="1:10" ht="18" customHeight="1">
      <c r="A273" s="774"/>
      <c r="B273" s="774"/>
      <c r="C273" s="32" t="s">
        <v>94</v>
      </c>
      <c r="D273" s="774"/>
      <c r="E273" s="25">
        <f>'Прайс рабочий'!K262</f>
        <v>652</v>
      </c>
      <c r="F273" s="118">
        <f>'Прайс рабочий'!I262/'Экспорт рус долл '!$G$18</f>
        <v>1.2976445396145611</v>
      </c>
      <c r="G273" s="118">
        <f>E273/G18</f>
        <v>1.3961456102783727</v>
      </c>
      <c r="H273" s="773"/>
      <c r="I273" s="1"/>
      <c r="J273" s="1"/>
    </row>
    <row r="274" spans="1:10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25">
        <f>'Прайс рабочий'!K263</f>
        <v>662</v>
      </c>
      <c r="F274" s="118">
        <f>'Прайс рабочий'!I263/'Экспорт рус долл '!$G$18</f>
        <v>1.3147751605995717</v>
      </c>
      <c r="G274" s="118">
        <f>E274/G18</f>
        <v>1.417558886509636</v>
      </c>
      <c r="H274" s="773"/>
      <c r="I274" s="1"/>
      <c r="J274" s="1"/>
    </row>
    <row r="275" spans="1:10" ht="18" customHeight="1">
      <c r="A275" s="773"/>
      <c r="B275" s="773"/>
      <c r="C275" s="32" t="s">
        <v>118</v>
      </c>
      <c r="D275" s="773"/>
      <c r="E275" s="25">
        <f>'Прайс рабочий'!K264</f>
        <v>1036</v>
      </c>
      <c r="F275" s="118">
        <f>'Прайс рабочий'!I264/'Экспорт рус долл '!$G$18</f>
        <v>2.0599571734475375</v>
      </c>
      <c r="G275" s="118">
        <f>E275/G18</f>
        <v>2.2184154175588864</v>
      </c>
      <c r="H275" s="773"/>
      <c r="I275" s="1"/>
      <c r="J275" s="1"/>
    </row>
    <row r="276" spans="1:10" ht="18" customHeight="1">
      <c r="A276" s="774"/>
      <c r="B276" s="774"/>
      <c r="C276" s="32" t="s">
        <v>94</v>
      </c>
      <c r="D276" s="774"/>
      <c r="E276" s="25">
        <f>'Прайс рабочий'!K265</f>
        <v>1628</v>
      </c>
      <c r="F276" s="118">
        <f>'Прайс рабочий'!I265/'Экспорт рус долл '!$G$18</f>
        <v>3.2355460385438972</v>
      </c>
      <c r="G276" s="118">
        <f>E276/G18</f>
        <v>3.4860813704496789</v>
      </c>
      <c r="H276" s="773"/>
      <c r="I276" s="31"/>
      <c r="J276" s="31"/>
    </row>
    <row r="277" spans="1:10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25">
        <f>'Прайс рабочий'!K266</f>
        <v>503</v>
      </c>
      <c r="F277" s="118">
        <f>'Прайс рабочий'!I266/'Экспорт рус долл '!$G$18</f>
        <v>0.9593147751605996</v>
      </c>
      <c r="G277" s="118">
        <f>E277/G18</f>
        <v>1.0770877944325481</v>
      </c>
      <c r="H277" s="773"/>
      <c r="I277" s="31"/>
      <c r="J277" s="31"/>
    </row>
    <row r="278" spans="1:10" ht="18" customHeight="1">
      <c r="A278" s="773"/>
      <c r="B278" s="773"/>
      <c r="C278" s="32" t="s">
        <v>118</v>
      </c>
      <c r="D278" s="773"/>
      <c r="E278" s="25">
        <f>'Прайс рабочий'!K267</f>
        <v>777</v>
      </c>
      <c r="F278" s="118">
        <f>'Прайс рабочий'!I267/'Экспорт рус долл '!$G$18</f>
        <v>1.4839400428265526</v>
      </c>
      <c r="G278" s="118">
        <f>E278/G18</f>
        <v>1.6638115631691648</v>
      </c>
      <c r="H278" s="773"/>
      <c r="I278" s="31"/>
      <c r="J278" s="31"/>
    </row>
    <row r="279" spans="1:10" ht="18" customHeight="1">
      <c r="A279" s="773"/>
      <c r="B279" s="774"/>
      <c r="C279" s="32" t="s">
        <v>94</v>
      </c>
      <c r="D279" s="773"/>
      <c r="E279" s="25">
        <f>'Прайс рабочий'!K268</f>
        <v>1592</v>
      </c>
      <c r="F279" s="118">
        <f>'Прайс рабочий'!I268/'Экспорт рус долл '!$G$18</f>
        <v>3.0428265524625266</v>
      </c>
      <c r="G279" s="118">
        <f>E279/G18</f>
        <v>3.4089935760171306</v>
      </c>
      <c r="H279" s="773"/>
      <c r="I279" s="31"/>
      <c r="J279" s="31"/>
    </row>
    <row r="280" spans="1:10" ht="18" customHeight="1">
      <c r="A280" s="773"/>
      <c r="B280" s="793" t="s">
        <v>181</v>
      </c>
      <c r="C280" s="32" t="s">
        <v>67</v>
      </c>
      <c r="D280" s="773"/>
      <c r="E280" s="25">
        <f>'Прайс рабочий'!K269</f>
        <v>368</v>
      </c>
      <c r="F280" s="118">
        <f>'Прайс рабочий'!I269/'Экспорт рус долл '!$G$18</f>
        <v>0.70235546038543895</v>
      </c>
      <c r="G280" s="118">
        <f>E280/G18</f>
        <v>0.78800856531049246</v>
      </c>
      <c r="H280" s="773"/>
      <c r="I280" s="31"/>
      <c r="J280" s="31"/>
    </row>
    <row r="281" spans="1:10" ht="18" customHeight="1">
      <c r="A281" s="773"/>
      <c r="B281" s="773"/>
      <c r="C281" s="32" t="s">
        <v>118</v>
      </c>
      <c r="D281" s="773"/>
      <c r="E281" s="25">
        <f>'Прайс рабочий'!K270</f>
        <v>428</v>
      </c>
      <c r="F281" s="118">
        <f>'Прайс рабочий'!I270/'Экспорт рус долл '!$G$18</f>
        <v>0.8179871520342612</v>
      </c>
      <c r="G281" s="118">
        <f>E281/G18</f>
        <v>0.91648822269807284</v>
      </c>
      <c r="H281" s="773"/>
      <c r="I281" s="31"/>
      <c r="J281" s="31"/>
    </row>
    <row r="282" spans="1:10" ht="18" customHeight="1">
      <c r="A282" s="773"/>
      <c r="B282" s="774"/>
      <c r="C282" s="32" t="s">
        <v>94</v>
      </c>
      <c r="D282" s="773"/>
      <c r="E282" s="25">
        <f>'Прайс рабочий'!K271</f>
        <v>1099</v>
      </c>
      <c r="F282" s="118">
        <f>'Прайс рабочий'!I271/'Экспорт рус долл '!$G$18</f>
        <v>2.1006423982869378</v>
      </c>
      <c r="G282" s="118">
        <f>E282/G18</f>
        <v>2.3533190578158458</v>
      </c>
      <c r="H282" s="773"/>
      <c r="I282" s="31"/>
      <c r="J282" s="31"/>
    </row>
    <row r="283" spans="1:10" ht="18" customHeight="1">
      <c r="A283" s="773"/>
      <c r="B283" s="793" t="s">
        <v>182</v>
      </c>
      <c r="C283" s="32" t="s">
        <v>67</v>
      </c>
      <c r="D283" s="773"/>
      <c r="E283" s="25">
        <f>'Прайс рабочий'!K272</f>
        <v>155</v>
      </c>
      <c r="F283" s="118">
        <f>'Прайс рабочий'!I272/'Экспорт рус долл '!$G$18</f>
        <v>0.2955032119914347</v>
      </c>
      <c r="G283" s="118">
        <f>E283/G18</f>
        <v>0.33190578158458245</v>
      </c>
      <c r="H283" s="773"/>
      <c r="I283" s="31"/>
      <c r="J283" s="31"/>
    </row>
    <row r="284" spans="1:10" ht="18" customHeight="1">
      <c r="A284" s="773"/>
      <c r="B284" s="773"/>
      <c r="C284" s="32" t="s">
        <v>118</v>
      </c>
      <c r="D284" s="773"/>
      <c r="E284" s="25">
        <f>'Прайс рабочий'!K273</f>
        <v>217</v>
      </c>
      <c r="F284" s="118">
        <f>'Прайс рабочий'!I273/'Экспорт рус долл '!$G$18</f>
        <v>0.41327623126338331</v>
      </c>
      <c r="G284" s="118">
        <f>E284/G18</f>
        <v>0.46466809421841543</v>
      </c>
      <c r="H284" s="773"/>
      <c r="I284" s="31"/>
      <c r="J284" s="31"/>
    </row>
    <row r="285" spans="1:10" ht="18" customHeight="1">
      <c r="A285" s="774"/>
      <c r="B285" s="774"/>
      <c r="C285" s="32" t="s">
        <v>94</v>
      </c>
      <c r="D285" s="774"/>
      <c r="E285" s="25">
        <f>'Прайс рабочий'!K274</f>
        <v>337</v>
      </c>
      <c r="F285" s="118">
        <f>'Прайс рабочий'!I274/'Экспорт рус долл '!$G$18</f>
        <v>0.64453961456102782</v>
      </c>
      <c r="G285" s="118">
        <f>E285/G18</f>
        <v>0.72162740899357602</v>
      </c>
      <c r="H285" s="773"/>
      <c r="I285" s="1"/>
      <c r="J285" s="1"/>
    </row>
    <row r="286" spans="1:10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25">
        <f>'Прайс рабочий'!K275</f>
        <v>659</v>
      </c>
      <c r="F286" s="118">
        <f>'Прайс рабочий'!I275/'Экспорт рус долл '!$G$18</f>
        <v>1.2591006423982869</v>
      </c>
      <c r="G286" s="118">
        <f>E286/G18</f>
        <v>1.411134903640257</v>
      </c>
      <c r="H286" s="773"/>
      <c r="I286" s="1"/>
      <c r="J286" s="1"/>
    </row>
    <row r="287" spans="1:10" ht="18" customHeight="1">
      <c r="A287" s="773"/>
      <c r="B287" s="773"/>
      <c r="C287" s="32" t="s">
        <v>118</v>
      </c>
      <c r="D287" s="773"/>
      <c r="E287" s="25">
        <f>'Прайс рабочий'!K276</f>
        <v>942</v>
      </c>
      <c r="F287" s="118">
        <f>'Прайс рабочий'!I276/'Экспорт рус долл '!$G$18</f>
        <v>1.8008565310492506</v>
      </c>
      <c r="G287" s="118">
        <f>E287/G18</f>
        <v>2.0171306209850108</v>
      </c>
      <c r="H287" s="773"/>
      <c r="I287" s="1"/>
      <c r="J287" s="1"/>
    </row>
    <row r="288" spans="1:10" ht="18" customHeight="1">
      <c r="A288" s="774"/>
      <c r="B288" s="774"/>
      <c r="C288" s="32" t="s">
        <v>94</v>
      </c>
      <c r="D288" s="774"/>
      <c r="E288" s="25">
        <f>'Прайс рабочий'!K277</f>
        <v>1624</v>
      </c>
      <c r="F288" s="118">
        <f>'Прайс рабочий'!I277/'Экспорт рус долл '!$G$18</f>
        <v>3.1049250535331905</v>
      </c>
      <c r="G288" s="118">
        <f>E288/G18</f>
        <v>3.4775160599571735</v>
      </c>
      <c r="H288" s="773"/>
      <c r="I288" s="1"/>
      <c r="J288" s="1"/>
    </row>
    <row r="289" spans="1:10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25">
        <f>'Прайс рабочий'!K278</f>
        <v>952</v>
      </c>
      <c r="F289" s="118">
        <f>'Прайс рабочий'!I278/'Экспорт рус долл '!$G$18</f>
        <v>1.8201284796573876</v>
      </c>
      <c r="G289" s="118">
        <f>E289/G18</f>
        <v>2.0385438972162739</v>
      </c>
      <c r="H289" s="773"/>
      <c r="I289" s="1"/>
      <c r="J289" s="1"/>
    </row>
    <row r="290" spans="1:10" ht="18" customHeight="1">
      <c r="A290" s="773"/>
      <c r="B290" s="773"/>
      <c r="C290" s="32" t="s">
        <v>118</v>
      </c>
      <c r="D290" s="773"/>
      <c r="E290" s="25">
        <f>'Прайс рабочий'!K279</f>
        <v>1356</v>
      </c>
      <c r="F290" s="118">
        <f>'Прайс рабочий'!I279/'Экспорт рус долл '!$G$18</f>
        <v>2.5524625267665955</v>
      </c>
      <c r="G290" s="118">
        <f>E290/G18</f>
        <v>2.9036402569593149</v>
      </c>
      <c r="H290" s="773"/>
      <c r="I290" s="1"/>
      <c r="J290" s="1"/>
    </row>
    <row r="291" spans="1:10" ht="18" customHeight="1">
      <c r="A291" s="774"/>
      <c r="B291" s="774"/>
      <c r="C291" s="32" t="s">
        <v>94</v>
      </c>
      <c r="D291" s="774"/>
      <c r="E291" s="25">
        <f>'Прайс рабочий'!K280</f>
        <v>2632</v>
      </c>
      <c r="F291" s="118">
        <f>'Прайс рабочий'!I280/'Экспорт рус долл '!$G$18</f>
        <v>5.0321199143468949</v>
      </c>
      <c r="G291" s="118">
        <f>E291/G18</f>
        <v>5.6359743040685224</v>
      </c>
      <c r="H291" s="773"/>
      <c r="I291" s="1"/>
      <c r="J291" s="1"/>
    </row>
    <row r="292" spans="1:10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25">
        <f>'Прайс рабочий'!K281</f>
        <v>3129</v>
      </c>
      <c r="F292" s="118">
        <f>'Прайс рабочий'!I281/'Экспорт рус долл '!$G$18</f>
        <v>5.9807280513918633</v>
      </c>
      <c r="G292" s="118">
        <f>E292/G18</f>
        <v>6.700214132762313</v>
      </c>
      <c r="H292" s="773"/>
      <c r="I292" s="1"/>
      <c r="J292" s="1"/>
    </row>
    <row r="293" spans="1:10" ht="18" customHeight="1">
      <c r="A293" s="773"/>
      <c r="B293" s="773"/>
      <c r="C293" s="32" t="s">
        <v>118</v>
      </c>
      <c r="D293" s="773"/>
      <c r="E293" s="25">
        <f>'Прайс рабочий'!K282</f>
        <v>3392</v>
      </c>
      <c r="F293" s="118">
        <f>'Прайс рабочий'!I282/'Экспорт рус долл '!$G$18</f>
        <v>6.4839400428265526</v>
      </c>
      <c r="G293" s="118">
        <f>E293/G18</f>
        <v>7.2633832976445394</v>
      </c>
      <c r="H293" s="773"/>
      <c r="I293" s="1"/>
      <c r="J293" s="1"/>
    </row>
    <row r="294" spans="1:10" ht="18" customHeight="1">
      <c r="A294" s="774"/>
      <c r="B294" s="774"/>
      <c r="C294" s="32" t="s">
        <v>94</v>
      </c>
      <c r="D294" s="774"/>
      <c r="E294" s="25">
        <f>'Прайс рабочий'!K283</f>
        <v>3920</v>
      </c>
      <c r="F294" s="118">
        <f>'Прайс рабочий'!I283/'Экспорт рус долл '!$G$18</f>
        <v>7.4946466809421839</v>
      </c>
      <c r="G294" s="118">
        <f>E294/G18</f>
        <v>8.3940042826552457</v>
      </c>
      <c r="H294" s="773"/>
      <c r="I294" s="1"/>
      <c r="J294" s="1"/>
    </row>
    <row r="295" spans="1:10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25">
        <f>'Прайс рабочий'!K284</f>
        <v>2577</v>
      </c>
      <c r="F295" s="118">
        <f>'Прайс рабочий'!I284/'Экспорт рус долл '!$G$18</f>
        <v>4.9271948608137048</v>
      </c>
      <c r="G295" s="118">
        <f>E295/G18</f>
        <v>5.5182012847965742</v>
      </c>
      <c r="H295" s="773"/>
      <c r="I295" s="1"/>
      <c r="J295" s="1"/>
    </row>
    <row r="296" spans="1:10" ht="18" customHeight="1">
      <c r="A296" s="773"/>
      <c r="B296" s="773"/>
      <c r="C296" s="32" t="s">
        <v>118</v>
      </c>
      <c r="D296" s="773"/>
      <c r="E296" s="25">
        <f>'Прайс рабочий'!K285</f>
        <v>2929</v>
      </c>
      <c r="F296" s="118">
        <f>'Прайс рабочий'!I285/'Экспорт рус долл '!$G$18</f>
        <v>5.5995717344753748</v>
      </c>
      <c r="G296" s="118">
        <f>E296/G18</f>
        <v>6.2719486081370448</v>
      </c>
      <c r="H296" s="773"/>
      <c r="I296" s="1"/>
      <c r="J296" s="1"/>
    </row>
    <row r="297" spans="1:10" ht="18" customHeight="1">
      <c r="A297" s="774"/>
      <c r="B297" s="774"/>
      <c r="C297" s="32" t="s">
        <v>94</v>
      </c>
      <c r="D297" s="774"/>
      <c r="E297" s="25">
        <f>'Прайс рабочий'!K286</f>
        <v>3469</v>
      </c>
      <c r="F297" s="118">
        <f>'Прайс рабочий'!I286/'Экспорт рус долл '!$G$18</f>
        <v>6.8972162740899359</v>
      </c>
      <c r="G297" s="118">
        <f>E297/G18</f>
        <v>7.4282655246252673</v>
      </c>
      <c r="H297" s="773"/>
      <c r="I297" s="1"/>
      <c r="J297" s="1"/>
    </row>
    <row r="298" spans="1:10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25">
        <f>'Прайс рабочий'!K287</f>
        <v>445</v>
      </c>
      <c r="F298" s="118">
        <f>'Прайс рабочий'!I287/'Экспорт рус долл '!$G$18</f>
        <v>0.8501070663811563</v>
      </c>
      <c r="G298" s="118">
        <f>E298/G18</f>
        <v>0.95289079229122053</v>
      </c>
      <c r="H298" s="773"/>
      <c r="I298" s="1"/>
      <c r="J298" s="1"/>
    </row>
    <row r="299" spans="1:10" ht="18" customHeight="1">
      <c r="A299" s="773"/>
      <c r="B299" s="773"/>
      <c r="C299" s="32" t="s">
        <v>118</v>
      </c>
      <c r="D299" s="773"/>
      <c r="E299" s="25">
        <f>'Прайс рабочий'!K288</f>
        <v>462</v>
      </c>
      <c r="F299" s="118">
        <f>'Прайс рабочий'!I288/'Экспорт рус долл '!$G$18</f>
        <v>0.86081370449678796</v>
      </c>
      <c r="G299" s="118">
        <f>E299/G18</f>
        <v>0.98929336188436834</v>
      </c>
      <c r="H299" s="773"/>
      <c r="I299" s="1"/>
      <c r="J299" s="1"/>
    </row>
    <row r="300" spans="1:10" ht="28.5" customHeight="1">
      <c r="A300" s="774"/>
      <c r="B300" s="774"/>
      <c r="C300" s="32" t="s">
        <v>94</v>
      </c>
      <c r="D300" s="774"/>
      <c r="E300" s="25">
        <f>'Прайс рабочий'!K289</f>
        <v>1121</v>
      </c>
      <c r="F300" s="118">
        <f>'Прайс рабочий'!I289/'Экспорт рус долл '!$G$18</f>
        <v>2.1434689507494649</v>
      </c>
      <c r="G300" s="118">
        <f>E300/G18</f>
        <v>2.4004282655246252</v>
      </c>
      <c r="H300" s="774"/>
      <c r="I300" s="1"/>
      <c r="J300" s="1"/>
    </row>
    <row r="301" spans="1:10" ht="18" customHeight="1">
      <c r="A301" s="603" t="s">
        <v>193</v>
      </c>
      <c r="B301" s="765"/>
      <c r="C301" s="765"/>
      <c r="D301" s="766"/>
      <c r="E301" s="43"/>
      <c r="F301" s="117"/>
      <c r="G301" s="117"/>
      <c r="H301" s="19"/>
      <c r="I301" s="1"/>
      <c r="J301" s="1"/>
    </row>
    <row r="302" spans="1:10" ht="18" customHeight="1">
      <c r="A302" s="647" t="s">
        <v>100</v>
      </c>
      <c r="B302" s="765"/>
      <c r="C302" s="765"/>
      <c r="D302" s="766"/>
      <c r="E302" s="44"/>
      <c r="F302" s="119"/>
      <c r="G302" s="119"/>
      <c r="H302" s="694"/>
      <c r="I302" s="1"/>
      <c r="J302" s="1"/>
    </row>
    <row r="303" spans="1:10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25">
        <f>'Прайс рабочий'!K292</f>
        <v>120</v>
      </c>
      <c r="F303" s="118">
        <f>'Прайс рабочий'!I292/'Экспорт рус долл '!$G$18</f>
        <v>0.22483940042826553</v>
      </c>
      <c r="G303" s="118">
        <f>E303/G18</f>
        <v>0.2569593147751606</v>
      </c>
      <c r="H303" s="773"/>
      <c r="I303" s="1"/>
      <c r="J303" s="1"/>
    </row>
    <row r="304" spans="1:10" ht="18" customHeight="1">
      <c r="A304" s="773"/>
      <c r="B304" s="774"/>
      <c r="C304" s="32" t="s">
        <v>67</v>
      </c>
      <c r="D304" s="773"/>
      <c r="E304" s="25">
        <f>'Прайс рабочий'!K293</f>
        <v>125</v>
      </c>
      <c r="F304" s="118">
        <f>'Прайс рабочий'!I293/'Экспорт рус долл '!$G$18</f>
        <v>0.23554603854389722</v>
      </c>
      <c r="G304" s="118">
        <f>E304/G18</f>
        <v>0.26766595289079231</v>
      </c>
      <c r="H304" s="773"/>
      <c r="I304" s="1"/>
      <c r="J304" s="1"/>
    </row>
    <row r="305" spans="1:10" ht="18" customHeight="1">
      <c r="A305" s="773"/>
      <c r="B305" s="794" t="s">
        <v>197</v>
      </c>
      <c r="C305" s="32" t="s">
        <v>71</v>
      </c>
      <c r="D305" s="773"/>
      <c r="E305" s="25">
        <f>'Прайс рабочий'!K294</f>
        <v>101</v>
      </c>
      <c r="F305" s="118">
        <f>'Прайс рабочий'!I294/'Экспорт рус долл '!$G$18</f>
        <v>0.17558886509635974</v>
      </c>
      <c r="G305" s="118">
        <f>E305/G18</f>
        <v>0.21627408993576017</v>
      </c>
      <c r="H305" s="773"/>
      <c r="I305" s="1"/>
      <c r="J305" s="1"/>
    </row>
    <row r="306" spans="1:10" ht="18" customHeight="1">
      <c r="A306" s="773"/>
      <c r="B306" s="774"/>
      <c r="C306" s="32" t="s">
        <v>67</v>
      </c>
      <c r="D306" s="773"/>
      <c r="E306" s="25">
        <f>'Прайс рабочий'!K295</f>
        <v>120</v>
      </c>
      <c r="F306" s="118">
        <f>'Прайс рабочий'!I295/'Экспорт рус долл '!$G$18</f>
        <v>0.21199143468950749</v>
      </c>
      <c r="G306" s="118">
        <f>E306/G18</f>
        <v>0.2569593147751606</v>
      </c>
      <c r="H306" s="773"/>
      <c r="I306" s="1"/>
      <c r="J306" s="1"/>
    </row>
    <row r="307" spans="1:10" ht="18" customHeight="1">
      <c r="A307" s="773"/>
      <c r="B307" s="794" t="s">
        <v>198</v>
      </c>
      <c r="C307" s="32" t="s">
        <v>71</v>
      </c>
      <c r="D307" s="773"/>
      <c r="E307" s="25">
        <f>'Прайс рабочий'!K296</f>
        <v>150</v>
      </c>
      <c r="F307" s="118">
        <f>'Прайс рабочий'!I296/'Экспорт рус долл '!$G$18</f>
        <v>0.2633832976445396</v>
      </c>
      <c r="G307" s="118">
        <f>E307/G18</f>
        <v>0.32119914346895073</v>
      </c>
      <c r="H307" s="773"/>
      <c r="I307" s="1"/>
      <c r="J307" s="1"/>
    </row>
    <row r="308" spans="1:10" ht="18" customHeight="1">
      <c r="A308" s="773"/>
      <c r="B308" s="774"/>
      <c r="C308" s="32" t="s">
        <v>67</v>
      </c>
      <c r="D308" s="773"/>
      <c r="E308" s="25">
        <f>'Прайс рабочий'!K297</f>
        <v>155</v>
      </c>
      <c r="F308" s="118">
        <f>'Прайс рабочий'!I297/'Экспорт рус долл '!$G$18</f>
        <v>0.26766595289079231</v>
      </c>
      <c r="G308" s="118">
        <f>E308/G18</f>
        <v>0.33190578158458245</v>
      </c>
      <c r="H308" s="773"/>
      <c r="I308" s="1"/>
      <c r="J308" s="1"/>
    </row>
    <row r="309" spans="1:10" ht="18" customHeight="1">
      <c r="A309" s="773"/>
      <c r="B309" s="794" t="s">
        <v>199</v>
      </c>
      <c r="C309" s="32" t="s">
        <v>71</v>
      </c>
      <c r="D309" s="773"/>
      <c r="E309" s="25">
        <f>'Прайс рабочий'!K298</f>
        <v>153</v>
      </c>
      <c r="F309" s="118">
        <f>'Прайс рабочий'!I298/'Экспорт рус долл '!$G$18</f>
        <v>0.26980728051391861</v>
      </c>
      <c r="G309" s="118">
        <f>E309/G18</f>
        <v>0.32762312633832974</v>
      </c>
      <c r="H309" s="773"/>
      <c r="I309" s="1"/>
      <c r="J309" s="1"/>
    </row>
    <row r="310" spans="1:10" ht="18" customHeight="1">
      <c r="A310" s="773"/>
      <c r="B310" s="774"/>
      <c r="C310" s="32" t="s">
        <v>67</v>
      </c>
      <c r="D310" s="773"/>
      <c r="E310" s="25">
        <f>'Прайс рабочий'!K299</f>
        <v>161</v>
      </c>
      <c r="F310" s="118">
        <f>'Прайс рабочий'!I299/'Экспорт рус долл '!$G$18</f>
        <v>0.28907922912205569</v>
      </c>
      <c r="G310" s="118">
        <f>E310/G18</f>
        <v>0.34475374732334046</v>
      </c>
      <c r="H310" s="773"/>
      <c r="I310" s="1"/>
      <c r="J310" s="1"/>
    </row>
    <row r="311" spans="1:10" ht="18" customHeight="1">
      <c r="A311" s="773"/>
      <c r="B311" s="794" t="s">
        <v>200</v>
      </c>
      <c r="C311" s="32" t="s">
        <v>71</v>
      </c>
      <c r="D311" s="773"/>
      <c r="E311" s="25">
        <f>'Прайс рабочий'!K300</f>
        <v>153</v>
      </c>
      <c r="F311" s="118">
        <f>'Прайс рабочий'!I300/'Экспорт рус долл '!$G$18</f>
        <v>0.26980728051391861</v>
      </c>
      <c r="G311" s="118">
        <f>E311/G18</f>
        <v>0.32762312633832974</v>
      </c>
      <c r="H311" s="773"/>
      <c r="I311" s="1"/>
      <c r="J311" s="1"/>
    </row>
    <row r="312" spans="1:10" ht="18" customHeight="1">
      <c r="A312" s="773"/>
      <c r="B312" s="774"/>
      <c r="C312" s="32" t="s">
        <v>67</v>
      </c>
      <c r="D312" s="773"/>
      <c r="E312" s="25">
        <f>'Прайс рабочий'!K301</f>
        <v>162</v>
      </c>
      <c r="F312" s="118">
        <f>'Прайс рабочий'!I301/'Экспорт рус долл '!$G$18</f>
        <v>0.28051391862955033</v>
      </c>
      <c r="G312" s="118">
        <f>E312/G18</f>
        <v>0.34689507494646682</v>
      </c>
      <c r="H312" s="773"/>
      <c r="I312" s="1"/>
      <c r="J312" s="1"/>
    </row>
    <row r="313" spans="1:10" ht="18" customHeight="1">
      <c r="A313" s="773"/>
      <c r="B313" s="794" t="s">
        <v>201</v>
      </c>
      <c r="C313" s="32" t="s">
        <v>71</v>
      </c>
      <c r="D313" s="773"/>
      <c r="E313" s="25">
        <f>'Прайс рабочий'!K302</f>
        <v>217</v>
      </c>
      <c r="F313" s="118">
        <f>'Прайс рабочий'!I302/'Экспорт рус долл '!$G$18</f>
        <v>0.38115631691648821</v>
      </c>
      <c r="G313" s="118">
        <f>E313/G18</f>
        <v>0.46466809421841543</v>
      </c>
      <c r="H313" s="773"/>
      <c r="I313" s="1"/>
      <c r="J313" s="1"/>
    </row>
    <row r="314" spans="1:10" ht="18" customHeight="1">
      <c r="A314" s="773"/>
      <c r="B314" s="774"/>
      <c r="C314" s="32" t="s">
        <v>67</v>
      </c>
      <c r="D314" s="773"/>
      <c r="E314" s="25">
        <f>'Прайс рабочий'!K303</f>
        <v>272</v>
      </c>
      <c r="F314" s="118">
        <f>'Прайс рабочий'!I303/'Экспорт рус долл '!$G$18</f>
        <v>0.4796573875802998</v>
      </c>
      <c r="G314" s="118">
        <f>E314/G18</f>
        <v>0.58244111349036398</v>
      </c>
      <c r="H314" s="773"/>
      <c r="I314" s="1"/>
      <c r="J314" s="1"/>
    </row>
    <row r="315" spans="1:10" ht="18" customHeight="1">
      <c r="A315" s="773"/>
      <c r="B315" s="794" t="s">
        <v>202</v>
      </c>
      <c r="C315" s="32" t="s">
        <v>71</v>
      </c>
      <c r="D315" s="773"/>
      <c r="E315" s="25">
        <f>'Прайс рабочий'!K304</f>
        <v>361</v>
      </c>
      <c r="F315" s="118">
        <f>'Прайс рабочий'!I304/'Экспорт рус долл '!$G$18</f>
        <v>0.50963597430406848</v>
      </c>
      <c r="G315" s="118">
        <f>E315/G18</f>
        <v>0.77301927194860809</v>
      </c>
      <c r="H315" s="773"/>
      <c r="I315" s="1"/>
      <c r="J315" s="1"/>
    </row>
    <row r="316" spans="1:10" ht="18" customHeight="1">
      <c r="A316" s="773"/>
      <c r="B316" s="774"/>
      <c r="C316" s="32" t="s">
        <v>67</v>
      </c>
      <c r="D316" s="773"/>
      <c r="E316" s="25">
        <f>'Прайс рабочий'!K305</f>
        <v>499</v>
      </c>
      <c r="F316" s="118">
        <f>'Прайс рабочий'!I305/'Экспорт рус долл '!$G$18</f>
        <v>0.59528907922912211</v>
      </c>
      <c r="G316" s="118">
        <f>E316/G18</f>
        <v>1.0685224839400429</v>
      </c>
      <c r="H316" s="773"/>
      <c r="I316" s="1"/>
      <c r="J316" s="1"/>
    </row>
    <row r="317" spans="1:10" ht="18" customHeight="1">
      <c r="A317" s="773"/>
      <c r="B317" s="794" t="s">
        <v>203</v>
      </c>
      <c r="C317" s="32" t="s">
        <v>71</v>
      </c>
      <c r="D317" s="773"/>
      <c r="E317" s="25">
        <f>'Прайс рабочий'!K306</f>
        <v>263</v>
      </c>
      <c r="F317" s="118">
        <f>'Прайс рабочий'!I306/'Экспорт рус долл '!$G$18</f>
        <v>0.46252676659528907</v>
      </c>
      <c r="G317" s="118">
        <f>E317/G18</f>
        <v>0.56316916488222701</v>
      </c>
      <c r="H317" s="773"/>
      <c r="I317" s="1"/>
      <c r="J317" s="1"/>
    </row>
    <row r="318" spans="1:10" ht="18" customHeight="1">
      <c r="A318" s="773"/>
      <c r="B318" s="774"/>
      <c r="C318" s="32" t="s">
        <v>67</v>
      </c>
      <c r="D318" s="773"/>
      <c r="E318" s="25">
        <f>'Прайс рабочий'!K307</f>
        <v>344</v>
      </c>
      <c r="F318" s="118">
        <f>'Прайс рабочий'!I307/'Экспорт рус долл '!$G$18</f>
        <v>0.60385438972162742</v>
      </c>
      <c r="G318" s="118">
        <f>E318/G18</f>
        <v>0.7366167023554604</v>
      </c>
      <c r="H318" s="773"/>
      <c r="I318" s="1"/>
      <c r="J318" s="1"/>
    </row>
    <row r="319" spans="1:10" ht="18" customHeight="1">
      <c r="A319" s="773"/>
      <c r="B319" s="794" t="s">
        <v>204</v>
      </c>
      <c r="C319" s="32" t="s">
        <v>71</v>
      </c>
      <c r="D319" s="773"/>
      <c r="E319" s="25">
        <f>'Прайс рабочий'!K308</f>
        <v>245</v>
      </c>
      <c r="F319" s="118">
        <f>'Прайс рабочий'!I308/'Экспорт рус долл '!$G$18</f>
        <v>0.43468950749464669</v>
      </c>
      <c r="G319" s="118">
        <f>E319/G18</f>
        <v>0.52462526766595285</v>
      </c>
      <c r="H319" s="773"/>
      <c r="I319" s="1"/>
      <c r="J319" s="1"/>
    </row>
    <row r="320" spans="1:10" ht="18" customHeight="1">
      <c r="A320" s="774"/>
      <c r="B320" s="774"/>
      <c r="C320" s="32" t="s">
        <v>67</v>
      </c>
      <c r="D320" s="774"/>
      <c r="E320" s="25">
        <f>'Прайс рабочий'!K309</f>
        <v>314</v>
      </c>
      <c r="F320" s="118">
        <f>'Прайс рабочий'!I309/'Экспорт рус долл '!$G$18</f>
        <v>0.550321199143469</v>
      </c>
      <c r="G320" s="118">
        <f>E320/G18</f>
        <v>0.6723768736616702</v>
      </c>
      <c r="H320" s="773"/>
      <c r="I320" s="1"/>
      <c r="J320" s="1"/>
    </row>
    <row r="321" spans="1:10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25">
        <f>'Прайс рабочий'!K310</f>
        <v>3851</v>
      </c>
      <c r="F321" s="118">
        <f>'Прайс рабочий'!I310/'Экспорт рус долл '!$G$18</f>
        <v>6.9593147751605997</v>
      </c>
      <c r="G321" s="118">
        <f>E321/G18</f>
        <v>8.2462526766595285</v>
      </c>
      <c r="H321" s="773"/>
      <c r="I321" s="5"/>
      <c r="J321" s="5"/>
    </row>
    <row r="322" spans="1:10" ht="18" customHeight="1">
      <c r="A322" s="773"/>
      <c r="B322" s="32" t="s">
        <v>209</v>
      </c>
      <c r="C322" s="32" t="s">
        <v>207</v>
      </c>
      <c r="D322" s="773"/>
      <c r="E322" s="25">
        <f>'Прайс рабочий'!K311</f>
        <v>3926</v>
      </c>
      <c r="F322" s="118">
        <f>'Прайс рабочий'!I311/'Экспорт рус долл '!$G$18</f>
        <v>7.2055674518201283</v>
      </c>
      <c r="G322" s="118">
        <f>E322/G18</f>
        <v>8.4068522483940047</v>
      </c>
      <c r="H322" s="773"/>
      <c r="I322" s="1"/>
      <c r="J322" s="1"/>
    </row>
    <row r="323" spans="1:10" ht="18" customHeight="1">
      <c r="A323" s="773"/>
      <c r="B323" s="32" t="s">
        <v>206</v>
      </c>
      <c r="C323" s="32" t="s">
        <v>210</v>
      </c>
      <c r="D323" s="773"/>
      <c r="E323" s="25">
        <f>'Прайс рабочий'!K312</f>
        <v>5250</v>
      </c>
      <c r="F323" s="118">
        <f>'Прайс рабочий'!I312/'Экспорт рус долл '!$G$18</f>
        <v>11.241970021413277</v>
      </c>
      <c r="G323" s="118">
        <f>E323/G18</f>
        <v>11.241970021413277</v>
      </c>
      <c r="H323" s="773"/>
      <c r="I323" s="1"/>
      <c r="J323" s="1"/>
    </row>
    <row r="324" spans="1:10" ht="18" customHeight="1">
      <c r="A324" s="773"/>
      <c r="B324" s="32" t="s">
        <v>209</v>
      </c>
      <c r="C324" s="32" t="s">
        <v>210</v>
      </c>
      <c r="D324" s="773"/>
      <c r="E324" s="25">
        <f>'Прайс рабочий'!K313</f>
        <v>4717</v>
      </c>
      <c r="F324" s="118">
        <f>'Прайс рабочий'!I313/'Экспорт рус долл '!$G$18</f>
        <v>8.6616702355460387</v>
      </c>
      <c r="G324" s="118">
        <f>E324/G18</f>
        <v>10.100642398286938</v>
      </c>
      <c r="H324" s="773"/>
      <c r="I324" s="1"/>
      <c r="J324" s="1"/>
    </row>
    <row r="325" spans="1:10" ht="18" customHeight="1">
      <c r="A325" s="774"/>
      <c r="B325" s="32" t="s">
        <v>206</v>
      </c>
      <c r="C325" s="32" t="s">
        <v>362</v>
      </c>
      <c r="D325" s="774"/>
      <c r="E325" s="25">
        <f>'Прайс рабочий'!K314</f>
        <v>5509</v>
      </c>
      <c r="F325" s="118">
        <f>'Прайс рабочий'!I314/'Экспорт рус долл '!$G$18</f>
        <v>10.107066381156317</v>
      </c>
      <c r="G325" s="118">
        <f>E325/G18</f>
        <v>11.796573875802999</v>
      </c>
      <c r="H325" s="773"/>
      <c r="I325" s="1"/>
      <c r="J325" s="1"/>
    </row>
    <row r="326" spans="1:10" ht="18" customHeight="1">
      <c r="A326" s="647" t="s">
        <v>211</v>
      </c>
      <c r="B326" s="765"/>
      <c r="C326" s="765"/>
      <c r="D326" s="766"/>
      <c r="E326" s="44"/>
      <c r="F326" s="119"/>
      <c r="G326" s="119"/>
      <c r="H326" s="773"/>
      <c r="I326" s="1"/>
      <c r="J326" s="1"/>
    </row>
    <row r="327" spans="1:10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25">
        <f>'Прайс рабочий'!K316</f>
        <v>168</v>
      </c>
      <c r="F327" s="118">
        <f>'Прайс рабочий'!I316/'Экспорт рус долл '!$G$18</f>
        <v>0.2955032119914347</v>
      </c>
      <c r="G327" s="118">
        <f>E327/G18</f>
        <v>0.35974304068522484</v>
      </c>
      <c r="H327" s="773"/>
      <c r="I327" s="1"/>
      <c r="J327" s="1"/>
    </row>
    <row r="328" spans="1:10" ht="18" customHeight="1">
      <c r="A328" s="773"/>
      <c r="B328" s="774"/>
      <c r="C328" s="32" t="s">
        <v>67</v>
      </c>
      <c r="D328" s="773"/>
      <c r="E328" s="25">
        <f>'Прайс рабочий'!K317</f>
        <v>172</v>
      </c>
      <c r="F328" s="118">
        <f>'Прайс рабочий'!I317/'Экспорт рус долл '!$G$18</f>
        <v>0.30406852248394006</v>
      </c>
      <c r="G328" s="118">
        <f>E328/G18</f>
        <v>0.3683083511777302</v>
      </c>
      <c r="H328" s="773"/>
      <c r="I328" s="1"/>
      <c r="J328" s="1"/>
    </row>
    <row r="329" spans="1:10" ht="18" customHeight="1">
      <c r="A329" s="773"/>
      <c r="B329" s="793" t="s">
        <v>197</v>
      </c>
      <c r="C329" s="32" t="s">
        <v>71</v>
      </c>
      <c r="D329" s="773"/>
      <c r="E329" s="25">
        <f>'Прайс рабочий'!K318</f>
        <v>151</v>
      </c>
      <c r="F329" s="118">
        <f>'Прайс рабочий'!I318/'Экспорт рус долл '!$G$18</f>
        <v>0.26552462526766596</v>
      </c>
      <c r="G329" s="118">
        <f>E329/G18</f>
        <v>0.32334047109207709</v>
      </c>
      <c r="H329" s="773"/>
      <c r="I329" s="1"/>
      <c r="J329" s="1"/>
    </row>
    <row r="330" spans="1:10" ht="18" customHeight="1">
      <c r="A330" s="773"/>
      <c r="B330" s="774"/>
      <c r="C330" s="32" t="s">
        <v>67</v>
      </c>
      <c r="D330" s="773"/>
      <c r="E330" s="25">
        <f>'Прайс рабочий'!K319</f>
        <v>171</v>
      </c>
      <c r="F330" s="118">
        <f>'Прайс рабочий'!I321/'Экспорт рус долл '!G18</f>
        <v>0.36616702355460384</v>
      </c>
      <c r="G330" s="118">
        <f>E330/G18</f>
        <v>0.36616702355460384</v>
      </c>
      <c r="H330" s="773"/>
      <c r="I330" s="1"/>
      <c r="J330" s="1"/>
    </row>
    <row r="331" spans="1:10" ht="18" customHeight="1">
      <c r="A331" s="773"/>
      <c r="B331" s="793" t="s">
        <v>176</v>
      </c>
      <c r="C331" s="32" t="s">
        <v>71</v>
      </c>
      <c r="D331" s="773"/>
      <c r="E331" s="25">
        <f>'Прайс рабочий'!K320</f>
        <v>195</v>
      </c>
      <c r="F331" s="118">
        <f>'Прайс рабочий'!I322/'Экспорт рус долл '!$G$18</f>
        <v>0.35117773019271947</v>
      </c>
      <c r="G331" s="118">
        <f>E331/G18</f>
        <v>0.41755888650963596</v>
      </c>
      <c r="H331" s="773"/>
      <c r="I331" s="1"/>
      <c r="J331" s="1"/>
    </row>
    <row r="332" spans="1:10" ht="18" customHeight="1">
      <c r="A332" s="773"/>
      <c r="B332" s="774"/>
      <c r="C332" s="32" t="s">
        <v>67</v>
      </c>
      <c r="D332" s="773"/>
      <c r="E332" s="25">
        <f>'Прайс рабочий'!K321</f>
        <v>209</v>
      </c>
      <c r="F332" s="118">
        <f>'Прайс рабочий'!I323/'Экспорт рус долл '!$G$18</f>
        <v>0.36402569593147749</v>
      </c>
      <c r="G332" s="118">
        <f>E332/G18</f>
        <v>0.4475374732334047</v>
      </c>
      <c r="H332" s="773"/>
      <c r="I332" s="1"/>
      <c r="J332" s="1"/>
    </row>
    <row r="333" spans="1:10" ht="18" customHeight="1">
      <c r="A333" s="773"/>
      <c r="B333" s="793" t="s">
        <v>198</v>
      </c>
      <c r="C333" s="32" t="s">
        <v>71</v>
      </c>
      <c r="D333" s="773"/>
      <c r="E333" s="25">
        <f>'Прайс рабочий'!K322</f>
        <v>200</v>
      </c>
      <c r="F333" s="118">
        <f>'Прайс рабочий'!I324/'Экспорт рус долл '!$G$18</f>
        <v>0.29978586723768735</v>
      </c>
      <c r="G333" s="118">
        <f>E333/G18</f>
        <v>0.42826552462526768</v>
      </c>
      <c r="H333" s="773"/>
      <c r="I333" s="1"/>
      <c r="J333" s="1"/>
    </row>
    <row r="334" spans="1:10" ht="18" customHeight="1">
      <c r="A334" s="773"/>
      <c r="B334" s="774"/>
      <c r="C334" s="32" t="s">
        <v>67</v>
      </c>
      <c r="D334" s="773"/>
      <c r="E334" s="25">
        <f>'Прайс рабочий'!K323</f>
        <v>209</v>
      </c>
      <c r="F334" s="118">
        <f>'Прайс рабочий'!I325/'Экспорт рус долл '!$G$18</f>
        <v>0.30620985010706636</v>
      </c>
      <c r="G334" s="118">
        <f>E334/G18</f>
        <v>0.4475374732334047</v>
      </c>
      <c r="H334" s="773"/>
      <c r="I334" s="1"/>
      <c r="J334" s="1"/>
    </row>
    <row r="335" spans="1:10" ht="18" customHeight="1">
      <c r="A335" s="773"/>
      <c r="B335" s="793" t="s">
        <v>200</v>
      </c>
      <c r="C335" s="32" t="s">
        <v>71</v>
      </c>
      <c r="D335" s="773"/>
      <c r="E335" s="25">
        <f>'Прайс рабочий'!K326</f>
        <v>203</v>
      </c>
      <c r="F335" s="118">
        <f>'Прайс рабочий'!I326/'Экспорт рус долл '!$G$18</f>
        <v>0.35760171306209848</v>
      </c>
      <c r="G335" s="118">
        <f>E335/G18</f>
        <v>0.43468950749464669</v>
      </c>
      <c r="H335" s="773"/>
      <c r="I335" s="1"/>
      <c r="J335" s="1"/>
    </row>
    <row r="336" spans="1:10" ht="18" customHeight="1">
      <c r="A336" s="773"/>
      <c r="B336" s="774"/>
      <c r="C336" s="32" t="s">
        <v>67</v>
      </c>
      <c r="D336" s="773"/>
      <c r="E336" s="25">
        <f>'Прайс рабочий'!K327</f>
        <v>206</v>
      </c>
      <c r="F336" s="118">
        <f>'Прайс рабочий'!I327/'Экспорт рус долл '!$G$18</f>
        <v>0.36402569593147749</v>
      </c>
      <c r="G336" s="118">
        <f>E336/G18</f>
        <v>0.4411134903640257</v>
      </c>
      <c r="H336" s="773"/>
      <c r="I336" s="1"/>
      <c r="J336" s="1"/>
    </row>
    <row r="337" spans="1:10" ht="18" customHeight="1">
      <c r="A337" s="773"/>
      <c r="B337" s="793" t="s">
        <v>201</v>
      </c>
      <c r="C337" s="32" t="s">
        <v>71</v>
      </c>
      <c r="D337" s="773"/>
      <c r="E337" s="25">
        <f>'Прайс рабочий'!K328</f>
        <v>305</v>
      </c>
      <c r="F337" s="118">
        <f>'Прайс рабочий'!I328/'Экспорт рус долл '!$G$18</f>
        <v>0.53747323340471087</v>
      </c>
      <c r="G337" s="118">
        <f>E337/G18</f>
        <v>0.65310492505353324</v>
      </c>
      <c r="H337" s="773"/>
      <c r="I337" s="1"/>
      <c r="J337" s="1"/>
    </row>
    <row r="338" spans="1:10" ht="18" customHeight="1">
      <c r="A338" s="773"/>
      <c r="B338" s="774"/>
      <c r="C338" s="32" t="s">
        <v>67</v>
      </c>
      <c r="D338" s="773"/>
      <c r="E338" s="25">
        <f>'Прайс рабочий'!K329</f>
        <v>330</v>
      </c>
      <c r="F338" s="118">
        <f>'Прайс рабочий'!I329/'Экспорт рус долл '!$G$18</f>
        <v>0.58029978586723774</v>
      </c>
      <c r="G338" s="118">
        <f>E338/G18</f>
        <v>0.70663811563169165</v>
      </c>
      <c r="H338" s="773"/>
      <c r="I338" s="1"/>
      <c r="J338" s="1"/>
    </row>
    <row r="339" spans="1:10" ht="18" customHeight="1">
      <c r="A339" s="773"/>
      <c r="B339" s="793" t="s">
        <v>202</v>
      </c>
      <c r="C339" s="32" t="s">
        <v>71</v>
      </c>
      <c r="D339" s="773"/>
      <c r="E339" s="25">
        <f>'Прайс рабочий'!K330</f>
        <v>361</v>
      </c>
      <c r="F339" s="118">
        <f>'Прайс рабочий'!I330/'Экспорт рус долл '!$G$18</f>
        <v>0.59314775160599575</v>
      </c>
      <c r="G339" s="118">
        <f>E339/G18</f>
        <v>0.77301927194860809</v>
      </c>
      <c r="H339" s="773"/>
      <c r="I339" s="1"/>
      <c r="J339" s="1"/>
    </row>
    <row r="340" spans="1:10" ht="18" customHeight="1">
      <c r="A340" s="773"/>
      <c r="B340" s="774"/>
      <c r="C340" s="32" t="s">
        <v>67</v>
      </c>
      <c r="D340" s="773"/>
      <c r="E340" s="25">
        <f>'Прайс рабочий'!K331</f>
        <v>495</v>
      </c>
      <c r="F340" s="118">
        <f>'Прайс рабочий'!I331/'Экспорт рус долл '!$G$18</f>
        <v>0.68950749464668093</v>
      </c>
      <c r="G340" s="118">
        <f>E340/G18</f>
        <v>1.0599571734475375</v>
      </c>
      <c r="H340" s="773"/>
      <c r="I340" s="1"/>
      <c r="J340" s="1"/>
    </row>
    <row r="341" spans="1:10" ht="18" customHeight="1">
      <c r="A341" s="773"/>
      <c r="B341" s="793" t="s">
        <v>203</v>
      </c>
      <c r="C341" s="32" t="s">
        <v>71</v>
      </c>
      <c r="D341" s="773"/>
      <c r="E341" s="25">
        <f>'Прайс рабочий'!K332</f>
        <v>361</v>
      </c>
      <c r="F341" s="118">
        <f>'Прайс рабочий'!I332/'Экспорт рус долл '!$G$18</f>
        <v>0.63383297644539616</v>
      </c>
      <c r="G341" s="118">
        <f>E341/G18</f>
        <v>0.77301927194860809</v>
      </c>
      <c r="H341" s="773"/>
      <c r="I341" s="1"/>
      <c r="J341" s="1"/>
    </row>
    <row r="342" spans="1:10" ht="18" customHeight="1">
      <c r="A342" s="773"/>
      <c r="B342" s="774"/>
      <c r="C342" s="32" t="s">
        <v>67</v>
      </c>
      <c r="D342" s="773"/>
      <c r="E342" s="25">
        <f>'Прайс рабочий'!K333</f>
        <v>400</v>
      </c>
      <c r="F342" s="118">
        <f>'Прайс рабочий'!I333/'Экспорт рус долл '!$G$18</f>
        <v>0.7044967880085653</v>
      </c>
      <c r="G342" s="118">
        <f>E342/G18</f>
        <v>0.85653104925053536</v>
      </c>
      <c r="H342" s="773"/>
      <c r="I342" s="1"/>
      <c r="J342" s="1"/>
    </row>
    <row r="343" spans="1:10" ht="18" customHeight="1">
      <c r="A343" s="773"/>
      <c r="B343" s="793" t="s">
        <v>204</v>
      </c>
      <c r="C343" s="32" t="s">
        <v>71</v>
      </c>
      <c r="D343" s="773"/>
      <c r="E343" s="25">
        <f>'Прайс рабочий'!K334</f>
        <v>342</v>
      </c>
      <c r="F343" s="118">
        <f>'Прайс рабочий'!I334/'Экспорт рус долл '!$G$18</f>
        <v>0.60171306209850106</v>
      </c>
      <c r="G343" s="118">
        <f>E343/G18</f>
        <v>0.73233404710920769</v>
      </c>
      <c r="H343" s="773"/>
      <c r="I343" s="1"/>
      <c r="J343" s="1"/>
    </row>
    <row r="344" spans="1:10" ht="28.5" customHeight="1">
      <c r="A344" s="774"/>
      <c r="B344" s="774"/>
      <c r="C344" s="32" t="s">
        <v>67</v>
      </c>
      <c r="D344" s="774"/>
      <c r="E344" s="25">
        <f>'Прайс рабочий'!K335</f>
        <v>371</v>
      </c>
      <c r="F344" s="118">
        <f>'Прайс рабочий'!I335/'Экспорт рус долл '!$G$18</f>
        <v>0.65096359743040688</v>
      </c>
      <c r="G344" s="118">
        <f>E344/G18</f>
        <v>0.79443254817987152</v>
      </c>
      <c r="H344" s="774"/>
      <c r="I344" s="1"/>
      <c r="J344" s="1"/>
    </row>
    <row r="345" spans="1:10" ht="18" customHeight="1">
      <c r="A345" s="603" t="s">
        <v>214</v>
      </c>
      <c r="B345" s="765"/>
      <c r="C345" s="765"/>
      <c r="D345" s="766"/>
      <c r="E345" s="43"/>
      <c r="F345" s="117"/>
      <c r="G345" s="117"/>
      <c r="H345" s="19"/>
      <c r="I345" s="1"/>
      <c r="J345" s="1"/>
    </row>
    <row r="346" spans="1:10" ht="18" customHeight="1">
      <c r="A346" s="647" t="s">
        <v>215</v>
      </c>
      <c r="B346" s="765"/>
      <c r="C346" s="765"/>
      <c r="D346" s="766"/>
      <c r="E346" s="44"/>
      <c r="F346" s="119"/>
      <c r="G346" s="119"/>
      <c r="H346" s="694"/>
      <c r="I346" s="1"/>
      <c r="J346" s="1"/>
    </row>
    <row r="347" spans="1:10" ht="18" customHeight="1">
      <c r="A347" s="676" t="s">
        <v>216</v>
      </c>
      <c r="B347" s="32" t="s">
        <v>217</v>
      </c>
      <c r="C347" s="45"/>
      <c r="D347" s="602" t="s">
        <v>218</v>
      </c>
      <c r="E347" s="112">
        <f>'Прайс рабочий'!K338</f>
        <v>259</v>
      </c>
      <c r="F347" s="118">
        <f>'Прайс рабочий'!I338/'Экспорт рус долл '!$G$18</f>
        <v>0.45396145610278371</v>
      </c>
      <c r="G347" s="121">
        <f>E347/G18</f>
        <v>0.5546038543897216</v>
      </c>
      <c r="H347" s="773"/>
      <c r="I347" s="1"/>
      <c r="J347" s="1"/>
    </row>
    <row r="348" spans="1:10" ht="18" customHeight="1">
      <c r="A348" s="773"/>
      <c r="B348" s="32" t="s">
        <v>219</v>
      </c>
      <c r="C348" s="23"/>
      <c r="D348" s="773"/>
      <c r="E348" s="112">
        <f>'Прайс рабочий'!K339</f>
        <v>531</v>
      </c>
      <c r="F348" s="118">
        <f>'Прайс рабочий'!I339/'Экспорт рус долл '!$G$18</f>
        <v>0.4796573875802998</v>
      </c>
      <c r="G348" s="121">
        <f>E348/G18</f>
        <v>1.1370449678800856</v>
      </c>
      <c r="H348" s="773"/>
      <c r="I348" s="1"/>
      <c r="J348" s="1"/>
    </row>
    <row r="349" spans="1:10" ht="18" customHeight="1">
      <c r="A349" s="774"/>
      <c r="B349" s="32" t="s">
        <v>220</v>
      </c>
      <c r="C349" s="23"/>
      <c r="D349" s="774"/>
      <c r="E349" s="112">
        <f>'Прайс рабочий'!K340</f>
        <v>531</v>
      </c>
      <c r="F349" s="118">
        <f>'Прайс рабочий'!I340/'Экспорт рус долл '!$G$18</f>
        <v>0.64025695931477511</v>
      </c>
      <c r="G349" s="121">
        <f>E349/G18</f>
        <v>1.1370449678800856</v>
      </c>
      <c r="H349" s="773"/>
      <c r="I349" s="1"/>
      <c r="J349" s="1"/>
    </row>
    <row r="350" spans="1:10" ht="18" customHeight="1">
      <c r="A350" s="29" t="s">
        <v>221</v>
      </c>
      <c r="B350" s="30"/>
      <c r="C350" s="30"/>
      <c r="D350" s="29"/>
      <c r="E350" s="113"/>
      <c r="F350" s="118">
        <f>'Прайс рабочий'!I341/'Экспорт рус долл '!$G$18</f>
        <v>0</v>
      </c>
      <c r="G350" s="122"/>
      <c r="H350" s="773"/>
      <c r="I350" s="1"/>
      <c r="J350" s="1"/>
    </row>
    <row r="351" spans="1:10" ht="18" customHeight="1">
      <c r="A351" s="676" t="s">
        <v>216</v>
      </c>
      <c r="B351" s="32" t="s">
        <v>217</v>
      </c>
      <c r="C351" s="45"/>
      <c r="D351" s="602" t="s">
        <v>218</v>
      </c>
      <c r="E351" s="112">
        <f>'Прайс рабочий'!K342</f>
        <v>266</v>
      </c>
      <c r="F351" s="118">
        <f>'Прайс рабочий'!I342/'Экспорт рус долл '!$G$18</f>
        <v>0.46680942184154178</v>
      </c>
      <c r="G351" s="121">
        <f>E351/G18</f>
        <v>0.56959314775160597</v>
      </c>
      <c r="H351" s="773"/>
      <c r="I351" s="1"/>
      <c r="J351" s="1"/>
    </row>
    <row r="352" spans="1:10" ht="18" customHeight="1">
      <c r="A352" s="773"/>
      <c r="B352" s="32" t="s">
        <v>219</v>
      </c>
      <c r="C352" s="23"/>
      <c r="D352" s="773"/>
      <c r="E352" s="112">
        <f>'Прайс рабочий'!K343</f>
        <v>531</v>
      </c>
      <c r="F352" s="118">
        <f>'Прайс рабочий'!I343/'Экспорт рус долл '!$G$18</f>
        <v>0.49678800856531047</v>
      </c>
      <c r="G352" s="121">
        <f>E352/G18</f>
        <v>1.1370449678800856</v>
      </c>
      <c r="H352" s="773"/>
      <c r="I352" s="1"/>
      <c r="J352" s="1"/>
    </row>
    <row r="353" spans="1:10" ht="28.5" customHeight="1">
      <c r="A353" s="774"/>
      <c r="B353" s="32" t="s">
        <v>220</v>
      </c>
      <c r="C353" s="23"/>
      <c r="D353" s="774"/>
      <c r="E353" s="112">
        <f>'Прайс рабочий'!K344</f>
        <v>531</v>
      </c>
      <c r="F353" s="118">
        <f>'Прайс рабочий'!I344/'Экспорт рус долл '!$G$18</f>
        <v>0.65310492505353324</v>
      </c>
      <c r="G353" s="121">
        <f>E353/G18</f>
        <v>1.1370449678800856</v>
      </c>
      <c r="H353" s="774"/>
      <c r="I353" s="1"/>
      <c r="J353" s="1"/>
    </row>
    <row r="354" spans="1:10" ht="18" customHeight="1">
      <c r="A354" s="603" t="s">
        <v>223</v>
      </c>
      <c r="B354" s="765"/>
      <c r="C354" s="765"/>
      <c r="D354" s="766"/>
      <c r="E354" s="43"/>
      <c r="F354" s="117"/>
      <c r="G354" s="117"/>
      <c r="H354" s="19"/>
      <c r="I354" s="51"/>
      <c r="J354" s="51"/>
    </row>
    <row r="355" spans="1:10" ht="18" customHeight="1">
      <c r="A355" s="740" t="s">
        <v>100</v>
      </c>
      <c r="B355" s="765"/>
      <c r="C355" s="765"/>
      <c r="D355" s="766"/>
      <c r="E355" s="44"/>
      <c r="F355" s="119"/>
      <c r="G355" s="119"/>
      <c r="H355" s="694"/>
      <c r="I355" s="1"/>
      <c r="J355" s="1"/>
    </row>
    <row r="356" spans="1:10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25">
        <f>'Прайс рабочий'!K347</f>
        <v>23</v>
      </c>
      <c r="F356" s="118">
        <f>'Прайс рабочий'!I347/'Экспорт рус долл '!$G$18</f>
        <v>4.068522483940043E-2</v>
      </c>
      <c r="G356" s="118">
        <f>E356/G18</f>
        <v>4.9250535331905779E-2</v>
      </c>
      <c r="H356" s="773"/>
      <c r="I356" s="1"/>
      <c r="J356" s="1"/>
    </row>
    <row r="357" spans="1:10" ht="18" customHeight="1">
      <c r="A357" s="773"/>
      <c r="B357" s="774"/>
      <c r="C357" s="32" t="s">
        <v>67</v>
      </c>
      <c r="D357" s="773"/>
      <c r="E357" s="25">
        <f>'Прайс рабочий'!K348</f>
        <v>26</v>
      </c>
      <c r="F357" s="118">
        <f>'Прайс рабочий'!I348/'Экспорт рус долл '!$G$18</f>
        <v>4.7109207708779445E-2</v>
      </c>
      <c r="G357" s="118">
        <f>E357/G18</f>
        <v>5.5674518201284794E-2</v>
      </c>
      <c r="H357" s="773"/>
      <c r="I357" s="1"/>
      <c r="J357" s="1"/>
    </row>
    <row r="358" spans="1:10" ht="18" customHeight="1">
      <c r="A358" s="773"/>
      <c r="B358" s="793" t="s">
        <v>226</v>
      </c>
      <c r="C358" s="32" t="s">
        <v>66</v>
      </c>
      <c r="D358" s="773"/>
      <c r="E358" s="25">
        <f>'Прайс рабочий'!K349</f>
        <v>41</v>
      </c>
      <c r="F358" s="118">
        <f>'Прайс рабочий'!I349/'Экспорт рус долл '!$G$18</f>
        <v>7.4946466809421838E-2</v>
      </c>
      <c r="G358" s="118">
        <f>E358/G18</f>
        <v>8.7794432548179868E-2</v>
      </c>
      <c r="H358" s="773"/>
      <c r="I358" s="1"/>
      <c r="J358" s="1"/>
    </row>
    <row r="359" spans="1:10" ht="18" customHeight="1">
      <c r="A359" s="773"/>
      <c r="B359" s="774"/>
      <c r="C359" s="32" t="s">
        <v>67</v>
      </c>
      <c r="D359" s="773"/>
      <c r="E359" s="25">
        <f>'Прайс рабочий'!K350</f>
        <v>42</v>
      </c>
      <c r="F359" s="118">
        <f>'Прайс рабочий'!I350/'Экспорт рус долл '!$G$18</f>
        <v>7.7087794432548179E-2</v>
      </c>
      <c r="G359" s="118">
        <f>E359/G18</f>
        <v>8.9935760171306209E-2</v>
      </c>
      <c r="H359" s="773"/>
      <c r="I359" s="1"/>
      <c r="J359" s="1"/>
    </row>
    <row r="360" spans="1:10" ht="18" customHeight="1">
      <c r="A360" s="773"/>
      <c r="B360" s="793" t="s">
        <v>227</v>
      </c>
      <c r="C360" s="32" t="s">
        <v>66</v>
      </c>
      <c r="D360" s="773"/>
      <c r="E360" s="25">
        <f>'Прайс рабочий'!K351</f>
        <v>54</v>
      </c>
      <c r="F360" s="118">
        <f>'Прайс рабочий'!I351/'Экспорт рус долл '!$G$18</f>
        <v>0.1006423982869379</v>
      </c>
      <c r="G360" s="118">
        <f>E360/G18</f>
        <v>0.11563169164882227</v>
      </c>
      <c r="H360" s="773"/>
      <c r="I360" s="1"/>
      <c r="J360" s="1"/>
    </row>
    <row r="361" spans="1:10" ht="18" customHeight="1">
      <c r="A361" s="773"/>
      <c r="B361" s="774"/>
      <c r="C361" s="32" t="s">
        <v>67</v>
      </c>
      <c r="D361" s="773"/>
      <c r="E361" s="25">
        <f>'Прайс рабочий'!K352</f>
        <v>57</v>
      </c>
      <c r="F361" s="118">
        <f>'Прайс рабочий'!I352/'Экспорт рус долл '!$G$18</f>
        <v>0.10706638115631692</v>
      </c>
      <c r="G361" s="118">
        <f>E361/G18</f>
        <v>0.12205567451820129</v>
      </c>
      <c r="H361" s="773"/>
      <c r="I361" s="1"/>
      <c r="J361" s="1"/>
    </row>
    <row r="362" spans="1:10" ht="18" customHeight="1">
      <c r="A362" s="773"/>
      <c r="B362" s="793" t="s">
        <v>228</v>
      </c>
      <c r="C362" s="32" t="s">
        <v>66</v>
      </c>
      <c r="D362" s="773"/>
      <c r="E362" s="25">
        <f>'Прайс рабочий'!K353</f>
        <v>49</v>
      </c>
      <c r="F362" s="118">
        <f>'Прайс рабочий'!I353/'Экспорт рус долл '!$G$18</f>
        <v>0.1006423982869379</v>
      </c>
      <c r="G362" s="118">
        <f>E362/G18</f>
        <v>0.10492505353319058</v>
      </c>
      <c r="H362" s="773"/>
      <c r="I362" s="1"/>
      <c r="J362" s="1"/>
    </row>
    <row r="363" spans="1:10" ht="18" customHeight="1">
      <c r="A363" s="773"/>
      <c r="B363" s="774"/>
      <c r="C363" s="32" t="s">
        <v>67</v>
      </c>
      <c r="D363" s="773"/>
      <c r="E363" s="25">
        <f>'Прайс рабочий'!K354</f>
        <v>54</v>
      </c>
      <c r="F363" s="118">
        <f>'Прайс рабочий'!I354/'Экспорт рус долл '!$G$18</f>
        <v>0.10706638115631692</v>
      </c>
      <c r="G363" s="118">
        <f>E363/G18</f>
        <v>0.11563169164882227</v>
      </c>
      <c r="H363" s="773"/>
      <c r="I363" s="1"/>
      <c r="J363" s="1"/>
    </row>
    <row r="364" spans="1:10" ht="18" customHeight="1">
      <c r="A364" s="773"/>
      <c r="B364" s="793" t="s">
        <v>229</v>
      </c>
      <c r="C364" s="32" t="s">
        <v>66</v>
      </c>
      <c r="D364" s="773"/>
      <c r="E364" s="25">
        <f>'Прайс рабочий'!K355</f>
        <v>59</v>
      </c>
      <c r="F364" s="118">
        <f>'Прайс рабочий'!I355/'Экспорт рус долл '!$G$18</f>
        <v>0.10492505353319058</v>
      </c>
      <c r="G364" s="118">
        <f>E364/G18</f>
        <v>0.12633832976445397</v>
      </c>
      <c r="H364" s="773"/>
      <c r="I364" s="1"/>
      <c r="J364" s="1"/>
    </row>
    <row r="365" spans="1:10" ht="18" customHeight="1">
      <c r="A365" s="774"/>
      <c r="B365" s="774"/>
      <c r="C365" s="32" t="s">
        <v>67</v>
      </c>
      <c r="D365" s="774"/>
      <c r="E365" s="25">
        <f>'Прайс рабочий'!K356</f>
        <v>60</v>
      </c>
      <c r="F365" s="118">
        <f>'Прайс рабочий'!I356/'Экспорт рус долл '!$G$18</f>
        <v>0.11134903640256959</v>
      </c>
      <c r="G365" s="118">
        <f>E365/G18</f>
        <v>0.1284796573875803</v>
      </c>
      <c r="H365" s="773"/>
      <c r="I365" s="1"/>
      <c r="J365" s="1"/>
    </row>
    <row r="366" spans="1:10" ht="18" customHeight="1">
      <c r="A366" s="647" t="s">
        <v>104</v>
      </c>
      <c r="B366" s="765"/>
      <c r="C366" s="765"/>
      <c r="D366" s="766"/>
      <c r="E366" s="25"/>
      <c r="F366" s="118"/>
      <c r="G366" s="118"/>
      <c r="H366" s="773"/>
      <c r="I366" s="1"/>
      <c r="J366" s="1"/>
    </row>
    <row r="367" spans="1:10" ht="18" customHeight="1">
      <c r="A367" s="677" t="s">
        <v>223</v>
      </c>
      <c r="B367" s="793" t="s">
        <v>230</v>
      </c>
      <c r="C367" s="32" t="s">
        <v>71</v>
      </c>
      <c r="D367" s="602"/>
      <c r="E367" s="25">
        <f>'Прайс рабочий'!K358</f>
        <v>105</v>
      </c>
      <c r="F367" s="118">
        <f>'Прайс рабочий'!I358/'Экспорт рус долл '!$G$18</f>
        <v>0.20342612419700215</v>
      </c>
      <c r="G367" s="118">
        <f>E367/G18</f>
        <v>0.22483940042826553</v>
      </c>
      <c r="H367" s="773"/>
      <c r="I367" s="1"/>
      <c r="J367" s="1"/>
    </row>
    <row r="368" spans="1:10" ht="18" customHeight="1">
      <c r="A368" s="773"/>
      <c r="B368" s="774"/>
      <c r="C368" s="32" t="s">
        <v>67</v>
      </c>
      <c r="D368" s="773"/>
      <c r="E368" s="25">
        <f>'Прайс рабочий'!K359</f>
        <v>107</v>
      </c>
      <c r="F368" s="118">
        <f>'Прайс рабочий'!I359/'Экспорт рус долл '!$G$18</f>
        <v>0.20985010706638116</v>
      </c>
      <c r="G368" s="118">
        <f>E368/G18</f>
        <v>0.22912205567451821</v>
      </c>
      <c r="H368" s="773"/>
      <c r="I368" s="1"/>
      <c r="J368" s="1"/>
    </row>
    <row r="369" spans="1:10" ht="18" customHeight="1">
      <c r="A369" s="773"/>
      <c r="B369" s="793" t="s">
        <v>231</v>
      </c>
      <c r="C369" s="32" t="s">
        <v>71</v>
      </c>
      <c r="D369" s="773"/>
      <c r="E369" s="25">
        <f>'Прайс рабочий'!K360</f>
        <v>120</v>
      </c>
      <c r="F369" s="118">
        <f>'Прайс рабочий'!I360/'Экспорт рус долл '!$G$18</f>
        <v>0.23126338329764454</v>
      </c>
      <c r="G369" s="118">
        <f>E369/G18</f>
        <v>0.2569593147751606</v>
      </c>
      <c r="H369" s="773"/>
      <c r="I369" s="1"/>
      <c r="J369" s="1"/>
    </row>
    <row r="370" spans="1:10" ht="18" customHeight="1">
      <c r="A370" s="773"/>
      <c r="B370" s="774"/>
      <c r="C370" s="32" t="s">
        <v>67</v>
      </c>
      <c r="D370" s="773"/>
      <c r="E370" s="25">
        <f>'Прайс рабочий'!K361</f>
        <v>125</v>
      </c>
      <c r="F370" s="118">
        <f>'Прайс рабочий'!I361/'Экспорт рус долл '!$G$18</f>
        <v>0.23768736616702354</v>
      </c>
      <c r="G370" s="118">
        <f>E370/G18</f>
        <v>0.26766595289079231</v>
      </c>
      <c r="H370" s="773"/>
      <c r="I370" s="1"/>
      <c r="J370" s="1"/>
    </row>
    <row r="371" spans="1:10" ht="18" customHeight="1">
      <c r="A371" s="773"/>
      <c r="B371" s="793" t="s">
        <v>228</v>
      </c>
      <c r="C371" s="32" t="s">
        <v>71</v>
      </c>
      <c r="D371" s="773"/>
      <c r="E371" s="25">
        <f>'Прайс рабочий'!K362</f>
        <v>110</v>
      </c>
      <c r="F371" s="118">
        <f>'Прайс рабочий'!I362/'Экспорт рус долл '!$G$18</f>
        <v>0.19700214132762311</v>
      </c>
      <c r="G371" s="118">
        <f>E371/G18</f>
        <v>0.23554603854389722</v>
      </c>
      <c r="H371" s="773"/>
      <c r="I371" s="1"/>
      <c r="J371" s="1"/>
    </row>
    <row r="372" spans="1:10" ht="18" customHeight="1">
      <c r="A372" s="773"/>
      <c r="B372" s="774"/>
      <c r="C372" s="32" t="s">
        <v>67</v>
      </c>
      <c r="D372" s="773"/>
      <c r="E372" s="25">
        <f>'Прайс рабочий'!K363</f>
        <v>115</v>
      </c>
      <c r="F372" s="118">
        <f>'Прайс рабочий'!I363/'Экспорт рус долл '!$G$18</f>
        <v>0.21413276231263384</v>
      </c>
      <c r="G372" s="118">
        <f>E372/G18</f>
        <v>0.24625267665952891</v>
      </c>
      <c r="H372" s="773"/>
      <c r="I372" s="1"/>
      <c r="J372" s="1"/>
    </row>
    <row r="373" spans="1:10" ht="28.5" customHeight="1">
      <c r="A373" s="774"/>
      <c r="B373" s="52" t="s">
        <v>229</v>
      </c>
      <c r="C373" s="32" t="s">
        <v>67</v>
      </c>
      <c r="D373" s="774"/>
      <c r="E373" s="25">
        <f>'Прайс рабочий'!K364</f>
        <v>244</v>
      </c>
      <c r="F373" s="118">
        <f>'Прайс рабочий'!I364/'Экспорт рус долл '!$G$18</f>
        <v>0.27194860813704497</v>
      </c>
      <c r="G373" s="118">
        <f>E373/G18</f>
        <v>0.5224839400428265</v>
      </c>
      <c r="H373" s="774"/>
      <c r="I373" s="1"/>
      <c r="J373" s="1"/>
    </row>
    <row r="374" spans="1:10" ht="18" customHeight="1">
      <c r="A374" s="603" t="s">
        <v>232</v>
      </c>
      <c r="B374" s="765"/>
      <c r="C374" s="766"/>
      <c r="D374" s="19"/>
      <c r="E374" s="43"/>
      <c r="F374" s="117"/>
      <c r="G374" s="117"/>
      <c r="H374" s="19"/>
      <c r="I374" s="18"/>
      <c r="J374" s="18"/>
    </row>
    <row r="375" spans="1:10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876">
        <f>'Прайс рабочий'!K366</f>
        <v>730</v>
      </c>
      <c r="F375" s="775">
        <f>'Прайс рабочий'!I366/'Экспорт рус долл '!$G$18</f>
        <v>1.2633832976445396</v>
      </c>
      <c r="G375" s="775">
        <f>E375/G18</f>
        <v>1.563169164882227</v>
      </c>
      <c r="H375" s="695"/>
      <c r="I375" s="18"/>
      <c r="J375" s="18"/>
    </row>
    <row r="376" spans="1:10" ht="18" customHeight="1">
      <c r="A376" s="773"/>
      <c r="B376" s="32" t="s">
        <v>39</v>
      </c>
      <c r="C376" s="773"/>
      <c r="D376" s="773"/>
      <c r="E376" s="773"/>
      <c r="F376" s="805"/>
      <c r="G376" s="776"/>
      <c r="H376" s="773"/>
      <c r="I376" s="18"/>
      <c r="J376" s="18"/>
    </row>
    <row r="377" spans="1:10" ht="18" customHeight="1">
      <c r="A377" s="773"/>
      <c r="B377" s="32" t="s">
        <v>235</v>
      </c>
      <c r="C377" s="773"/>
      <c r="D377" s="773"/>
      <c r="E377" s="773"/>
      <c r="F377" s="805"/>
      <c r="G377" s="776"/>
      <c r="H377" s="773"/>
      <c r="I377" s="18"/>
      <c r="J377" s="18"/>
    </row>
    <row r="378" spans="1:10" ht="18" customHeight="1">
      <c r="A378" s="774"/>
      <c r="B378" s="32" t="s">
        <v>236</v>
      </c>
      <c r="C378" s="774"/>
      <c r="D378" s="774"/>
      <c r="E378" s="774"/>
      <c r="F378" s="806"/>
      <c r="G378" s="777"/>
      <c r="H378" s="773"/>
      <c r="I378" s="18"/>
      <c r="J378" s="18"/>
    </row>
    <row r="379" spans="1:10" ht="18" customHeight="1">
      <c r="A379" s="676" t="s">
        <v>237</v>
      </c>
      <c r="B379" s="32" t="s">
        <v>38</v>
      </c>
      <c r="C379" s="784" t="s">
        <v>93</v>
      </c>
      <c r="D379" s="602"/>
      <c r="E379" s="876">
        <f>'Прайс рабочий'!K370</f>
        <v>916</v>
      </c>
      <c r="F379" s="775">
        <f>'Прайс рабочий'!I370/'Экспорт рус долл '!$G$18</f>
        <v>1.6274089935760172</v>
      </c>
      <c r="G379" s="775">
        <f>E379/G18</f>
        <v>1.9614561027837258</v>
      </c>
      <c r="H379" s="773"/>
      <c r="I379" s="18"/>
      <c r="J379" s="18"/>
    </row>
    <row r="380" spans="1:10" ht="18" customHeight="1">
      <c r="A380" s="774"/>
      <c r="B380" s="32" t="s">
        <v>39</v>
      </c>
      <c r="C380" s="774"/>
      <c r="D380" s="773"/>
      <c r="E380" s="774"/>
      <c r="F380" s="806"/>
      <c r="G380" s="777"/>
      <c r="H380" s="773"/>
      <c r="I380" s="18"/>
      <c r="J380" s="18"/>
    </row>
    <row r="381" spans="1:10" ht="18" customHeight="1">
      <c r="A381" s="676" t="s">
        <v>238</v>
      </c>
      <c r="B381" s="32" t="s">
        <v>38</v>
      </c>
      <c r="C381" s="784" t="s">
        <v>239</v>
      </c>
      <c r="D381" s="773"/>
      <c r="E381" s="876">
        <f>'Прайс рабочий'!K372</f>
        <v>780</v>
      </c>
      <c r="F381" s="775">
        <f>'Прайс рабочий'!I372/'Экспорт рус долл '!$G$18</f>
        <v>1.5417558886509637</v>
      </c>
      <c r="G381" s="775">
        <f>E381/G18</f>
        <v>1.6702355460385439</v>
      </c>
      <c r="H381" s="773"/>
      <c r="I381" s="18"/>
      <c r="J381" s="18"/>
    </row>
    <row r="382" spans="1:10" ht="18" customHeight="1">
      <c r="A382" s="773"/>
      <c r="B382" s="32" t="s">
        <v>39</v>
      </c>
      <c r="C382" s="773"/>
      <c r="D382" s="773"/>
      <c r="E382" s="773"/>
      <c r="F382" s="805"/>
      <c r="G382" s="776"/>
      <c r="H382" s="773"/>
      <c r="I382" s="18"/>
      <c r="J382" s="18"/>
    </row>
    <row r="383" spans="1:10" ht="36" customHeight="1">
      <c r="A383" s="774"/>
      <c r="B383" s="32" t="s">
        <v>235</v>
      </c>
      <c r="C383" s="774"/>
      <c r="D383" s="773"/>
      <c r="E383" s="774"/>
      <c r="F383" s="806"/>
      <c r="G383" s="777"/>
      <c r="H383" s="773"/>
      <c r="I383" s="54"/>
      <c r="J383" s="54"/>
    </row>
    <row r="384" spans="1:10" ht="18" customHeight="1">
      <c r="A384" s="53" t="s">
        <v>237</v>
      </c>
      <c r="B384" s="32" t="s">
        <v>235</v>
      </c>
      <c r="C384" s="32" t="s">
        <v>241</v>
      </c>
      <c r="D384" s="773"/>
      <c r="E384" s="25">
        <f>'Прайс рабочий'!K375</f>
        <v>1133</v>
      </c>
      <c r="F384" s="118">
        <f>'Прайс рабочий'!I375/'Экспорт рус долл '!$G$18</f>
        <v>2.1413276231263385</v>
      </c>
      <c r="G384" s="118">
        <f>E384/G18</f>
        <v>2.4261241970021414</v>
      </c>
      <c r="H384" s="773"/>
      <c r="I384" s="18"/>
      <c r="J384" s="18"/>
    </row>
    <row r="385" spans="1:10" ht="18" customHeight="1">
      <c r="A385" s="676" t="s">
        <v>242</v>
      </c>
      <c r="B385" s="32" t="s">
        <v>37</v>
      </c>
      <c r="C385" s="784" t="s">
        <v>241</v>
      </c>
      <c r="D385" s="773"/>
      <c r="E385" s="876">
        <f>'Прайс рабочий'!K376</f>
        <v>1228</v>
      </c>
      <c r="F385" s="775">
        <f>'Прайс рабочий'!I376/'Экспорт рус долл '!$G$18</f>
        <v>2.3554603854389722</v>
      </c>
      <c r="G385" s="775">
        <f>E385/G18</f>
        <v>2.6295503211991433</v>
      </c>
      <c r="H385" s="773"/>
      <c r="I385" s="18"/>
      <c r="J385" s="18"/>
    </row>
    <row r="386" spans="1:10" ht="18" customHeight="1">
      <c r="A386" s="773"/>
      <c r="B386" s="32" t="s">
        <v>38</v>
      </c>
      <c r="C386" s="773"/>
      <c r="D386" s="773"/>
      <c r="E386" s="773"/>
      <c r="F386" s="805"/>
      <c r="G386" s="776"/>
      <c r="H386" s="773"/>
      <c r="I386" s="18"/>
      <c r="J386" s="18"/>
    </row>
    <row r="387" spans="1:10" ht="44.25" customHeight="1">
      <c r="A387" s="774"/>
      <c r="B387" s="32" t="s">
        <v>235</v>
      </c>
      <c r="C387" s="774"/>
      <c r="D387" s="774"/>
      <c r="E387" s="774"/>
      <c r="F387" s="806"/>
      <c r="G387" s="777"/>
      <c r="H387" s="773"/>
      <c r="I387" s="18"/>
      <c r="J387" s="18"/>
    </row>
    <row r="388" spans="1:10" ht="28.5" customHeight="1">
      <c r="A388" s="53" t="s">
        <v>243</v>
      </c>
      <c r="B388" s="32" t="s">
        <v>235</v>
      </c>
      <c r="C388" s="32" t="s">
        <v>244</v>
      </c>
      <c r="D388" s="36"/>
      <c r="E388" s="25">
        <f>'Прайс рабочий'!K379</f>
        <v>1137</v>
      </c>
      <c r="F388" s="118">
        <f>'Прайс рабочий'!I379/'Экспорт рус долл '!$G$18</f>
        <v>2.2612419700214135</v>
      </c>
      <c r="G388" s="118">
        <f>E388/G18</f>
        <v>2.4346895074946469</v>
      </c>
      <c r="H388" s="774"/>
      <c r="I388" s="1"/>
      <c r="J388" s="1"/>
    </row>
    <row r="389" spans="1:10" ht="18" customHeight="1">
      <c r="A389" s="603" t="s">
        <v>245</v>
      </c>
      <c r="B389" s="765"/>
      <c r="C389" s="766"/>
      <c r="D389" s="19"/>
      <c r="E389" s="43"/>
      <c r="F389" s="117"/>
      <c r="G389" s="117"/>
      <c r="H389" s="19"/>
      <c r="I389" s="1"/>
      <c r="J389" s="1"/>
    </row>
    <row r="390" spans="1:10" ht="18" customHeight="1">
      <c r="A390" s="647" t="s">
        <v>100</v>
      </c>
      <c r="B390" s="765"/>
      <c r="C390" s="765"/>
      <c r="D390" s="766"/>
      <c r="E390" s="44"/>
      <c r="F390" s="119"/>
      <c r="G390" s="119"/>
      <c r="H390" s="694"/>
      <c r="I390" s="1"/>
      <c r="J390" s="1"/>
    </row>
    <row r="391" spans="1:10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25">
        <f>'Прайс рабочий'!K382</f>
        <v>1063</v>
      </c>
      <c r="F391" s="118">
        <f>'Прайс рабочий'!I382/'Экспорт рус долл '!$G$18</f>
        <v>0.92077087794432544</v>
      </c>
      <c r="G391" s="118">
        <f>E391/G18</f>
        <v>2.2762312633832975</v>
      </c>
      <c r="H391" s="773"/>
      <c r="I391" s="1"/>
      <c r="J391" s="1"/>
    </row>
    <row r="392" spans="1:10" ht="18" customHeight="1">
      <c r="A392" s="773"/>
      <c r="B392" s="32" t="s">
        <v>39</v>
      </c>
      <c r="C392" s="773"/>
      <c r="D392" s="773"/>
      <c r="E392" s="25">
        <f>'Прайс рабочий'!K383</f>
        <v>1063</v>
      </c>
      <c r="F392" s="118">
        <f>'Прайс рабочий'!I383/'Экспорт рус долл '!$G$18</f>
        <v>0.94646680942184158</v>
      </c>
      <c r="G392" s="118">
        <f>E392/G18</f>
        <v>2.2762312633832975</v>
      </c>
      <c r="H392" s="773"/>
      <c r="I392" s="1"/>
      <c r="J392" s="1"/>
    </row>
    <row r="393" spans="1:10" ht="18" customHeight="1">
      <c r="A393" s="773"/>
      <c r="B393" s="32" t="s">
        <v>236</v>
      </c>
      <c r="C393" s="774"/>
      <c r="D393" s="773"/>
      <c r="E393" s="25">
        <f>'Прайс рабочий'!K384</f>
        <v>1290</v>
      </c>
      <c r="F393" s="118">
        <f>'Прайс рабочий'!I384/'Экспорт рус долл '!$G$18</f>
        <v>1.0963597430406853</v>
      </c>
      <c r="G393" s="118">
        <f>E393/G18</f>
        <v>2.7623126338329764</v>
      </c>
      <c r="H393" s="773"/>
      <c r="I393" s="1"/>
      <c r="J393" s="1"/>
    </row>
    <row r="394" spans="1:10" ht="18" customHeight="1">
      <c r="A394" s="773"/>
      <c r="B394" s="32" t="s">
        <v>37</v>
      </c>
      <c r="C394" s="784" t="s">
        <v>67</v>
      </c>
      <c r="D394" s="773"/>
      <c r="E394" s="25">
        <f>'Прайс рабочий'!K385</f>
        <v>1290</v>
      </c>
      <c r="F394" s="118">
        <f>'Прайс рабочий'!I385/'Экспорт рус долл '!$G$18</f>
        <v>1.1691648822269807</v>
      </c>
      <c r="G394" s="118">
        <f>E394/G18</f>
        <v>2.7623126338329764</v>
      </c>
      <c r="H394" s="773"/>
      <c r="I394" s="1"/>
      <c r="J394" s="1"/>
    </row>
    <row r="395" spans="1:10" ht="18" customHeight="1">
      <c r="A395" s="773"/>
      <c r="B395" s="32" t="s">
        <v>247</v>
      </c>
      <c r="C395" s="773"/>
      <c r="D395" s="773"/>
      <c r="E395" s="25">
        <f>'Прайс рабочий'!K386</f>
        <v>1063</v>
      </c>
      <c r="F395" s="118">
        <f>'Прайс рабочий'!I386/'Экспорт рус долл '!$G$18</f>
        <v>1.1605995717344755</v>
      </c>
      <c r="G395" s="118">
        <f>E395/G18</f>
        <v>2.2762312633832975</v>
      </c>
      <c r="H395" s="773"/>
      <c r="I395" s="1"/>
      <c r="J395" s="1"/>
    </row>
    <row r="396" spans="1:10" ht="18" customHeight="1">
      <c r="A396" s="773"/>
      <c r="B396" s="32" t="s">
        <v>39</v>
      </c>
      <c r="C396" s="773"/>
      <c r="D396" s="773"/>
      <c r="E396" s="25">
        <f>'Прайс рабочий'!K387</f>
        <v>1063</v>
      </c>
      <c r="F396" s="118">
        <f>'Прайс рабочий'!I387/'Экспорт рус долл '!$G$18</f>
        <v>1.1670235546038543</v>
      </c>
      <c r="G396" s="118">
        <f>E396/G18</f>
        <v>2.2762312633832975</v>
      </c>
      <c r="H396" s="773"/>
      <c r="I396" s="1"/>
      <c r="J396" s="1"/>
    </row>
    <row r="397" spans="1:10" ht="18" customHeight="1">
      <c r="A397" s="773"/>
      <c r="B397" s="32" t="s">
        <v>235</v>
      </c>
      <c r="C397" s="773"/>
      <c r="D397" s="773"/>
      <c r="E397" s="25">
        <f>'Прайс рабочий'!K388</f>
        <v>1063</v>
      </c>
      <c r="F397" s="118">
        <f>'Прайс рабочий'!I388/'Экспорт рус долл '!$G$18</f>
        <v>1.2740899357601714</v>
      </c>
      <c r="G397" s="118">
        <f>E397/G18</f>
        <v>2.2762312633832975</v>
      </c>
      <c r="H397" s="773"/>
      <c r="I397" s="1"/>
      <c r="J397" s="1"/>
    </row>
    <row r="398" spans="1:10" ht="18" customHeight="1">
      <c r="A398" s="774"/>
      <c r="B398" s="32" t="s">
        <v>236</v>
      </c>
      <c r="C398" s="774"/>
      <c r="D398" s="774"/>
      <c r="E398" s="25">
        <f>'Прайс рабочий'!K389</f>
        <v>1290</v>
      </c>
      <c r="F398" s="118">
        <f>'Прайс рабочий'!I389/'Экспорт рус долл '!$G$18</f>
        <v>1.271948608137045</v>
      </c>
      <c r="G398" s="118">
        <f>E398/G18</f>
        <v>2.7623126338329764</v>
      </c>
      <c r="H398" s="773"/>
      <c r="I398" s="1"/>
      <c r="J398" s="1"/>
    </row>
    <row r="399" spans="1:10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25">
        <f>'Прайс рабочий'!K390</f>
        <v>1131</v>
      </c>
      <c r="F399" s="118">
        <f>'Прайс рабочий'!I390/'Экспорт рус долл '!$G$18</f>
        <v>0.63383297644539616</v>
      </c>
      <c r="G399" s="118">
        <f>E399/G18</f>
        <v>2.4218415417558887</v>
      </c>
      <c r="H399" s="773"/>
      <c r="I399" s="1"/>
      <c r="J399" s="1"/>
    </row>
    <row r="400" spans="1:10" ht="18" customHeight="1">
      <c r="A400" s="773"/>
      <c r="B400" s="32" t="s">
        <v>38</v>
      </c>
      <c r="C400" s="773"/>
      <c r="D400" s="773"/>
      <c r="E400" s="25">
        <f>'Прайс рабочий'!K391</f>
        <v>1131</v>
      </c>
      <c r="F400" s="118">
        <f>'Прайс рабочий'!I391/'Экспорт рус долл '!$G$18</f>
        <v>0.63597430406852251</v>
      </c>
      <c r="G400" s="118">
        <f>E400/G18</f>
        <v>2.4218415417558887</v>
      </c>
      <c r="H400" s="773"/>
      <c r="I400" s="1"/>
      <c r="J400" s="1"/>
    </row>
    <row r="401" spans="1:10" ht="18" customHeight="1">
      <c r="A401" s="773"/>
      <c r="B401" s="32" t="s">
        <v>39</v>
      </c>
      <c r="C401" s="773"/>
      <c r="D401" s="774"/>
      <c r="E401" s="25">
        <f>'Прайс рабочий'!K392</f>
        <v>1131</v>
      </c>
      <c r="F401" s="118">
        <f>'Прайс рабочий'!I392/'Экспорт рус долл '!$G$18</f>
        <v>0.64239828693790146</v>
      </c>
      <c r="G401" s="118">
        <f>E401/G18</f>
        <v>2.4218415417558887</v>
      </c>
      <c r="H401" s="773"/>
      <c r="I401" s="1"/>
      <c r="J401" s="1"/>
    </row>
    <row r="402" spans="1:10" ht="18" customHeight="1">
      <c r="A402" s="773"/>
      <c r="B402" s="32" t="s">
        <v>235</v>
      </c>
      <c r="C402" s="774"/>
      <c r="D402" s="36" t="s">
        <v>248</v>
      </c>
      <c r="E402" s="25">
        <f>'Прайс рабочий'!K393</f>
        <v>1131</v>
      </c>
      <c r="F402" s="118">
        <f>'Прайс рабочий'!I393/'Экспорт рус долл '!$G$18</f>
        <v>0.75588865096359747</v>
      </c>
      <c r="G402" s="118">
        <f>E402/G18</f>
        <v>2.4218415417558887</v>
      </c>
      <c r="H402" s="773"/>
      <c r="I402" s="1"/>
      <c r="J402" s="1"/>
    </row>
    <row r="403" spans="1:10" ht="18" customHeight="1">
      <c r="A403" s="773"/>
      <c r="B403" s="32" t="s">
        <v>37</v>
      </c>
      <c r="C403" s="784" t="s">
        <v>67</v>
      </c>
      <c r="D403" s="602" t="s">
        <v>250</v>
      </c>
      <c r="E403" s="25">
        <f>'Прайс рабочий'!K394</f>
        <v>1131</v>
      </c>
      <c r="F403" s="118">
        <f>'Прайс рабочий'!I394/'Экспорт рус долл '!$G$18</f>
        <v>0.79871520342612423</v>
      </c>
      <c r="G403" s="118">
        <f>E403/G18</f>
        <v>2.4218415417558887</v>
      </c>
      <c r="H403" s="773"/>
      <c r="I403" s="1"/>
      <c r="J403" s="1"/>
    </row>
    <row r="404" spans="1:10" ht="18" customHeight="1">
      <c r="A404" s="773"/>
      <c r="B404" s="32" t="s">
        <v>38</v>
      </c>
      <c r="C404" s="773"/>
      <c r="D404" s="774"/>
      <c r="E404" s="25">
        <f>'Прайс рабочий'!K395</f>
        <v>1131</v>
      </c>
      <c r="F404" s="118">
        <f>'Прайс рабочий'!I395/'Экспорт рус долл '!$G$18</f>
        <v>0.79229122055674517</v>
      </c>
      <c r="G404" s="118">
        <f>E404/G18</f>
        <v>2.4218415417558887</v>
      </c>
      <c r="H404" s="773"/>
      <c r="I404" s="1"/>
      <c r="J404" s="1"/>
    </row>
    <row r="405" spans="1:10" ht="18" customHeight="1">
      <c r="A405" s="773"/>
      <c r="B405" s="32" t="s">
        <v>39</v>
      </c>
      <c r="C405" s="773"/>
      <c r="D405" s="602" t="s">
        <v>248</v>
      </c>
      <c r="E405" s="25">
        <f>'Прайс рабочий'!K396</f>
        <v>1131</v>
      </c>
      <c r="F405" s="118">
        <f>'Прайс рабочий'!I396/'Экспорт рус долл '!$G$18</f>
        <v>0.80942184154175589</v>
      </c>
      <c r="G405" s="118">
        <f>E405/G18</f>
        <v>2.4218415417558887</v>
      </c>
      <c r="H405" s="773"/>
      <c r="I405" s="1"/>
      <c r="J405" s="1"/>
    </row>
    <row r="406" spans="1:10" ht="18" customHeight="1">
      <c r="A406" s="774"/>
      <c r="B406" s="32" t="s">
        <v>235</v>
      </c>
      <c r="C406" s="774"/>
      <c r="D406" s="774"/>
      <c r="E406" s="25">
        <f>'Прайс рабочий'!K397</f>
        <v>1131</v>
      </c>
      <c r="F406" s="118">
        <f>'Прайс рабочий'!I397/'Экспорт рус долл '!$G$18</f>
        <v>0.83725910064239828</v>
      </c>
      <c r="G406" s="118">
        <f>E406/G18</f>
        <v>2.4218415417558887</v>
      </c>
      <c r="H406" s="773"/>
      <c r="I406" s="1"/>
      <c r="J406" s="1"/>
    </row>
    <row r="407" spans="1:10" ht="18" customHeight="1">
      <c r="A407" s="647" t="s">
        <v>251</v>
      </c>
      <c r="B407" s="765"/>
      <c r="C407" s="765"/>
      <c r="D407" s="766"/>
      <c r="E407" s="25"/>
      <c r="F407" s="118"/>
      <c r="G407" s="118"/>
      <c r="H407" s="773"/>
      <c r="I407" s="1"/>
      <c r="J407" s="1"/>
    </row>
    <row r="408" spans="1:10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25">
        <f>'Прайс рабочий'!K399</f>
        <v>1290</v>
      </c>
      <c r="F408" s="118">
        <f>'Прайс рабочий'!I399/'Экспорт рус долл '!$G$18</f>
        <v>1.025695931477516</v>
      </c>
      <c r="G408" s="118">
        <f>E408/G18</f>
        <v>2.7623126338329764</v>
      </c>
      <c r="H408" s="773"/>
      <c r="I408" s="1"/>
      <c r="J408" s="1"/>
    </row>
    <row r="409" spans="1:10" ht="18" customHeight="1">
      <c r="A409" s="773"/>
      <c r="B409" s="32" t="s">
        <v>38</v>
      </c>
      <c r="C409" s="773"/>
      <c r="D409" s="773"/>
      <c r="E409" s="25">
        <f>'Прайс рабочий'!K400</f>
        <v>1063</v>
      </c>
      <c r="F409" s="118">
        <f>'Прайс рабочий'!I400/'Экспорт рус долл '!$G$18</f>
        <v>1.0299785867237687</v>
      </c>
      <c r="G409" s="118">
        <f>E409/G18</f>
        <v>2.2762312633832975</v>
      </c>
      <c r="H409" s="773"/>
      <c r="I409" s="1"/>
      <c r="J409" s="1"/>
    </row>
    <row r="410" spans="1:10" ht="18" customHeight="1">
      <c r="A410" s="773"/>
      <c r="B410" s="32" t="s">
        <v>39</v>
      </c>
      <c r="C410" s="773"/>
      <c r="D410" s="773"/>
      <c r="E410" s="25">
        <f>'Прайс рабочий'!K401</f>
        <v>1063</v>
      </c>
      <c r="F410" s="118">
        <f>'Прайс рабочий'!I401/'Экспорт рус долл '!$G$18</f>
        <v>1.0556745182012848</v>
      </c>
      <c r="G410" s="118">
        <f>E410/G18</f>
        <v>2.2762312633832975</v>
      </c>
      <c r="H410" s="773"/>
      <c r="I410" s="1"/>
      <c r="J410" s="1"/>
    </row>
    <row r="411" spans="1:10" ht="18" customHeight="1">
      <c r="A411" s="773"/>
      <c r="B411" s="32" t="s">
        <v>235</v>
      </c>
      <c r="C411" s="773"/>
      <c r="D411" s="773"/>
      <c r="E411" s="25">
        <f>'Прайс рабочий'!K402</f>
        <v>1063</v>
      </c>
      <c r="F411" s="118">
        <f>'Прайс рабочий'!I402/'Экспорт рус долл '!$G$18</f>
        <v>1.1563169164882228</v>
      </c>
      <c r="G411" s="118">
        <f>E411/G18</f>
        <v>2.2762312633832975</v>
      </c>
      <c r="H411" s="773"/>
      <c r="I411" s="1"/>
      <c r="J411" s="1"/>
    </row>
    <row r="412" spans="1:10" ht="18" customHeight="1">
      <c r="A412" s="773"/>
      <c r="B412" s="32" t="s">
        <v>236</v>
      </c>
      <c r="C412" s="774"/>
      <c r="D412" s="773"/>
      <c r="E412" s="25">
        <f>'Прайс рабочий'!K403</f>
        <v>1290</v>
      </c>
      <c r="F412" s="118">
        <f>'Прайс рабочий'!I403/'Экспорт рус долл '!$G$18</f>
        <v>1.2055674518201285</v>
      </c>
      <c r="G412" s="118">
        <f>E412/G18</f>
        <v>2.7623126338329764</v>
      </c>
      <c r="H412" s="773"/>
      <c r="I412" s="1"/>
      <c r="J412" s="1"/>
    </row>
    <row r="413" spans="1:10" ht="18" customHeight="1">
      <c r="A413" s="773"/>
      <c r="B413" s="32" t="s">
        <v>37</v>
      </c>
      <c r="C413" s="784" t="s">
        <v>67</v>
      </c>
      <c r="D413" s="773"/>
      <c r="E413" s="25">
        <f>'Прайс рабочий'!K404</f>
        <v>1290</v>
      </c>
      <c r="F413" s="118">
        <f>'Прайс рабочий'!I404/'Экспорт рус долл '!$G$18</f>
        <v>1.2526766595289078</v>
      </c>
      <c r="G413" s="118">
        <f>E413/G18</f>
        <v>2.7623126338329764</v>
      </c>
      <c r="H413" s="773"/>
      <c r="I413" s="1"/>
      <c r="J413" s="1"/>
    </row>
    <row r="414" spans="1:10" ht="18" customHeight="1">
      <c r="A414" s="773"/>
      <c r="B414" s="32" t="s">
        <v>38</v>
      </c>
      <c r="C414" s="773"/>
      <c r="D414" s="773"/>
      <c r="E414" s="25">
        <f>'Прайс рабочий'!K405</f>
        <v>1063</v>
      </c>
      <c r="F414" s="118">
        <f>'Прайс рабочий'!I405/'Экспорт рус долл '!$G$18</f>
        <v>1.2612419700214133</v>
      </c>
      <c r="G414" s="118">
        <f>E414/G18</f>
        <v>2.2762312633832975</v>
      </c>
      <c r="H414" s="773"/>
      <c r="I414" s="1"/>
      <c r="J414" s="1"/>
    </row>
    <row r="415" spans="1:10" ht="18" customHeight="1">
      <c r="A415" s="773"/>
      <c r="B415" s="32" t="s">
        <v>39</v>
      </c>
      <c r="C415" s="773"/>
      <c r="D415" s="773"/>
      <c r="E415" s="25">
        <f>'Прайс рабочий'!K406</f>
        <v>1063</v>
      </c>
      <c r="F415" s="118">
        <f>'Прайс рабочий'!I406/'Экспорт рус долл '!$G$18</f>
        <v>1.265524625267666</v>
      </c>
      <c r="G415" s="118">
        <f>E415/G18</f>
        <v>2.2762312633832975</v>
      </c>
      <c r="H415" s="773"/>
      <c r="I415" s="1"/>
      <c r="J415" s="1"/>
    </row>
    <row r="416" spans="1:10" ht="18" customHeight="1">
      <c r="A416" s="773"/>
      <c r="B416" s="32" t="s">
        <v>235</v>
      </c>
      <c r="C416" s="773"/>
      <c r="D416" s="773"/>
      <c r="E416" s="25">
        <f>'Прайс рабочий'!K407</f>
        <v>1063</v>
      </c>
      <c r="F416" s="118">
        <f>'Прайс рабочий'!I407/'Экспорт рус долл '!$G$18</f>
        <v>1.3319057815845825</v>
      </c>
      <c r="G416" s="118">
        <f>E416/G18</f>
        <v>2.2762312633832975</v>
      </c>
      <c r="H416" s="773"/>
      <c r="I416" s="1"/>
      <c r="J416" s="1"/>
    </row>
    <row r="417" spans="1:10" ht="18" customHeight="1">
      <c r="A417" s="774"/>
      <c r="B417" s="32" t="s">
        <v>236</v>
      </c>
      <c r="C417" s="774"/>
      <c r="D417" s="774"/>
      <c r="E417" s="25">
        <f>'Прайс рабочий'!K408</f>
        <v>1290</v>
      </c>
      <c r="F417" s="118">
        <f>'Прайс рабочий'!I408/'Экспорт рус долл '!$G$18</f>
        <v>1.3704496788008564</v>
      </c>
      <c r="G417" s="118">
        <f>E417/G18</f>
        <v>2.7623126338329764</v>
      </c>
      <c r="H417" s="773"/>
      <c r="I417" s="1"/>
      <c r="J417" s="1"/>
    </row>
    <row r="418" spans="1:10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25">
        <f>'Прайс рабочий'!K409</f>
        <v>1131</v>
      </c>
      <c r="F418" s="118">
        <f>'Прайс рабочий'!I409/'Экспорт рус долл '!$G$18</f>
        <v>0.7408993576017131</v>
      </c>
      <c r="G418" s="118">
        <f>E418/G18</f>
        <v>2.4218415417558887</v>
      </c>
      <c r="H418" s="773"/>
      <c r="I418" s="1"/>
      <c r="J418" s="1"/>
    </row>
    <row r="419" spans="1:10" ht="18" customHeight="1">
      <c r="A419" s="773"/>
      <c r="B419" s="32" t="s">
        <v>38</v>
      </c>
      <c r="C419" s="773"/>
      <c r="D419" s="773"/>
      <c r="E419" s="25">
        <f>'Прайс рабочий'!K410</f>
        <v>1131</v>
      </c>
      <c r="F419" s="118">
        <f>'Прайс рабочий'!I410/'Экспорт рус долл '!$G$18</f>
        <v>0.74304068522483935</v>
      </c>
      <c r="G419" s="118">
        <f>E419/G18</f>
        <v>2.4218415417558887</v>
      </c>
      <c r="H419" s="773"/>
      <c r="I419" s="1"/>
      <c r="J419" s="1"/>
    </row>
    <row r="420" spans="1:10" ht="18" customHeight="1">
      <c r="A420" s="773"/>
      <c r="B420" s="32" t="s">
        <v>39</v>
      </c>
      <c r="C420" s="773"/>
      <c r="D420" s="773"/>
      <c r="E420" s="25">
        <f>'Прайс рабочий'!K411</f>
        <v>1131</v>
      </c>
      <c r="F420" s="118">
        <f>'Прайс рабочий'!I411/'Экспорт рус долл '!$G$18</f>
        <v>0.74732334047109206</v>
      </c>
      <c r="G420" s="118">
        <f>E420/G18</f>
        <v>2.4218415417558887</v>
      </c>
      <c r="H420" s="773"/>
      <c r="I420" s="1"/>
      <c r="J420" s="1"/>
    </row>
    <row r="421" spans="1:10" ht="18" customHeight="1">
      <c r="A421" s="773"/>
      <c r="B421" s="32" t="s">
        <v>236</v>
      </c>
      <c r="C421" s="774"/>
      <c r="D421" s="773"/>
      <c r="E421" s="25">
        <f>'Прайс рабочий'!K412</f>
        <v>1131</v>
      </c>
      <c r="F421" s="118">
        <f>'Прайс рабочий'!I412/'Экспорт рус долл '!$G$18</f>
        <v>0.86509635974304067</v>
      </c>
      <c r="G421" s="118">
        <f>E421/G18</f>
        <v>2.4218415417558887</v>
      </c>
      <c r="H421" s="773"/>
      <c r="I421" s="1"/>
      <c r="J421" s="1"/>
    </row>
    <row r="422" spans="1:10" ht="18" customHeight="1">
      <c r="A422" s="773"/>
      <c r="B422" s="55" t="s">
        <v>37</v>
      </c>
      <c r="C422" s="784" t="s">
        <v>67</v>
      </c>
      <c r="D422" s="773"/>
      <c r="E422" s="25">
        <f>'Прайс рабочий'!K413</f>
        <v>1131</v>
      </c>
      <c r="F422" s="118">
        <f>'Прайс рабочий'!I413/'Экспорт рус долл '!$G$18</f>
        <v>0.90578158458244107</v>
      </c>
      <c r="G422" s="118">
        <f>E422/G18</f>
        <v>2.4218415417558887</v>
      </c>
      <c r="H422" s="773"/>
      <c r="I422" s="1"/>
      <c r="J422" s="1"/>
    </row>
    <row r="423" spans="1:10" ht="18" customHeight="1">
      <c r="A423" s="773"/>
      <c r="B423" s="55" t="s">
        <v>38</v>
      </c>
      <c r="C423" s="773"/>
      <c r="D423" s="773"/>
      <c r="E423" s="25">
        <f>'Прайс рабочий'!K414</f>
        <v>1131</v>
      </c>
      <c r="F423" s="118">
        <f>'Прайс рабочий'!I414/'Экспорт рус долл '!$G$18</f>
        <v>0.89721627408993576</v>
      </c>
      <c r="G423" s="118">
        <f>E423/G18</f>
        <v>2.4218415417558887</v>
      </c>
      <c r="H423" s="773"/>
      <c r="I423" s="1"/>
      <c r="J423" s="1"/>
    </row>
    <row r="424" spans="1:10" ht="18" customHeight="1">
      <c r="A424" s="773"/>
      <c r="B424" s="55" t="s">
        <v>39</v>
      </c>
      <c r="C424" s="773"/>
      <c r="D424" s="773"/>
      <c r="E424" s="25">
        <f>'Прайс рабочий'!K415</f>
        <v>1131</v>
      </c>
      <c r="F424" s="118">
        <f>'Прайс рабочий'!I415/'Экспорт рус долл '!$G$18</f>
        <v>0.91434689507494649</v>
      </c>
      <c r="G424" s="118">
        <f>E424/G18</f>
        <v>2.4218415417558887</v>
      </c>
      <c r="H424" s="773"/>
      <c r="I424" s="1"/>
      <c r="J424" s="1"/>
    </row>
    <row r="425" spans="1:10" ht="28.5" customHeight="1">
      <c r="A425" s="774"/>
      <c r="B425" s="55" t="s">
        <v>236</v>
      </c>
      <c r="C425" s="774"/>
      <c r="D425" s="774"/>
      <c r="E425" s="25">
        <f>'Прайс рабочий'!K416</f>
        <v>1131</v>
      </c>
      <c r="F425" s="118">
        <f>'Прайс рабочий'!I416/'Экспорт рус долл '!$G$18</f>
        <v>0.99571734475374729</v>
      </c>
      <c r="G425" s="118">
        <f>E425/G18</f>
        <v>2.4218415417558887</v>
      </c>
      <c r="H425" s="774"/>
      <c r="I425" s="1"/>
      <c r="J425" s="1"/>
    </row>
    <row r="426" spans="1:10" ht="18" customHeight="1">
      <c r="A426" s="603" t="s">
        <v>255</v>
      </c>
      <c r="B426" s="765"/>
      <c r="C426" s="765"/>
      <c r="D426" s="766"/>
      <c r="E426" s="43"/>
      <c r="F426" s="117"/>
      <c r="G426" s="117"/>
      <c r="H426" s="19"/>
      <c r="I426" s="1"/>
      <c r="J426" s="1"/>
    </row>
    <row r="427" spans="1:10" ht="18" customHeight="1">
      <c r="A427" s="29" t="s">
        <v>100</v>
      </c>
      <c r="B427" s="30"/>
      <c r="C427" s="30"/>
      <c r="D427" s="29"/>
      <c r="E427" s="44"/>
      <c r="F427" s="119"/>
      <c r="G427" s="119"/>
      <c r="H427" s="29"/>
      <c r="I427" s="1"/>
      <c r="J427" s="1"/>
    </row>
    <row r="428" spans="1:10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876">
        <f>'Прайс рабочий'!K419</f>
        <v>345</v>
      </c>
      <c r="F428" s="775">
        <f>'Прайс рабочий'!I419/'Экспорт рус долл '!$G$18</f>
        <v>0.6638115631691649</v>
      </c>
      <c r="G428" s="775">
        <f>E428/G18</f>
        <v>0.73875802997858675</v>
      </c>
      <c r="H428" s="685" t="s">
        <v>257</v>
      </c>
      <c r="I428" s="1"/>
      <c r="J428" s="1"/>
    </row>
    <row r="429" spans="1:10" ht="18" customHeight="1">
      <c r="A429" s="773"/>
      <c r="B429" s="104" t="s">
        <v>38</v>
      </c>
      <c r="C429" s="773"/>
      <c r="D429" s="773"/>
      <c r="E429" s="773"/>
      <c r="F429" s="805"/>
      <c r="G429" s="776"/>
      <c r="H429" s="773"/>
      <c r="I429" s="1"/>
      <c r="J429" s="1"/>
    </row>
    <row r="430" spans="1:10" ht="18" customHeight="1">
      <c r="A430" s="773"/>
      <c r="B430" s="104" t="s">
        <v>39</v>
      </c>
      <c r="C430" s="773"/>
      <c r="D430" s="773"/>
      <c r="E430" s="773"/>
      <c r="F430" s="805"/>
      <c r="G430" s="776"/>
      <c r="H430" s="774"/>
      <c r="I430" s="1"/>
      <c r="J430" s="1"/>
    </row>
    <row r="431" spans="1:10" ht="18" customHeight="1">
      <c r="A431" s="773"/>
      <c r="B431" s="104" t="s">
        <v>235</v>
      </c>
      <c r="C431" s="773"/>
      <c r="D431" s="773"/>
      <c r="E431" s="773"/>
      <c r="F431" s="805"/>
      <c r="G431" s="776"/>
      <c r="H431" s="685" t="s">
        <v>258</v>
      </c>
      <c r="I431" s="1"/>
      <c r="J431" s="1"/>
    </row>
    <row r="432" spans="1:10" ht="18" customHeight="1">
      <c r="A432" s="773"/>
      <c r="B432" s="104" t="s">
        <v>236</v>
      </c>
      <c r="C432" s="774"/>
      <c r="D432" s="773"/>
      <c r="E432" s="774"/>
      <c r="F432" s="806"/>
      <c r="G432" s="777"/>
      <c r="H432" s="773"/>
      <c r="I432" s="1"/>
      <c r="J432" s="1"/>
    </row>
    <row r="433" spans="1:10" ht="18" customHeight="1">
      <c r="A433" s="773"/>
      <c r="B433" s="104" t="s">
        <v>37</v>
      </c>
      <c r="C433" s="795" t="s">
        <v>67</v>
      </c>
      <c r="D433" s="773"/>
      <c r="E433" s="876">
        <f>'Прайс рабочий'!K424</f>
        <v>503</v>
      </c>
      <c r="F433" s="775">
        <f>'Прайс рабочий'!I424/'Экспорт рус долл '!$G$18</f>
        <v>0.96145610278372595</v>
      </c>
      <c r="G433" s="775">
        <f>E433/G18</f>
        <v>1.0770877944325481</v>
      </c>
      <c r="H433" s="774"/>
      <c r="I433" s="1"/>
      <c r="J433" s="1"/>
    </row>
    <row r="434" spans="1:10" ht="18" customHeight="1">
      <c r="A434" s="773"/>
      <c r="B434" s="104" t="s">
        <v>38</v>
      </c>
      <c r="C434" s="773"/>
      <c r="D434" s="773"/>
      <c r="E434" s="773"/>
      <c r="F434" s="805"/>
      <c r="G434" s="776"/>
      <c r="H434" s="685" t="s">
        <v>259</v>
      </c>
      <c r="I434" s="1"/>
      <c r="J434" s="1"/>
    </row>
    <row r="435" spans="1:10" ht="18" customHeight="1">
      <c r="A435" s="773"/>
      <c r="B435" s="104" t="s">
        <v>39</v>
      </c>
      <c r="C435" s="773"/>
      <c r="D435" s="773"/>
      <c r="E435" s="773"/>
      <c r="F435" s="805"/>
      <c r="G435" s="776"/>
      <c r="H435" s="773"/>
      <c r="I435" s="1"/>
      <c r="J435" s="1"/>
    </row>
    <row r="436" spans="1:10" ht="18" customHeight="1">
      <c r="A436" s="773"/>
      <c r="B436" s="104" t="s">
        <v>235</v>
      </c>
      <c r="C436" s="773"/>
      <c r="D436" s="773"/>
      <c r="E436" s="773"/>
      <c r="F436" s="805"/>
      <c r="G436" s="776"/>
      <c r="H436" s="774"/>
      <c r="I436" s="1"/>
      <c r="J436" s="1"/>
    </row>
    <row r="437" spans="1:10" ht="18" customHeight="1">
      <c r="A437" s="773"/>
      <c r="B437" s="104" t="s">
        <v>236</v>
      </c>
      <c r="C437" s="774"/>
      <c r="D437" s="773"/>
      <c r="E437" s="774"/>
      <c r="F437" s="806"/>
      <c r="G437" s="777"/>
      <c r="H437" s="685" t="s">
        <v>260</v>
      </c>
      <c r="I437" s="1"/>
      <c r="J437" s="1"/>
    </row>
    <row r="438" spans="1:10" ht="18" customHeight="1">
      <c r="A438" s="773"/>
      <c r="B438" s="104" t="s">
        <v>37</v>
      </c>
      <c r="C438" s="795" t="s">
        <v>93</v>
      </c>
      <c r="D438" s="773"/>
      <c r="E438" s="25">
        <f>'Прайс рабочий'!K429</f>
        <v>652</v>
      </c>
      <c r="F438" s="118">
        <f>'Прайс рабочий'!I429/'Экспорт рус долл '!$G$18</f>
        <v>1.145610278372591</v>
      </c>
      <c r="G438" s="118">
        <f>E438/G18</f>
        <v>1.3961456102783727</v>
      </c>
      <c r="H438" s="773"/>
      <c r="I438" s="1"/>
      <c r="J438" s="1"/>
    </row>
    <row r="439" spans="1:10" ht="18" customHeight="1">
      <c r="A439" s="773"/>
      <c r="B439" s="104" t="s">
        <v>38</v>
      </c>
      <c r="C439" s="773"/>
      <c r="D439" s="773"/>
      <c r="E439" s="25">
        <f>'Прайс рабочий'!K430</f>
        <v>689</v>
      </c>
      <c r="F439" s="118">
        <f>'Прайс рабочий'!I430/'Экспорт рус долл '!$G$18</f>
        <v>1.2098501070663812</v>
      </c>
      <c r="G439" s="118">
        <f>E439/G18</f>
        <v>1.4753747323340471</v>
      </c>
      <c r="H439" s="774"/>
      <c r="I439" s="1"/>
      <c r="J439" s="1"/>
    </row>
    <row r="440" spans="1:10" ht="18" customHeight="1">
      <c r="A440" s="773"/>
      <c r="B440" s="104" t="s">
        <v>39</v>
      </c>
      <c r="C440" s="773"/>
      <c r="D440" s="773"/>
      <c r="E440" s="25">
        <f>'Прайс рабочий'!K431</f>
        <v>707</v>
      </c>
      <c r="F440" s="118">
        <f>'Прайс рабочий'!I431/'Экспорт рус долл '!$G$18</f>
        <v>1.2419700214132763</v>
      </c>
      <c r="G440" s="118">
        <f>E440/G18</f>
        <v>1.5139186295503213</v>
      </c>
      <c r="H440" s="685" t="s">
        <v>261</v>
      </c>
      <c r="I440" s="1"/>
      <c r="J440" s="1"/>
    </row>
    <row r="441" spans="1:10" ht="18" customHeight="1">
      <c r="A441" s="773"/>
      <c r="B441" s="104" t="s">
        <v>235</v>
      </c>
      <c r="C441" s="773"/>
      <c r="D441" s="773"/>
      <c r="E441" s="25">
        <f>'Прайс рабочий'!K432</f>
        <v>718</v>
      </c>
      <c r="F441" s="118">
        <f>'Прайс рабочий'!I432/'Экспорт рус долл '!$G$18</f>
        <v>1.2612419700214133</v>
      </c>
      <c r="G441" s="118">
        <f>E441/G18</f>
        <v>1.537473233404711</v>
      </c>
      <c r="H441" s="773"/>
      <c r="I441" s="1"/>
      <c r="J441" s="1"/>
    </row>
    <row r="442" spans="1:10" ht="18" customHeight="1">
      <c r="A442" s="774"/>
      <c r="B442" s="104" t="s">
        <v>236</v>
      </c>
      <c r="C442" s="774"/>
      <c r="D442" s="774"/>
      <c r="E442" s="25">
        <f>'Прайс рабочий'!K433</f>
        <v>725</v>
      </c>
      <c r="F442" s="118">
        <f>'Прайс рабочий'!I433/'Экспорт рус долл '!$G$18</f>
        <v>1.2740899357601714</v>
      </c>
      <c r="G442" s="118">
        <f>E442/G18</f>
        <v>1.5524625267665952</v>
      </c>
      <c r="H442" s="774"/>
      <c r="I442" s="1"/>
      <c r="J442" s="1"/>
    </row>
    <row r="443" spans="1:10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25">
        <f>'Прайс рабочий'!K434</f>
        <v>396</v>
      </c>
      <c r="F443" s="118">
        <f>'Прайс рабочий'!I434/'Экспорт рус долл '!$G$18</f>
        <v>0.69593147751605999</v>
      </c>
      <c r="G443" s="118">
        <f>E443/G18</f>
        <v>0.84796573875802994</v>
      </c>
      <c r="H443" s="685"/>
      <c r="I443" s="1"/>
      <c r="J443" s="1"/>
    </row>
    <row r="444" spans="1:10" ht="18" customHeight="1">
      <c r="A444" s="773"/>
      <c r="B444" s="104" t="s">
        <v>39</v>
      </c>
      <c r="C444" s="774"/>
      <c r="D444" s="773"/>
      <c r="E444" s="25">
        <f>'Прайс рабочий'!K435</f>
        <v>405</v>
      </c>
      <c r="F444" s="118">
        <f>'Прайс рабочий'!I435/'Экспорт рус долл '!$G$18</f>
        <v>0.71092077087794436</v>
      </c>
      <c r="G444" s="118">
        <f>E444/G18</f>
        <v>0.86723768736616702</v>
      </c>
      <c r="H444" s="773"/>
      <c r="I444" s="1"/>
      <c r="J444" s="1"/>
    </row>
    <row r="445" spans="1:10" ht="18" customHeight="1">
      <c r="A445" s="773"/>
      <c r="B445" s="104" t="s">
        <v>37</v>
      </c>
      <c r="C445" s="795" t="s">
        <v>67</v>
      </c>
      <c r="D445" s="773"/>
      <c r="E445" s="25">
        <f>'Прайс рабочий'!K436</f>
        <v>424</v>
      </c>
      <c r="F445" s="118">
        <f>'Прайс рабочий'!I436/'Экспорт рус долл '!$G$18</f>
        <v>0.7451820128479657</v>
      </c>
      <c r="G445" s="118">
        <f>E445/G18</f>
        <v>0.90792291220556742</v>
      </c>
      <c r="H445" s="773"/>
      <c r="I445" s="1"/>
      <c r="J445" s="1"/>
    </row>
    <row r="446" spans="1:10" ht="18" customHeight="1">
      <c r="A446" s="773"/>
      <c r="B446" s="104" t="s">
        <v>38</v>
      </c>
      <c r="C446" s="773"/>
      <c r="D446" s="773"/>
      <c r="E446" s="25">
        <f>'Прайс рабочий'!K437</f>
        <v>393</v>
      </c>
      <c r="F446" s="118">
        <f>'Прайс рабочий'!I437/'Экспорт рус долл '!$G$18</f>
        <v>0.69164882226980728</v>
      </c>
      <c r="G446" s="118">
        <f>E446/G18</f>
        <v>0.84154175588865099</v>
      </c>
      <c r="H446" s="773"/>
      <c r="I446" s="1"/>
      <c r="J446" s="1"/>
    </row>
    <row r="447" spans="1:10" ht="18" customHeight="1">
      <c r="A447" s="774"/>
      <c r="B447" s="104" t="s">
        <v>39</v>
      </c>
      <c r="C447" s="774"/>
      <c r="D447" s="774"/>
      <c r="E447" s="25">
        <f>'Прайс рабочий'!K438</f>
        <v>405</v>
      </c>
      <c r="F447" s="118">
        <f>'Прайс рабочий'!I438/'Экспорт рус долл '!$G$18</f>
        <v>0.71092077087794436</v>
      </c>
      <c r="G447" s="118">
        <f>E447/G18</f>
        <v>0.86723768736616702</v>
      </c>
      <c r="H447" s="774"/>
      <c r="I447" s="1"/>
      <c r="J447" s="1"/>
    </row>
    <row r="448" spans="1:10" ht="18" customHeight="1">
      <c r="A448" s="647" t="s">
        <v>211</v>
      </c>
      <c r="B448" s="765"/>
      <c r="C448" s="765"/>
      <c r="D448" s="766"/>
      <c r="E448" s="44"/>
      <c r="F448" s="119"/>
      <c r="G448" s="119"/>
      <c r="H448" s="685"/>
      <c r="I448" s="1"/>
      <c r="J448" s="1"/>
    </row>
    <row r="449" spans="1:10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876">
        <f>'Прайс рабочий'!K440</f>
        <v>405</v>
      </c>
      <c r="F449" s="775">
        <f>'Прайс рабочий'!I440/'Экспорт рус долл '!$G$18</f>
        <v>0.77944325481798715</v>
      </c>
      <c r="G449" s="775">
        <f>E449/G18</f>
        <v>0.86723768736616702</v>
      </c>
      <c r="H449" s="773"/>
      <c r="I449" s="1"/>
      <c r="J449" s="1"/>
    </row>
    <row r="450" spans="1:10" ht="18" customHeight="1">
      <c r="A450" s="773"/>
      <c r="B450" s="104" t="s">
        <v>38</v>
      </c>
      <c r="C450" s="773"/>
      <c r="D450" s="773"/>
      <c r="E450" s="773"/>
      <c r="F450" s="805"/>
      <c r="G450" s="776"/>
      <c r="H450" s="773"/>
      <c r="I450" s="1"/>
      <c r="J450" s="1"/>
    </row>
    <row r="451" spans="1:10" ht="18" customHeight="1">
      <c r="A451" s="773"/>
      <c r="B451" s="104" t="s">
        <v>39</v>
      </c>
      <c r="C451" s="773"/>
      <c r="D451" s="773"/>
      <c r="E451" s="773"/>
      <c r="F451" s="805"/>
      <c r="G451" s="776"/>
      <c r="H451" s="773"/>
      <c r="I451" s="1"/>
      <c r="J451" s="1"/>
    </row>
    <row r="452" spans="1:10" ht="18" customHeight="1">
      <c r="A452" s="773"/>
      <c r="B452" s="104" t="s">
        <v>235</v>
      </c>
      <c r="C452" s="773"/>
      <c r="D452" s="773"/>
      <c r="E452" s="773"/>
      <c r="F452" s="805"/>
      <c r="G452" s="776"/>
      <c r="H452" s="773"/>
      <c r="I452" s="1"/>
      <c r="J452" s="1"/>
    </row>
    <row r="453" spans="1:10" ht="18" customHeight="1">
      <c r="A453" s="773"/>
      <c r="B453" s="104" t="s">
        <v>236</v>
      </c>
      <c r="C453" s="774"/>
      <c r="D453" s="773"/>
      <c r="E453" s="774"/>
      <c r="F453" s="806"/>
      <c r="G453" s="777"/>
      <c r="H453" s="773"/>
      <c r="I453" s="1"/>
      <c r="J453" s="1"/>
    </row>
    <row r="454" spans="1:10" ht="18" customHeight="1">
      <c r="A454" s="773"/>
      <c r="B454" s="104" t="s">
        <v>37</v>
      </c>
      <c r="C454" s="795" t="s">
        <v>67</v>
      </c>
      <c r="D454" s="773"/>
      <c r="E454" s="876">
        <f>'Прайс рабочий'!K445</f>
        <v>576</v>
      </c>
      <c r="F454" s="775">
        <f>'Прайс рабочий'!I445/'Экспорт рус долл '!$G$18</f>
        <v>1.1092077087794432</v>
      </c>
      <c r="G454" s="775">
        <f>E454/G18</f>
        <v>1.2334047109207709</v>
      </c>
      <c r="H454" s="773"/>
      <c r="I454" s="1"/>
      <c r="J454" s="1"/>
    </row>
    <row r="455" spans="1:10" ht="18" customHeight="1">
      <c r="A455" s="773"/>
      <c r="B455" s="104" t="s">
        <v>38</v>
      </c>
      <c r="C455" s="773"/>
      <c r="D455" s="773"/>
      <c r="E455" s="773"/>
      <c r="F455" s="805"/>
      <c r="G455" s="776"/>
      <c r="H455" s="773"/>
      <c r="I455" s="1"/>
      <c r="J455" s="1"/>
    </row>
    <row r="456" spans="1:10" ht="18" customHeight="1">
      <c r="A456" s="773"/>
      <c r="B456" s="104" t="s">
        <v>39</v>
      </c>
      <c r="C456" s="773"/>
      <c r="D456" s="773"/>
      <c r="E456" s="773"/>
      <c r="F456" s="805"/>
      <c r="G456" s="776"/>
      <c r="H456" s="773"/>
      <c r="I456" s="1"/>
      <c r="J456" s="1"/>
    </row>
    <row r="457" spans="1:10" ht="18" customHeight="1">
      <c r="A457" s="773"/>
      <c r="B457" s="104" t="s">
        <v>235</v>
      </c>
      <c r="C457" s="773"/>
      <c r="D457" s="773"/>
      <c r="E457" s="773"/>
      <c r="F457" s="805"/>
      <c r="G457" s="776"/>
      <c r="H457" s="773"/>
      <c r="I457" s="1"/>
      <c r="J457" s="1"/>
    </row>
    <row r="458" spans="1:10" ht="18" customHeight="1">
      <c r="A458" s="773"/>
      <c r="B458" s="104" t="s">
        <v>236</v>
      </c>
      <c r="C458" s="774"/>
      <c r="D458" s="773"/>
      <c r="E458" s="774"/>
      <c r="F458" s="806"/>
      <c r="G458" s="777"/>
      <c r="H458" s="773"/>
      <c r="I458" s="1"/>
      <c r="J458" s="1"/>
    </row>
    <row r="459" spans="1:10" ht="18" customHeight="1">
      <c r="A459" s="773"/>
      <c r="B459" s="104" t="s">
        <v>37</v>
      </c>
      <c r="C459" s="795" t="s">
        <v>93</v>
      </c>
      <c r="D459" s="773"/>
      <c r="E459" s="25">
        <f>'Прайс рабочий'!K450</f>
        <v>675</v>
      </c>
      <c r="F459" s="118">
        <f>'Прайс рабочий'!I450/'Экспорт рус долл '!$G$18</f>
        <v>1.1563169164882228</v>
      </c>
      <c r="G459" s="118">
        <f>E459/G18</f>
        <v>1.4453961456102784</v>
      </c>
      <c r="H459" s="773"/>
      <c r="I459" s="1"/>
      <c r="J459" s="1"/>
    </row>
    <row r="460" spans="1:10" ht="18" customHeight="1">
      <c r="A460" s="773"/>
      <c r="B460" s="104" t="s">
        <v>38</v>
      </c>
      <c r="C460" s="773"/>
      <c r="D460" s="773"/>
      <c r="E460" s="25">
        <f>'Прайс рабочий'!K451</f>
        <v>711</v>
      </c>
      <c r="F460" s="118">
        <f>'Прайс рабочий'!I451/'Экспорт рус долл '!$G$18</f>
        <v>1.1991434689507494</v>
      </c>
      <c r="G460" s="118">
        <f>E460/G18</f>
        <v>1.5224839400428265</v>
      </c>
      <c r="H460" s="773"/>
      <c r="I460" s="1"/>
      <c r="J460" s="1"/>
    </row>
    <row r="461" spans="1:10" ht="18" customHeight="1">
      <c r="A461" s="773"/>
      <c r="B461" s="104" t="s">
        <v>39</v>
      </c>
      <c r="C461" s="773"/>
      <c r="D461" s="773"/>
      <c r="E461" s="25">
        <f>'Прайс рабочий'!K452</f>
        <v>729</v>
      </c>
      <c r="F461" s="118">
        <f>'Прайс рабочий'!I452/'Экспорт рус долл '!$G$18</f>
        <v>1.2419700214132763</v>
      </c>
      <c r="G461" s="118">
        <f>E461/G18</f>
        <v>1.5610278372591007</v>
      </c>
      <c r="H461" s="773"/>
      <c r="I461" s="1"/>
      <c r="J461" s="1"/>
    </row>
    <row r="462" spans="1:10" ht="18" customHeight="1">
      <c r="A462" s="773"/>
      <c r="B462" s="104" t="s">
        <v>235</v>
      </c>
      <c r="C462" s="773"/>
      <c r="D462" s="773"/>
      <c r="E462" s="25">
        <f>'Прайс рабочий'!K453</f>
        <v>741</v>
      </c>
      <c r="F462" s="118">
        <f>'Прайс рабочий'!I453/'Экспорт рус долл '!$G$18</f>
        <v>1.2847965738758029</v>
      </c>
      <c r="G462" s="118">
        <f>E462/G18</f>
        <v>1.5867237687366167</v>
      </c>
      <c r="H462" s="773"/>
      <c r="I462" s="1"/>
      <c r="J462" s="1"/>
    </row>
    <row r="463" spans="1:10" ht="18" customHeight="1">
      <c r="A463" s="773"/>
      <c r="B463" s="104" t="s">
        <v>236</v>
      </c>
      <c r="C463" s="774"/>
      <c r="D463" s="773"/>
      <c r="E463" s="25">
        <f>'Прайс рабочий'!K454</f>
        <v>748</v>
      </c>
      <c r="F463" s="118">
        <f>'Прайс рабочий'!I454/'Экспорт рус долл '!$G$18</f>
        <v>1.3276231263383298</v>
      </c>
      <c r="G463" s="118">
        <f>E463/G18</f>
        <v>1.6017130620985012</v>
      </c>
      <c r="H463" s="773"/>
      <c r="I463" s="1"/>
      <c r="J463" s="1"/>
    </row>
    <row r="464" spans="1:10" ht="18" customHeight="1">
      <c r="A464" s="773"/>
      <c r="B464" s="104" t="s">
        <v>37</v>
      </c>
      <c r="C464" s="795" t="s">
        <v>94</v>
      </c>
      <c r="D464" s="773"/>
      <c r="E464" s="25">
        <f>'Прайс рабочий'!K455</f>
        <v>1397</v>
      </c>
      <c r="F464" s="118">
        <f>'Прайс рабочий'!I455/'Экспорт рус долл '!$G$18</f>
        <v>2.5053533190578157</v>
      </c>
      <c r="G464" s="118">
        <f>E464/G18</f>
        <v>2.9914346895074946</v>
      </c>
      <c r="H464" s="773"/>
      <c r="I464" s="1"/>
      <c r="J464" s="1"/>
    </row>
    <row r="465" spans="1:10" ht="18" customHeight="1">
      <c r="A465" s="773"/>
      <c r="B465" s="104" t="s">
        <v>38</v>
      </c>
      <c r="C465" s="773"/>
      <c r="D465" s="773"/>
      <c r="E465" s="25">
        <f>'Прайс рабочий'!K456</f>
        <v>1389</v>
      </c>
      <c r="F465" s="118">
        <f>'Прайс рабочий'!I456/'Экспорт рус долл '!$G$18</f>
        <v>2.5695931477516059</v>
      </c>
      <c r="G465" s="118">
        <f>E465/G18</f>
        <v>2.9743040685224837</v>
      </c>
      <c r="H465" s="773"/>
      <c r="I465" s="1"/>
      <c r="J465" s="1"/>
    </row>
    <row r="466" spans="1:10" ht="18" customHeight="1">
      <c r="A466" s="773"/>
      <c r="B466" s="104" t="s">
        <v>39</v>
      </c>
      <c r="C466" s="773"/>
      <c r="D466" s="773"/>
      <c r="E466" s="25">
        <f>'Прайс рабочий'!K457</f>
        <v>1376</v>
      </c>
      <c r="F466" s="118">
        <f>'Прайс рабочий'!I457/'Экспорт рус долл '!$G$18</f>
        <v>2.633832976445396</v>
      </c>
      <c r="G466" s="118">
        <f>E466/G18</f>
        <v>2.9464668094218416</v>
      </c>
      <c r="H466" s="773"/>
      <c r="I466" s="1"/>
      <c r="J466" s="1"/>
    </row>
    <row r="467" spans="1:10" ht="18" customHeight="1">
      <c r="A467" s="773"/>
      <c r="B467" s="104" t="s">
        <v>235</v>
      </c>
      <c r="C467" s="773"/>
      <c r="D467" s="773"/>
      <c r="E467" s="25">
        <f>'Прайс рабочий'!K458</f>
        <v>1334</v>
      </c>
      <c r="F467" s="118">
        <f>'Прайс рабочий'!I458/'Экспорт рус долл '!$G$18</f>
        <v>2.6980728051391862</v>
      </c>
      <c r="G467" s="118">
        <f>E467/G18</f>
        <v>2.8565310492505351</v>
      </c>
      <c r="H467" s="773"/>
      <c r="I467" s="1"/>
      <c r="J467" s="1"/>
    </row>
    <row r="468" spans="1:10" ht="18" customHeight="1">
      <c r="A468" s="774"/>
      <c r="B468" s="104" t="s">
        <v>236</v>
      </c>
      <c r="C468" s="774"/>
      <c r="D468" s="774"/>
      <c r="E468" s="25">
        <f>'Прайс рабочий'!K459</f>
        <v>1330</v>
      </c>
      <c r="F468" s="118">
        <f>'Прайс рабочий'!I459/'Экспорт рус долл '!$G$18</f>
        <v>2.7623126338329764</v>
      </c>
      <c r="G468" s="118">
        <f>E468/G18</f>
        <v>2.8479657387580302</v>
      </c>
      <c r="H468" s="773"/>
      <c r="I468" s="1"/>
      <c r="J468" s="1"/>
    </row>
    <row r="469" spans="1:10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876">
        <f>'Прайс рабочий'!K460</f>
        <v>441</v>
      </c>
      <c r="F469" s="775">
        <f>'Прайс рабочий'!I460/'Экспорт рус долл '!$G$18</f>
        <v>0.84368308351177734</v>
      </c>
      <c r="G469" s="775">
        <f>E469/G18</f>
        <v>0.94432548179871523</v>
      </c>
      <c r="H469" s="773"/>
      <c r="I469" s="1"/>
      <c r="J469" s="1"/>
    </row>
    <row r="470" spans="1:10" ht="18" customHeight="1">
      <c r="A470" s="773"/>
      <c r="B470" s="104" t="s">
        <v>38</v>
      </c>
      <c r="C470" s="773"/>
      <c r="D470" s="773"/>
      <c r="E470" s="773"/>
      <c r="F470" s="805"/>
      <c r="G470" s="776"/>
      <c r="H470" s="773"/>
      <c r="I470" s="1"/>
      <c r="J470" s="1"/>
    </row>
    <row r="471" spans="1:10" ht="18" customHeight="1">
      <c r="A471" s="773"/>
      <c r="B471" s="104" t="s">
        <v>39</v>
      </c>
      <c r="C471" s="774"/>
      <c r="D471" s="773"/>
      <c r="E471" s="774"/>
      <c r="F471" s="806"/>
      <c r="G471" s="777"/>
      <c r="H471" s="773"/>
      <c r="I471" s="1"/>
      <c r="J471" s="1"/>
    </row>
    <row r="472" spans="1:10" ht="18" customHeight="1">
      <c r="A472" s="773"/>
      <c r="B472" s="104" t="s">
        <v>38</v>
      </c>
      <c r="C472" s="795" t="s">
        <v>71</v>
      </c>
      <c r="D472" s="773"/>
      <c r="E472" s="876">
        <f>'Прайс рабочий'!K463</f>
        <v>441</v>
      </c>
      <c r="F472" s="775">
        <f>'Прайс рабочий'!I463/'Экспорт рус долл '!$G$18</f>
        <v>0.84368308351177734</v>
      </c>
      <c r="G472" s="775">
        <f>E472/G18</f>
        <v>0.94432548179871523</v>
      </c>
      <c r="H472" s="773"/>
      <c r="I472" s="1"/>
      <c r="J472" s="1"/>
    </row>
    <row r="473" spans="1:10" ht="28.5" customHeight="1">
      <c r="A473" s="774"/>
      <c r="B473" s="104" t="s">
        <v>39</v>
      </c>
      <c r="C473" s="774"/>
      <c r="D473" s="774"/>
      <c r="E473" s="774"/>
      <c r="F473" s="806"/>
      <c r="G473" s="777"/>
      <c r="H473" s="774"/>
      <c r="I473" s="1"/>
      <c r="J473" s="1"/>
    </row>
    <row r="474" spans="1:10" ht="36" customHeight="1">
      <c r="A474" s="603" t="s">
        <v>265</v>
      </c>
      <c r="B474" s="765"/>
      <c r="C474" s="765"/>
      <c r="D474" s="766"/>
      <c r="E474" s="43"/>
      <c r="F474" s="117"/>
      <c r="G474" s="117"/>
      <c r="H474" s="19"/>
      <c r="I474" s="1"/>
      <c r="J474" s="1"/>
    </row>
    <row r="475" spans="1:10" ht="36" customHeight="1">
      <c r="A475" s="53" t="s">
        <v>266</v>
      </c>
      <c r="B475" s="32" t="s">
        <v>267</v>
      </c>
      <c r="C475" s="32" t="s">
        <v>268</v>
      </c>
      <c r="D475" s="55" t="s">
        <v>269</v>
      </c>
      <c r="E475" s="25">
        <f>'Прайс рабочий'!K466</f>
        <v>5</v>
      </c>
      <c r="F475" s="118">
        <f>'Прайс рабочий'!I466/'Экспорт рус долл '!$G$18</f>
        <v>1.0706638115631691E-2</v>
      </c>
      <c r="G475" s="118">
        <f>E475/G18</f>
        <v>1.0706638115631691E-2</v>
      </c>
      <c r="H475" s="681"/>
      <c r="I475" s="1"/>
      <c r="J475" s="1"/>
    </row>
    <row r="476" spans="1:10" ht="36" customHeight="1">
      <c r="A476" s="56" t="s">
        <v>270</v>
      </c>
      <c r="B476" s="32" t="s">
        <v>271</v>
      </c>
      <c r="C476" s="32" t="s">
        <v>272</v>
      </c>
      <c r="D476" s="55" t="s">
        <v>269</v>
      </c>
      <c r="E476" s="25">
        <f>'Прайс рабочий'!K467</f>
        <v>5</v>
      </c>
      <c r="F476" s="118">
        <f>'Прайс рабочий'!I467/'Экспорт рус долл '!$G$18</f>
        <v>1.0706638115631691E-2</v>
      </c>
      <c r="G476" s="118">
        <f>E476/G18</f>
        <v>1.0706638115631691E-2</v>
      </c>
      <c r="H476" s="773"/>
      <c r="I476" s="1"/>
      <c r="J476" s="1"/>
    </row>
    <row r="477" spans="1:10" ht="46.5" customHeight="1">
      <c r="A477" s="57" t="s">
        <v>273</v>
      </c>
      <c r="B477" s="32" t="s">
        <v>274</v>
      </c>
      <c r="C477" s="796" t="s">
        <v>275</v>
      </c>
      <c r="D477" s="766"/>
      <c r="E477" s="25">
        <f>'Прайс рабочий'!K468</f>
        <v>11</v>
      </c>
      <c r="F477" s="118">
        <f>'Прайс рабочий'!I468/'Экспорт рус долл '!$G$18</f>
        <v>1.9271948608137045E-2</v>
      </c>
      <c r="G477" s="118">
        <f>E477/G18</f>
        <v>2.3554603854389723E-2</v>
      </c>
      <c r="H477" s="773"/>
      <c r="I477" s="1"/>
      <c r="J477" s="1"/>
    </row>
    <row r="478" spans="1:10" ht="50.25" customHeight="1">
      <c r="A478" s="57" t="s">
        <v>276</v>
      </c>
      <c r="B478" s="32" t="s">
        <v>277</v>
      </c>
      <c r="C478" s="796" t="s">
        <v>275</v>
      </c>
      <c r="D478" s="766"/>
      <c r="E478" s="25" t="str">
        <f>'Прайс рабочий'!K469</f>
        <v>под заказ</v>
      </c>
      <c r="F478" s="118" t="e">
        <f>'Прайс рабочий'!I469/'Экспорт рус долл '!$G$18</f>
        <v>#VALUE!</v>
      </c>
      <c r="G478" s="118" t="e">
        <f>E478/G18</f>
        <v>#VALUE!</v>
      </c>
      <c r="H478" s="773"/>
      <c r="I478" s="1"/>
      <c r="J478" s="1"/>
    </row>
    <row r="479" spans="1:10" ht="44.25" customHeight="1">
      <c r="A479" s="58" t="s">
        <v>278</v>
      </c>
      <c r="B479" s="32" t="s">
        <v>274</v>
      </c>
      <c r="C479" s="796" t="s">
        <v>102</v>
      </c>
      <c r="D479" s="766"/>
      <c r="E479" s="25">
        <f>'Прайс рабочий'!K470</f>
        <v>28</v>
      </c>
      <c r="F479" s="118">
        <f>'Прайс рабочий'!I470/'Экспорт рус долл '!$G$18</f>
        <v>4.7109207708779445E-2</v>
      </c>
      <c r="G479" s="118">
        <f>E479/G18</f>
        <v>5.9957173447537475E-2</v>
      </c>
      <c r="H479" s="773"/>
      <c r="I479" s="1"/>
      <c r="J479" s="1"/>
    </row>
    <row r="480" spans="1:10" ht="38.25">
      <c r="A480" s="58" t="s">
        <v>279</v>
      </c>
      <c r="B480" s="42" t="s">
        <v>280</v>
      </c>
      <c r="C480" s="23" t="s">
        <v>281</v>
      </c>
      <c r="D480" s="55" t="s">
        <v>282</v>
      </c>
      <c r="E480" s="25" t="str">
        <f>'Прайс рабочий'!K471</f>
        <v>под заказ</v>
      </c>
      <c r="F480" s="477" t="s">
        <v>58</v>
      </c>
      <c r="G480" s="477" t="s">
        <v>58</v>
      </c>
      <c r="H480" s="773"/>
      <c r="I480" s="1"/>
      <c r="J480" s="1"/>
    </row>
    <row r="481" spans="1:10" ht="25.5">
      <c r="A481" s="676" t="s">
        <v>283</v>
      </c>
      <c r="B481" s="800" t="s">
        <v>284</v>
      </c>
      <c r="C481" s="23" t="s">
        <v>285</v>
      </c>
      <c r="D481" s="36" t="s">
        <v>286</v>
      </c>
      <c r="E481" s="25">
        <f>'Прайс рабочий'!K472</f>
        <v>72</v>
      </c>
      <c r="F481" s="118">
        <f>'Прайс рабочий'!I472/'Экспорт рус долл '!$G$18</f>
        <v>0.13704496788008566</v>
      </c>
      <c r="G481" s="118">
        <f>E481/G18</f>
        <v>0.15417558886509636</v>
      </c>
      <c r="H481" s="773"/>
      <c r="I481" s="1"/>
      <c r="J481" s="1"/>
    </row>
    <row r="482" spans="1:10" ht="19.5" customHeight="1">
      <c r="A482" s="773"/>
      <c r="B482" s="773"/>
      <c r="C482" s="23" t="s">
        <v>288</v>
      </c>
      <c r="D482" s="24" t="s">
        <v>289</v>
      </c>
      <c r="E482" s="25">
        <f>'Прайс рабочий'!K473</f>
        <v>157</v>
      </c>
      <c r="F482" s="118">
        <f>'Прайс рабочий'!I473/'Экспорт рус долл '!$G$18</f>
        <v>0.27623126338329762</v>
      </c>
      <c r="G482" s="118">
        <f>E482/G18</f>
        <v>0.3361884368308351</v>
      </c>
      <c r="H482" s="773"/>
      <c r="I482" s="1"/>
      <c r="J482" s="1"/>
    </row>
    <row r="483" spans="1:10" ht="25.5">
      <c r="A483" s="773"/>
      <c r="B483" s="773"/>
      <c r="C483" s="23" t="s">
        <v>290</v>
      </c>
      <c r="D483" s="55" t="s">
        <v>286</v>
      </c>
      <c r="E483" s="25">
        <f>'Прайс рабочий'!K474</f>
        <v>55</v>
      </c>
      <c r="F483" s="118">
        <f>'Прайс рабочий'!I474/'Экспорт рус долл '!$G$18</f>
        <v>0.11777301927194861</v>
      </c>
      <c r="G483" s="118">
        <f>E483/G18</f>
        <v>0.11777301927194861</v>
      </c>
      <c r="H483" s="773"/>
      <c r="I483" s="1"/>
      <c r="J483" s="1"/>
    </row>
    <row r="484" spans="1:10" ht="19.5" customHeight="1">
      <c r="A484" s="773"/>
      <c r="B484" s="773"/>
      <c r="C484" s="23" t="s">
        <v>291</v>
      </c>
      <c r="D484" s="55" t="s">
        <v>289</v>
      </c>
      <c r="E484" s="25">
        <f>'Прайс рабочий'!K475</f>
        <v>60</v>
      </c>
      <c r="F484" s="118">
        <f>'Прайс рабочий'!I475/'Экспорт рус долл '!$G$18</f>
        <v>0.1284796573875803</v>
      </c>
      <c r="G484" s="118">
        <f>E484/G18</f>
        <v>0.1284796573875803</v>
      </c>
      <c r="H484" s="773"/>
      <c r="I484" s="1"/>
      <c r="J484" s="1"/>
    </row>
    <row r="485" spans="1:10" ht="25.5">
      <c r="A485" s="773"/>
      <c r="B485" s="773"/>
      <c r="C485" s="23" t="s">
        <v>292</v>
      </c>
      <c r="D485" s="55" t="s">
        <v>286</v>
      </c>
      <c r="E485" s="25">
        <f>'Прайс рабочий'!K476</f>
        <v>65</v>
      </c>
      <c r="F485" s="118">
        <f>'Прайс рабочий'!I476/'Экспорт рус долл '!$G$18</f>
        <v>0.13918629550321199</v>
      </c>
      <c r="G485" s="118">
        <f>E485/G18</f>
        <v>0.13918629550321199</v>
      </c>
      <c r="H485" s="773"/>
      <c r="I485" s="1"/>
      <c r="J485" s="1"/>
    </row>
    <row r="486" spans="1:10">
      <c r="A486" s="774"/>
      <c r="B486" s="774"/>
      <c r="C486" s="23" t="s">
        <v>293</v>
      </c>
      <c r="D486" s="32" t="s">
        <v>289</v>
      </c>
      <c r="E486" s="25">
        <f>'Прайс рабочий'!K477</f>
        <v>70</v>
      </c>
      <c r="F486" s="118">
        <f>'Прайс рабочий'!I477/'Экспорт рус долл '!$G$18</f>
        <v>0.14989293361884368</v>
      </c>
      <c r="G486" s="118">
        <f>E486/G18</f>
        <v>0.14989293361884368</v>
      </c>
      <c r="H486" s="773"/>
      <c r="I486" s="1"/>
      <c r="J486" s="1"/>
    </row>
    <row r="487" spans="1:10" ht="30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25">
        <f>'Прайс рабочий'!K478</f>
        <v>343</v>
      </c>
      <c r="F487" s="118">
        <f>'Прайс рабочий'!I478/'Экспорт рус долл '!$G$18</f>
        <v>0.57815845824411138</v>
      </c>
      <c r="G487" s="118">
        <f>E487/G18</f>
        <v>0.73447537473233404</v>
      </c>
      <c r="H487" s="774"/>
      <c r="I487" s="59"/>
      <c r="J487" s="59"/>
    </row>
    <row r="488" spans="1:10" ht="36" customHeight="1">
      <c r="A488" s="603" t="s">
        <v>297</v>
      </c>
      <c r="B488" s="765"/>
      <c r="C488" s="765"/>
      <c r="D488" s="766"/>
      <c r="E488" s="19"/>
      <c r="F488" s="117"/>
      <c r="G488" s="117"/>
      <c r="H488" s="19"/>
      <c r="I488" s="18"/>
      <c r="J488" s="18"/>
    </row>
    <row r="489" spans="1:10" ht="25.5">
      <c r="A489" s="53" t="s">
        <v>298</v>
      </c>
      <c r="B489" s="32" t="s">
        <v>299</v>
      </c>
      <c r="C489" s="32" t="s">
        <v>300</v>
      </c>
      <c r="D489" s="24" t="s">
        <v>301</v>
      </c>
      <c r="E489" s="25">
        <f>'Прайс рабочий'!K480</f>
        <v>13</v>
      </c>
      <c r="F489" s="118">
        <f>'Прайс рабочий'!I480/'Экспорт рус долл '!$G$18</f>
        <v>2.1413276231263382E-2</v>
      </c>
      <c r="G489" s="118">
        <f>E489/G18</f>
        <v>2.7837259100642397E-2</v>
      </c>
      <c r="H489" s="686"/>
      <c r="I489" s="18"/>
      <c r="J489" s="18"/>
    </row>
    <row r="490" spans="1:10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25">
        <f>'Прайс рабочий'!K483</f>
        <v>59</v>
      </c>
      <c r="F490" s="118">
        <f>'Прайс рабочий'!I483/'Экспорт рус долл '!$G$18</f>
        <v>0.11563169164882227</v>
      </c>
      <c r="G490" s="118">
        <f>E490/G18</f>
        <v>0.12633832976445397</v>
      </c>
      <c r="H490" s="773"/>
      <c r="I490" s="18"/>
      <c r="J490" s="18"/>
    </row>
    <row r="491" spans="1:10" ht="18" customHeight="1">
      <c r="A491" s="774"/>
      <c r="B491" s="774"/>
      <c r="C491" s="32" t="s">
        <v>67</v>
      </c>
      <c r="D491" s="774"/>
      <c r="E491" s="25">
        <f>'Прайс рабочий'!K484</f>
        <v>62</v>
      </c>
      <c r="F491" s="118">
        <f>'Прайс рабочий'!I484/'Экспорт рус долл '!$G$18</f>
        <v>0.12205567451820129</v>
      </c>
      <c r="G491" s="118">
        <f>E491/G18</f>
        <v>0.13276231263383298</v>
      </c>
      <c r="H491" s="773"/>
      <c r="I491" s="18"/>
      <c r="J491" s="18"/>
    </row>
    <row r="492" spans="1:10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25">
        <f>'Прайс рабочий'!K485</f>
        <v>69</v>
      </c>
      <c r="F492" s="118">
        <f>'Прайс рабочий'!I485/'Экспорт рус долл '!$G$18</f>
        <v>0.12633832976445397</v>
      </c>
      <c r="G492" s="118">
        <f>E492/G18</f>
        <v>0.14775160599571735</v>
      </c>
      <c r="H492" s="773"/>
      <c r="I492" s="18"/>
      <c r="J492" s="18"/>
    </row>
    <row r="493" spans="1:10" ht="30" customHeight="1">
      <c r="A493" s="774"/>
      <c r="B493" s="774"/>
      <c r="C493" s="32" t="s">
        <v>67</v>
      </c>
      <c r="D493" s="774"/>
      <c r="E493" s="25">
        <f>'Прайс рабочий'!K486</f>
        <v>69</v>
      </c>
      <c r="F493" s="118">
        <f>'Прайс рабочий'!I486/'Экспорт рус долл '!$G$18</f>
        <v>0.1284796573875803</v>
      </c>
      <c r="G493" s="118">
        <f>E493/G18</f>
        <v>0.14775160599571735</v>
      </c>
      <c r="H493" s="774"/>
      <c r="I493" s="59"/>
      <c r="J493" s="59"/>
    </row>
    <row r="494" spans="1:10" ht="26.25">
      <c r="A494" s="603" t="s">
        <v>305</v>
      </c>
      <c r="B494" s="824"/>
      <c r="C494" s="824"/>
      <c r="D494" s="768"/>
      <c r="E494" s="469"/>
      <c r="F494" s="478"/>
      <c r="G494" s="478"/>
      <c r="H494" s="19"/>
      <c r="I494" s="59"/>
      <c r="J494" s="59"/>
    </row>
    <row r="495" spans="1:10" ht="18" customHeight="1">
      <c r="A495" s="878" t="s">
        <v>306</v>
      </c>
      <c r="B495" s="472" t="s">
        <v>274</v>
      </c>
      <c r="C495" s="32" t="s">
        <v>794</v>
      </c>
      <c r="D495" s="473">
        <v>1000</v>
      </c>
      <c r="E495" s="108"/>
      <c r="F495" s="479">
        <f>'Прайс рабочий'!I488/'Экспорт рус долл '!$G$18</f>
        <v>1.1777301927194861E-2</v>
      </c>
      <c r="G495" s="479">
        <f>'Прайс рабочий'!J488/'Экспорт рус долл '!$G$18</f>
        <v>1.6059957173447537E-2</v>
      </c>
      <c r="H495" s="877"/>
      <c r="I495" s="18"/>
      <c r="J495" s="18"/>
    </row>
    <row r="496" spans="1:10" ht="18" customHeight="1">
      <c r="A496" s="879"/>
      <c r="B496" s="803" t="s">
        <v>307</v>
      </c>
      <c r="C496" s="459" t="s">
        <v>308</v>
      </c>
      <c r="D496" s="803">
        <v>1000</v>
      </c>
      <c r="E496" s="463">
        <f>'Прайс рабочий'!K489</f>
        <v>13</v>
      </c>
      <c r="F496" s="479">
        <f>'Прайс рабочий'!I489/'Экспорт рус долл '!$G$18</f>
        <v>2.1413276231263382E-2</v>
      </c>
      <c r="G496" s="479">
        <f>'Прайс рабочий'!J489/'Экспорт рус долл '!$G$18</f>
        <v>2.569593147751606E-2</v>
      </c>
      <c r="H496" s="643"/>
      <c r="I496" s="18"/>
      <c r="J496" s="18"/>
    </row>
    <row r="497" spans="1:10" ht="33" customHeight="1">
      <c r="A497" s="880"/>
      <c r="B497" s="774"/>
      <c r="C497" s="32" t="s">
        <v>308</v>
      </c>
      <c r="D497" s="774"/>
      <c r="E497" s="25">
        <f>'Прайс рабочий'!K490</f>
        <v>12</v>
      </c>
      <c r="F497" s="118">
        <f>'Прайс рабочий'!I490/'Экспорт рус долл '!$G$18</f>
        <v>2.1413276231263382E-2</v>
      </c>
      <c r="G497" s="479">
        <f>'Прайс рабочий'!J490/'Экспорт рус долл '!$G$18</f>
        <v>2.3554603854389723E-2</v>
      </c>
      <c r="H497" s="643"/>
      <c r="I497" s="18"/>
      <c r="J497" s="18"/>
    </row>
    <row r="498" spans="1:10" ht="18" customHeight="1">
      <c r="A498" s="53" t="s">
        <v>309</v>
      </c>
      <c r="B498" s="32" t="s">
        <v>274</v>
      </c>
      <c r="C498" s="32" t="s">
        <v>71</v>
      </c>
      <c r="D498" s="24" t="s">
        <v>310</v>
      </c>
      <c r="E498" s="25">
        <f>'Прайс рабочий'!K491</f>
        <v>28</v>
      </c>
      <c r="F498" s="118">
        <f>'Прайс рабочий'!I491/'Экспорт рус долл '!$G$18</f>
        <v>4.9250535331905779E-2</v>
      </c>
      <c r="G498" s="479">
        <f>'Прайс рабочий'!J491/'Экспорт рус долл '!$G$18</f>
        <v>5.1391862955032119E-2</v>
      </c>
      <c r="H498" s="643"/>
      <c r="I498" s="18"/>
      <c r="J498" s="18"/>
    </row>
    <row r="499" spans="1:10" ht="18" customHeight="1">
      <c r="A499" s="677" t="s">
        <v>311</v>
      </c>
      <c r="B499" s="784" t="s">
        <v>274</v>
      </c>
      <c r="C499" s="32" t="s">
        <v>71</v>
      </c>
      <c r="D499" s="696" t="s">
        <v>312</v>
      </c>
      <c r="E499" s="25">
        <f>'Прайс рабочий'!K492</f>
        <v>139</v>
      </c>
      <c r="F499" s="118">
        <f>'Прайс рабочий'!I492/'Экспорт рус долл '!$G$18</f>
        <v>0.24625267665952891</v>
      </c>
      <c r="G499" s="479">
        <f>'Прайс рабочий'!J492/'Экспорт рус долл '!$G$18</f>
        <v>0.2569593147751606</v>
      </c>
      <c r="H499" s="643"/>
      <c r="I499" s="18"/>
      <c r="J499" s="18"/>
    </row>
    <row r="500" spans="1:10" ht="26.25" customHeight="1">
      <c r="A500" s="774"/>
      <c r="B500" s="774"/>
      <c r="C500" s="32" t="s">
        <v>67</v>
      </c>
      <c r="D500" s="774"/>
      <c r="E500" s="25">
        <f>'Прайс рабочий'!K493</f>
        <v>139</v>
      </c>
      <c r="F500" s="118">
        <f>'Прайс рабочий'!I493/'Экспорт рус долл '!$G$18</f>
        <v>0.24625267665952891</v>
      </c>
      <c r="G500" s="479">
        <f>'Прайс рабочий'!J493/'Экспорт рус долл '!$G$18</f>
        <v>0.2569593147751606</v>
      </c>
      <c r="H500" s="643"/>
      <c r="I500" s="18"/>
      <c r="J500" s="18"/>
    </row>
    <row r="501" spans="1:10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25">
        <f>'Прайс рабочий'!K494</f>
        <v>144</v>
      </c>
      <c r="F501" s="118">
        <f>'Прайс рабочий'!I494/'Экспорт рус долл '!$G$18</f>
        <v>0.22483940042826553</v>
      </c>
      <c r="G501" s="479">
        <f>'Прайс рабочий'!J494/'Экспорт рус долл '!$G$18</f>
        <v>0.23554603854389722</v>
      </c>
      <c r="H501" s="643"/>
      <c r="I501" s="18"/>
      <c r="J501" s="18"/>
    </row>
    <row r="502" spans="1:10" ht="30" customHeight="1">
      <c r="A502" s="774"/>
      <c r="B502" s="774"/>
      <c r="C502" s="32" t="s">
        <v>316</v>
      </c>
      <c r="D502" s="774"/>
      <c r="E502" s="25">
        <f>'Прайс рабочий'!K495</f>
        <v>165</v>
      </c>
      <c r="F502" s="118">
        <f>'Прайс рабочий'!I495/'Экспорт рус долл '!$G$18</f>
        <v>0.27837259100642398</v>
      </c>
      <c r="G502" s="479">
        <f>'Прайс рабочий'!J495/'Экспорт рус долл '!$G$18</f>
        <v>0.29122055674518199</v>
      </c>
      <c r="H502" s="644"/>
      <c r="I502" s="59"/>
      <c r="J502" s="59"/>
    </row>
    <row r="503" spans="1:10" ht="36" customHeight="1">
      <c r="A503" s="603" t="s">
        <v>317</v>
      </c>
      <c r="B503" s="765"/>
      <c r="C503" s="765"/>
      <c r="D503" s="766"/>
      <c r="E503" s="19"/>
      <c r="F503" s="117"/>
      <c r="G503" s="117"/>
      <c r="H503" s="19"/>
      <c r="I503" s="1"/>
      <c r="J503" s="1"/>
    </row>
    <row r="504" spans="1:10" ht="18" customHeight="1">
      <c r="A504" s="704" t="s">
        <v>318</v>
      </c>
      <c r="B504" s="766"/>
      <c r="C504" s="32" t="s">
        <v>71</v>
      </c>
      <c r="D504" s="24" t="s">
        <v>225</v>
      </c>
      <c r="E504" s="25">
        <f>'Прайс рабочий'!K497</f>
        <v>53</v>
      </c>
      <c r="F504" s="118">
        <f>'Прайс рабочий'!I497/'Экспорт рус долл '!$G$18</f>
        <v>0.10706638115631692</v>
      </c>
      <c r="G504" s="118">
        <f>E504/G18</f>
        <v>0.11349036402569593</v>
      </c>
      <c r="H504" s="681"/>
      <c r="I504" s="1"/>
      <c r="J504" s="1"/>
    </row>
    <row r="505" spans="1:10" ht="18" customHeight="1">
      <c r="A505" s="672" t="s">
        <v>319</v>
      </c>
      <c r="B505" s="768"/>
      <c r="C505" s="32" t="s">
        <v>71</v>
      </c>
      <c r="D505" s="602" t="s">
        <v>320</v>
      </c>
      <c r="E505" s="25">
        <f>'Прайс рабочий'!K498</f>
        <v>27</v>
      </c>
      <c r="F505" s="118">
        <f>'Прайс рабочий'!I498/'Экспорт рус долл '!$G$18</f>
        <v>5.353319057815846E-2</v>
      </c>
      <c r="G505" s="118">
        <f>E505/G18</f>
        <v>5.7815845824411134E-2</v>
      </c>
      <c r="H505" s="773"/>
      <c r="I505" s="1"/>
      <c r="J505" s="1"/>
    </row>
    <row r="506" spans="1:10" ht="18" customHeight="1">
      <c r="A506" s="771"/>
      <c r="B506" s="772"/>
      <c r="C506" s="32" t="s">
        <v>67</v>
      </c>
      <c r="D506" s="774"/>
      <c r="E506" s="25">
        <f>'Прайс рабочий'!K499</f>
        <v>28</v>
      </c>
      <c r="F506" s="118">
        <f>'Прайс рабочий'!I499/'Экспорт рус долл '!$G$18</f>
        <v>5.5674518201284794E-2</v>
      </c>
      <c r="G506" s="118">
        <f>E506/G18</f>
        <v>5.9957173447537475E-2</v>
      </c>
      <c r="H506" s="773"/>
      <c r="I506" s="1"/>
      <c r="J506" s="1"/>
    </row>
    <row r="507" spans="1:10" ht="18" customHeight="1">
      <c r="A507" s="626" t="s">
        <v>321</v>
      </c>
      <c r="B507" s="768"/>
      <c r="C507" s="32" t="s">
        <v>322</v>
      </c>
      <c r="D507" s="602" t="s">
        <v>323</v>
      </c>
      <c r="E507" s="25">
        <f>'Прайс рабочий'!K500</f>
        <v>140</v>
      </c>
      <c r="F507" s="118">
        <f>'Прайс рабочий'!I500/'Экспорт рус долл '!$G$18</f>
        <v>0.26552462526766596</v>
      </c>
      <c r="G507" s="118">
        <f>E507/G18</f>
        <v>0.29978586723768735</v>
      </c>
      <c r="H507" s="773"/>
      <c r="I507" s="1"/>
      <c r="J507" s="1"/>
    </row>
    <row r="508" spans="1:10" ht="18" customHeight="1">
      <c r="A508" s="769"/>
      <c r="B508" s="770"/>
      <c r="C508" s="32" t="s">
        <v>324</v>
      </c>
      <c r="D508" s="773"/>
      <c r="E508" s="25">
        <f>'Прайс рабочий'!K501</f>
        <v>154</v>
      </c>
      <c r="F508" s="118">
        <f>'Прайс рабочий'!I501/'Экспорт рус долл '!$G$18</f>
        <v>0.30620985010706636</v>
      </c>
      <c r="G508" s="118">
        <f>E508/G18</f>
        <v>0.32976445396145609</v>
      </c>
      <c r="H508" s="773"/>
      <c r="I508" s="1"/>
      <c r="J508" s="1"/>
    </row>
    <row r="509" spans="1:10" ht="18" customHeight="1">
      <c r="A509" s="771"/>
      <c r="B509" s="772"/>
      <c r="C509" s="32" t="s">
        <v>325</v>
      </c>
      <c r="D509" s="774"/>
      <c r="E509" s="25">
        <f>'Прайс рабочий'!K502</f>
        <v>181</v>
      </c>
      <c r="F509" s="118">
        <f>'Прайс рабочий'!I502/'Экспорт рус долл '!$G$18</f>
        <v>0.33488222698072806</v>
      </c>
      <c r="G509" s="118">
        <f>E509/G18</f>
        <v>0.38758029978586722</v>
      </c>
      <c r="H509" s="773"/>
      <c r="I509" s="1"/>
      <c r="J509" s="1"/>
    </row>
    <row r="510" spans="1:10" ht="18" customHeight="1">
      <c r="A510" s="672" t="s">
        <v>326</v>
      </c>
      <c r="B510" s="768"/>
      <c r="C510" s="32" t="s">
        <v>71</v>
      </c>
      <c r="D510" s="602" t="s">
        <v>196</v>
      </c>
      <c r="E510" s="25">
        <f>'Прайс рабочий'!K503</f>
        <v>224</v>
      </c>
      <c r="F510" s="118">
        <f>'Прайс рабочий'!I503/'Экспорт рус долл '!$G$18</f>
        <v>0.44539614561027835</v>
      </c>
      <c r="G510" s="118">
        <f>E510/G18</f>
        <v>0.4796573875802998</v>
      </c>
      <c r="H510" s="773"/>
      <c r="I510" s="1"/>
      <c r="J510" s="1"/>
    </row>
    <row r="511" spans="1:10" ht="18" customHeight="1">
      <c r="A511" s="771"/>
      <c r="B511" s="772"/>
      <c r="C511" s="32" t="s">
        <v>67</v>
      </c>
      <c r="D511" s="774"/>
      <c r="E511" s="25">
        <f>'Прайс рабочий'!K504</f>
        <v>256</v>
      </c>
      <c r="F511" s="118">
        <f>'Прайс рабочий'!I504/'Экспорт рус долл '!$G$18</f>
        <v>0.50963597430406848</v>
      </c>
      <c r="G511" s="118">
        <f>E511/G18</f>
        <v>0.54817987152034264</v>
      </c>
      <c r="H511" s="773"/>
      <c r="I511" s="1"/>
      <c r="J511" s="1"/>
    </row>
    <row r="512" spans="1:10" ht="18" customHeight="1">
      <c r="A512" s="672" t="s">
        <v>327</v>
      </c>
      <c r="B512" s="768"/>
      <c r="C512" s="32" t="s">
        <v>71</v>
      </c>
      <c r="D512" s="602" t="s">
        <v>328</v>
      </c>
      <c r="E512" s="25">
        <f>'Прайс рабочий'!K505</f>
        <v>150</v>
      </c>
      <c r="F512" s="118">
        <f>'Прайс рабочий'!I505/'Экспорт рус долл '!$G$18</f>
        <v>0.27408993576017132</v>
      </c>
      <c r="G512" s="118">
        <f>E512/G18</f>
        <v>0.32119914346895073</v>
      </c>
      <c r="H512" s="773"/>
      <c r="I512" s="1"/>
      <c r="J512" s="1"/>
    </row>
    <row r="513" spans="1:10" ht="18" customHeight="1">
      <c r="A513" s="771"/>
      <c r="B513" s="772"/>
      <c r="C513" s="32" t="s">
        <v>67</v>
      </c>
      <c r="D513" s="774"/>
      <c r="E513" s="25">
        <f>'Прайс рабочий'!K506</f>
        <v>189</v>
      </c>
      <c r="F513" s="118">
        <f>'Прайс рабочий'!I506/'Экспорт рус долл '!$G$18</f>
        <v>0.34689507494646682</v>
      </c>
      <c r="G513" s="118">
        <f>E513/G18</f>
        <v>0.40471092077087795</v>
      </c>
      <c r="H513" s="773"/>
      <c r="I513" s="1"/>
      <c r="J513" s="1"/>
    </row>
    <row r="514" spans="1:10" ht="18" customHeight="1">
      <c r="A514" s="672" t="s">
        <v>329</v>
      </c>
      <c r="B514" s="768"/>
      <c r="C514" s="32" t="s">
        <v>67</v>
      </c>
      <c r="D514" s="36" t="s">
        <v>330</v>
      </c>
      <c r="E514" s="25">
        <f>'Прайс рабочий'!K507</f>
        <v>116</v>
      </c>
      <c r="F514" s="118">
        <f>'Прайс рабочий'!I507/'Экспорт рус долл '!$G$18</f>
        <v>0.20342612419700215</v>
      </c>
      <c r="G514" s="118">
        <f>E514/G18</f>
        <v>0.24839400428265523</v>
      </c>
      <c r="H514" s="773"/>
      <c r="I514" s="1"/>
      <c r="J514" s="1"/>
    </row>
    <row r="515" spans="1:10" ht="18" customHeight="1">
      <c r="A515" s="771"/>
      <c r="B515" s="772"/>
      <c r="C515" s="32" t="s">
        <v>331</v>
      </c>
      <c r="D515" s="36" t="s">
        <v>332</v>
      </c>
      <c r="E515" s="25">
        <f>'Прайс рабочий'!K508</f>
        <v>91</v>
      </c>
      <c r="F515" s="118">
        <f>'Прайс рабочий'!I508/'Экспорт рус долл '!$G$18</f>
        <v>0.16059957173447537</v>
      </c>
      <c r="G515" s="118">
        <f>E515/G18</f>
        <v>0.19486081370449679</v>
      </c>
      <c r="H515" s="773"/>
      <c r="I515" s="1"/>
      <c r="J515" s="1"/>
    </row>
    <row r="516" spans="1:10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25">
        <f>'Прайс рабочий'!K509</f>
        <v>97</v>
      </c>
      <c r="F516" s="118">
        <f>'Прайс рабочий'!I509/'Экспорт рус долл '!$G$18</f>
        <v>0.19271948608137046</v>
      </c>
      <c r="G516" s="118">
        <f>E516/G18</f>
        <v>0.20770877944325483</v>
      </c>
      <c r="H516" s="773"/>
      <c r="I516" s="1"/>
      <c r="J516" s="1"/>
    </row>
    <row r="517" spans="1:10" ht="15.75" customHeight="1">
      <c r="A517" s="774"/>
      <c r="B517" s="60" t="s">
        <v>336</v>
      </c>
      <c r="C517" s="32" t="s">
        <v>59</v>
      </c>
      <c r="D517" s="36" t="s">
        <v>337</v>
      </c>
      <c r="E517" s="25">
        <f>'Прайс рабочий'!K510</f>
        <v>143</v>
      </c>
      <c r="F517" s="118">
        <f>'Прайс рабочий'!I510/'Экспорт рус долл '!$G$18</f>
        <v>0.28479657387580298</v>
      </c>
      <c r="G517" s="118">
        <f>E517/G18</f>
        <v>0.30620985010706636</v>
      </c>
      <c r="H517" s="774"/>
    </row>
    <row r="518" spans="1:10" ht="26.25">
      <c r="A518" s="618" t="s">
        <v>350</v>
      </c>
      <c r="B518" s="801"/>
      <c r="C518" s="801"/>
      <c r="D518" s="801"/>
      <c r="E518" s="82"/>
      <c r="F518" s="123"/>
      <c r="G518" s="123"/>
      <c r="H518" s="559"/>
    </row>
    <row r="519" spans="1:10" ht="47.25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рабочий'!K512</f>
        <v>12</v>
      </c>
      <c r="F519" s="118">
        <f>'Прайс рабочий'!I512/'Экспорт рус долл '!$G$18</f>
        <v>2.1413276231263382E-2</v>
      </c>
      <c r="G519" s="558">
        <f>E519/G18</f>
        <v>2.569593147751606E-2</v>
      </c>
      <c r="H519" s="829"/>
    </row>
    <row r="520" spans="1:10" ht="47.25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рабочий'!K513</f>
        <v>13</v>
      </c>
      <c r="F520" s="118">
        <f>'Прайс рабочий'!I513/'Экспорт рус долл '!$G$18</f>
        <v>2.3554603854389723E-2</v>
      </c>
      <c r="G520" s="558">
        <f>E520/G18</f>
        <v>2.7837259100642397E-2</v>
      </c>
      <c r="H520" s="830"/>
      <c r="I520" s="1"/>
      <c r="J520" s="1"/>
    </row>
    <row r="521" spans="1:10" ht="19.5" customHeight="1">
      <c r="A521" s="61"/>
      <c r="B521" s="62"/>
      <c r="C521" s="63"/>
      <c r="D521" s="64"/>
      <c r="E521" s="65"/>
      <c r="F521" s="124"/>
      <c r="G521" s="124"/>
      <c r="H521" s="10"/>
      <c r="I521" s="1"/>
      <c r="J521" s="1"/>
    </row>
    <row r="522" spans="1:10" ht="19.5" customHeight="1">
      <c r="A522" s="68" t="s">
        <v>338</v>
      </c>
      <c r="B522" s="69"/>
      <c r="C522" s="69"/>
      <c r="D522" s="70"/>
      <c r="E522" s="71"/>
      <c r="F522" s="480"/>
      <c r="G522" s="480"/>
      <c r="H522" s="5"/>
      <c r="I522" s="1"/>
      <c r="J522" s="1"/>
    </row>
    <row r="523" spans="1:10" ht="19.5" customHeight="1">
      <c r="A523" s="73" t="s">
        <v>339</v>
      </c>
      <c r="B523" s="74"/>
      <c r="C523" s="74"/>
      <c r="D523" s="73"/>
      <c r="E523" s="75"/>
      <c r="F523" s="481"/>
      <c r="G523" s="481"/>
      <c r="H523" s="5"/>
      <c r="I523" s="1"/>
      <c r="J523" s="1"/>
    </row>
    <row r="524" spans="1:10" ht="19.5" customHeight="1">
      <c r="A524" s="73" t="s">
        <v>340</v>
      </c>
      <c r="B524" s="74"/>
      <c r="C524" s="74"/>
      <c r="D524" s="73"/>
      <c r="E524" s="74"/>
      <c r="F524" s="482"/>
      <c r="G524" s="482"/>
      <c r="H524" s="5"/>
      <c r="I524" s="1"/>
      <c r="J524" s="1"/>
    </row>
    <row r="525" spans="1:10" ht="19.5" customHeight="1">
      <c r="A525" s="73" t="s">
        <v>341</v>
      </c>
      <c r="B525" s="74"/>
      <c r="C525" s="74"/>
      <c r="D525" s="73"/>
      <c r="E525" s="74"/>
      <c r="F525" s="482"/>
      <c r="G525" s="482"/>
      <c r="H525" s="5"/>
      <c r="I525" s="1"/>
      <c r="J525" s="1"/>
    </row>
    <row r="526" spans="1:10" ht="19.5" customHeight="1">
      <c r="A526" s="76" t="s">
        <v>342</v>
      </c>
      <c r="B526" s="77"/>
      <c r="C526" s="77"/>
      <c r="D526" s="76"/>
      <c r="E526" s="77"/>
      <c r="F526" s="483"/>
      <c r="G526" s="483"/>
      <c r="H526" s="5"/>
      <c r="I526" s="1"/>
      <c r="J526" s="1"/>
    </row>
    <row r="527" spans="1:10" ht="19.5" customHeight="1">
      <c r="A527" s="76" t="s">
        <v>343</v>
      </c>
      <c r="B527" s="77"/>
      <c r="C527" s="77"/>
      <c r="D527" s="76"/>
      <c r="E527" s="77"/>
      <c r="F527" s="483"/>
      <c r="G527" s="483"/>
      <c r="H527" s="1"/>
      <c r="I527" s="1"/>
      <c r="J527" s="1"/>
    </row>
    <row r="528" spans="1:10" ht="19.5" customHeight="1">
      <c r="A528" s="73"/>
      <c r="B528" s="74"/>
      <c r="C528" s="74"/>
      <c r="D528" s="73"/>
      <c r="E528" s="74"/>
      <c r="F528" s="482"/>
      <c r="G528" s="482"/>
      <c r="H528" s="1"/>
      <c r="I528" s="1"/>
      <c r="J528" s="1"/>
    </row>
    <row r="529" spans="1:10" ht="19.5" customHeight="1">
      <c r="A529" s="5"/>
      <c r="B529" s="2"/>
      <c r="C529" s="3"/>
      <c r="D529" s="10"/>
      <c r="E529" s="4"/>
      <c r="F529" s="114"/>
      <c r="G529" s="114"/>
      <c r="H529" s="5"/>
      <c r="I529" s="1"/>
      <c r="J529" s="1"/>
    </row>
    <row r="530" spans="1:10" ht="19.5" customHeight="1">
      <c r="A530" s="5"/>
      <c r="B530" s="2"/>
      <c r="C530" s="3"/>
      <c r="D530" s="10"/>
      <c r="E530" s="4"/>
      <c r="F530" s="114"/>
      <c r="G530" s="114"/>
      <c r="H530" s="5"/>
      <c r="I530" s="1"/>
      <c r="J530" s="1"/>
    </row>
    <row r="531" spans="1:10" ht="19.5" customHeight="1">
      <c r="A531" s="78" t="s">
        <v>344</v>
      </c>
      <c r="B531" s="2"/>
      <c r="C531" s="79" t="s">
        <v>345</v>
      </c>
      <c r="D531" s="10"/>
      <c r="E531" s="4"/>
      <c r="F531" s="114"/>
      <c r="G531" s="114"/>
      <c r="H531" s="1"/>
      <c r="I531" s="1"/>
      <c r="J531" s="1"/>
    </row>
    <row r="532" spans="1:10" ht="19.5" customHeight="1">
      <c r="A532" s="5"/>
      <c r="B532" s="2"/>
      <c r="C532" s="3"/>
      <c r="D532" s="10"/>
      <c r="E532" s="4"/>
      <c r="F532" s="114"/>
      <c r="G532" s="114"/>
      <c r="H532" s="5"/>
      <c r="I532" s="1"/>
      <c r="J532" s="1"/>
    </row>
    <row r="533" spans="1:10" ht="19.5" customHeight="1">
      <c r="A533" s="78" t="s">
        <v>346</v>
      </c>
      <c r="B533" s="2"/>
      <c r="C533" s="80" t="s">
        <v>347</v>
      </c>
      <c r="D533" s="10"/>
      <c r="E533" s="4"/>
      <c r="F533" s="114"/>
      <c r="G533" s="114"/>
      <c r="H533" s="1"/>
      <c r="I533" s="1"/>
      <c r="J533" s="1"/>
    </row>
    <row r="534" spans="1:10" ht="19.5" customHeight="1">
      <c r="A534" s="5"/>
      <c r="B534" s="2"/>
      <c r="C534" s="2"/>
      <c r="D534" s="10"/>
      <c r="E534" s="4"/>
      <c r="F534" s="114"/>
      <c r="G534" s="114"/>
      <c r="H534" s="1"/>
      <c r="I534" s="1"/>
      <c r="J534" s="1"/>
    </row>
    <row r="535" spans="1:10" ht="19.5" customHeight="1">
      <c r="A535" s="81" t="s">
        <v>348</v>
      </c>
      <c r="B535" s="2"/>
      <c r="C535" s="80" t="s">
        <v>349</v>
      </c>
      <c r="D535" s="10"/>
      <c r="E535" s="4"/>
      <c r="F535" s="114"/>
      <c r="G535" s="114"/>
      <c r="H535" s="1"/>
      <c r="I535" s="1"/>
      <c r="J535" s="1"/>
    </row>
    <row r="536" spans="1:10" ht="19.5" customHeight="1">
      <c r="A536" s="5"/>
      <c r="B536" s="2"/>
      <c r="C536" s="2"/>
      <c r="D536" s="10"/>
      <c r="E536" s="4"/>
      <c r="F536" s="114"/>
      <c r="G536" s="114"/>
      <c r="H536" s="1"/>
      <c r="I536" s="1"/>
      <c r="J536" s="1"/>
    </row>
    <row r="537" spans="1:10" ht="19.5" customHeight="1">
      <c r="A537" s="78"/>
      <c r="B537" s="2"/>
      <c r="C537" s="80"/>
      <c r="D537" s="10"/>
      <c r="E537" s="4"/>
      <c r="F537" s="114"/>
      <c r="G537" s="114"/>
      <c r="H537" s="1"/>
      <c r="I537" s="1"/>
      <c r="J537" s="1"/>
    </row>
    <row r="538" spans="1:10" ht="19.5" customHeight="1">
      <c r="A538" s="5"/>
      <c r="B538" s="2"/>
      <c r="C538" s="3"/>
      <c r="D538" s="10"/>
      <c r="E538" s="4"/>
      <c r="F538" s="114"/>
      <c r="G538" s="114"/>
      <c r="H538" s="5"/>
      <c r="I538" s="1"/>
      <c r="J538" s="1"/>
    </row>
    <row r="539" spans="1:10" ht="19.5" customHeight="1">
      <c r="A539" s="5"/>
      <c r="B539" s="2"/>
      <c r="C539" s="3"/>
      <c r="D539" s="10"/>
      <c r="E539" s="4"/>
      <c r="F539" s="114"/>
      <c r="G539" s="114"/>
      <c r="H539" s="5"/>
      <c r="I539" s="1"/>
      <c r="J539" s="1"/>
    </row>
    <row r="540" spans="1:10" ht="19.5" customHeight="1">
      <c r="A540" s="5"/>
      <c r="B540" s="2"/>
      <c r="C540" s="3"/>
      <c r="D540" s="10"/>
      <c r="E540" s="4"/>
      <c r="F540" s="114"/>
      <c r="G540" s="114"/>
      <c r="H540" s="5"/>
      <c r="I540" s="1"/>
      <c r="J540" s="1"/>
    </row>
    <row r="541" spans="1:10" ht="19.5" customHeight="1">
      <c r="A541" s="5"/>
      <c r="B541" s="2"/>
      <c r="C541" s="3"/>
      <c r="D541" s="10"/>
      <c r="E541" s="4"/>
      <c r="F541" s="114"/>
      <c r="G541" s="114"/>
      <c r="H541" s="5"/>
      <c r="I541" s="1"/>
      <c r="J541" s="1"/>
    </row>
    <row r="542" spans="1:10" ht="19.5" customHeight="1">
      <c r="A542" s="5"/>
      <c r="B542" s="2"/>
      <c r="C542" s="3"/>
      <c r="D542" s="10"/>
      <c r="E542" s="4"/>
      <c r="F542" s="114"/>
      <c r="G542" s="114"/>
      <c r="H542" s="5"/>
      <c r="I542" s="1"/>
      <c r="J542" s="1"/>
    </row>
    <row r="543" spans="1:10" ht="19.5" customHeight="1">
      <c r="A543" s="5"/>
      <c r="B543" s="2"/>
      <c r="C543" s="3"/>
      <c r="D543" s="10"/>
      <c r="E543" s="4"/>
      <c r="F543" s="114"/>
      <c r="G543" s="114"/>
      <c r="H543" s="5"/>
      <c r="I543" s="1"/>
      <c r="J543" s="1"/>
    </row>
    <row r="544" spans="1:10" ht="19.5" customHeight="1">
      <c r="A544" s="5"/>
      <c r="B544" s="2"/>
      <c r="C544" s="3"/>
      <c r="D544" s="10"/>
      <c r="E544" s="4"/>
      <c r="F544" s="114"/>
      <c r="G544" s="114"/>
      <c r="H544" s="5"/>
      <c r="I544" s="1"/>
      <c r="J544" s="1"/>
    </row>
    <row r="545" spans="1:10" ht="19.5" customHeight="1">
      <c r="A545" s="5"/>
      <c r="B545" s="2"/>
      <c r="C545" s="3"/>
      <c r="D545" s="10"/>
      <c r="E545" s="4"/>
      <c r="F545" s="114"/>
      <c r="G545" s="114"/>
      <c r="H545" s="5"/>
      <c r="I545" s="1"/>
      <c r="J545" s="1"/>
    </row>
    <row r="546" spans="1:10" ht="19.5" customHeight="1">
      <c r="A546" s="5"/>
      <c r="B546" s="2"/>
      <c r="C546" s="3"/>
      <c r="D546" s="10"/>
      <c r="E546" s="4"/>
      <c r="F546" s="114"/>
      <c r="G546" s="114"/>
      <c r="H546" s="5"/>
      <c r="I546" s="1"/>
      <c r="J546" s="1"/>
    </row>
    <row r="547" spans="1:10" ht="19.5" customHeight="1">
      <c r="A547" s="5"/>
      <c r="B547" s="2"/>
      <c r="C547" s="3"/>
      <c r="D547" s="10"/>
      <c r="E547" s="4"/>
      <c r="F547" s="114"/>
      <c r="G547" s="114"/>
      <c r="H547" s="5"/>
      <c r="I547" s="1"/>
      <c r="J547" s="1"/>
    </row>
    <row r="548" spans="1:10" ht="19.5" customHeight="1">
      <c r="A548" s="5"/>
      <c r="B548" s="2"/>
      <c r="C548" s="3"/>
      <c r="D548" s="10"/>
      <c r="E548" s="4"/>
      <c r="F548" s="114"/>
      <c r="G548" s="114"/>
      <c r="H548" s="5"/>
      <c r="I548" s="1"/>
      <c r="J548" s="1"/>
    </row>
    <row r="549" spans="1:10" ht="19.5" customHeight="1">
      <c r="A549" s="5"/>
      <c r="B549" s="2"/>
      <c r="C549" s="3"/>
      <c r="D549" s="10"/>
      <c r="E549" s="4"/>
      <c r="F549" s="114"/>
      <c r="G549" s="114"/>
      <c r="H549" s="5"/>
      <c r="I549" s="1"/>
      <c r="J549" s="1"/>
    </row>
    <row r="550" spans="1:10" ht="19.5" customHeight="1">
      <c r="A550" s="5"/>
      <c r="B550" s="2"/>
      <c r="C550" s="3"/>
      <c r="D550" s="10"/>
      <c r="E550" s="4"/>
      <c r="F550" s="114"/>
      <c r="G550" s="114"/>
      <c r="H550" s="5"/>
      <c r="I550" s="1"/>
      <c r="J550" s="1"/>
    </row>
    <row r="551" spans="1:10" ht="19.5" customHeight="1">
      <c r="A551" s="5"/>
      <c r="B551" s="2"/>
      <c r="C551" s="3"/>
      <c r="D551" s="10"/>
      <c r="E551" s="4"/>
      <c r="F551" s="114"/>
      <c r="G551" s="114"/>
      <c r="H551" s="5"/>
      <c r="I551" s="1"/>
      <c r="J551" s="1"/>
    </row>
    <row r="552" spans="1:10" ht="19.5" customHeight="1">
      <c r="A552" s="5"/>
      <c r="B552" s="2"/>
      <c r="C552" s="3"/>
      <c r="D552" s="10"/>
      <c r="E552" s="4"/>
      <c r="F552" s="114"/>
      <c r="G552" s="114"/>
      <c r="H552" s="5"/>
      <c r="I552" s="1"/>
      <c r="J552" s="1"/>
    </row>
    <row r="553" spans="1:10" ht="19.5" customHeight="1">
      <c r="A553" s="5"/>
      <c r="B553" s="2"/>
      <c r="C553" s="3"/>
      <c r="D553" s="10"/>
      <c r="E553" s="4"/>
      <c r="F553" s="114"/>
      <c r="G553" s="114"/>
      <c r="H553" s="5"/>
      <c r="I553" s="1"/>
      <c r="J553" s="1"/>
    </row>
    <row r="554" spans="1:10" ht="19.5" customHeight="1">
      <c r="A554" s="5"/>
      <c r="B554" s="2"/>
      <c r="C554" s="3"/>
      <c r="D554" s="10"/>
      <c r="E554" s="4"/>
      <c r="F554" s="114"/>
      <c r="G554" s="114"/>
      <c r="H554" s="5"/>
      <c r="I554" s="1"/>
      <c r="J554" s="1"/>
    </row>
    <row r="555" spans="1:10" ht="19.5" customHeight="1">
      <c r="A555" s="5"/>
      <c r="B555" s="2"/>
      <c r="C555" s="3"/>
      <c r="D555" s="10"/>
      <c r="E555" s="4"/>
      <c r="F555" s="114"/>
      <c r="G555" s="114"/>
      <c r="H555" s="5"/>
      <c r="I555" s="1"/>
      <c r="J555" s="1"/>
    </row>
    <row r="556" spans="1:10" ht="19.5" customHeight="1">
      <c r="A556" s="5"/>
      <c r="B556" s="2"/>
      <c r="C556" s="3"/>
      <c r="D556" s="10"/>
      <c r="E556" s="4"/>
      <c r="F556" s="114"/>
      <c r="G556" s="114"/>
      <c r="H556" s="5"/>
      <c r="I556" s="1"/>
      <c r="J556" s="1"/>
    </row>
    <row r="557" spans="1:10" ht="19.5" customHeight="1">
      <c r="A557" s="5"/>
      <c r="B557" s="2"/>
      <c r="C557" s="3"/>
      <c r="D557" s="10"/>
      <c r="E557" s="4"/>
      <c r="F557" s="114"/>
      <c r="G557" s="114"/>
      <c r="H557" s="5"/>
      <c r="I557" s="1"/>
      <c r="J557" s="1"/>
    </row>
    <row r="558" spans="1:10" ht="19.5" customHeight="1">
      <c r="A558" s="5"/>
      <c r="B558" s="2"/>
      <c r="C558" s="3"/>
      <c r="D558" s="10"/>
      <c r="E558" s="4"/>
      <c r="F558" s="114"/>
      <c r="G558" s="114"/>
      <c r="H558" s="5"/>
      <c r="I558" s="1"/>
      <c r="J558" s="1"/>
    </row>
    <row r="559" spans="1:10" ht="19.5" customHeight="1">
      <c r="A559" s="5"/>
      <c r="B559" s="2"/>
      <c r="C559" s="3"/>
      <c r="D559" s="10"/>
      <c r="E559" s="4"/>
      <c r="F559" s="114"/>
      <c r="G559" s="114"/>
      <c r="H559" s="5"/>
      <c r="I559" s="1"/>
      <c r="J559" s="1"/>
    </row>
    <row r="560" spans="1:10" ht="19.5" customHeight="1">
      <c r="A560" s="5"/>
      <c r="B560" s="2"/>
      <c r="C560" s="3"/>
      <c r="D560" s="10"/>
      <c r="E560" s="4"/>
      <c r="F560" s="114"/>
      <c r="G560" s="114"/>
      <c r="H560" s="5"/>
      <c r="I560" s="1"/>
      <c r="J560" s="1"/>
    </row>
    <row r="561" spans="1:10" ht="19.5" customHeight="1">
      <c r="A561" s="5"/>
      <c r="B561" s="2"/>
      <c r="C561" s="3"/>
      <c r="D561" s="10"/>
      <c r="E561" s="4"/>
      <c r="F561" s="114"/>
      <c r="G561" s="114"/>
      <c r="H561" s="5"/>
      <c r="I561" s="1"/>
      <c r="J561" s="1"/>
    </row>
    <row r="562" spans="1:10" ht="19.5" customHeight="1">
      <c r="A562" s="5"/>
      <c r="B562" s="2"/>
      <c r="C562" s="3"/>
      <c r="D562" s="10"/>
      <c r="E562" s="4"/>
      <c r="F562" s="114"/>
      <c r="G562" s="114"/>
      <c r="H562" s="5"/>
      <c r="I562" s="1"/>
      <c r="J562" s="1"/>
    </row>
    <row r="563" spans="1:10" ht="19.5" customHeight="1">
      <c r="A563" s="5"/>
      <c r="B563" s="2"/>
      <c r="C563" s="3"/>
      <c r="D563" s="10"/>
      <c r="E563" s="4"/>
      <c r="F563" s="114"/>
      <c r="G563" s="114"/>
      <c r="H563" s="5"/>
      <c r="I563" s="1"/>
      <c r="J563" s="1"/>
    </row>
    <row r="564" spans="1:10" ht="19.5" customHeight="1">
      <c r="A564" s="5"/>
      <c r="B564" s="2"/>
      <c r="C564" s="3"/>
      <c r="D564" s="10"/>
      <c r="E564" s="4"/>
      <c r="F564" s="114"/>
      <c r="G564" s="114"/>
      <c r="H564" s="5"/>
      <c r="I564" s="1"/>
      <c r="J564" s="1"/>
    </row>
    <row r="565" spans="1:10" ht="19.5" customHeight="1">
      <c r="A565" s="5"/>
      <c r="B565" s="2"/>
      <c r="C565" s="3"/>
      <c r="D565" s="10"/>
      <c r="E565" s="4"/>
      <c r="F565" s="114"/>
      <c r="G565" s="114"/>
      <c r="H565" s="5"/>
      <c r="I565" s="1"/>
      <c r="J565" s="1"/>
    </row>
    <row r="566" spans="1:10" ht="19.5" customHeight="1">
      <c r="A566" s="5"/>
      <c r="B566" s="2"/>
      <c r="C566" s="3"/>
      <c r="D566" s="10"/>
      <c r="E566" s="4"/>
      <c r="F566" s="114"/>
      <c r="G566" s="114"/>
      <c r="H566" s="5"/>
      <c r="I566" s="1"/>
      <c r="J566" s="1"/>
    </row>
    <row r="567" spans="1:10" ht="19.5" customHeight="1">
      <c r="A567" s="5"/>
      <c r="B567" s="2"/>
      <c r="C567" s="3"/>
      <c r="D567" s="10"/>
      <c r="E567" s="4"/>
      <c r="F567" s="114"/>
      <c r="G567" s="114"/>
      <c r="H567" s="5"/>
      <c r="I567" s="1"/>
      <c r="J567" s="1"/>
    </row>
    <row r="568" spans="1:10" ht="19.5" customHeight="1">
      <c r="A568" s="5"/>
      <c r="B568" s="2"/>
      <c r="C568" s="3"/>
      <c r="D568" s="10"/>
      <c r="E568" s="4"/>
      <c r="F568" s="114"/>
      <c r="G568" s="114"/>
      <c r="H568" s="5"/>
      <c r="I568" s="1"/>
      <c r="J568" s="1"/>
    </row>
    <row r="569" spans="1:10" ht="19.5" customHeight="1">
      <c r="A569" s="5"/>
      <c r="B569" s="2"/>
      <c r="C569" s="3"/>
      <c r="D569" s="10"/>
      <c r="E569" s="4"/>
      <c r="F569" s="114"/>
      <c r="G569" s="114"/>
      <c r="H569" s="5"/>
      <c r="I569" s="1"/>
      <c r="J569" s="1"/>
    </row>
    <row r="570" spans="1:10" ht="19.5" customHeight="1">
      <c r="A570" s="5"/>
      <c r="B570" s="2"/>
      <c r="C570" s="3"/>
      <c r="D570" s="10"/>
      <c r="E570" s="4"/>
      <c r="F570" s="114"/>
      <c r="G570" s="114"/>
      <c r="H570" s="5"/>
      <c r="I570" s="1"/>
      <c r="J570" s="1"/>
    </row>
    <row r="571" spans="1:10" ht="19.5" customHeight="1">
      <c r="A571" s="5"/>
      <c r="B571" s="2"/>
      <c r="C571" s="3"/>
      <c r="D571" s="10"/>
      <c r="E571" s="4"/>
      <c r="F571" s="114"/>
      <c r="G571" s="114"/>
      <c r="H571" s="5"/>
      <c r="I571" s="1"/>
      <c r="J571" s="1"/>
    </row>
    <row r="572" spans="1:10" ht="19.5" customHeight="1">
      <c r="A572" s="5"/>
      <c r="B572" s="2"/>
      <c r="C572" s="3"/>
      <c r="D572" s="10"/>
      <c r="E572" s="4"/>
      <c r="F572" s="114"/>
      <c r="G572" s="114"/>
      <c r="H572" s="5"/>
      <c r="I572" s="1"/>
      <c r="J572" s="1"/>
    </row>
    <row r="573" spans="1:10" ht="19.5" customHeight="1">
      <c r="A573" s="5"/>
      <c r="B573" s="2"/>
      <c r="C573" s="3"/>
      <c r="D573" s="10"/>
      <c r="E573" s="4"/>
      <c r="F573" s="114"/>
      <c r="G573" s="114"/>
      <c r="H573" s="5"/>
      <c r="I573" s="1"/>
      <c r="J573" s="1"/>
    </row>
    <row r="574" spans="1:10" ht="19.5" customHeight="1">
      <c r="A574" s="5"/>
      <c r="B574" s="2"/>
      <c r="C574" s="3"/>
      <c r="D574" s="10"/>
      <c r="E574" s="4"/>
      <c r="F574" s="114"/>
      <c r="G574" s="114"/>
      <c r="H574" s="5"/>
      <c r="I574" s="1"/>
      <c r="J574" s="1"/>
    </row>
    <row r="575" spans="1:10" ht="19.5" customHeight="1">
      <c r="A575" s="5"/>
      <c r="B575" s="2"/>
      <c r="C575" s="3"/>
      <c r="D575" s="10"/>
      <c r="E575" s="4"/>
      <c r="F575" s="114"/>
      <c r="G575" s="114"/>
      <c r="H575" s="5"/>
      <c r="I575" s="1"/>
      <c r="J575" s="1"/>
    </row>
    <row r="576" spans="1:10" ht="19.5" customHeight="1">
      <c r="A576" s="5"/>
      <c r="B576" s="2"/>
      <c r="C576" s="3"/>
      <c r="D576" s="10"/>
      <c r="E576" s="4"/>
      <c r="F576" s="114"/>
      <c r="G576" s="114"/>
      <c r="H576" s="5"/>
      <c r="I576" s="1"/>
      <c r="J576" s="1"/>
    </row>
    <row r="577" spans="1:10" ht="19.5" customHeight="1">
      <c r="A577" s="5"/>
      <c r="B577" s="2"/>
      <c r="C577" s="3"/>
      <c r="D577" s="10"/>
      <c r="E577" s="4"/>
      <c r="F577" s="114"/>
      <c r="G577" s="114"/>
      <c r="H577" s="5"/>
      <c r="I577" s="1"/>
      <c r="J577" s="1"/>
    </row>
    <row r="578" spans="1:10" ht="19.5" customHeight="1">
      <c r="A578" s="5"/>
      <c r="B578" s="2"/>
      <c r="C578" s="3"/>
      <c r="D578" s="10"/>
      <c r="E578" s="4"/>
      <c r="F578" s="114"/>
      <c r="G578" s="114"/>
      <c r="H578" s="5"/>
      <c r="I578" s="1"/>
      <c r="J578" s="1"/>
    </row>
    <row r="579" spans="1:10" ht="19.5" customHeight="1">
      <c r="A579" s="5"/>
      <c r="B579" s="2"/>
      <c r="C579" s="3"/>
      <c r="D579" s="10"/>
      <c r="E579" s="4"/>
      <c r="F579" s="114"/>
      <c r="G579" s="114"/>
      <c r="H579" s="5"/>
      <c r="I579" s="1"/>
      <c r="J579" s="1"/>
    </row>
    <row r="580" spans="1:10" ht="19.5" customHeight="1">
      <c r="A580" s="5"/>
      <c r="B580" s="2"/>
      <c r="C580" s="3"/>
      <c r="D580" s="10"/>
      <c r="E580" s="4"/>
      <c r="F580" s="114"/>
      <c r="G580" s="114"/>
      <c r="H580" s="5"/>
      <c r="I580" s="1"/>
      <c r="J580" s="1"/>
    </row>
    <row r="581" spans="1:10" ht="19.5" customHeight="1">
      <c r="A581" s="5"/>
      <c r="B581" s="2"/>
      <c r="C581" s="3"/>
      <c r="D581" s="10"/>
      <c r="E581" s="4"/>
      <c r="F581" s="114"/>
      <c r="G581" s="114"/>
      <c r="H581" s="5"/>
      <c r="I581" s="1"/>
      <c r="J581" s="1"/>
    </row>
    <row r="582" spans="1:10" ht="19.5" customHeight="1">
      <c r="A582" s="5"/>
      <c r="B582" s="2"/>
      <c r="C582" s="3"/>
      <c r="D582" s="10"/>
      <c r="E582" s="4"/>
      <c r="F582" s="114"/>
      <c r="G582" s="114"/>
      <c r="H582" s="5"/>
      <c r="I582" s="1"/>
      <c r="J582" s="1"/>
    </row>
    <row r="583" spans="1:10" ht="19.5" customHeight="1">
      <c r="A583" s="5"/>
      <c r="B583" s="2"/>
      <c r="C583" s="3"/>
      <c r="D583" s="10"/>
      <c r="E583" s="4"/>
      <c r="F583" s="114"/>
      <c r="G583" s="114"/>
      <c r="H583" s="5"/>
      <c r="I583" s="1"/>
      <c r="J583" s="1"/>
    </row>
    <row r="584" spans="1:10" ht="19.5" customHeight="1">
      <c r="A584" s="5"/>
      <c r="B584" s="2"/>
      <c r="C584" s="3"/>
      <c r="D584" s="10"/>
      <c r="E584" s="4"/>
      <c r="F584" s="114"/>
      <c r="G584" s="114"/>
      <c r="H584" s="5"/>
      <c r="I584" s="1"/>
      <c r="J584" s="1"/>
    </row>
    <row r="585" spans="1:10" ht="19.5" customHeight="1">
      <c r="A585" s="5"/>
      <c r="B585" s="2"/>
      <c r="C585" s="3"/>
      <c r="D585" s="10"/>
      <c r="E585" s="4"/>
      <c r="F585" s="114"/>
      <c r="G585" s="114"/>
      <c r="H585" s="5"/>
      <c r="I585" s="1"/>
      <c r="J585" s="1"/>
    </row>
    <row r="586" spans="1:10" ht="19.5" customHeight="1">
      <c r="A586" s="5"/>
      <c r="B586" s="2"/>
      <c r="C586" s="3"/>
      <c r="D586" s="10"/>
      <c r="E586" s="4"/>
      <c r="F586" s="114"/>
      <c r="G586" s="114"/>
      <c r="H586" s="5"/>
      <c r="I586" s="1"/>
      <c r="J586" s="1"/>
    </row>
    <row r="587" spans="1:10" ht="19.5" customHeight="1">
      <c r="A587" s="5"/>
      <c r="B587" s="2"/>
      <c r="C587" s="3"/>
      <c r="D587" s="10"/>
      <c r="E587" s="4"/>
      <c r="F587" s="114"/>
      <c r="G587" s="114"/>
      <c r="H587" s="5"/>
      <c r="I587" s="1"/>
      <c r="J587" s="1"/>
    </row>
    <row r="588" spans="1:10" ht="19.5" customHeight="1">
      <c r="A588" s="5"/>
      <c r="B588" s="2"/>
      <c r="C588" s="3"/>
      <c r="D588" s="10"/>
      <c r="E588" s="4"/>
      <c r="F588" s="114"/>
      <c r="G588" s="114"/>
      <c r="H588" s="5"/>
      <c r="I588" s="1"/>
      <c r="J588" s="1"/>
    </row>
    <row r="589" spans="1:10" ht="19.5" customHeight="1">
      <c r="A589" s="5"/>
      <c r="B589" s="2"/>
      <c r="C589" s="3"/>
      <c r="D589" s="10"/>
      <c r="E589" s="4"/>
      <c r="F589" s="114"/>
      <c r="G589" s="114"/>
      <c r="H589" s="5"/>
      <c r="I589" s="1"/>
      <c r="J589" s="1"/>
    </row>
    <row r="590" spans="1:10" ht="19.5" customHeight="1">
      <c r="A590" s="5"/>
      <c r="B590" s="2"/>
      <c r="C590" s="3"/>
      <c r="D590" s="10"/>
      <c r="E590" s="4"/>
      <c r="F590" s="114"/>
      <c r="G590" s="114"/>
      <c r="H590" s="5"/>
      <c r="I590" s="1"/>
      <c r="J590" s="1"/>
    </row>
    <row r="591" spans="1:10" ht="19.5" customHeight="1">
      <c r="A591" s="5"/>
      <c r="B591" s="2"/>
      <c r="C591" s="3"/>
      <c r="D591" s="10"/>
      <c r="E591" s="4"/>
      <c r="F591" s="114"/>
      <c r="G591" s="114"/>
      <c r="H591" s="5"/>
      <c r="I591" s="1"/>
      <c r="J591" s="1"/>
    </row>
    <row r="592" spans="1:10" ht="19.5" customHeight="1">
      <c r="A592" s="5"/>
      <c r="B592" s="2"/>
      <c r="C592" s="3"/>
      <c r="D592" s="10"/>
      <c r="E592" s="4"/>
      <c r="F592" s="114"/>
      <c r="G592" s="114"/>
      <c r="H592" s="5"/>
      <c r="I592" s="1"/>
      <c r="J592" s="1"/>
    </row>
    <row r="593" spans="1:10" ht="19.5" customHeight="1">
      <c r="A593" s="5"/>
      <c r="B593" s="2"/>
      <c r="C593" s="3"/>
      <c r="D593" s="10"/>
      <c r="E593" s="4"/>
      <c r="F593" s="114"/>
      <c r="G593" s="114"/>
      <c r="H593" s="5"/>
      <c r="I593" s="1"/>
      <c r="J593" s="1"/>
    </row>
    <row r="594" spans="1:10" ht="19.5" customHeight="1">
      <c r="A594" s="5"/>
      <c r="B594" s="2"/>
      <c r="C594" s="3"/>
      <c r="D594" s="10"/>
      <c r="E594" s="4"/>
      <c r="F594" s="114"/>
      <c r="G594" s="114"/>
      <c r="H594" s="5"/>
      <c r="I594" s="1"/>
      <c r="J594" s="1"/>
    </row>
    <row r="595" spans="1:10" ht="19.5" customHeight="1">
      <c r="A595" s="5"/>
      <c r="B595" s="2"/>
      <c r="C595" s="3"/>
      <c r="D595" s="10"/>
      <c r="E595" s="4"/>
      <c r="F595" s="114"/>
      <c r="G595" s="114"/>
      <c r="H595" s="5"/>
      <c r="I595" s="1"/>
      <c r="J595" s="1"/>
    </row>
    <row r="596" spans="1:10" ht="19.5" customHeight="1">
      <c r="A596" s="5"/>
      <c r="B596" s="2"/>
      <c r="C596" s="3"/>
      <c r="D596" s="10"/>
      <c r="E596" s="4"/>
      <c r="F596" s="114"/>
      <c r="G596" s="114"/>
      <c r="H596" s="5"/>
      <c r="I596" s="1"/>
      <c r="J596" s="1"/>
    </row>
    <row r="597" spans="1:10" ht="19.5" customHeight="1">
      <c r="A597" s="5"/>
      <c r="B597" s="2"/>
      <c r="C597" s="3"/>
      <c r="D597" s="10"/>
      <c r="E597" s="4"/>
      <c r="F597" s="114"/>
      <c r="G597" s="114"/>
      <c r="H597" s="5"/>
      <c r="I597" s="1"/>
      <c r="J597" s="1"/>
    </row>
    <row r="598" spans="1:10" ht="19.5" customHeight="1">
      <c r="A598" s="5"/>
      <c r="B598" s="2"/>
      <c r="C598" s="3"/>
      <c r="D598" s="10"/>
      <c r="E598" s="4"/>
      <c r="F598" s="114"/>
      <c r="G598" s="114"/>
      <c r="H598" s="5"/>
      <c r="I598" s="1"/>
      <c r="J598" s="1"/>
    </row>
    <row r="599" spans="1:10" ht="19.5" customHeight="1">
      <c r="A599" s="5"/>
      <c r="B599" s="2"/>
      <c r="C599" s="3"/>
      <c r="D599" s="10"/>
      <c r="E599" s="4"/>
      <c r="F599" s="114"/>
      <c r="G599" s="114"/>
      <c r="H599" s="5"/>
      <c r="I599" s="1"/>
      <c r="J599" s="1"/>
    </row>
    <row r="600" spans="1:10" ht="19.5" customHeight="1">
      <c r="A600" s="5"/>
      <c r="B600" s="2"/>
      <c r="C600" s="3"/>
      <c r="D600" s="10"/>
      <c r="E600" s="4"/>
      <c r="F600" s="114"/>
      <c r="G600" s="114"/>
      <c r="H600" s="5"/>
      <c r="I600" s="1"/>
      <c r="J600" s="1"/>
    </row>
    <row r="601" spans="1:10" ht="19.5" customHeight="1">
      <c r="A601" s="5"/>
      <c r="B601" s="2"/>
      <c r="C601" s="3"/>
      <c r="D601" s="10"/>
      <c r="E601" s="4"/>
      <c r="F601" s="114"/>
      <c r="G601" s="114"/>
      <c r="H601" s="5"/>
      <c r="I601" s="1"/>
      <c r="J601" s="1"/>
    </row>
    <row r="602" spans="1:10" ht="19.5" customHeight="1">
      <c r="A602" s="5"/>
      <c r="B602" s="2"/>
      <c r="C602" s="3"/>
      <c r="D602" s="10"/>
      <c r="E602" s="4"/>
      <c r="F602" s="114"/>
      <c r="G602" s="114"/>
      <c r="H602" s="5"/>
      <c r="I602" s="1"/>
      <c r="J602" s="1"/>
    </row>
    <row r="603" spans="1:10" ht="19.5" customHeight="1">
      <c r="A603" s="5"/>
      <c r="B603" s="2"/>
      <c r="C603" s="3"/>
      <c r="D603" s="10"/>
      <c r="E603" s="4"/>
      <c r="F603" s="114"/>
      <c r="G603" s="114"/>
      <c r="H603" s="5"/>
      <c r="I603" s="1"/>
      <c r="J603" s="1"/>
    </row>
    <row r="604" spans="1:10" ht="19.5" customHeight="1">
      <c r="A604" s="5"/>
      <c r="B604" s="2"/>
      <c r="C604" s="3"/>
      <c r="D604" s="10"/>
      <c r="E604" s="4"/>
      <c r="F604" s="114"/>
      <c r="G604" s="114"/>
      <c r="H604" s="5"/>
      <c r="I604" s="1"/>
      <c r="J604" s="1"/>
    </row>
    <row r="605" spans="1:10" ht="19.5" customHeight="1">
      <c r="A605" s="5"/>
      <c r="B605" s="2"/>
      <c r="C605" s="3"/>
      <c r="D605" s="10"/>
      <c r="E605" s="4"/>
      <c r="F605" s="114"/>
      <c r="G605" s="114"/>
      <c r="H605" s="5"/>
      <c r="I605" s="1"/>
      <c r="J605" s="1"/>
    </row>
    <row r="606" spans="1:10" ht="19.5" customHeight="1">
      <c r="A606" s="5"/>
      <c r="B606" s="2"/>
      <c r="C606" s="3"/>
      <c r="D606" s="10"/>
      <c r="E606" s="4"/>
      <c r="F606" s="114"/>
      <c r="G606" s="114"/>
      <c r="H606" s="5"/>
      <c r="I606" s="1"/>
      <c r="J606" s="1"/>
    </row>
    <row r="607" spans="1:10" ht="19.5" customHeight="1">
      <c r="A607" s="5"/>
      <c r="B607" s="2"/>
      <c r="C607" s="3"/>
      <c r="D607" s="10"/>
      <c r="E607" s="4"/>
      <c r="F607" s="114"/>
      <c r="G607" s="114"/>
      <c r="H607" s="5"/>
      <c r="I607" s="1"/>
      <c r="J607" s="1"/>
    </row>
    <row r="608" spans="1:10" ht="19.5" customHeight="1">
      <c r="A608" s="5"/>
      <c r="B608" s="2"/>
      <c r="C608" s="3"/>
      <c r="D608" s="10"/>
      <c r="E608" s="4"/>
      <c r="F608" s="114"/>
      <c r="G608" s="114"/>
      <c r="H608" s="5"/>
      <c r="I608" s="1"/>
      <c r="J608" s="1"/>
    </row>
    <row r="609" spans="1:10" ht="19.5" customHeight="1">
      <c r="A609" s="5"/>
      <c r="B609" s="2"/>
      <c r="C609" s="3"/>
      <c r="D609" s="10"/>
      <c r="E609" s="4"/>
      <c r="F609" s="114"/>
      <c r="G609" s="114"/>
      <c r="H609" s="5"/>
      <c r="I609" s="1"/>
      <c r="J609" s="1"/>
    </row>
    <row r="610" spans="1:10" ht="19.5" customHeight="1">
      <c r="A610" s="5"/>
      <c r="B610" s="2"/>
      <c r="C610" s="3"/>
      <c r="D610" s="10"/>
      <c r="E610" s="4"/>
      <c r="F610" s="114"/>
      <c r="G610" s="114"/>
      <c r="H610" s="5"/>
      <c r="I610" s="1"/>
      <c r="J610" s="1"/>
    </row>
    <row r="611" spans="1:10" ht="19.5" customHeight="1">
      <c r="A611" s="5"/>
      <c r="B611" s="2"/>
      <c r="C611" s="3"/>
      <c r="D611" s="10"/>
      <c r="E611" s="4"/>
      <c r="F611" s="114"/>
      <c r="G611" s="114"/>
      <c r="H611" s="5"/>
      <c r="I611" s="1"/>
      <c r="J611" s="1"/>
    </row>
    <row r="612" spans="1:10" ht="19.5" customHeight="1">
      <c r="A612" s="5"/>
      <c r="B612" s="2"/>
      <c r="C612" s="3"/>
      <c r="D612" s="10"/>
      <c r="E612" s="4"/>
      <c r="F612" s="114"/>
      <c r="G612" s="114"/>
      <c r="H612" s="5"/>
      <c r="I612" s="1"/>
      <c r="J612" s="1"/>
    </row>
    <row r="613" spans="1:10" ht="19.5" customHeight="1">
      <c r="A613" s="5"/>
      <c r="B613" s="2"/>
      <c r="C613" s="3"/>
      <c r="D613" s="10"/>
      <c r="E613" s="4"/>
      <c r="F613" s="114"/>
      <c r="G613" s="114"/>
      <c r="H613" s="5"/>
      <c r="I613" s="1"/>
      <c r="J613" s="1"/>
    </row>
    <row r="614" spans="1:10" ht="19.5" customHeight="1">
      <c r="A614" s="5"/>
      <c r="B614" s="2"/>
      <c r="C614" s="3"/>
      <c r="D614" s="10"/>
      <c r="E614" s="4"/>
      <c r="F614" s="114"/>
      <c r="G614" s="114"/>
      <c r="H614" s="5"/>
      <c r="I614" s="1"/>
      <c r="J614" s="1"/>
    </row>
    <row r="615" spans="1:10" ht="19.5" customHeight="1">
      <c r="A615" s="5"/>
      <c r="B615" s="2"/>
      <c r="C615" s="3"/>
      <c r="D615" s="10"/>
      <c r="E615" s="4"/>
      <c r="F615" s="114"/>
      <c r="G615" s="114"/>
      <c r="H615" s="5"/>
      <c r="I615" s="1"/>
      <c r="J615" s="1"/>
    </row>
    <row r="616" spans="1:10" ht="19.5" customHeight="1">
      <c r="A616" s="5"/>
      <c r="B616" s="2"/>
      <c r="C616" s="3"/>
      <c r="D616" s="10"/>
      <c r="E616" s="4"/>
      <c r="F616" s="114"/>
      <c r="G616" s="114"/>
      <c r="H616" s="5"/>
      <c r="I616" s="1"/>
      <c r="J616" s="1"/>
    </row>
    <row r="617" spans="1:10" ht="19.5" customHeight="1">
      <c r="A617" s="5"/>
      <c r="B617" s="2"/>
      <c r="C617" s="3"/>
      <c r="D617" s="10"/>
      <c r="E617" s="4"/>
      <c r="F617" s="114"/>
      <c r="G617" s="114"/>
      <c r="H617" s="5"/>
      <c r="I617" s="1"/>
      <c r="J617" s="1"/>
    </row>
    <row r="618" spans="1:10" ht="19.5" customHeight="1">
      <c r="A618" s="5"/>
      <c r="B618" s="2"/>
      <c r="C618" s="3"/>
      <c r="D618" s="10"/>
      <c r="E618" s="4"/>
      <c r="F618" s="114"/>
      <c r="G618" s="114"/>
      <c r="H618" s="5"/>
      <c r="I618" s="1"/>
      <c r="J618" s="1"/>
    </row>
    <row r="619" spans="1:10" ht="19.5" customHeight="1">
      <c r="A619" s="5"/>
      <c r="B619" s="2"/>
      <c r="C619" s="3"/>
      <c r="D619" s="10"/>
      <c r="E619" s="4"/>
      <c r="F619" s="114"/>
      <c r="G619" s="114"/>
      <c r="H619" s="5"/>
      <c r="I619" s="1"/>
      <c r="J619" s="1"/>
    </row>
    <row r="620" spans="1:10" ht="19.5" customHeight="1">
      <c r="A620" s="5"/>
      <c r="B620" s="2"/>
      <c r="C620" s="3"/>
      <c r="D620" s="10"/>
      <c r="E620" s="4"/>
      <c r="F620" s="114"/>
      <c r="G620" s="114"/>
      <c r="H620" s="5"/>
      <c r="I620" s="1"/>
      <c r="J620" s="1"/>
    </row>
    <row r="621" spans="1:10" ht="19.5" customHeight="1">
      <c r="A621" s="5"/>
      <c r="B621" s="2"/>
      <c r="C621" s="3"/>
      <c r="D621" s="10"/>
      <c r="E621" s="4"/>
      <c r="F621" s="114"/>
      <c r="G621" s="114"/>
      <c r="H621" s="5"/>
      <c r="I621" s="1"/>
      <c r="J621" s="1"/>
    </row>
    <row r="622" spans="1:10" ht="19.5" customHeight="1">
      <c r="A622" s="5"/>
      <c r="B622" s="2"/>
      <c r="C622" s="3"/>
      <c r="D622" s="10"/>
      <c r="E622" s="4"/>
      <c r="F622" s="114"/>
      <c r="G622" s="114"/>
      <c r="H622" s="5"/>
      <c r="I622" s="1"/>
      <c r="J622" s="1"/>
    </row>
    <row r="623" spans="1:10" ht="19.5" customHeight="1">
      <c r="A623" s="5"/>
      <c r="B623" s="2"/>
      <c r="C623" s="3"/>
      <c r="D623" s="10"/>
      <c r="E623" s="4"/>
      <c r="F623" s="114"/>
      <c r="G623" s="114"/>
      <c r="H623" s="5"/>
      <c r="I623" s="1"/>
      <c r="J623" s="1"/>
    </row>
    <row r="624" spans="1:10" ht="19.5" customHeight="1">
      <c r="A624" s="5"/>
      <c r="B624" s="2"/>
      <c r="C624" s="3"/>
      <c r="D624" s="10"/>
      <c r="E624" s="4"/>
      <c r="F624" s="114"/>
      <c r="G624" s="114"/>
      <c r="H624" s="5"/>
      <c r="I624" s="1"/>
      <c r="J624" s="1"/>
    </row>
    <row r="625" spans="1:10" ht="19.5" customHeight="1">
      <c r="A625" s="5"/>
      <c r="B625" s="2"/>
      <c r="C625" s="3"/>
      <c r="D625" s="10"/>
      <c r="E625" s="4"/>
      <c r="F625" s="114"/>
      <c r="G625" s="114"/>
      <c r="H625" s="5"/>
      <c r="I625" s="1"/>
      <c r="J625" s="1"/>
    </row>
    <row r="626" spans="1:10" ht="19.5" customHeight="1">
      <c r="A626" s="5"/>
      <c r="B626" s="2"/>
      <c r="C626" s="3"/>
      <c r="D626" s="10"/>
      <c r="E626" s="4"/>
      <c r="F626" s="114"/>
      <c r="G626" s="114"/>
      <c r="H626" s="5"/>
      <c r="I626" s="1"/>
      <c r="J626" s="1"/>
    </row>
    <row r="627" spans="1:10" ht="19.5" customHeight="1">
      <c r="A627" s="5"/>
      <c r="B627" s="2"/>
      <c r="C627" s="3"/>
      <c r="D627" s="10"/>
      <c r="E627" s="4"/>
      <c r="F627" s="114"/>
      <c r="G627" s="114"/>
      <c r="H627" s="5"/>
      <c r="I627" s="1"/>
      <c r="J627" s="1"/>
    </row>
    <row r="628" spans="1:10" ht="19.5" customHeight="1">
      <c r="A628" s="5"/>
      <c r="B628" s="2"/>
      <c r="C628" s="3"/>
      <c r="D628" s="10"/>
      <c r="E628" s="4"/>
      <c r="F628" s="114"/>
      <c r="G628" s="114"/>
      <c r="H628" s="5"/>
      <c r="I628" s="1"/>
      <c r="J628" s="1"/>
    </row>
    <row r="629" spans="1:10" ht="19.5" customHeight="1">
      <c r="A629" s="5"/>
      <c r="B629" s="2"/>
      <c r="C629" s="3"/>
      <c r="D629" s="10"/>
      <c r="E629" s="4"/>
      <c r="F629" s="114"/>
      <c r="G629" s="114"/>
      <c r="H629" s="5"/>
      <c r="I629" s="1"/>
      <c r="J629" s="1"/>
    </row>
    <row r="630" spans="1:10" ht="19.5" customHeight="1">
      <c r="A630" s="5"/>
      <c r="B630" s="2"/>
      <c r="C630" s="3"/>
      <c r="D630" s="10"/>
      <c r="E630" s="4"/>
      <c r="F630" s="114"/>
      <c r="G630" s="114"/>
      <c r="H630" s="5"/>
      <c r="I630" s="1"/>
      <c r="J630" s="1"/>
    </row>
    <row r="631" spans="1:10" ht="19.5" customHeight="1">
      <c r="A631" s="5"/>
      <c r="B631" s="2"/>
      <c r="C631" s="3"/>
      <c r="D631" s="10"/>
      <c r="E631" s="4"/>
      <c r="F631" s="114"/>
      <c r="G631" s="114"/>
      <c r="H631" s="5"/>
      <c r="I631" s="1"/>
      <c r="J631" s="1"/>
    </row>
    <row r="632" spans="1:10" ht="19.5" customHeight="1">
      <c r="A632" s="5"/>
      <c r="B632" s="2"/>
      <c r="C632" s="3"/>
      <c r="D632" s="10"/>
      <c r="E632" s="4"/>
      <c r="F632" s="114"/>
      <c r="G632" s="114"/>
      <c r="H632" s="5"/>
      <c r="I632" s="1"/>
      <c r="J632" s="1"/>
    </row>
    <row r="633" spans="1:10" ht="19.5" customHeight="1">
      <c r="A633" s="5"/>
      <c r="B633" s="2"/>
      <c r="C633" s="3"/>
      <c r="D633" s="10"/>
      <c r="E633" s="4"/>
      <c r="F633" s="114"/>
      <c r="G633" s="114"/>
      <c r="H633" s="5"/>
      <c r="I633" s="1"/>
      <c r="J633" s="1"/>
    </row>
    <row r="634" spans="1:10" ht="19.5" customHeight="1">
      <c r="A634" s="5"/>
      <c r="B634" s="2"/>
      <c r="C634" s="3"/>
      <c r="D634" s="10"/>
      <c r="E634" s="4"/>
      <c r="F634" s="114"/>
      <c r="G634" s="114"/>
      <c r="H634" s="5"/>
      <c r="I634" s="1"/>
      <c r="J634" s="1"/>
    </row>
    <row r="635" spans="1:10" ht="19.5" customHeight="1">
      <c r="A635" s="5"/>
      <c r="B635" s="2"/>
      <c r="C635" s="3"/>
      <c r="D635" s="10"/>
      <c r="E635" s="4"/>
      <c r="F635" s="114"/>
      <c r="G635" s="114"/>
      <c r="H635" s="5"/>
      <c r="I635" s="1"/>
      <c r="J635" s="1"/>
    </row>
    <row r="636" spans="1:10" ht="19.5" customHeight="1">
      <c r="A636" s="5"/>
      <c r="B636" s="2"/>
      <c r="C636" s="3"/>
      <c r="D636" s="10"/>
      <c r="E636" s="4"/>
      <c r="F636" s="114"/>
      <c r="G636" s="114"/>
      <c r="H636" s="5"/>
      <c r="I636" s="1"/>
      <c r="J636" s="1"/>
    </row>
    <row r="637" spans="1:10" ht="19.5" customHeight="1">
      <c r="A637" s="5"/>
      <c r="B637" s="2"/>
      <c r="C637" s="3"/>
      <c r="D637" s="10"/>
      <c r="E637" s="4"/>
      <c r="F637" s="114"/>
      <c r="G637" s="114"/>
      <c r="H637" s="5"/>
      <c r="I637" s="1"/>
      <c r="J637" s="1"/>
    </row>
    <row r="638" spans="1:10" ht="19.5" customHeight="1">
      <c r="A638" s="5"/>
      <c r="B638" s="2"/>
      <c r="C638" s="3"/>
      <c r="D638" s="10"/>
      <c r="E638" s="4"/>
      <c r="F638" s="114"/>
      <c r="G638" s="114"/>
      <c r="H638" s="5"/>
      <c r="I638" s="1"/>
      <c r="J638" s="1"/>
    </row>
    <row r="639" spans="1:10" ht="19.5" customHeight="1">
      <c r="A639" s="5"/>
      <c r="B639" s="2"/>
      <c r="C639" s="3"/>
      <c r="D639" s="10"/>
      <c r="E639" s="4"/>
      <c r="F639" s="114"/>
      <c r="G639" s="114"/>
      <c r="H639" s="5"/>
      <c r="I639" s="1"/>
      <c r="J639" s="1"/>
    </row>
    <row r="640" spans="1:10" ht="19.5" customHeight="1">
      <c r="A640" s="5"/>
      <c r="B640" s="2"/>
      <c r="C640" s="3"/>
      <c r="D640" s="10"/>
      <c r="E640" s="4"/>
      <c r="F640" s="114"/>
      <c r="G640" s="114"/>
      <c r="H640" s="5"/>
      <c r="I640" s="1"/>
      <c r="J640" s="1"/>
    </row>
    <row r="641" spans="1:10" ht="19.5" customHeight="1">
      <c r="A641" s="5"/>
      <c r="B641" s="2"/>
      <c r="C641" s="3"/>
      <c r="D641" s="10"/>
      <c r="E641" s="4"/>
      <c r="F641" s="114"/>
      <c r="G641" s="114"/>
      <c r="H641" s="5"/>
      <c r="I641" s="1"/>
      <c r="J641" s="1"/>
    </row>
    <row r="642" spans="1:10" ht="19.5" customHeight="1">
      <c r="A642" s="5"/>
      <c r="B642" s="2"/>
      <c r="C642" s="3"/>
      <c r="D642" s="10"/>
      <c r="E642" s="4"/>
      <c r="F642" s="114"/>
      <c r="G642" s="114"/>
      <c r="H642" s="5"/>
      <c r="I642" s="1"/>
      <c r="J642" s="1"/>
    </row>
    <row r="643" spans="1:10" ht="19.5" customHeight="1">
      <c r="A643" s="5"/>
      <c r="B643" s="2"/>
      <c r="C643" s="3"/>
      <c r="D643" s="10"/>
      <c r="E643" s="4"/>
      <c r="F643" s="114"/>
      <c r="G643" s="114"/>
      <c r="H643" s="5"/>
      <c r="I643" s="1"/>
      <c r="J643" s="1"/>
    </row>
    <row r="644" spans="1:10" ht="19.5" customHeight="1">
      <c r="A644" s="5"/>
      <c r="B644" s="2"/>
      <c r="C644" s="3"/>
      <c r="D644" s="10"/>
      <c r="E644" s="4"/>
      <c r="F644" s="114"/>
      <c r="G644" s="114"/>
      <c r="H644" s="5"/>
      <c r="I644" s="1"/>
      <c r="J644" s="1"/>
    </row>
    <row r="645" spans="1:10" ht="19.5" customHeight="1">
      <c r="A645" s="5"/>
      <c r="B645" s="2"/>
      <c r="C645" s="3"/>
      <c r="D645" s="10"/>
      <c r="E645" s="4"/>
      <c r="F645" s="114"/>
      <c r="G645" s="114"/>
      <c r="H645" s="5"/>
      <c r="I645" s="1"/>
      <c r="J645" s="1"/>
    </row>
    <row r="646" spans="1:10" ht="19.5" customHeight="1">
      <c r="A646" s="5"/>
      <c r="B646" s="2"/>
      <c r="C646" s="3"/>
      <c r="D646" s="10"/>
      <c r="E646" s="4"/>
      <c r="F646" s="114"/>
      <c r="G646" s="114"/>
      <c r="H646" s="5"/>
      <c r="I646" s="1"/>
      <c r="J646" s="1"/>
    </row>
    <row r="647" spans="1:10" ht="19.5" customHeight="1">
      <c r="A647" s="5"/>
      <c r="B647" s="2"/>
      <c r="C647" s="3"/>
      <c r="D647" s="10"/>
      <c r="E647" s="4"/>
      <c r="F647" s="114"/>
      <c r="G647" s="114"/>
      <c r="H647" s="5"/>
      <c r="I647" s="1"/>
      <c r="J647" s="1"/>
    </row>
    <row r="648" spans="1:10" ht="19.5" customHeight="1">
      <c r="A648" s="5"/>
      <c r="B648" s="2"/>
      <c r="C648" s="3"/>
      <c r="D648" s="10"/>
      <c r="E648" s="4"/>
      <c r="F648" s="114"/>
      <c r="G648" s="114"/>
      <c r="H648" s="5"/>
      <c r="I648" s="1"/>
      <c r="J648" s="1"/>
    </row>
    <row r="649" spans="1:10" ht="19.5" customHeight="1">
      <c r="A649" s="5"/>
      <c r="B649" s="2"/>
      <c r="C649" s="3"/>
      <c r="D649" s="10"/>
      <c r="E649" s="4"/>
      <c r="F649" s="114"/>
      <c r="G649" s="114"/>
      <c r="H649" s="5"/>
      <c r="I649" s="1"/>
      <c r="J649" s="1"/>
    </row>
    <row r="650" spans="1:10" ht="19.5" customHeight="1">
      <c r="A650" s="5"/>
      <c r="B650" s="2"/>
      <c r="C650" s="3"/>
      <c r="D650" s="10"/>
      <c r="E650" s="4"/>
      <c r="F650" s="114"/>
      <c r="G650" s="114"/>
      <c r="H650" s="5"/>
      <c r="I650" s="1"/>
      <c r="J650" s="1"/>
    </row>
    <row r="651" spans="1:10" ht="19.5" customHeight="1">
      <c r="A651" s="5"/>
      <c r="B651" s="2"/>
      <c r="C651" s="3"/>
      <c r="D651" s="10"/>
      <c r="E651" s="4"/>
      <c r="F651" s="114"/>
      <c r="G651" s="114"/>
      <c r="H651" s="5"/>
      <c r="I651" s="1"/>
      <c r="J651" s="1"/>
    </row>
    <row r="652" spans="1:10" ht="19.5" customHeight="1">
      <c r="A652" s="5"/>
      <c r="B652" s="2"/>
      <c r="C652" s="3"/>
      <c r="D652" s="10"/>
      <c r="E652" s="4"/>
      <c r="F652" s="114"/>
      <c r="G652" s="114"/>
      <c r="H652" s="5"/>
      <c r="I652" s="1"/>
      <c r="J652" s="1"/>
    </row>
    <row r="653" spans="1:10" ht="19.5" customHeight="1">
      <c r="A653" s="5"/>
      <c r="B653" s="2"/>
      <c r="C653" s="3"/>
      <c r="D653" s="10"/>
      <c r="E653" s="4"/>
      <c r="F653" s="114"/>
      <c r="G653" s="114"/>
      <c r="H653" s="5"/>
      <c r="I653" s="1"/>
      <c r="J653" s="1"/>
    </row>
    <row r="654" spans="1:10" ht="19.5" customHeight="1">
      <c r="A654" s="5"/>
      <c r="B654" s="2"/>
      <c r="C654" s="3"/>
      <c r="D654" s="10"/>
      <c r="E654" s="4"/>
      <c r="F654" s="114"/>
      <c r="G654" s="114"/>
      <c r="H654" s="5"/>
      <c r="I654" s="1"/>
      <c r="J654" s="1"/>
    </row>
    <row r="655" spans="1:10" ht="19.5" customHeight="1">
      <c r="A655" s="5"/>
      <c r="B655" s="2"/>
      <c r="C655" s="3"/>
      <c r="D655" s="10"/>
      <c r="E655" s="4"/>
      <c r="F655" s="114"/>
      <c r="G655" s="114"/>
      <c r="H655" s="5"/>
      <c r="I655" s="1"/>
      <c r="J655" s="1"/>
    </row>
    <row r="656" spans="1:10" ht="19.5" customHeight="1">
      <c r="A656" s="5"/>
      <c r="B656" s="2"/>
      <c r="C656" s="3"/>
      <c r="D656" s="10"/>
      <c r="E656" s="4"/>
      <c r="F656" s="114"/>
      <c r="G656" s="114"/>
      <c r="H656" s="5"/>
      <c r="I656" s="1"/>
      <c r="J656" s="1"/>
    </row>
    <row r="657" spans="1:10" ht="19.5" customHeight="1">
      <c r="A657" s="5"/>
      <c r="B657" s="2"/>
      <c r="C657" s="3"/>
      <c r="D657" s="10"/>
      <c r="E657" s="4"/>
      <c r="F657" s="114"/>
      <c r="G657" s="114"/>
      <c r="H657" s="5"/>
      <c r="I657" s="1"/>
      <c r="J657" s="1"/>
    </row>
    <row r="658" spans="1:10" ht="19.5" customHeight="1">
      <c r="A658" s="5"/>
      <c r="B658" s="2"/>
      <c r="C658" s="3"/>
      <c r="D658" s="10"/>
      <c r="E658" s="4"/>
      <c r="F658" s="114"/>
      <c r="G658" s="114"/>
      <c r="H658" s="5"/>
      <c r="I658" s="1"/>
      <c r="J658" s="1"/>
    </row>
    <row r="659" spans="1:10" ht="19.5" customHeight="1">
      <c r="A659" s="5"/>
      <c r="B659" s="2"/>
      <c r="C659" s="3"/>
      <c r="D659" s="10"/>
      <c r="E659" s="4"/>
      <c r="F659" s="114"/>
      <c r="G659" s="114"/>
      <c r="H659" s="5"/>
      <c r="I659" s="1"/>
      <c r="J659" s="1"/>
    </row>
    <row r="660" spans="1:10" ht="19.5" customHeight="1">
      <c r="A660" s="5"/>
      <c r="B660" s="2"/>
      <c r="C660" s="3"/>
      <c r="D660" s="10"/>
      <c r="E660" s="4"/>
      <c r="F660" s="114"/>
      <c r="G660" s="114"/>
      <c r="H660" s="5"/>
      <c r="I660" s="1"/>
      <c r="J660" s="1"/>
    </row>
    <row r="661" spans="1:10" ht="19.5" customHeight="1">
      <c r="A661" s="5"/>
      <c r="B661" s="2"/>
      <c r="C661" s="3"/>
      <c r="D661" s="10"/>
      <c r="E661" s="4"/>
      <c r="F661" s="114"/>
      <c r="G661" s="114"/>
      <c r="H661" s="5"/>
      <c r="I661" s="1"/>
      <c r="J661" s="1"/>
    </row>
    <row r="662" spans="1:10" ht="19.5" customHeight="1">
      <c r="A662" s="5"/>
      <c r="B662" s="2"/>
      <c r="C662" s="3"/>
      <c r="D662" s="10"/>
      <c r="E662" s="4"/>
      <c r="F662" s="114"/>
      <c r="G662" s="114"/>
      <c r="H662" s="5"/>
      <c r="I662" s="1"/>
      <c r="J662" s="1"/>
    </row>
    <row r="663" spans="1:10" ht="19.5" customHeight="1">
      <c r="A663" s="5"/>
      <c r="B663" s="2"/>
      <c r="C663" s="3"/>
      <c r="D663" s="10"/>
      <c r="E663" s="4"/>
      <c r="F663" s="114"/>
      <c r="G663" s="114"/>
      <c r="H663" s="5"/>
      <c r="I663" s="1"/>
      <c r="J663" s="1"/>
    </row>
    <row r="664" spans="1:10" ht="19.5" customHeight="1">
      <c r="A664" s="5"/>
      <c r="B664" s="2"/>
      <c r="C664" s="3"/>
      <c r="D664" s="10"/>
      <c r="E664" s="4"/>
      <c r="F664" s="114"/>
      <c r="G664" s="114"/>
      <c r="H664" s="5"/>
      <c r="I664" s="1"/>
      <c r="J664" s="1"/>
    </row>
    <row r="665" spans="1:10" ht="19.5" customHeight="1">
      <c r="A665" s="5"/>
      <c r="B665" s="2"/>
      <c r="C665" s="3"/>
      <c r="D665" s="10"/>
      <c r="E665" s="4"/>
      <c r="F665" s="114"/>
      <c r="G665" s="114"/>
      <c r="H665" s="5"/>
      <c r="I665" s="1"/>
      <c r="J665" s="1"/>
    </row>
    <row r="666" spans="1:10" ht="19.5" customHeight="1">
      <c r="A666" s="5"/>
      <c r="B666" s="2"/>
      <c r="C666" s="3"/>
      <c r="D666" s="10"/>
      <c r="E666" s="4"/>
      <c r="F666" s="114"/>
      <c r="G666" s="114"/>
      <c r="H666" s="5"/>
      <c r="I666" s="1"/>
      <c r="J666" s="1"/>
    </row>
    <row r="667" spans="1:10" ht="19.5" customHeight="1">
      <c r="A667" s="5"/>
      <c r="B667" s="2"/>
      <c r="C667" s="3"/>
      <c r="D667" s="10"/>
      <c r="E667" s="4"/>
      <c r="F667" s="114"/>
      <c r="G667" s="114"/>
      <c r="H667" s="5"/>
      <c r="I667" s="1"/>
      <c r="J667" s="1"/>
    </row>
    <row r="668" spans="1:10" ht="19.5" customHeight="1">
      <c r="A668" s="5"/>
      <c r="B668" s="2"/>
      <c r="C668" s="3"/>
      <c r="D668" s="10"/>
      <c r="E668" s="4"/>
      <c r="F668" s="114"/>
      <c r="G668" s="114"/>
      <c r="H668" s="5"/>
      <c r="I668" s="1"/>
      <c r="J668" s="1"/>
    </row>
    <row r="669" spans="1:10" ht="19.5" customHeight="1">
      <c r="A669" s="5"/>
      <c r="B669" s="2"/>
      <c r="C669" s="3"/>
      <c r="D669" s="10"/>
      <c r="E669" s="4"/>
      <c r="F669" s="114"/>
      <c r="G669" s="114"/>
      <c r="H669" s="5"/>
      <c r="I669" s="1"/>
      <c r="J669" s="1"/>
    </row>
    <row r="670" spans="1:10" ht="19.5" customHeight="1">
      <c r="A670" s="5"/>
      <c r="B670" s="2"/>
      <c r="C670" s="3"/>
      <c r="D670" s="10"/>
      <c r="E670" s="4"/>
      <c r="F670" s="114"/>
      <c r="G670" s="114"/>
      <c r="H670" s="5"/>
      <c r="I670" s="1"/>
      <c r="J670" s="1"/>
    </row>
    <row r="671" spans="1:10" ht="19.5" customHeight="1">
      <c r="A671" s="5"/>
      <c r="B671" s="2"/>
      <c r="C671" s="3"/>
      <c r="D671" s="10"/>
      <c r="E671" s="4"/>
      <c r="F671" s="114"/>
      <c r="G671" s="114"/>
      <c r="H671" s="5"/>
      <c r="I671" s="1"/>
      <c r="J671" s="1"/>
    </row>
    <row r="672" spans="1:10" ht="19.5" customHeight="1">
      <c r="A672" s="5"/>
      <c r="B672" s="2"/>
      <c r="C672" s="3"/>
      <c r="D672" s="10"/>
      <c r="E672" s="4"/>
      <c r="F672" s="114"/>
      <c r="G672" s="114"/>
      <c r="H672" s="5"/>
      <c r="I672" s="1"/>
      <c r="J672" s="1"/>
    </row>
    <row r="673" spans="1:10" ht="19.5" customHeight="1">
      <c r="A673" s="5"/>
      <c r="B673" s="2"/>
      <c r="C673" s="3"/>
      <c r="D673" s="10"/>
      <c r="E673" s="4"/>
      <c r="F673" s="114"/>
      <c r="G673" s="114"/>
      <c r="H673" s="5"/>
      <c r="I673" s="1"/>
      <c r="J673" s="1"/>
    </row>
    <row r="674" spans="1:10" ht="19.5" customHeight="1">
      <c r="A674" s="5"/>
      <c r="B674" s="2"/>
      <c r="C674" s="3"/>
      <c r="D674" s="10"/>
      <c r="E674" s="4"/>
      <c r="F674" s="114"/>
      <c r="G674" s="114"/>
      <c r="H674" s="5"/>
      <c r="I674" s="1"/>
      <c r="J674" s="1"/>
    </row>
    <row r="675" spans="1:10" ht="19.5" customHeight="1">
      <c r="A675" s="5"/>
      <c r="B675" s="2"/>
      <c r="C675" s="3"/>
      <c r="D675" s="10"/>
      <c r="E675" s="4"/>
      <c r="F675" s="114"/>
      <c r="G675" s="114"/>
      <c r="H675" s="5"/>
      <c r="I675" s="1"/>
      <c r="J675" s="1"/>
    </row>
    <row r="676" spans="1:10" ht="19.5" customHeight="1">
      <c r="A676" s="5"/>
      <c r="B676" s="2"/>
      <c r="C676" s="3"/>
      <c r="D676" s="10"/>
      <c r="E676" s="4"/>
      <c r="F676" s="114"/>
      <c r="G676" s="114"/>
      <c r="H676" s="5"/>
      <c r="I676" s="1"/>
      <c r="J676" s="1"/>
    </row>
    <row r="677" spans="1:10" ht="19.5" customHeight="1">
      <c r="A677" s="5"/>
      <c r="B677" s="2"/>
      <c r="C677" s="3"/>
      <c r="D677" s="10"/>
      <c r="E677" s="4"/>
      <c r="F677" s="114"/>
      <c r="G677" s="114"/>
      <c r="H677" s="5"/>
      <c r="I677" s="1"/>
      <c r="J677" s="1"/>
    </row>
    <row r="678" spans="1:10" ht="19.5" customHeight="1">
      <c r="A678" s="5"/>
      <c r="B678" s="2"/>
      <c r="C678" s="3"/>
      <c r="D678" s="10"/>
      <c r="E678" s="4"/>
      <c r="F678" s="114"/>
      <c r="G678" s="114"/>
      <c r="H678" s="5"/>
      <c r="I678" s="1"/>
      <c r="J678" s="1"/>
    </row>
    <row r="679" spans="1:10" ht="19.5" customHeight="1">
      <c r="A679" s="5"/>
      <c r="B679" s="2"/>
      <c r="C679" s="3"/>
      <c r="D679" s="10"/>
      <c r="E679" s="4"/>
      <c r="F679" s="114"/>
      <c r="G679" s="114"/>
      <c r="H679" s="5"/>
      <c r="I679" s="1"/>
      <c r="J679" s="1"/>
    </row>
    <row r="680" spans="1:10" ht="19.5" customHeight="1">
      <c r="A680" s="5"/>
      <c r="B680" s="2"/>
      <c r="C680" s="3"/>
      <c r="D680" s="10"/>
      <c r="E680" s="4"/>
      <c r="F680" s="114"/>
      <c r="G680" s="114"/>
      <c r="H680" s="5"/>
      <c r="I680" s="1"/>
      <c r="J680" s="1"/>
    </row>
    <row r="681" spans="1:10" ht="19.5" customHeight="1">
      <c r="A681" s="5"/>
      <c r="B681" s="2"/>
      <c r="C681" s="3"/>
      <c r="D681" s="10"/>
      <c r="E681" s="4"/>
      <c r="F681" s="114"/>
      <c r="G681" s="114"/>
      <c r="H681" s="5"/>
      <c r="I681" s="1"/>
      <c r="J681" s="1"/>
    </row>
    <row r="682" spans="1:10" ht="19.5" customHeight="1">
      <c r="A682" s="5"/>
      <c r="B682" s="2"/>
      <c r="C682" s="3"/>
      <c r="D682" s="10"/>
      <c r="E682" s="4"/>
      <c r="F682" s="114"/>
      <c r="G682" s="114"/>
      <c r="H682" s="5"/>
      <c r="I682" s="1"/>
      <c r="J682" s="1"/>
    </row>
    <row r="683" spans="1:10" ht="19.5" customHeight="1">
      <c r="A683" s="5"/>
      <c r="B683" s="2"/>
      <c r="C683" s="3"/>
      <c r="D683" s="10"/>
      <c r="E683" s="4"/>
      <c r="F683" s="114"/>
      <c r="G683" s="114"/>
      <c r="H683" s="5"/>
      <c r="I683" s="1"/>
      <c r="J683" s="1"/>
    </row>
    <row r="684" spans="1:10" ht="19.5" customHeight="1">
      <c r="A684" s="5"/>
      <c r="B684" s="2"/>
      <c r="C684" s="3"/>
      <c r="D684" s="10"/>
      <c r="E684" s="4"/>
      <c r="F684" s="114"/>
      <c r="G684" s="114"/>
      <c r="H684" s="5"/>
      <c r="I684" s="1"/>
      <c r="J684" s="1"/>
    </row>
    <row r="685" spans="1:10" ht="19.5" customHeight="1">
      <c r="A685" s="5"/>
      <c r="B685" s="2"/>
      <c r="C685" s="3"/>
      <c r="D685" s="10"/>
      <c r="E685" s="4"/>
      <c r="F685" s="114"/>
      <c r="G685" s="114"/>
      <c r="H685" s="5"/>
      <c r="I685" s="1"/>
      <c r="J685" s="1"/>
    </row>
    <row r="686" spans="1:10" ht="19.5" customHeight="1">
      <c r="A686" s="5"/>
      <c r="B686" s="2"/>
      <c r="C686" s="3"/>
      <c r="D686" s="10"/>
      <c r="E686" s="4"/>
      <c r="F686" s="114"/>
      <c r="G686" s="114"/>
      <c r="H686" s="5"/>
      <c r="I686" s="1"/>
      <c r="J686" s="1"/>
    </row>
    <row r="687" spans="1:10" ht="19.5" customHeight="1">
      <c r="A687" s="5"/>
      <c r="B687" s="2"/>
      <c r="C687" s="3"/>
      <c r="D687" s="10"/>
      <c r="E687" s="4"/>
      <c r="F687" s="114"/>
      <c r="G687" s="114"/>
      <c r="H687" s="5"/>
      <c r="I687" s="1"/>
      <c r="J687" s="1"/>
    </row>
    <row r="688" spans="1:10" ht="19.5" customHeight="1">
      <c r="A688" s="5"/>
      <c r="B688" s="2"/>
      <c r="C688" s="3"/>
      <c r="D688" s="10"/>
      <c r="E688" s="4"/>
      <c r="F688" s="114"/>
      <c r="G688" s="114"/>
      <c r="H688" s="5"/>
      <c r="I688" s="1"/>
      <c r="J688" s="1"/>
    </row>
    <row r="689" spans="1:10" ht="19.5" customHeight="1">
      <c r="A689" s="5"/>
      <c r="B689" s="2"/>
      <c r="C689" s="3"/>
      <c r="D689" s="10"/>
      <c r="E689" s="4"/>
      <c r="F689" s="114"/>
      <c r="G689" s="114"/>
      <c r="H689" s="5"/>
      <c r="I689" s="1"/>
      <c r="J689" s="1"/>
    </row>
    <row r="690" spans="1:10" ht="19.5" customHeight="1">
      <c r="A690" s="5"/>
      <c r="B690" s="2"/>
      <c r="C690" s="3"/>
      <c r="D690" s="10"/>
      <c r="E690" s="4"/>
      <c r="F690" s="114"/>
      <c r="G690" s="114"/>
      <c r="H690" s="5"/>
      <c r="I690" s="1"/>
      <c r="J690" s="1"/>
    </row>
    <row r="691" spans="1:10" ht="19.5" customHeight="1">
      <c r="A691" s="5"/>
      <c r="B691" s="2"/>
      <c r="C691" s="3"/>
      <c r="D691" s="10"/>
      <c r="E691" s="4"/>
      <c r="F691" s="114"/>
      <c r="G691" s="114"/>
      <c r="H691" s="5"/>
      <c r="I691" s="1"/>
      <c r="J691" s="1"/>
    </row>
    <row r="692" spans="1:10" ht="19.5" customHeight="1">
      <c r="A692" s="5"/>
      <c r="B692" s="2"/>
      <c r="C692" s="3"/>
      <c r="D692" s="10"/>
      <c r="E692" s="4"/>
      <c r="F692" s="114"/>
      <c r="G692" s="114"/>
      <c r="H692" s="5"/>
      <c r="I692" s="1"/>
      <c r="J692" s="1"/>
    </row>
    <row r="693" spans="1:10" ht="19.5" customHeight="1">
      <c r="A693" s="5"/>
      <c r="B693" s="2"/>
      <c r="C693" s="3"/>
      <c r="D693" s="10"/>
      <c r="E693" s="4"/>
      <c r="F693" s="114"/>
      <c r="G693" s="114"/>
      <c r="H693" s="5"/>
      <c r="I693" s="1"/>
      <c r="J693" s="1"/>
    </row>
    <row r="694" spans="1:10" ht="19.5" customHeight="1">
      <c r="A694" s="5"/>
      <c r="B694" s="2"/>
      <c r="C694" s="3"/>
      <c r="D694" s="10"/>
      <c r="E694" s="4"/>
      <c r="F694" s="114"/>
      <c r="G694" s="114"/>
      <c r="H694" s="5"/>
      <c r="I694" s="1"/>
      <c r="J694" s="1"/>
    </row>
    <row r="695" spans="1:10" ht="19.5" customHeight="1">
      <c r="A695" s="5"/>
      <c r="B695" s="2"/>
      <c r="C695" s="3"/>
      <c r="D695" s="10"/>
      <c r="E695" s="4"/>
      <c r="F695" s="114"/>
      <c r="G695" s="114"/>
      <c r="H695" s="5"/>
      <c r="I695" s="1"/>
      <c r="J695" s="1"/>
    </row>
    <row r="696" spans="1:10" ht="19.5" customHeight="1">
      <c r="A696" s="5"/>
      <c r="B696" s="2"/>
      <c r="C696" s="3"/>
      <c r="D696" s="10"/>
      <c r="E696" s="4"/>
      <c r="F696" s="114"/>
      <c r="G696" s="114"/>
      <c r="H696" s="5"/>
      <c r="I696" s="1"/>
      <c r="J696" s="1"/>
    </row>
    <row r="697" spans="1:10" ht="19.5" customHeight="1">
      <c r="A697" s="5"/>
      <c r="B697" s="2"/>
      <c r="C697" s="3"/>
      <c r="D697" s="10"/>
      <c r="E697" s="4"/>
      <c r="F697" s="114"/>
      <c r="G697" s="114"/>
      <c r="H697" s="5"/>
      <c r="I697" s="1"/>
      <c r="J697" s="1"/>
    </row>
    <row r="698" spans="1:10" ht="19.5" customHeight="1">
      <c r="A698" s="5"/>
      <c r="B698" s="2"/>
      <c r="C698" s="3"/>
      <c r="D698" s="10"/>
      <c r="E698" s="4"/>
      <c r="F698" s="114"/>
      <c r="G698" s="114"/>
      <c r="H698" s="5"/>
      <c r="I698" s="1"/>
      <c r="J698" s="1"/>
    </row>
    <row r="699" spans="1:10" ht="19.5" customHeight="1">
      <c r="A699" s="5"/>
      <c r="B699" s="2"/>
      <c r="C699" s="3"/>
      <c r="D699" s="10"/>
      <c r="E699" s="4"/>
      <c r="F699" s="114"/>
      <c r="G699" s="114"/>
      <c r="H699" s="5"/>
      <c r="I699" s="1"/>
      <c r="J699" s="1"/>
    </row>
    <row r="700" spans="1:10" ht="19.5" customHeight="1">
      <c r="A700" s="5"/>
      <c r="B700" s="2"/>
      <c r="C700" s="3"/>
      <c r="D700" s="10"/>
      <c r="E700" s="4"/>
      <c r="F700" s="114"/>
      <c r="G700" s="114"/>
      <c r="H700" s="5"/>
      <c r="I700" s="1"/>
      <c r="J700" s="1"/>
    </row>
    <row r="701" spans="1:10" ht="19.5" customHeight="1">
      <c r="A701" s="5"/>
      <c r="B701" s="2"/>
      <c r="C701" s="3"/>
      <c r="D701" s="10"/>
      <c r="E701" s="4"/>
      <c r="F701" s="114"/>
      <c r="G701" s="114"/>
      <c r="H701" s="5"/>
      <c r="I701" s="1"/>
      <c r="J701" s="1"/>
    </row>
    <row r="702" spans="1:10" ht="19.5" customHeight="1">
      <c r="A702" s="5"/>
      <c r="B702" s="2"/>
      <c r="C702" s="3"/>
      <c r="D702" s="10"/>
      <c r="E702" s="4"/>
      <c r="F702" s="114"/>
      <c r="G702" s="114"/>
      <c r="H702" s="5"/>
      <c r="I702" s="1"/>
      <c r="J702" s="1"/>
    </row>
    <row r="703" spans="1:10" ht="19.5" customHeight="1">
      <c r="A703" s="5"/>
      <c r="B703" s="2"/>
      <c r="C703" s="3"/>
      <c r="D703" s="10"/>
      <c r="E703" s="4"/>
      <c r="F703" s="114"/>
      <c r="G703" s="114"/>
      <c r="H703" s="5"/>
      <c r="I703" s="1"/>
      <c r="J703" s="1"/>
    </row>
    <row r="704" spans="1:10" ht="19.5" customHeight="1">
      <c r="A704" s="5"/>
      <c r="B704" s="2"/>
      <c r="C704" s="3"/>
      <c r="D704" s="10"/>
      <c r="E704" s="4"/>
      <c r="F704" s="114"/>
      <c r="G704" s="114"/>
      <c r="H704" s="5"/>
      <c r="I704" s="1"/>
      <c r="J704" s="1"/>
    </row>
    <row r="705" spans="1:10" ht="19.5" customHeight="1">
      <c r="A705" s="5"/>
      <c r="B705" s="2"/>
      <c r="C705" s="3"/>
      <c r="D705" s="10"/>
      <c r="E705" s="4"/>
      <c r="F705" s="114"/>
      <c r="G705" s="114"/>
      <c r="H705" s="5"/>
      <c r="I705" s="1"/>
      <c r="J705" s="1"/>
    </row>
    <row r="706" spans="1:10" ht="19.5" customHeight="1">
      <c r="A706" s="5"/>
      <c r="B706" s="2"/>
      <c r="C706" s="3"/>
      <c r="D706" s="10"/>
      <c r="E706" s="4"/>
      <c r="F706" s="114"/>
      <c r="G706" s="114"/>
      <c r="H706" s="5"/>
      <c r="I706" s="1"/>
      <c r="J706" s="1"/>
    </row>
    <row r="707" spans="1:10" ht="19.5" customHeight="1">
      <c r="A707" s="5"/>
      <c r="B707" s="2"/>
      <c r="C707" s="3"/>
      <c r="D707" s="10"/>
      <c r="E707" s="4"/>
      <c r="F707" s="114"/>
      <c r="G707" s="114"/>
      <c r="H707" s="5"/>
      <c r="I707" s="1"/>
      <c r="J707" s="1"/>
    </row>
    <row r="708" spans="1:10" ht="19.5" customHeight="1">
      <c r="A708" s="5"/>
      <c r="B708" s="2"/>
      <c r="C708" s="3"/>
      <c r="D708" s="10"/>
      <c r="E708" s="4"/>
      <c r="F708" s="114"/>
      <c r="G708" s="114"/>
      <c r="H708" s="5"/>
      <c r="I708" s="1"/>
      <c r="J708" s="1"/>
    </row>
    <row r="709" spans="1:10" ht="19.5" customHeight="1">
      <c r="A709" s="5"/>
      <c r="B709" s="2"/>
      <c r="C709" s="3"/>
      <c r="D709" s="10"/>
      <c r="E709" s="4"/>
      <c r="F709" s="114"/>
      <c r="G709" s="114"/>
      <c r="H709" s="5"/>
      <c r="I709" s="1"/>
      <c r="J709" s="1"/>
    </row>
    <row r="710" spans="1:10" ht="19.5" customHeight="1">
      <c r="A710" s="5"/>
      <c r="B710" s="2"/>
      <c r="C710" s="3"/>
      <c r="D710" s="10"/>
      <c r="E710" s="4"/>
      <c r="F710" s="114"/>
      <c r="G710" s="114"/>
      <c r="H710" s="5"/>
      <c r="I710" s="1"/>
      <c r="J710" s="1"/>
    </row>
    <row r="711" spans="1:10" ht="19.5" customHeight="1">
      <c r="A711" s="5"/>
      <c r="B711" s="2"/>
      <c r="C711" s="3"/>
      <c r="D711" s="10"/>
      <c r="E711" s="4"/>
      <c r="F711" s="114"/>
      <c r="G711" s="114"/>
      <c r="H711" s="5"/>
      <c r="I711" s="1"/>
      <c r="J711" s="1"/>
    </row>
    <row r="712" spans="1:10" ht="19.5" customHeight="1">
      <c r="A712" s="5"/>
      <c r="B712" s="2"/>
      <c r="C712" s="3"/>
      <c r="D712" s="10"/>
      <c r="E712" s="4"/>
      <c r="F712" s="114"/>
      <c r="G712" s="114"/>
      <c r="H712" s="5"/>
      <c r="I712" s="1"/>
      <c r="J712" s="1"/>
    </row>
    <row r="713" spans="1:10" ht="19.5" customHeight="1">
      <c r="A713" s="5"/>
      <c r="B713" s="2"/>
      <c r="C713" s="3"/>
      <c r="D713" s="10"/>
      <c r="E713" s="4"/>
      <c r="F713" s="114"/>
      <c r="G713" s="114"/>
      <c r="H713" s="5"/>
      <c r="I713" s="1"/>
      <c r="J713" s="1"/>
    </row>
    <row r="714" spans="1:10" ht="19.5" customHeight="1">
      <c r="A714" s="5"/>
      <c r="B714" s="2"/>
      <c r="C714" s="3"/>
      <c r="D714" s="10"/>
      <c r="E714" s="4"/>
      <c r="F714" s="114"/>
      <c r="G714" s="114"/>
      <c r="H714" s="5"/>
      <c r="I714" s="1"/>
      <c r="J714" s="1"/>
    </row>
    <row r="715" spans="1:10" ht="19.5" customHeight="1">
      <c r="A715" s="5"/>
      <c r="B715" s="2"/>
      <c r="C715" s="3"/>
      <c r="D715" s="10"/>
      <c r="E715" s="4"/>
      <c r="F715" s="114"/>
      <c r="G715" s="114"/>
      <c r="H715" s="5"/>
      <c r="I715" s="1"/>
      <c r="J715" s="1"/>
    </row>
    <row r="716" spans="1:10" ht="19.5" customHeight="1">
      <c r="A716" s="5"/>
      <c r="B716" s="2"/>
      <c r="C716" s="3"/>
      <c r="D716" s="10"/>
      <c r="E716" s="4"/>
      <c r="F716" s="114"/>
      <c r="G716" s="114"/>
      <c r="H716" s="5"/>
      <c r="I716" s="1"/>
      <c r="J716" s="1"/>
    </row>
    <row r="717" spans="1:10" ht="19.5" customHeight="1">
      <c r="A717" s="5"/>
      <c r="B717" s="2"/>
      <c r="C717" s="3"/>
      <c r="D717" s="10"/>
      <c r="E717" s="4"/>
      <c r="F717" s="114"/>
      <c r="G717" s="114"/>
      <c r="H717" s="5"/>
      <c r="I717" s="1"/>
      <c r="J717" s="1"/>
    </row>
    <row r="718" spans="1:10" ht="19.5" customHeight="1">
      <c r="A718" s="5"/>
      <c r="B718" s="2"/>
      <c r="C718" s="3"/>
      <c r="D718" s="10"/>
      <c r="E718" s="4"/>
      <c r="F718" s="114"/>
      <c r="G718" s="114"/>
      <c r="H718" s="5"/>
      <c r="I718" s="1"/>
      <c r="J718" s="1"/>
    </row>
    <row r="719" spans="1:10" ht="19.5" customHeight="1">
      <c r="A719" s="5"/>
      <c r="B719" s="2"/>
      <c r="C719" s="3"/>
      <c r="D719" s="10"/>
      <c r="E719" s="4"/>
      <c r="F719" s="114"/>
      <c r="G719" s="114"/>
      <c r="H719" s="5"/>
      <c r="I719" s="1"/>
      <c r="J719" s="1"/>
    </row>
    <row r="720" spans="1:10" ht="19.5" customHeight="1">
      <c r="A720" s="5"/>
      <c r="B720" s="2"/>
      <c r="C720" s="3"/>
      <c r="D720" s="10"/>
      <c r="E720" s="4"/>
      <c r="F720" s="114"/>
      <c r="G720" s="114"/>
      <c r="H720" s="5"/>
      <c r="I720" s="1"/>
      <c r="J720" s="1"/>
    </row>
    <row r="721" spans="1:10" ht="19.5" customHeight="1">
      <c r="A721" s="5"/>
      <c r="B721" s="2"/>
      <c r="C721" s="3"/>
      <c r="D721" s="10"/>
      <c r="E721" s="4"/>
      <c r="F721" s="114"/>
      <c r="G721" s="114"/>
      <c r="H721" s="5"/>
      <c r="I721" s="1"/>
      <c r="J721" s="1"/>
    </row>
    <row r="722" spans="1:10" ht="19.5" customHeight="1">
      <c r="A722" s="5"/>
      <c r="B722" s="2"/>
      <c r="C722" s="3"/>
      <c r="D722" s="10"/>
      <c r="E722" s="4"/>
      <c r="F722" s="114"/>
      <c r="G722" s="114"/>
      <c r="H722" s="5"/>
      <c r="I722" s="1"/>
      <c r="J722" s="1"/>
    </row>
    <row r="723" spans="1:10" ht="19.5" customHeight="1">
      <c r="A723" s="5"/>
      <c r="B723" s="2"/>
      <c r="C723" s="3"/>
      <c r="D723" s="10"/>
      <c r="E723" s="4"/>
      <c r="F723" s="114"/>
      <c r="G723" s="114"/>
      <c r="H723" s="5"/>
      <c r="I723" s="1"/>
      <c r="J723" s="1"/>
    </row>
    <row r="724" spans="1:10" ht="19.5" customHeight="1">
      <c r="A724" s="5"/>
      <c r="B724" s="2"/>
      <c r="C724" s="3"/>
      <c r="D724" s="10"/>
      <c r="E724" s="4"/>
      <c r="F724" s="114"/>
      <c r="G724" s="114"/>
      <c r="H724" s="5"/>
      <c r="I724" s="1"/>
      <c r="J724" s="1"/>
    </row>
    <row r="725" spans="1:10" ht="19.5" customHeight="1">
      <c r="A725" s="5"/>
      <c r="B725" s="2"/>
      <c r="C725" s="3"/>
      <c r="D725" s="10"/>
      <c r="E725" s="4"/>
      <c r="F725" s="114"/>
      <c r="G725" s="114"/>
      <c r="H725" s="5"/>
      <c r="I725" s="1"/>
      <c r="J725" s="1"/>
    </row>
    <row r="726" spans="1:10" ht="19.5" customHeight="1">
      <c r="A726" s="5"/>
      <c r="B726" s="2"/>
      <c r="C726" s="3"/>
      <c r="D726" s="10"/>
      <c r="E726" s="4"/>
      <c r="F726" s="114"/>
      <c r="G726" s="114"/>
      <c r="H726" s="5"/>
      <c r="I726" s="1"/>
      <c r="J726" s="1"/>
    </row>
    <row r="727" spans="1:10" ht="19.5" customHeight="1">
      <c r="A727" s="5"/>
      <c r="B727" s="2"/>
      <c r="C727" s="3"/>
      <c r="D727" s="10"/>
      <c r="E727" s="4"/>
      <c r="F727" s="114"/>
      <c r="G727" s="114"/>
      <c r="H727" s="5"/>
      <c r="I727" s="1"/>
      <c r="J727" s="1"/>
    </row>
    <row r="728" spans="1:10" ht="19.5" customHeight="1">
      <c r="A728" s="5"/>
      <c r="B728" s="2"/>
      <c r="C728" s="3"/>
      <c r="D728" s="10"/>
      <c r="E728" s="4"/>
      <c r="F728" s="114"/>
      <c r="G728" s="114"/>
      <c r="H728" s="5"/>
      <c r="I728" s="1"/>
      <c r="J728" s="1"/>
    </row>
    <row r="729" spans="1:10" ht="19.5" customHeight="1">
      <c r="A729" s="5"/>
      <c r="B729" s="2"/>
      <c r="C729" s="3"/>
      <c r="D729" s="10"/>
      <c r="E729" s="4"/>
      <c r="F729" s="114"/>
      <c r="G729" s="114"/>
      <c r="H729" s="5"/>
      <c r="I729" s="1"/>
      <c r="J729" s="1"/>
    </row>
    <row r="730" spans="1:10" ht="19.5" customHeight="1">
      <c r="A730" s="5"/>
      <c r="B730" s="2"/>
      <c r="C730" s="3"/>
      <c r="D730" s="10"/>
      <c r="E730" s="4"/>
      <c r="F730" s="114"/>
      <c r="G730" s="114"/>
      <c r="H730" s="5"/>
      <c r="I730" s="1"/>
      <c r="J730" s="1"/>
    </row>
    <row r="731" spans="1:10" ht="19.5" customHeight="1">
      <c r="A731" s="5"/>
      <c r="B731" s="2"/>
      <c r="C731" s="3"/>
      <c r="D731" s="10"/>
      <c r="E731" s="4"/>
      <c r="F731" s="114"/>
      <c r="G731" s="114"/>
      <c r="H731" s="5"/>
      <c r="I731" s="1"/>
      <c r="J731" s="1"/>
    </row>
    <row r="732" spans="1:10" ht="19.5" customHeight="1">
      <c r="A732" s="5"/>
      <c r="B732" s="2"/>
      <c r="C732" s="3"/>
      <c r="D732" s="10"/>
      <c r="E732" s="4"/>
      <c r="F732" s="114"/>
      <c r="G732" s="114"/>
      <c r="H732" s="5"/>
      <c r="I732" s="1"/>
      <c r="J732" s="1"/>
    </row>
    <row r="733" spans="1:10" ht="19.5" customHeight="1">
      <c r="A733" s="5"/>
      <c r="B733" s="2"/>
      <c r="C733" s="3"/>
      <c r="D733" s="10"/>
      <c r="E733" s="4"/>
      <c r="F733" s="114"/>
      <c r="G733" s="114"/>
      <c r="H733" s="5"/>
      <c r="I733" s="1"/>
      <c r="J733" s="1"/>
    </row>
    <row r="734" spans="1:10" ht="19.5" customHeight="1">
      <c r="A734" s="5"/>
      <c r="B734" s="2"/>
      <c r="C734" s="3"/>
      <c r="D734" s="10"/>
      <c r="E734" s="4"/>
      <c r="F734" s="114"/>
      <c r="G734" s="114"/>
      <c r="H734" s="5"/>
      <c r="I734" s="1"/>
      <c r="J734" s="1"/>
    </row>
    <row r="735" spans="1:10" ht="19.5" customHeight="1">
      <c r="A735" s="5"/>
      <c r="B735" s="2"/>
      <c r="C735" s="3"/>
      <c r="D735" s="10"/>
      <c r="E735" s="4"/>
      <c r="F735" s="114"/>
      <c r="G735" s="114"/>
      <c r="H735" s="5"/>
      <c r="I735" s="1"/>
      <c r="J735" s="1"/>
    </row>
    <row r="736" spans="1:10" ht="19.5" customHeight="1">
      <c r="A736" s="5"/>
      <c r="B736" s="2"/>
      <c r="C736" s="3"/>
      <c r="D736" s="10"/>
      <c r="E736" s="4"/>
      <c r="F736" s="114"/>
      <c r="G736" s="114"/>
      <c r="H736" s="5"/>
      <c r="I736" s="1"/>
      <c r="J736" s="1"/>
    </row>
    <row r="737" spans="1:10" ht="19.5" customHeight="1">
      <c r="A737" s="5"/>
      <c r="B737" s="2"/>
      <c r="C737" s="3"/>
      <c r="D737" s="10"/>
      <c r="E737" s="4"/>
      <c r="F737" s="114"/>
      <c r="G737" s="114"/>
      <c r="H737" s="5"/>
      <c r="I737" s="1"/>
      <c r="J737" s="1"/>
    </row>
    <row r="738" spans="1:10" ht="19.5" customHeight="1">
      <c r="A738" s="5"/>
      <c r="B738" s="2"/>
      <c r="C738" s="3"/>
      <c r="D738" s="10"/>
      <c r="E738" s="4"/>
      <c r="F738" s="114"/>
      <c r="G738" s="114"/>
      <c r="H738" s="5"/>
      <c r="I738" s="1"/>
      <c r="J738" s="1"/>
    </row>
    <row r="739" spans="1:10" ht="19.5" customHeight="1">
      <c r="A739" s="5"/>
      <c r="B739" s="2"/>
      <c r="C739" s="3"/>
      <c r="D739" s="10"/>
      <c r="E739" s="4"/>
      <c r="F739" s="114"/>
      <c r="G739" s="114"/>
      <c r="H739" s="5"/>
      <c r="I739" s="1"/>
      <c r="J739" s="1"/>
    </row>
    <row r="740" spans="1:10" ht="19.5" customHeight="1">
      <c r="A740" s="5"/>
      <c r="B740" s="2"/>
      <c r="C740" s="3"/>
      <c r="D740" s="10"/>
      <c r="E740" s="4"/>
      <c r="F740" s="114"/>
      <c r="G740" s="114"/>
      <c r="H740" s="5"/>
      <c r="I740" s="1"/>
      <c r="J740" s="1"/>
    </row>
    <row r="741" spans="1:10" ht="19.5" customHeight="1">
      <c r="A741" s="5"/>
      <c r="B741" s="2"/>
      <c r="C741" s="3"/>
      <c r="D741" s="10"/>
      <c r="E741" s="4"/>
      <c r="F741" s="114"/>
      <c r="G741" s="114"/>
      <c r="H741" s="5"/>
      <c r="I741" s="1"/>
      <c r="J741" s="1"/>
    </row>
    <row r="742" spans="1:10" ht="19.5" customHeight="1">
      <c r="A742" s="5"/>
      <c r="B742" s="2"/>
      <c r="C742" s="3"/>
      <c r="D742" s="10"/>
      <c r="E742" s="4"/>
      <c r="F742" s="114"/>
      <c r="G742" s="114"/>
      <c r="H742" s="5"/>
      <c r="I742" s="1"/>
      <c r="J742" s="1"/>
    </row>
    <row r="743" spans="1:10" ht="19.5" customHeight="1">
      <c r="A743" s="5"/>
      <c r="B743" s="2"/>
      <c r="C743" s="3"/>
      <c r="D743" s="10"/>
      <c r="E743" s="4"/>
      <c r="F743" s="114"/>
      <c r="G743" s="114"/>
      <c r="H743" s="5"/>
      <c r="I743" s="1"/>
      <c r="J743" s="1"/>
    </row>
    <row r="744" spans="1:10" ht="19.5" customHeight="1">
      <c r="A744" s="5"/>
      <c r="B744" s="2"/>
      <c r="C744" s="3"/>
      <c r="D744" s="10"/>
      <c r="E744" s="4"/>
      <c r="F744" s="114"/>
      <c r="G744" s="114"/>
      <c r="H744" s="5"/>
      <c r="I744" s="1"/>
      <c r="J744" s="1"/>
    </row>
    <row r="745" spans="1:10" ht="19.5" customHeight="1">
      <c r="A745" s="5"/>
      <c r="B745" s="2"/>
      <c r="C745" s="3"/>
      <c r="D745" s="10"/>
      <c r="E745" s="4"/>
      <c r="F745" s="114"/>
      <c r="G745" s="114"/>
      <c r="H745" s="5"/>
      <c r="I745" s="1"/>
      <c r="J745" s="1"/>
    </row>
    <row r="746" spans="1:10" ht="19.5" customHeight="1">
      <c r="A746" s="5"/>
      <c r="B746" s="2"/>
      <c r="C746" s="3"/>
      <c r="D746" s="10"/>
      <c r="E746" s="4"/>
      <c r="F746" s="114"/>
      <c r="G746" s="114"/>
      <c r="H746" s="5"/>
      <c r="I746" s="1"/>
      <c r="J746" s="1"/>
    </row>
    <row r="747" spans="1:10" ht="19.5" customHeight="1">
      <c r="A747" s="5"/>
      <c r="B747" s="2"/>
      <c r="C747" s="3"/>
      <c r="D747" s="10"/>
      <c r="E747" s="4"/>
      <c r="F747" s="114"/>
      <c r="G747" s="114"/>
      <c r="H747" s="5"/>
      <c r="I747" s="1"/>
      <c r="J747" s="1"/>
    </row>
    <row r="748" spans="1:10" ht="19.5" customHeight="1">
      <c r="A748" s="5"/>
      <c r="B748" s="2"/>
      <c r="C748" s="3"/>
      <c r="D748" s="10"/>
      <c r="E748" s="4"/>
      <c r="F748" s="114"/>
      <c r="G748" s="114"/>
      <c r="H748" s="5"/>
      <c r="I748" s="1"/>
      <c r="J748" s="1"/>
    </row>
    <row r="749" spans="1:10" ht="19.5" customHeight="1">
      <c r="A749" s="5"/>
      <c r="B749" s="2"/>
      <c r="C749" s="3"/>
      <c r="D749" s="10"/>
      <c r="E749" s="4"/>
      <c r="F749" s="114"/>
      <c r="G749" s="114"/>
      <c r="H749" s="5"/>
      <c r="I749" s="1"/>
      <c r="J749" s="1"/>
    </row>
    <row r="750" spans="1:10" ht="19.5" customHeight="1">
      <c r="A750" s="5"/>
      <c r="B750" s="2"/>
      <c r="C750" s="3"/>
      <c r="D750" s="10"/>
      <c r="E750" s="4"/>
      <c r="F750" s="114"/>
      <c r="G750" s="114"/>
      <c r="H750" s="5"/>
      <c r="I750" s="1"/>
      <c r="J750" s="1"/>
    </row>
    <row r="751" spans="1:10" ht="19.5" customHeight="1">
      <c r="A751" s="5"/>
      <c r="B751" s="2"/>
      <c r="C751" s="3"/>
      <c r="D751" s="10"/>
      <c r="E751" s="4"/>
      <c r="F751" s="114"/>
      <c r="G751" s="114"/>
      <c r="H751" s="5"/>
      <c r="I751" s="1"/>
      <c r="J751" s="1"/>
    </row>
    <row r="752" spans="1:10" ht="19.5" customHeight="1">
      <c r="A752" s="5"/>
      <c r="B752" s="2"/>
      <c r="C752" s="3"/>
      <c r="D752" s="10"/>
      <c r="E752" s="4"/>
      <c r="F752" s="114"/>
      <c r="G752" s="114"/>
      <c r="H752" s="5"/>
      <c r="I752" s="1"/>
      <c r="J752" s="1"/>
    </row>
    <row r="753" spans="1:10" ht="19.5" customHeight="1">
      <c r="A753" s="5"/>
      <c r="B753" s="2"/>
      <c r="C753" s="3"/>
      <c r="D753" s="10"/>
      <c r="E753" s="4"/>
      <c r="F753" s="114"/>
      <c r="G753" s="114"/>
      <c r="H753" s="5"/>
      <c r="I753" s="1"/>
      <c r="J753" s="1"/>
    </row>
    <row r="754" spans="1:10" ht="19.5" customHeight="1">
      <c r="A754" s="5"/>
      <c r="B754" s="2"/>
      <c r="C754" s="3"/>
      <c r="D754" s="10"/>
      <c r="E754" s="4"/>
      <c r="F754" s="114"/>
      <c r="G754" s="114"/>
      <c r="H754" s="5"/>
      <c r="I754" s="1"/>
      <c r="J754" s="1"/>
    </row>
    <row r="755" spans="1:10" ht="19.5" customHeight="1">
      <c r="A755" s="5"/>
      <c r="B755" s="2"/>
      <c r="C755" s="3"/>
      <c r="D755" s="10"/>
      <c r="E755" s="4"/>
      <c r="F755" s="114"/>
      <c r="G755" s="114"/>
      <c r="H755" s="5"/>
      <c r="I755" s="1"/>
      <c r="J755" s="1"/>
    </row>
    <row r="756" spans="1:10" ht="19.5" customHeight="1">
      <c r="A756" s="5"/>
      <c r="B756" s="2"/>
      <c r="C756" s="3"/>
      <c r="D756" s="10"/>
      <c r="E756" s="4"/>
      <c r="F756" s="114"/>
      <c r="G756" s="114"/>
      <c r="H756" s="5"/>
      <c r="I756" s="1"/>
      <c r="J756" s="1"/>
    </row>
    <row r="757" spans="1:10" ht="19.5" customHeight="1">
      <c r="A757" s="5"/>
      <c r="B757" s="2"/>
      <c r="C757" s="3"/>
      <c r="D757" s="10"/>
      <c r="E757" s="4"/>
      <c r="F757" s="114"/>
      <c r="G757" s="114"/>
      <c r="H757" s="5"/>
      <c r="I757" s="1"/>
      <c r="J757" s="1"/>
    </row>
    <row r="758" spans="1:10" ht="19.5" customHeight="1">
      <c r="A758" s="5"/>
      <c r="B758" s="2"/>
      <c r="C758" s="3"/>
      <c r="D758" s="10"/>
      <c r="E758" s="4"/>
      <c r="F758" s="114"/>
      <c r="G758" s="114"/>
      <c r="H758" s="5"/>
      <c r="I758" s="1"/>
      <c r="J758" s="1"/>
    </row>
    <row r="759" spans="1:10" ht="19.5" customHeight="1">
      <c r="A759" s="5"/>
      <c r="B759" s="2"/>
      <c r="C759" s="3"/>
      <c r="D759" s="10"/>
      <c r="E759" s="4"/>
      <c r="F759" s="114"/>
      <c r="G759" s="114"/>
      <c r="H759" s="5"/>
      <c r="I759" s="1"/>
      <c r="J759" s="1"/>
    </row>
    <row r="760" spans="1:10" ht="19.5" customHeight="1">
      <c r="A760" s="5"/>
      <c r="B760" s="2"/>
      <c r="C760" s="3"/>
      <c r="D760" s="10"/>
      <c r="E760" s="4"/>
      <c r="F760" s="114"/>
      <c r="G760" s="114"/>
      <c r="H760" s="5"/>
      <c r="I760" s="1"/>
      <c r="J760" s="1"/>
    </row>
    <row r="761" spans="1:10" ht="19.5" customHeight="1">
      <c r="A761" s="5"/>
      <c r="B761" s="2"/>
      <c r="C761" s="3"/>
      <c r="D761" s="10"/>
      <c r="E761" s="4"/>
      <c r="F761" s="114"/>
      <c r="G761" s="114"/>
      <c r="H761" s="5"/>
      <c r="I761" s="1"/>
      <c r="J761" s="1"/>
    </row>
    <row r="762" spans="1:10" ht="19.5" customHeight="1">
      <c r="A762" s="5"/>
      <c r="B762" s="2"/>
      <c r="C762" s="3"/>
      <c r="D762" s="10"/>
      <c r="E762" s="4"/>
      <c r="F762" s="114"/>
      <c r="G762" s="114"/>
      <c r="H762" s="5"/>
      <c r="I762" s="1"/>
      <c r="J762" s="1"/>
    </row>
    <row r="763" spans="1:10" ht="19.5" customHeight="1">
      <c r="A763" s="5"/>
      <c r="B763" s="2"/>
      <c r="C763" s="3"/>
      <c r="D763" s="10"/>
      <c r="E763" s="4"/>
      <c r="F763" s="114"/>
      <c r="G763" s="114"/>
      <c r="H763" s="5"/>
      <c r="I763" s="1"/>
      <c r="J763" s="1"/>
    </row>
    <row r="764" spans="1:10" ht="19.5" customHeight="1">
      <c r="A764" s="5"/>
      <c r="B764" s="2"/>
      <c r="C764" s="3"/>
      <c r="D764" s="10"/>
      <c r="E764" s="4"/>
      <c r="F764" s="114"/>
      <c r="G764" s="114"/>
      <c r="H764" s="5"/>
      <c r="I764" s="1"/>
      <c r="J764" s="1"/>
    </row>
    <row r="765" spans="1:10" ht="19.5" customHeight="1">
      <c r="A765" s="5"/>
      <c r="B765" s="2"/>
      <c r="C765" s="3"/>
      <c r="D765" s="10"/>
      <c r="E765" s="4"/>
      <c r="F765" s="114"/>
      <c r="G765" s="114"/>
      <c r="H765" s="5"/>
      <c r="I765" s="1"/>
      <c r="J765" s="1"/>
    </row>
    <row r="766" spans="1:10" ht="19.5" customHeight="1">
      <c r="A766" s="5"/>
      <c r="B766" s="2"/>
      <c r="C766" s="3"/>
      <c r="D766" s="10"/>
      <c r="E766" s="4"/>
      <c r="F766" s="114"/>
      <c r="G766" s="114"/>
      <c r="H766" s="5"/>
      <c r="I766" s="1"/>
      <c r="J766" s="1"/>
    </row>
    <row r="767" spans="1:10" ht="19.5" customHeight="1">
      <c r="A767" s="5"/>
      <c r="B767" s="2"/>
      <c r="C767" s="3"/>
      <c r="D767" s="10"/>
      <c r="E767" s="4"/>
      <c r="F767" s="114"/>
      <c r="G767" s="114"/>
      <c r="H767" s="5"/>
      <c r="I767" s="1"/>
      <c r="J767" s="1"/>
    </row>
    <row r="768" spans="1:10" ht="19.5" customHeight="1">
      <c r="A768" s="5"/>
      <c r="B768" s="2"/>
      <c r="C768" s="3"/>
      <c r="D768" s="10"/>
      <c r="E768" s="4"/>
      <c r="F768" s="114"/>
      <c r="G768" s="114"/>
      <c r="H768" s="5"/>
      <c r="I768" s="1"/>
      <c r="J768" s="1"/>
    </row>
    <row r="769" spans="1:10" ht="19.5" customHeight="1">
      <c r="A769" s="5"/>
      <c r="B769" s="2"/>
      <c r="C769" s="3"/>
      <c r="D769" s="10"/>
      <c r="E769" s="4"/>
      <c r="F769" s="114"/>
      <c r="G769" s="114"/>
      <c r="H769" s="5"/>
      <c r="I769" s="1"/>
      <c r="J769" s="1"/>
    </row>
    <row r="770" spans="1:10" ht="19.5" customHeight="1">
      <c r="A770" s="5"/>
      <c r="B770" s="2"/>
      <c r="C770" s="3"/>
      <c r="D770" s="10"/>
      <c r="E770" s="4"/>
      <c r="F770" s="114"/>
      <c r="G770" s="114"/>
      <c r="H770" s="5"/>
      <c r="I770" s="1"/>
      <c r="J770" s="1"/>
    </row>
    <row r="771" spans="1:10" ht="19.5" customHeight="1">
      <c r="A771" s="5"/>
      <c r="B771" s="2"/>
      <c r="C771" s="3"/>
      <c r="D771" s="10"/>
      <c r="E771" s="4"/>
      <c r="F771" s="114"/>
      <c r="G771" s="114"/>
      <c r="H771" s="5"/>
      <c r="I771" s="1"/>
      <c r="J771" s="1"/>
    </row>
    <row r="772" spans="1:10" ht="19.5" customHeight="1">
      <c r="A772" s="5"/>
      <c r="B772" s="2"/>
      <c r="C772" s="3"/>
      <c r="D772" s="10"/>
      <c r="E772" s="4"/>
      <c r="F772" s="114"/>
      <c r="G772" s="114"/>
      <c r="H772" s="5"/>
      <c r="I772" s="1"/>
      <c r="J772" s="1"/>
    </row>
    <row r="773" spans="1:10" ht="19.5" customHeight="1">
      <c r="A773" s="5"/>
      <c r="B773" s="2"/>
      <c r="C773" s="3"/>
      <c r="D773" s="10"/>
      <c r="E773" s="4"/>
      <c r="F773" s="114"/>
      <c r="G773" s="114"/>
      <c r="H773" s="5"/>
      <c r="I773" s="1"/>
      <c r="J773" s="1"/>
    </row>
    <row r="774" spans="1:10" ht="19.5" customHeight="1">
      <c r="A774" s="5"/>
      <c r="B774" s="2"/>
      <c r="C774" s="3"/>
      <c r="D774" s="10"/>
      <c r="E774" s="4"/>
      <c r="F774" s="114"/>
      <c r="G774" s="114"/>
      <c r="H774" s="5"/>
      <c r="I774" s="1"/>
      <c r="J774" s="1"/>
    </row>
    <row r="775" spans="1:10" ht="19.5" customHeight="1">
      <c r="A775" s="5"/>
      <c r="B775" s="2"/>
      <c r="C775" s="3"/>
      <c r="D775" s="10"/>
      <c r="E775" s="4"/>
      <c r="F775" s="114"/>
      <c r="G775" s="114"/>
      <c r="H775" s="5"/>
      <c r="I775" s="1"/>
      <c r="J775" s="1"/>
    </row>
    <row r="776" spans="1:10" ht="19.5" customHeight="1">
      <c r="A776" s="5"/>
      <c r="B776" s="2"/>
      <c r="C776" s="3"/>
      <c r="D776" s="10"/>
      <c r="E776" s="4"/>
      <c r="F776" s="114"/>
      <c r="G776" s="114"/>
      <c r="H776" s="5"/>
      <c r="I776" s="1"/>
      <c r="J776" s="1"/>
    </row>
    <row r="777" spans="1:10" ht="19.5" customHeight="1">
      <c r="A777" s="5"/>
      <c r="B777" s="2"/>
      <c r="C777" s="3"/>
      <c r="D777" s="10"/>
      <c r="E777" s="4"/>
      <c r="F777" s="114"/>
      <c r="G777" s="114"/>
      <c r="H777" s="5"/>
      <c r="I777" s="1"/>
      <c r="J777" s="1"/>
    </row>
    <row r="778" spans="1:10" ht="19.5" customHeight="1">
      <c r="A778" s="5"/>
      <c r="B778" s="2"/>
      <c r="C778" s="3"/>
      <c r="D778" s="10"/>
      <c r="E778" s="4"/>
      <c r="F778" s="114"/>
      <c r="G778" s="114"/>
      <c r="H778" s="5"/>
      <c r="I778" s="1"/>
      <c r="J778" s="1"/>
    </row>
    <row r="779" spans="1:10" ht="19.5" customHeight="1">
      <c r="A779" s="5"/>
      <c r="B779" s="2"/>
      <c r="C779" s="3"/>
      <c r="D779" s="10"/>
      <c r="E779" s="4"/>
      <c r="F779" s="114"/>
      <c r="G779" s="114"/>
      <c r="H779" s="5"/>
      <c r="I779" s="1"/>
      <c r="J779" s="1"/>
    </row>
    <row r="780" spans="1:10" ht="19.5" customHeight="1">
      <c r="A780" s="5"/>
      <c r="B780" s="2"/>
      <c r="C780" s="3"/>
      <c r="D780" s="10"/>
      <c r="E780" s="4"/>
      <c r="F780" s="114"/>
      <c r="G780" s="114"/>
      <c r="H780" s="5"/>
      <c r="I780" s="1"/>
      <c r="J780" s="1"/>
    </row>
    <row r="781" spans="1:10" ht="19.5" customHeight="1">
      <c r="A781" s="5"/>
      <c r="B781" s="2"/>
      <c r="C781" s="3"/>
      <c r="D781" s="10"/>
      <c r="E781" s="4"/>
      <c r="F781" s="114"/>
      <c r="G781" s="114"/>
      <c r="H781" s="5"/>
      <c r="I781" s="1"/>
      <c r="J781" s="1"/>
    </row>
    <row r="782" spans="1:10" ht="19.5" customHeight="1">
      <c r="A782" s="5"/>
      <c r="B782" s="2"/>
      <c r="C782" s="3"/>
      <c r="D782" s="10"/>
      <c r="E782" s="4"/>
      <c r="F782" s="114"/>
      <c r="G782" s="114"/>
      <c r="H782" s="5"/>
      <c r="I782" s="1"/>
      <c r="J782" s="1"/>
    </row>
    <row r="783" spans="1:10" ht="19.5" customHeight="1">
      <c r="A783" s="5"/>
      <c r="B783" s="2"/>
      <c r="C783" s="3"/>
      <c r="D783" s="10"/>
      <c r="E783" s="4"/>
      <c r="F783" s="114"/>
      <c r="G783" s="114"/>
      <c r="H783" s="5"/>
      <c r="I783" s="1"/>
      <c r="J783" s="1"/>
    </row>
    <row r="784" spans="1:10" ht="19.5" customHeight="1">
      <c r="A784" s="5"/>
      <c r="B784" s="2"/>
      <c r="C784" s="3"/>
      <c r="D784" s="10"/>
      <c r="E784" s="4"/>
      <c r="F784" s="114"/>
      <c r="G784" s="114"/>
      <c r="H784" s="5"/>
      <c r="I784" s="1"/>
      <c r="J784" s="1"/>
    </row>
    <row r="785" spans="1:10" ht="19.5" customHeight="1">
      <c r="A785" s="5"/>
      <c r="B785" s="2"/>
      <c r="C785" s="3"/>
      <c r="D785" s="10"/>
      <c r="E785" s="4"/>
      <c r="F785" s="114"/>
      <c r="G785" s="114"/>
      <c r="H785" s="5"/>
      <c r="I785" s="1"/>
      <c r="J785" s="1"/>
    </row>
    <row r="786" spans="1:10" ht="19.5" customHeight="1">
      <c r="A786" s="5"/>
      <c r="B786" s="2"/>
      <c r="C786" s="3"/>
      <c r="D786" s="10"/>
      <c r="E786" s="4"/>
      <c r="F786" s="114"/>
      <c r="G786" s="114"/>
      <c r="H786" s="5"/>
      <c r="I786" s="1"/>
      <c r="J786" s="1"/>
    </row>
    <row r="787" spans="1:10" ht="19.5" customHeight="1">
      <c r="A787" s="5"/>
      <c r="B787" s="2"/>
      <c r="C787" s="3"/>
      <c r="D787" s="10"/>
      <c r="E787" s="4"/>
      <c r="F787" s="114"/>
      <c r="G787" s="114"/>
      <c r="H787" s="5"/>
      <c r="I787" s="1"/>
      <c r="J787" s="1"/>
    </row>
    <row r="788" spans="1:10" ht="19.5" customHeight="1">
      <c r="A788" s="5"/>
      <c r="B788" s="2"/>
      <c r="C788" s="3"/>
      <c r="D788" s="10"/>
      <c r="E788" s="4"/>
      <c r="F788" s="114"/>
      <c r="G788" s="114"/>
      <c r="H788" s="5"/>
      <c r="I788" s="1"/>
      <c r="J788" s="1"/>
    </row>
    <row r="789" spans="1:10" ht="19.5" customHeight="1">
      <c r="A789" s="5"/>
      <c r="B789" s="2"/>
      <c r="C789" s="3"/>
      <c r="D789" s="10"/>
      <c r="E789" s="4"/>
      <c r="F789" s="114"/>
      <c r="G789" s="114"/>
      <c r="H789" s="5"/>
      <c r="I789" s="1"/>
      <c r="J789" s="1"/>
    </row>
    <row r="790" spans="1:10" ht="19.5" customHeight="1">
      <c r="A790" s="5"/>
      <c r="B790" s="2"/>
      <c r="C790" s="3"/>
      <c r="D790" s="10"/>
      <c r="E790" s="4"/>
      <c r="F790" s="114"/>
      <c r="G790" s="114"/>
      <c r="H790" s="5"/>
      <c r="I790" s="1"/>
      <c r="J790" s="1"/>
    </row>
    <row r="791" spans="1:10" ht="19.5" customHeight="1">
      <c r="A791" s="5"/>
      <c r="B791" s="2"/>
      <c r="C791" s="3"/>
      <c r="D791" s="10"/>
      <c r="E791" s="4"/>
      <c r="F791" s="114"/>
      <c r="G791" s="114"/>
      <c r="H791" s="5"/>
      <c r="I791" s="1"/>
      <c r="J791" s="1"/>
    </row>
    <row r="792" spans="1:10" ht="19.5" customHeight="1">
      <c r="A792" s="5"/>
      <c r="B792" s="2"/>
      <c r="C792" s="3"/>
      <c r="D792" s="10"/>
      <c r="E792" s="4"/>
      <c r="F792" s="114"/>
      <c r="G792" s="114"/>
      <c r="H792" s="5"/>
      <c r="I792" s="1"/>
      <c r="J792" s="1"/>
    </row>
    <row r="793" spans="1:10" ht="19.5" customHeight="1">
      <c r="A793" s="5"/>
      <c r="B793" s="2"/>
      <c r="C793" s="3"/>
      <c r="D793" s="10"/>
      <c r="E793" s="4"/>
      <c r="F793" s="114"/>
      <c r="G793" s="114"/>
      <c r="H793" s="5"/>
      <c r="I793" s="1"/>
      <c r="J793" s="1"/>
    </row>
    <row r="794" spans="1:10" ht="19.5" customHeight="1">
      <c r="A794" s="5"/>
      <c r="B794" s="2"/>
      <c r="C794" s="3"/>
      <c r="D794" s="10"/>
      <c r="E794" s="4"/>
      <c r="F794" s="114"/>
      <c r="G794" s="114"/>
      <c r="H794" s="5"/>
      <c r="I794" s="1"/>
      <c r="J794" s="1"/>
    </row>
    <row r="795" spans="1:10" ht="19.5" customHeight="1">
      <c r="A795" s="5"/>
      <c r="B795" s="2"/>
      <c r="C795" s="3"/>
      <c r="D795" s="10"/>
      <c r="E795" s="4"/>
      <c r="F795" s="114"/>
      <c r="G795" s="114"/>
      <c r="H795" s="5"/>
      <c r="I795" s="1"/>
      <c r="J795" s="1"/>
    </row>
    <row r="796" spans="1:10" ht="19.5" customHeight="1">
      <c r="A796" s="5"/>
      <c r="B796" s="2"/>
      <c r="C796" s="3"/>
      <c r="D796" s="10"/>
      <c r="E796" s="4"/>
      <c r="F796" s="114"/>
      <c r="G796" s="114"/>
      <c r="H796" s="5"/>
      <c r="I796" s="1"/>
      <c r="J796" s="1"/>
    </row>
    <row r="797" spans="1:10" ht="19.5" customHeight="1">
      <c r="A797" s="5"/>
      <c r="B797" s="2"/>
      <c r="C797" s="3"/>
      <c r="D797" s="10"/>
      <c r="E797" s="4"/>
      <c r="F797" s="114"/>
      <c r="G797" s="114"/>
      <c r="H797" s="5"/>
      <c r="I797" s="1"/>
      <c r="J797" s="1"/>
    </row>
    <row r="798" spans="1:10" ht="19.5" customHeight="1">
      <c r="A798" s="5"/>
      <c r="B798" s="2"/>
      <c r="C798" s="3"/>
      <c r="D798" s="10"/>
      <c r="E798" s="4"/>
      <c r="F798" s="114"/>
      <c r="G798" s="114"/>
      <c r="H798" s="5"/>
      <c r="I798" s="1"/>
      <c r="J798" s="1"/>
    </row>
    <row r="799" spans="1:10" ht="19.5" customHeight="1">
      <c r="A799" s="5"/>
      <c r="B799" s="2"/>
      <c r="C799" s="3"/>
      <c r="D799" s="10"/>
      <c r="E799" s="4"/>
      <c r="F799" s="114"/>
      <c r="G799" s="114"/>
      <c r="H799" s="5"/>
      <c r="I799" s="1"/>
      <c r="J799" s="1"/>
    </row>
    <row r="800" spans="1:10" ht="19.5" customHeight="1">
      <c r="A800" s="5"/>
      <c r="B800" s="2"/>
      <c r="C800" s="3"/>
      <c r="D800" s="10"/>
      <c r="E800" s="4"/>
      <c r="F800" s="114"/>
      <c r="G800" s="114"/>
      <c r="H800" s="5"/>
      <c r="I800" s="1"/>
      <c r="J800" s="1"/>
    </row>
    <row r="801" spans="1:10" ht="19.5" customHeight="1">
      <c r="A801" s="5"/>
      <c r="B801" s="2"/>
      <c r="C801" s="3"/>
      <c r="D801" s="10"/>
      <c r="E801" s="4"/>
      <c r="F801" s="114"/>
      <c r="G801" s="114"/>
      <c r="H801" s="5"/>
      <c r="I801" s="1"/>
      <c r="J801" s="1"/>
    </row>
    <row r="802" spans="1:10" ht="19.5" customHeight="1">
      <c r="A802" s="5"/>
      <c r="B802" s="2"/>
      <c r="C802" s="3"/>
      <c r="D802" s="10"/>
      <c r="E802" s="4"/>
      <c r="F802" s="114"/>
      <c r="G802" s="114"/>
      <c r="H802" s="5"/>
      <c r="I802" s="1"/>
      <c r="J802" s="1"/>
    </row>
    <row r="803" spans="1:10" ht="19.5" customHeight="1">
      <c r="A803" s="5"/>
      <c r="B803" s="2"/>
      <c r="C803" s="3"/>
      <c r="D803" s="10"/>
      <c r="E803" s="4"/>
      <c r="F803" s="114"/>
      <c r="G803" s="114"/>
      <c r="H803" s="5"/>
      <c r="I803" s="1"/>
      <c r="J803" s="1"/>
    </row>
    <row r="804" spans="1:10" ht="19.5" customHeight="1">
      <c r="A804" s="5"/>
      <c r="B804" s="2"/>
      <c r="C804" s="3"/>
      <c r="D804" s="10"/>
      <c r="E804" s="4"/>
      <c r="F804" s="114"/>
      <c r="G804" s="114"/>
      <c r="H804" s="5"/>
      <c r="I804" s="1"/>
      <c r="J804" s="1"/>
    </row>
    <row r="805" spans="1:10" ht="19.5" customHeight="1">
      <c r="A805" s="5"/>
      <c r="B805" s="2"/>
      <c r="C805" s="3"/>
      <c r="D805" s="10"/>
      <c r="E805" s="4"/>
      <c r="F805" s="114"/>
      <c r="G805" s="114"/>
      <c r="H805" s="5"/>
      <c r="I805" s="1"/>
      <c r="J805" s="1"/>
    </row>
    <row r="806" spans="1:10" ht="19.5" customHeight="1">
      <c r="A806" s="5"/>
      <c r="B806" s="2"/>
      <c r="C806" s="3"/>
      <c r="D806" s="10"/>
      <c r="E806" s="4"/>
      <c r="F806" s="114"/>
      <c r="G806" s="114"/>
      <c r="H806" s="5"/>
      <c r="I806" s="1"/>
      <c r="J806" s="1"/>
    </row>
    <row r="807" spans="1:10" ht="19.5" customHeight="1">
      <c r="A807" s="5"/>
      <c r="B807" s="2"/>
      <c r="C807" s="3"/>
      <c r="D807" s="10"/>
      <c r="E807" s="4"/>
      <c r="F807" s="114"/>
      <c r="G807" s="114"/>
      <c r="H807" s="5"/>
      <c r="I807" s="1"/>
      <c r="J807" s="1"/>
    </row>
    <row r="808" spans="1:10" ht="19.5" customHeight="1">
      <c r="A808" s="5"/>
      <c r="B808" s="2"/>
      <c r="C808" s="3"/>
      <c r="D808" s="10"/>
      <c r="E808" s="4"/>
      <c r="F808" s="114"/>
      <c r="G808" s="114"/>
      <c r="H808" s="5"/>
      <c r="I808" s="1"/>
      <c r="J808" s="1"/>
    </row>
    <row r="809" spans="1:10" ht="19.5" customHeight="1">
      <c r="A809" s="5"/>
      <c r="B809" s="2"/>
      <c r="C809" s="3"/>
      <c r="D809" s="10"/>
      <c r="E809" s="4"/>
      <c r="F809" s="114"/>
      <c r="G809" s="114"/>
      <c r="H809" s="5"/>
      <c r="I809" s="1"/>
      <c r="J809" s="1"/>
    </row>
    <row r="810" spans="1:10" ht="19.5" customHeight="1">
      <c r="A810" s="5"/>
      <c r="B810" s="2"/>
      <c r="C810" s="3"/>
      <c r="D810" s="10"/>
      <c r="E810" s="4"/>
      <c r="F810" s="114"/>
      <c r="G810" s="114"/>
      <c r="H810" s="5"/>
      <c r="I810" s="1"/>
      <c r="J810" s="1"/>
    </row>
    <row r="811" spans="1:10" ht="19.5" customHeight="1">
      <c r="A811" s="5"/>
      <c r="B811" s="2"/>
      <c r="C811" s="3"/>
      <c r="D811" s="10"/>
      <c r="E811" s="4"/>
      <c r="F811" s="114"/>
      <c r="G811" s="114"/>
      <c r="H811" s="5"/>
      <c r="I811" s="1"/>
      <c r="J811" s="1"/>
    </row>
    <row r="812" spans="1:10" ht="19.5" customHeight="1">
      <c r="A812" s="5"/>
      <c r="B812" s="2"/>
      <c r="C812" s="3"/>
      <c r="D812" s="10"/>
      <c r="E812" s="4"/>
      <c r="F812" s="114"/>
      <c r="G812" s="114"/>
      <c r="H812" s="5"/>
      <c r="I812" s="1"/>
      <c r="J812" s="1"/>
    </row>
    <row r="813" spans="1:10" ht="19.5" customHeight="1">
      <c r="A813" s="5"/>
      <c r="B813" s="2"/>
      <c r="C813" s="3"/>
      <c r="D813" s="10"/>
      <c r="E813" s="4"/>
      <c r="F813" s="114"/>
      <c r="G813" s="114"/>
      <c r="H813" s="5"/>
      <c r="I813" s="1"/>
      <c r="J813" s="1"/>
    </row>
    <row r="814" spans="1:10" ht="19.5" customHeight="1">
      <c r="A814" s="5"/>
      <c r="B814" s="2"/>
      <c r="C814" s="3"/>
      <c r="D814" s="10"/>
      <c r="E814" s="4"/>
      <c r="F814" s="114"/>
      <c r="G814" s="114"/>
      <c r="H814" s="5"/>
      <c r="I814" s="1"/>
      <c r="J814" s="1"/>
    </row>
    <row r="815" spans="1:10" ht="19.5" customHeight="1">
      <c r="A815" s="5"/>
      <c r="B815" s="2"/>
      <c r="C815" s="3"/>
      <c r="D815" s="10"/>
      <c r="E815" s="4"/>
      <c r="F815" s="114"/>
      <c r="G815" s="114"/>
      <c r="H815" s="5"/>
      <c r="I815" s="1"/>
      <c r="J815" s="1"/>
    </row>
    <row r="816" spans="1:10" ht="19.5" customHeight="1">
      <c r="A816" s="5"/>
      <c r="B816" s="2"/>
      <c r="C816" s="3"/>
      <c r="D816" s="10"/>
      <c r="E816" s="4"/>
      <c r="F816" s="114"/>
      <c r="G816" s="114"/>
      <c r="H816" s="5"/>
      <c r="I816" s="1"/>
      <c r="J816" s="1"/>
    </row>
    <row r="817" spans="1:10" ht="19.5" customHeight="1">
      <c r="A817" s="5"/>
      <c r="B817" s="2"/>
      <c r="C817" s="3"/>
      <c r="D817" s="10"/>
      <c r="E817" s="4"/>
      <c r="F817" s="114"/>
      <c r="G817" s="114"/>
      <c r="H817" s="5"/>
      <c r="I817" s="1"/>
      <c r="J817" s="1"/>
    </row>
    <row r="818" spans="1:10" ht="19.5" customHeight="1">
      <c r="A818" s="5"/>
      <c r="B818" s="2"/>
      <c r="C818" s="3"/>
      <c r="D818" s="10"/>
      <c r="E818" s="4"/>
      <c r="F818" s="114"/>
      <c r="G818" s="114"/>
      <c r="H818" s="5"/>
      <c r="I818" s="1"/>
      <c r="J818" s="1"/>
    </row>
    <row r="819" spans="1:10" ht="19.5" customHeight="1">
      <c r="A819" s="5"/>
      <c r="B819" s="2"/>
      <c r="C819" s="3"/>
      <c r="D819" s="10"/>
      <c r="E819" s="4"/>
      <c r="F819" s="114"/>
      <c r="G819" s="114"/>
      <c r="H819" s="5"/>
      <c r="I819" s="1"/>
      <c r="J819" s="1"/>
    </row>
    <row r="820" spans="1:10" ht="19.5" customHeight="1">
      <c r="A820" s="5"/>
      <c r="B820" s="2"/>
      <c r="C820" s="3"/>
      <c r="D820" s="10"/>
      <c r="E820" s="4"/>
      <c r="F820" s="114"/>
      <c r="G820" s="114"/>
      <c r="H820" s="5"/>
      <c r="I820" s="1"/>
      <c r="J820" s="1"/>
    </row>
    <row r="821" spans="1:10" ht="19.5" customHeight="1">
      <c r="A821" s="5"/>
      <c r="B821" s="2"/>
      <c r="C821" s="3"/>
      <c r="D821" s="10"/>
      <c r="E821" s="4"/>
      <c r="F821" s="114"/>
      <c r="G821" s="114"/>
      <c r="H821" s="5"/>
      <c r="I821" s="1"/>
      <c r="J821" s="1"/>
    </row>
    <row r="822" spans="1:10" ht="19.5" customHeight="1">
      <c r="A822" s="5"/>
      <c r="B822" s="2"/>
      <c r="C822" s="3"/>
      <c r="D822" s="10"/>
      <c r="E822" s="4"/>
      <c r="F822" s="114"/>
      <c r="G822" s="114"/>
      <c r="H822" s="5"/>
      <c r="I822" s="1"/>
      <c r="J822" s="1"/>
    </row>
    <row r="823" spans="1:10" ht="19.5" customHeight="1">
      <c r="A823" s="5"/>
      <c r="B823" s="2"/>
      <c r="C823" s="3"/>
      <c r="D823" s="10"/>
      <c r="E823" s="4"/>
      <c r="F823" s="114"/>
      <c r="G823" s="114"/>
      <c r="H823" s="5"/>
      <c r="I823" s="1"/>
      <c r="J823" s="1"/>
    </row>
    <row r="824" spans="1:10" ht="19.5" customHeight="1">
      <c r="A824" s="5"/>
      <c r="B824" s="2"/>
      <c r="C824" s="3"/>
      <c r="D824" s="10"/>
      <c r="E824" s="4"/>
      <c r="F824" s="114"/>
      <c r="G824" s="114"/>
      <c r="H824" s="5"/>
      <c r="I824" s="1"/>
      <c r="J824" s="1"/>
    </row>
    <row r="825" spans="1:10" ht="19.5" customHeight="1">
      <c r="A825" s="5"/>
      <c r="B825" s="2"/>
      <c r="C825" s="3"/>
      <c r="D825" s="10"/>
      <c r="E825" s="4"/>
      <c r="F825" s="114"/>
      <c r="G825" s="114"/>
      <c r="H825" s="5"/>
      <c r="I825" s="1"/>
      <c r="J825" s="1"/>
    </row>
    <row r="826" spans="1:10" ht="19.5" customHeight="1">
      <c r="A826" s="5"/>
      <c r="B826" s="2"/>
      <c r="C826" s="3"/>
      <c r="D826" s="10"/>
      <c r="E826" s="4"/>
      <c r="F826" s="114"/>
      <c r="G826" s="114"/>
      <c r="H826" s="5"/>
      <c r="I826" s="1"/>
      <c r="J826" s="1"/>
    </row>
    <row r="827" spans="1:10" ht="19.5" customHeight="1">
      <c r="A827" s="5"/>
      <c r="B827" s="2"/>
      <c r="C827" s="3"/>
      <c r="D827" s="10"/>
      <c r="E827" s="4"/>
      <c r="F827" s="114"/>
      <c r="G827" s="114"/>
      <c r="H827" s="5"/>
      <c r="I827" s="1"/>
      <c r="J827" s="1"/>
    </row>
    <row r="828" spans="1:10" ht="19.5" customHeight="1">
      <c r="A828" s="5"/>
      <c r="B828" s="2"/>
      <c r="C828" s="3"/>
      <c r="D828" s="10"/>
      <c r="E828" s="4"/>
      <c r="F828" s="114"/>
      <c r="G828" s="114"/>
      <c r="H828" s="5"/>
      <c r="I828" s="1"/>
      <c r="J828" s="1"/>
    </row>
    <row r="829" spans="1:10" ht="19.5" customHeight="1">
      <c r="A829" s="5"/>
      <c r="B829" s="2"/>
      <c r="C829" s="3"/>
      <c r="D829" s="10"/>
      <c r="E829" s="4"/>
      <c r="F829" s="114"/>
      <c r="G829" s="114"/>
      <c r="H829" s="5"/>
      <c r="I829" s="1"/>
      <c r="J829" s="1"/>
    </row>
    <row r="830" spans="1:10" ht="19.5" customHeight="1">
      <c r="A830" s="5"/>
      <c r="B830" s="2"/>
      <c r="C830" s="3"/>
      <c r="D830" s="10"/>
      <c r="E830" s="4"/>
      <c r="F830" s="114"/>
      <c r="G830" s="114"/>
      <c r="H830" s="5"/>
      <c r="I830" s="1"/>
      <c r="J830" s="1"/>
    </row>
    <row r="831" spans="1:10" ht="19.5" customHeight="1">
      <c r="A831" s="5"/>
      <c r="B831" s="2"/>
      <c r="C831" s="3"/>
      <c r="D831" s="10"/>
      <c r="E831" s="4"/>
      <c r="F831" s="114"/>
      <c r="G831" s="114"/>
      <c r="H831" s="5"/>
      <c r="I831" s="1"/>
      <c r="J831" s="1"/>
    </row>
    <row r="832" spans="1:10" ht="19.5" customHeight="1">
      <c r="A832" s="5"/>
      <c r="B832" s="2"/>
      <c r="C832" s="3"/>
      <c r="D832" s="10"/>
      <c r="E832" s="4"/>
      <c r="F832" s="114"/>
      <c r="G832" s="114"/>
      <c r="H832" s="5"/>
      <c r="I832" s="1"/>
      <c r="J832" s="1"/>
    </row>
    <row r="833" spans="1:10" ht="19.5" customHeight="1">
      <c r="A833" s="5"/>
      <c r="B833" s="2"/>
      <c r="C833" s="3"/>
      <c r="D833" s="10"/>
      <c r="E833" s="4"/>
      <c r="F833" s="114"/>
      <c r="G833" s="114"/>
      <c r="H833" s="5"/>
      <c r="I833" s="1"/>
      <c r="J833" s="1"/>
    </row>
    <row r="834" spans="1:10" ht="19.5" customHeight="1">
      <c r="A834" s="5"/>
      <c r="B834" s="2"/>
      <c r="C834" s="3"/>
      <c r="D834" s="10"/>
      <c r="E834" s="4"/>
      <c r="F834" s="114"/>
      <c r="G834" s="114"/>
      <c r="H834" s="5"/>
      <c r="I834" s="1"/>
      <c r="J834" s="1"/>
    </row>
    <row r="835" spans="1:10" ht="19.5" customHeight="1">
      <c r="A835" s="5"/>
      <c r="B835" s="2"/>
      <c r="C835" s="3"/>
      <c r="D835" s="10"/>
      <c r="E835" s="4"/>
      <c r="F835" s="114"/>
      <c r="G835" s="114"/>
      <c r="H835" s="5"/>
      <c r="I835" s="1"/>
      <c r="J835" s="1"/>
    </row>
    <row r="836" spans="1:10" ht="19.5" customHeight="1">
      <c r="A836" s="5"/>
      <c r="B836" s="2"/>
      <c r="C836" s="3"/>
      <c r="D836" s="10"/>
      <c r="E836" s="4"/>
      <c r="F836" s="114"/>
      <c r="G836" s="114"/>
      <c r="H836" s="5"/>
      <c r="I836" s="1"/>
      <c r="J836" s="1"/>
    </row>
    <row r="837" spans="1:10" ht="19.5" customHeight="1">
      <c r="A837" s="5"/>
      <c r="B837" s="2"/>
      <c r="C837" s="3"/>
      <c r="D837" s="10"/>
      <c r="E837" s="4"/>
      <c r="F837" s="114"/>
      <c r="G837" s="114"/>
      <c r="H837" s="5"/>
      <c r="I837" s="1"/>
      <c r="J837" s="1"/>
    </row>
    <row r="838" spans="1:10" ht="19.5" customHeight="1">
      <c r="A838" s="5"/>
      <c r="B838" s="2"/>
      <c r="C838" s="3"/>
      <c r="D838" s="10"/>
      <c r="E838" s="4"/>
      <c r="F838" s="114"/>
      <c r="G838" s="114"/>
      <c r="H838" s="5"/>
      <c r="I838" s="1"/>
      <c r="J838" s="1"/>
    </row>
    <row r="839" spans="1:10" ht="19.5" customHeight="1">
      <c r="A839" s="5"/>
      <c r="B839" s="2"/>
      <c r="C839" s="3"/>
      <c r="D839" s="10"/>
      <c r="E839" s="4"/>
      <c r="F839" s="114"/>
      <c r="G839" s="114"/>
      <c r="H839" s="5"/>
      <c r="I839" s="1"/>
      <c r="J839" s="1"/>
    </row>
    <row r="840" spans="1:10" ht="19.5" customHeight="1">
      <c r="A840" s="5"/>
      <c r="B840" s="2"/>
      <c r="C840" s="3"/>
      <c r="D840" s="10"/>
      <c r="E840" s="4"/>
      <c r="F840" s="114"/>
      <c r="G840" s="114"/>
      <c r="H840" s="5"/>
      <c r="I840" s="1"/>
      <c r="J840" s="1"/>
    </row>
    <row r="841" spans="1:10" ht="19.5" customHeight="1">
      <c r="A841" s="5"/>
      <c r="B841" s="2"/>
      <c r="C841" s="3"/>
      <c r="D841" s="10"/>
      <c r="E841" s="4"/>
      <c r="F841" s="114"/>
      <c r="G841" s="114"/>
      <c r="H841" s="5"/>
      <c r="I841" s="1"/>
      <c r="J841" s="1"/>
    </row>
    <row r="842" spans="1:10" ht="19.5" customHeight="1">
      <c r="A842" s="5"/>
      <c r="B842" s="2"/>
      <c r="C842" s="3"/>
      <c r="D842" s="10"/>
      <c r="E842" s="4"/>
      <c r="F842" s="114"/>
      <c r="G842" s="114"/>
      <c r="H842" s="5"/>
      <c r="I842" s="1"/>
      <c r="J842" s="1"/>
    </row>
    <row r="843" spans="1:10" ht="19.5" customHeight="1">
      <c r="A843" s="5"/>
      <c r="B843" s="2"/>
      <c r="C843" s="3"/>
      <c r="D843" s="10"/>
      <c r="E843" s="4"/>
      <c r="F843" s="114"/>
      <c r="G843" s="114"/>
      <c r="H843" s="5"/>
      <c r="I843" s="1"/>
      <c r="J843" s="1"/>
    </row>
    <row r="844" spans="1:10" ht="19.5" customHeight="1">
      <c r="A844" s="5"/>
      <c r="B844" s="2"/>
      <c r="C844" s="3"/>
      <c r="D844" s="10"/>
      <c r="E844" s="4"/>
      <c r="F844" s="114"/>
      <c r="G844" s="114"/>
      <c r="H844" s="5"/>
      <c r="I844" s="1"/>
      <c r="J844" s="1"/>
    </row>
    <row r="845" spans="1:10" ht="19.5" customHeight="1">
      <c r="A845" s="5"/>
      <c r="B845" s="2"/>
      <c r="C845" s="3"/>
      <c r="D845" s="10"/>
      <c r="E845" s="4"/>
      <c r="F845" s="114"/>
      <c r="G845" s="114"/>
      <c r="H845" s="5"/>
      <c r="I845" s="1"/>
      <c r="J845" s="1"/>
    </row>
    <row r="846" spans="1:10" ht="19.5" customHeight="1">
      <c r="A846" s="5"/>
      <c r="B846" s="2"/>
      <c r="C846" s="3"/>
      <c r="D846" s="10"/>
      <c r="E846" s="4"/>
      <c r="F846" s="114"/>
      <c r="G846" s="114"/>
      <c r="H846" s="5"/>
      <c r="I846" s="1"/>
      <c r="J846" s="1"/>
    </row>
    <row r="847" spans="1:10" ht="19.5" customHeight="1">
      <c r="A847" s="5"/>
      <c r="B847" s="2"/>
      <c r="C847" s="3"/>
      <c r="D847" s="10"/>
      <c r="E847" s="4"/>
      <c r="F847" s="114"/>
      <c r="G847" s="114"/>
      <c r="H847" s="5"/>
      <c r="I847" s="1"/>
      <c r="J847" s="1"/>
    </row>
    <row r="848" spans="1:10" ht="19.5" customHeight="1">
      <c r="A848" s="5"/>
      <c r="B848" s="2"/>
      <c r="C848" s="3"/>
      <c r="D848" s="10"/>
      <c r="E848" s="4"/>
      <c r="F848" s="114"/>
      <c r="G848" s="114"/>
      <c r="H848" s="5"/>
      <c r="I848" s="1"/>
      <c r="J848" s="1"/>
    </row>
    <row r="849" spans="1:10" ht="19.5" customHeight="1">
      <c r="A849" s="5"/>
      <c r="B849" s="2"/>
      <c r="C849" s="3"/>
      <c r="D849" s="10"/>
      <c r="E849" s="4"/>
      <c r="F849" s="114"/>
      <c r="G849" s="114"/>
      <c r="H849" s="5"/>
      <c r="I849" s="1"/>
      <c r="J849" s="1"/>
    </row>
    <row r="850" spans="1:10" ht="19.5" customHeight="1">
      <c r="A850" s="5"/>
      <c r="B850" s="2"/>
      <c r="C850" s="3"/>
      <c r="D850" s="10"/>
      <c r="E850" s="4"/>
      <c r="F850" s="114"/>
      <c r="G850" s="114"/>
      <c r="H850" s="5"/>
      <c r="I850" s="1"/>
      <c r="J850" s="1"/>
    </row>
    <row r="851" spans="1:10" ht="19.5" customHeight="1">
      <c r="A851" s="5"/>
      <c r="B851" s="2"/>
      <c r="C851" s="3"/>
      <c r="D851" s="10"/>
      <c r="E851" s="4"/>
      <c r="F851" s="114"/>
      <c r="G851" s="114"/>
      <c r="H851" s="5"/>
      <c r="I851" s="1"/>
      <c r="J851" s="1"/>
    </row>
    <row r="852" spans="1:10" ht="19.5" customHeight="1">
      <c r="A852" s="5"/>
      <c r="B852" s="2"/>
      <c r="C852" s="3"/>
      <c r="D852" s="10"/>
      <c r="E852" s="4"/>
      <c r="F852" s="114"/>
      <c r="G852" s="114"/>
      <c r="H852" s="5"/>
      <c r="I852" s="1"/>
      <c r="J852" s="1"/>
    </row>
    <row r="853" spans="1:10" ht="19.5" customHeight="1">
      <c r="A853" s="5"/>
      <c r="B853" s="2"/>
      <c r="C853" s="3"/>
      <c r="D853" s="10"/>
      <c r="E853" s="4"/>
      <c r="F853" s="114"/>
      <c r="G853" s="114"/>
      <c r="H853" s="5"/>
      <c r="I853" s="1"/>
      <c r="J853" s="1"/>
    </row>
    <row r="854" spans="1:10" ht="19.5" customHeight="1">
      <c r="A854" s="5"/>
      <c r="B854" s="2"/>
      <c r="C854" s="3"/>
      <c r="D854" s="10"/>
      <c r="E854" s="4"/>
      <c r="F854" s="114"/>
      <c r="G854" s="114"/>
      <c r="H854" s="5"/>
      <c r="I854" s="1"/>
      <c r="J854" s="1"/>
    </row>
    <row r="855" spans="1:10" ht="19.5" customHeight="1">
      <c r="A855" s="5"/>
      <c r="B855" s="2"/>
      <c r="C855" s="3"/>
      <c r="D855" s="10"/>
      <c r="E855" s="4"/>
      <c r="F855" s="114"/>
      <c r="G855" s="114"/>
      <c r="H855" s="5"/>
      <c r="I855" s="1"/>
      <c r="J855" s="1"/>
    </row>
    <row r="856" spans="1:10" ht="19.5" customHeight="1">
      <c r="A856" s="5"/>
      <c r="B856" s="2"/>
      <c r="C856" s="3"/>
      <c r="D856" s="10"/>
      <c r="E856" s="4"/>
      <c r="F856" s="114"/>
      <c r="G856" s="114"/>
      <c r="H856" s="5"/>
      <c r="I856" s="1"/>
      <c r="J856" s="1"/>
    </row>
    <row r="857" spans="1:10" ht="19.5" customHeight="1">
      <c r="A857" s="5"/>
      <c r="B857" s="2"/>
      <c r="C857" s="3"/>
      <c r="D857" s="10"/>
      <c r="E857" s="4"/>
      <c r="F857" s="114"/>
      <c r="G857" s="114"/>
      <c r="H857" s="5"/>
      <c r="I857" s="1"/>
      <c r="J857" s="1"/>
    </row>
    <row r="858" spans="1:10" ht="19.5" customHeight="1">
      <c r="A858" s="5"/>
      <c r="B858" s="2"/>
      <c r="C858" s="3"/>
      <c r="D858" s="10"/>
      <c r="E858" s="4"/>
      <c r="F858" s="114"/>
      <c r="G858" s="114"/>
      <c r="H858" s="5"/>
      <c r="I858" s="1"/>
      <c r="J858" s="1"/>
    </row>
    <row r="859" spans="1:10" ht="19.5" customHeight="1">
      <c r="A859" s="5"/>
      <c r="B859" s="2"/>
      <c r="C859" s="3"/>
      <c r="D859" s="10"/>
      <c r="E859" s="4"/>
      <c r="F859" s="114"/>
      <c r="G859" s="114"/>
      <c r="H859" s="5"/>
      <c r="I859" s="1"/>
      <c r="J859" s="1"/>
    </row>
    <row r="860" spans="1:10" ht="19.5" customHeight="1">
      <c r="A860" s="5"/>
      <c r="B860" s="2"/>
      <c r="C860" s="3"/>
      <c r="D860" s="10"/>
      <c r="E860" s="4"/>
      <c r="F860" s="114"/>
      <c r="G860" s="114"/>
      <c r="H860" s="5"/>
      <c r="I860" s="1"/>
      <c r="J860" s="1"/>
    </row>
    <row r="861" spans="1:10" ht="19.5" customHeight="1">
      <c r="A861" s="5"/>
      <c r="B861" s="2"/>
      <c r="C861" s="3"/>
      <c r="D861" s="10"/>
      <c r="E861" s="4"/>
      <c r="F861" s="114"/>
      <c r="G861" s="114"/>
      <c r="H861" s="5"/>
      <c r="I861" s="1"/>
      <c r="J861" s="1"/>
    </row>
    <row r="862" spans="1:10" ht="19.5" customHeight="1">
      <c r="A862" s="5"/>
      <c r="B862" s="2"/>
      <c r="C862" s="3"/>
      <c r="D862" s="10"/>
      <c r="E862" s="4"/>
      <c r="F862" s="114"/>
      <c r="G862" s="114"/>
      <c r="H862" s="5"/>
      <c r="I862" s="1"/>
      <c r="J862" s="1"/>
    </row>
    <row r="863" spans="1:10" ht="19.5" customHeight="1">
      <c r="A863" s="5"/>
      <c r="B863" s="2"/>
      <c r="C863" s="3"/>
      <c r="D863" s="10"/>
      <c r="E863" s="4"/>
      <c r="F863" s="114"/>
      <c r="G863" s="114"/>
      <c r="H863" s="5"/>
      <c r="I863" s="1"/>
      <c r="J863" s="1"/>
    </row>
    <row r="864" spans="1:10" ht="19.5" customHeight="1">
      <c r="A864" s="5"/>
      <c r="B864" s="2"/>
      <c r="C864" s="3"/>
      <c r="D864" s="10"/>
      <c r="E864" s="4"/>
      <c r="F864" s="114"/>
      <c r="G864" s="114"/>
      <c r="H864" s="5"/>
      <c r="I864" s="1"/>
      <c r="J864" s="1"/>
    </row>
    <row r="865" spans="1:10" ht="19.5" customHeight="1">
      <c r="A865" s="5"/>
      <c r="B865" s="2"/>
      <c r="C865" s="3"/>
      <c r="D865" s="10"/>
      <c r="E865" s="4"/>
      <c r="F865" s="114"/>
      <c r="G865" s="114"/>
      <c r="H865" s="5"/>
      <c r="I865" s="1"/>
      <c r="J865" s="1"/>
    </row>
    <row r="866" spans="1:10" ht="19.5" customHeight="1">
      <c r="A866" s="5"/>
      <c r="B866" s="2"/>
      <c r="C866" s="3"/>
      <c r="D866" s="10"/>
      <c r="E866" s="4"/>
      <c r="F866" s="114"/>
      <c r="G866" s="114"/>
      <c r="H866" s="5"/>
      <c r="I866" s="1"/>
      <c r="J866" s="1"/>
    </row>
    <row r="867" spans="1:10" ht="19.5" customHeight="1">
      <c r="A867" s="5"/>
      <c r="B867" s="2"/>
      <c r="C867" s="3"/>
      <c r="D867" s="10"/>
      <c r="E867" s="4"/>
      <c r="F867" s="114"/>
      <c r="G867" s="114"/>
      <c r="H867" s="5"/>
      <c r="I867" s="1"/>
      <c r="J867" s="1"/>
    </row>
    <row r="868" spans="1:10" ht="19.5" customHeight="1">
      <c r="A868" s="5"/>
      <c r="B868" s="2"/>
      <c r="C868" s="3"/>
      <c r="D868" s="10"/>
      <c r="E868" s="4"/>
      <c r="F868" s="114"/>
      <c r="G868" s="114"/>
      <c r="H868" s="5"/>
      <c r="I868" s="1"/>
      <c r="J868" s="1"/>
    </row>
    <row r="869" spans="1:10" ht="19.5" customHeight="1">
      <c r="A869" s="5"/>
      <c r="B869" s="2"/>
      <c r="C869" s="3"/>
      <c r="D869" s="10"/>
      <c r="E869" s="4"/>
      <c r="F869" s="114"/>
      <c r="G869" s="114"/>
      <c r="H869" s="5"/>
      <c r="I869" s="1"/>
      <c r="J869" s="1"/>
    </row>
    <row r="870" spans="1:10" ht="19.5" customHeight="1">
      <c r="A870" s="5"/>
      <c r="B870" s="2"/>
      <c r="C870" s="3"/>
      <c r="D870" s="10"/>
      <c r="E870" s="4"/>
      <c r="F870" s="114"/>
      <c r="G870" s="114"/>
      <c r="H870" s="5"/>
      <c r="I870" s="1"/>
      <c r="J870" s="1"/>
    </row>
    <row r="871" spans="1:10" ht="19.5" customHeight="1">
      <c r="A871" s="5"/>
      <c r="B871" s="2"/>
      <c r="C871" s="3"/>
      <c r="D871" s="10"/>
      <c r="E871" s="4"/>
      <c r="F871" s="114"/>
      <c r="G871" s="114"/>
      <c r="H871" s="5"/>
      <c r="I871" s="1"/>
      <c r="J871" s="1"/>
    </row>
    <row r="872" spans="1:10" ht="19.5" customHeight="1">
      <c r="A872" s="5"/>
      <c r="B872" s="2"/>
      <c r="C872" s="3"/>
      <c r="D872" s="10"/>
      <c r="E872" s="4"/>
      <c r="F872" s="114"/>
      <c r="G872" s="114"/>
      <c r="H872" s="5"/>
      <c r="I872" s="1"/>
      <c r="J872" s="1"/>
    </row>
    <row r="873" spans="1:10" ht="19.5" customHeight="1">
      <c r="A873" s="5"/>
      <c r="B873" s="2"/>
      <c r="C873" s="3"/>
      <c r="D873" s="10"/>
      <c r="E873" s="4"/>
      <c r="F873" s="114"/>
      <c r="G873" s="114"/>
      <c r="H873" s="5"/>
      <c r="I873" s="1"/>
      <c r="J873" s="1"/>
    </row>
    <row r="874" spans="1:10" ht="19.5" customHeight="1">
      <c r="A874" s="5"/>
      <c r="B874" s="2"/>
      <c r="C874" s="3"/>
      <c r="D874" s="10"/>
      <c r="E874" s="4"/>
      <c r="F874" s="114"/>
      <c r="G874" s="114"/>
      <c r="H874" s="5"/>
      <c r="I874" s="1"/>
      <c r="J874" s="1"/>
    </row>
    <row r="875" spans="1:10" ht="19.5" customHeight="1">
      <c r="A875" s="5"/>
      <c r="B875" s="2"/>
      <c r="C875" s="3"/>
      <c r="D875" s="10"/>
      <c r="E875" s="4"/>
      <c r="F875" s="114"/>
      <c r="G875" s="114"/>
      <c r="H875" s="5"/>
      <c r="I875" s="1"/>
      <c r="J875" s="1"/>
    </row>
    <row r="876" spans="1:10" ht="19.5" customHeight="1">
      <c r="A876" s="5"/>
      <c r="B876" s="2"/>
      <c r="C876" s="3"/>
      <c r="D876" s="10"/>
      <c r="E876" s="4"/>
      <c r="F876" s="114"/>
      <c r="G876" s="114"/>
      <c r="H876" s="5"/>
      <c r="I876" s="1"/>
      <c r="J876" s="1"/>
    </row>
    <row r="877" spans="1:10" ht="19.5" customHeight="1">
      <c r="A877" s="5"/>
      <c r="B877" s="2"/>
      <c r="C877" s="3"/>
      <c r="D877" s="10"/>
      <c r="E877" s="4"/>
      <c r="F877" s="114"/>
      <c r="G877" s="114"/>
      <c r="H877" s="5"/>
      <c r="I877" s="1"/>
      <c r="J877" s="1"/>
    </row>
    <row r="878" spans="1:10" ht="19.5" customHeight="1">
      <c r="A878" s="5"/>
      <c r="B878" s="2"/>
      <c r="C878" s="3"/>
      <c r="D878" s="10"/>
      <c r="E878" s="4"/>
      <c r="F878" s="114"/>
      <c r="G878" s="114"/>
      <c r="H878" s="5"/>
      <c r="I878" s="1"/>
      <c r="J878" s="1"/>
    </row>
    <row r="879" spans="1:10" ht="19.5" customHeight="1">
      <c r="A879" s="5"/>
      <c r="B879" s="2"/>
      <c r="C879" s="3"/>
      <c r="D879" s="10"/>
      <c r="E879" s="4"/>
      <c r="F879" s="114"/>
      <c r="G879" s="114"/>
      <c r="H879" s="5"/>
      <c r="I879" s="1"/>
      <c r="J879" s="1"/>
    </row>
    <row r="880" spans="1:10" ht="19.5" customHeight="1">
      <c r="A880" s="5"/>
      <c r="B880" s="2"/>
      <c r="C880" s="3"/>
      <c r="D880" s="10"/>
      <c r="E880" s="4"/>
      <c r="F880" s="114"/>
      <c r="G880" s="114"/>
      <c r="H880" s="5"/>
      <c r="I880" s="1"/>
      <c r="J880" s="1"/>
    </row>
    <row r="881" spans="1:10" ht="19.5" customHeight="1">
      <c r="A881" s="5"/>
      <c r="B881" s="2"/>
      <c r="C881" s="3"/>
      <c r="D881" s="10"/>
      <c r="E881" s="4"/>
      <c r="F881" s="114"/>
      <c r="G881" s="114"/>
      <c r="H881" s="5"/>
      <c r="I881" s="1"/>
      <c r="J881" s="1"/>
    </row>
    <row r="882" spans="1:10" ht="19.5" customHeight="1">
      <c r="A882" s="5"/>
      <c r="B882" s="2"/>
      <c r="C882" s="3"/>
      <c r="D882" s="10"/>
      <c r="E882" s="4"/>
      <c r="F882" s="114"/>
      <c r="G882" s="114"/>
      <c r="H882" s="5"/>
      <c r="I882" s="1"/>
      <c r="J882" s="1"/>
    </row>
    <row r="883" spans="1:10" ht="19.5" customHeight="1">
      <c r="A883" s="5"/>
      <c r="B883" s="2"/>
      <c r="C883" s="3"/>
      <c r="D883" s="10"/>
      <c r="E883" s="4"/>
      <c r="F883" s="114"/>
      <c r="G883" s="114"/>
      <c r="H883" s="5"/>
      <c r="I883" s="1"/>
      <c r="J883" s="1"/>
    </row>
    <row r="884" spans="1:10" ht="19.5" customHeight="1">
      <c r="A884" s="5"/>
      <c r="B884" s="2"/>
      <c r="C884" s="3"/>
      <c r="D884" s="10"/>
      <c r="E884" s="4"/>
      <c r="F884" s="114"/>
      <c r="G884" s="114"/>
      <c r="H884" s="5"/>
      <c r="I884" s="1"/>
      <c r="J884" s="1"/>
    </row>
    <row r="885" spans="1:10" ht="19.5" customHeight="1">
      <c r="A885" s="5"/>
      <c r="B885" s="2"/>
      <c r="C885" s="3"/>
      <c r="D885" s="10"/>
      <c r="E885" s="4"/>
      <c r="F885" s="114"/>
      <c r="G885" s="114"/>
      <c r="H885" s="5"/>
      <c r="I885" s="1"/>
      <c r="J885" s="1"/>
    </row>
    <row r="886" spans="1:10" ht="19.5" customHeight="1">
      <c r="A886" s="5"/>
      <c r="B886" s="2"/>
      <c r="C886" s="3"/>
      <c r="D886" s="10"/>
      <c r="E886" s="4"/>
      <c r="F886" s="114"/>
      <c r="G886" s="114"/>
      <c r="H886" s="5"/>
      <c r="I886" s="1"/>
      <c r="J886" s="1"/>
    </row>
    <row r="887" spans="1:10" ht="19.5" customHeight="1">
      <c r="A887" s="5"/>
      <c r="B887" s="2"/>
      <c r="C887" s="3"/>
      <c r="D887" s="10"/>
      <c r="E887" s="4"/>
      <c r="F887" s="114"/>
      <c r="G887" s="114"/>
      <c r="H887" s="5"/>
      <c r="I887" s="1"/>
      <c r="J887" s="1"/>
    </row>
    <row r="888" spans="1:10" ht="19.5" customHeight="1">
      <c r="A888" s="5"/>
      <c r="B888" s="2"/>
      <c r="C888" s="3"/>
      <c r="D888" s="10"/>
      <c r="E888" s="4"/>
      <c r="F888" s="114"/>
      <c r="G888" s="114"/>
      <c r="H888" s="5"/>
      <c r="I888" s="1"/>
      <c r="J888" s="1"/>
    </row>
    <row r="889" spans="1:10" ht="19.5" customHeight="1">
      <c r="A889" s="5"/>
      <c r="B889" s="2"/>
      <c r="C889" s="3"/>
      <c r="D889" s="10"/>
      <c r="E889" s="4"/>
      <c r="F889" s="114"/>
      <c r="G889" s="114"/>
      <c r="H889" s="5"/>
      <c r="I889" s="1"/>
      <c r="J889" s="1"/>
    </row>
    <row r="890" spans="1:10" ht="19.5" customHeight="1">
      <c r="A890" s="5"/>
      <c r="B890" s="2"/>
      <c r="C890" s="3"/>
      <c r="D890" s="10"/>
      <c r="E890" s="4"/>
      <c r="F890" s="114"/>
      <c r="G890" s="114"/>
      <c r="H890" s="5"/>
      <c r="I890" s="1"/>
      <c r="J890" s="1"/>
    </row>
    <row r="891" spans="1:10" ht="19.5" customHeight="1">
      <c r="A891" s="5"/>
      <c r="B891" s="2"/>
      <c r="C891" s="3"/>
      <c r="D891" s="10"/>
      <c r="E891" s="4"/>
      <c r="F891" s="114"/>
      <c r="G891" s="114"/>
      <c r="H891" s="5"/>
      <c r="I891" s="1"/>
      <c r="J891" s="1"/>
    </row>
    <row r="892" spans="1:10" ht="19.5" customHeight="1">
      <c r="A892" s="5"/>
      <c r="B892" s="2"/>
      <c r="C892" s="3"/>
      <c r="D892" s="10"/>
      <c r="E892" s="4"/>
      <c r="F892" s="114"/>
      <c r="G892" s="114"/>
      <c r="H892" s="5"/>
      <c r="I892" s="1"/>
      <c r="J892" s="1"/>
    </row>
    <row r="893" spans="1:10" ht="19.5" customHeight="1">
      <c r="A893" s="5"/>
      <c r="B893" s="2"/>
      <c r="C893" s="3"/>
      <c r="D893" s="10"/>
      <c r="E893" s="4"/>
      <c r="F893" s="114"/>
      <c r="G893" s="114"/>
      <c r="H893" s="5"/>
      <c r="I893" s="1"/>
      <c r="J893" s="1"/>
    </row>
    <row r="894" spans="1:10" ht="19.5" customHeight="1">
      <c r="A894" s="5"/>
      <c r="B894" s="2"/>
      <c r="C894" s="3"/>
      <c r="D894" s="10"/>
      <c r="E894" s="4"/>
      <c r="F894" s="114"/>
      <c r="G894" s="114"/>
      <c r="H894" s="5"/>
      <c r="I894" s="1"/>
      <c r="J894" s="1"/>
    </row>
    <row r="895" spans="1:10" ht="19.5" customHeight="1">
      <c r="A895" s="5"/>
      <c r="B895" s="2"/>
      <c r="C895" s="3"/>
      <c r="D895" s="10"/>
      <c r="E895" s="4"/>
      <c r="F895" s="114"/>
      <c r="G895" s="114"/>
      <c r="H895" s="5"/>
      <c r="I895" s="1"/>
      <c r="J895" s="1"/>
    </row>
    <row r="896" spans="1:10" ht="19.5" customHeight="1">
      <c r="A896" s="5"/>
      <c r="B896" s="2"/>
      <c r="C896" s="3"/>
      <c r="D896" s="10"/>
      <c r="E896" s="4"/>
      <c r="F896" s="114"/>
      <c r="G896" s="114"/>
      <c r="H896" s="5"/>
      <c r="I896" s="1"/>
      <c r="J896" s="1"/>
    </row>
    <row r="897" spans="1:10" ht="19.5" customHeight="1">
      <c r="A897" s="5"/>
      <c r="B897" s="2"/>
      <c r="C897" s="3"/>
      <c r="D897" s="10"/>
      <c r="E897" s="4"/>
      <c r="F897" s="114"/>
      <c r="G897" s="114"/>
      <c r="H897" s="5"/>
      <c r="I897" s="1"/>
      <c r="J897" s="1"/>
    </row>
    <row r="898" spans="1:10" ht="19.5" customHeight="1">
      <c r="A898" s="5"/>
      <c r="B898" s="2"/>
      <c r="C898" s="3"/>
      <c r="D898" s="10"/>
      <c r="E898" s="4"/>
      <c r="F898" s="114"/>
      <c r="G898" s="114"/>
      <c r="H898" s="5"/>
      <c r="I898" s="1"/>
      <c r="J898" s="1"/>
    </row>
    <row r="899" spans="1:10" ht="19.5" customHeight="1">
      <c r="A899" s="5"/>
      <c r="B899" s="2"/>
      <c r="C899" s="3"/>
      <c r="D899" s="10"/>
      <c r="E899" s="4"/>
      <c r="F899" s="114"/>
      <c r="G899" s="114"/>
      <c r="H899" s="5"/>
      <c r="I899" s="1"/>
      <c r="J899" s="1"/>
    </row>
    <row r="900" spans="1:10" ht="19.5" customHeight="1">
      <c r="A900" s="5"/>
      <c r="B900" s="2"/>
      <c r="C900" s="3"/>
      <c r="D900" s="10"/>
      <c r="E900" s="4"/>
      <c r="F900" s="114"/>
      <c r="G900" s="114"/>
      <c r="H900" s="5"/>
      <c r="I900" s="1"/>
      <c r="J900" s="1"/>
    </row>
    <row r="901" spans="1:10" ht="19.5" customHeight="1">
      <c r="A901" s="5"/>
      <c r="B901" s="2"/>
      <c r="C901" s="3"/>
      <c r="D901" s="10"/>
      <c r="E901" s="4"/>
      <c r="F901" s="114"/>
      <c r="G901" s="114"/>
      <c r="H901" s="5"/>
      <c r="I901" s="1"/>
      <c r="J901" s="1"/>
    </row>
    <row r="902" spans="1:10" ht="19.5" customHeight="1">
      <c r="A902" s="5"/>
      <c r="B902" s="2"/>
      <c r="C902" s="3"/>
      <c r="D902" s="10"/>
      <c r="E902" s="4"/>
      <c r="F902" s="114"/>
      <c r="G902" s="114"/>
      <c r="H902" s="5"/>
      <c r="I902" s="1"/>
      <c r="J902" s="1"/>
    </row>
    <row r="903" spans="1:10" ht="19.5" customHeight="1">
      <c r="A903" s="5"/>
      <c r="B903" s="2"/>
      <c r="C903" s="3"/>
      <c r="D903" s="10"/>
      <c r="E903" s="4"/>
      <c r="F903" s="114"/>
      <c r="G903" s="114"/>
      <c r="H903" s="5"/>
      <c r="I903" s="1"/>
      <c r="J903" s="1"/>
    </row>
    <row r="904" spans="1:10" ht="19.5" customHeight="1">
      <c r="A904" s="5"/>
      <c r="B904" s="2"/>
      <c r="C904" s="3"/>
      <c r="D904" s="10"/>
      <c r="E904" s="4"/>
      <c r="F904" s="114"/>
      <c r="G904" s="114"/>
      <c r="H904" s="5"/>
      <c r="I904" s="1"/>
      <c r="J904" s="1"/>
    </row>
    <row r="905" spans="1:10" ht="19.5" customHeight="1">
      <c r="A905" s="5"/>
      <c r="B905" s="2"/>
      <c r="C905" s="3"/>
      <c r="D905" s="10"/>
      <c r="E905" s="4"/>
      <c r="F905" s="114"/>
      <c r="G905" s="114"/>
      <c r="H905" s="5"/>
      <c r="I905" s="1"/>
      <c r="J905" s="1"/>
    </row>
    <row r="906" spans="1:10" ht="19.5" customHeight="1">
      <c r="A906" s="5"/>
      <c r="B906" s="2"/>
      <c r="C906" s="3"/>
      <c r="D906" s="10"/>
      <c r="E906" s="4"/>
      <c r="F906" s="114"/>
      <c r="G906" s="114"/>
      <c r="H906" s="5"/>
      <c r="I906" s="1"/>
      <c r="J906" s="1"/>
    </row>
    <row r="907" spans="1:10" ht="19.5" customHeight="1">
      <c r="A907" s="5"/>
      <c r="B907" s="2"/>
      <c r="C907" s="3"/>
      <c r="D907" s="10"/>
      <c r="E907" s="4"/>
      <c r="F907" s="114"/>
      <c r="G907" s="114"/>
      <c r="H907" s="5"/>
      <c r="I907" s="1"/>
      <c r="J907" s="1"/>
    </row>
    <row r="908" spans="1:10" ht="19.5" customHeight="1">
      <c r="A908" s="5"/>
      <c r="B908" s="2"/>
      <c r="C908" s="3"/>
      <c r="D908" s="10"/>
      <c r="E908" s="4"/>
      <c r="F908" s="114"/>
      <c r="G908" s="114"/>
      <c r="H908" s="5"/>
      <c r="I908" s="1"/>
      <c r="J908" s="1"/>
    </row>
    <row r="909" spans="1:10" ht="19.5" customHeight="1">
      <c r="A909" s="5"/>
      <c r="B909" s="2"/>
      <c r="C909" s="3"/>
      <c r="D909" s="10"/>
      <c r="E909" s="4"/>
      <c r="F909" s="114"/>
      <c r="G909" s="114"/>
      <c r="H909" s="5"/>
      <c r="I909" s="1"/>
      <c r="J909" s="1"/>
    </row>
    <row r="910" spans="1:10" ht="19.5" customHeight="1">
      <c r="A910" s="5"/>
      <c r="B910" s="2"/>
      <c r="C910" s="3"/>
      <c r="D910" s="10"/>
      <c r="E910" s="4"/>
      <c r="F910" s="114"/>
      <c r="G910" s="114"/>
      <c r="H910" s="5"/>
      <c r="I910" s="1"/>
      <c r="J910" s="1"/>
    </row>
    <row r="911" spans="1:10" ht="19.5" customHeight="1">
      <c r="A911" s="5"/>
      <c r="B911" s="2"/>
      <c r="C911" s="3"/>
      <c r="D911" s="10"/>
      <c r="E911" s="4"/>
      <c r="F911" s="114"/>
      <c r="G911" s="114"/>
      <c r="H911" s="5"/>
      <c r="I911" s="1"/>
      <c r="J911" s="1"/>
    </row>
    <row r="912" spans="1:10" ht="19.5" customHeight="1">
      <c r="A912" s="5"/>
      <c r="B912" s="2"/>
      <c r="C912" s="3"/>
      <c r="D912" s="10"/>
      <c r="E912" s="4"/>
      <c r="F912" s="114"/>
      <c r="G912" s="114"/>
      <c r="H912" s="5"/>
      <c r="I912" s="1"/>
      <c r="J912" s="1"/>
    </row>
    <row r="913" spans="1:10" ht="19.5" customHeight="1">
      <c r="A913" s="5"/>
      <c r="B913" s="2"/>
      <c r="C913" s="3"/>
      <c r="D913" s="10"/>
      <c r="E913" s="4"/>
      <c r="F913" s="114"/>
      <c r="G913" s="114"/>
      <c r="H913" s="5"/>
      <c r="I913" s="1"/>
      <c r="J913" s="1"/>
    </row>
    <row r="914" spans="1:10" ht="19.5" customHeight="1">
      <c r="A914" s="5"/>
      <c r="B914" s="2"/>
      <c r="C914" s="3"/>
      <c r="D914" s="10"/>
      <c r="E914" s="4"/>
      <c r="F914" s="114"/>
      <c r="G914" s="114"/>
      <c r="H914" s="5"/>
      <c r="I914" s="1"/>
      <c r="J914" s="1"/>
    </row>
    <row r="915" spans="1:10" ht="19.5" customHeight="1">
      <c r="A915" s="5"/>
      <c r="B915" s="2"/>
      <c r="C915" s="3"/>
      <c r="D915" s="10"/>
      <c r="E915" s="4"/>
      <c r="F915" s="114"/>
      <c r="G915" s="114"/>
      <c r="H915" s="5"/>
      <c r="I915" s="1"/>
      <c r="J915" s="1"/>
    </row>
    <row r="916" spans="1:10" ht="19.5" customHeight="1">
      <c r="A916" s="5"/>
      <c r="B916" s="2"/>
      <c r="C916" s="3"/>
      <c r="D916" s="10"/>
      <c r="E916" s="4"/>
      <c r="F916" s="114"/>
      <c r="G916" s="114"/>
      <c r="H916" s="5"/>
      <c r="I916" s="1"/>
      <c r="J916" s="1"/>
    </row>
    <row r="917" spans="1:10" ht="19.5" customHeight="1">
      <c r="A917" s="5"/>
      <c r="B917" s="2"/>
      <c r="C917" s="3"/>
      <c r="D917" s="10"/>
      <c r="E917" s="4"/>
      <c r="F917" s="114"/>
      <c r="G917" s="114"/>
      <c r="H917" s="5"/>
      <c r="I917" s="1"/>
      <c r="J917" s="1"/>
    </row>
    <row r="918" spans="1:10" ht="19.5" customHeight="1">
      <c r="A918" s="5"/>
      <c r="B918" s="2"/>
      <c r="C918" s="3"/>
      <c r="D918" s="10"/>
      <c r="E918" s="4"/>
      <c r="F918" s="114"/>
      <c r="G918" s="114"/>
      <c r="H918" s="5"/>
      <c r="I918" s="1"/>
      <c r="J918" s="1"/>
    </row>
    <row r="919" spans="1:10" ht="19.5" customHeight="1">
      <c r="A919" s="5"/>
      <c r="B919" s="2"/>
      <c r="C919" s="3"/>
      <c r="D919" s="10"/>
      <c r="E919" s="4"/>
      <c r="F919" s="114"/>
      <c r="G919" s="114"/>
      <c r="H919" s="5"/>
      <c r="I919" s="1"/>
      <c r="J919" s="1"/>
    </row>
    <row r="920" spans="1:10" ht="19.5" customHeight="1">
      <c r="A920" s="5"/>
      <c r="B920" s="2"/>
      <c r="C920" s="3"/>
      <c r="D920" s="10"/>
      <c r="E920" s="4"/>
      <c r="F920" s="114"/>
      <c r="G920" s="114"/>
      <c r="H920" s="5"/>
      <c r="I920" s="1"/>
      <c r="J920" s="1"/>
    </row>
    <row r="921" spans="1:10" ht="19.5" customHeight="1">
      <c r="A921" s="5"/>
      <c r="B921" s="2"/>
      <c r="C921" s="3"/>
      <c r="D921" s="10"/>
      <c r="E921" s="4"/>
      <c r="F921" s="114"/>
      <c r="G921" s="114"/>
      <c r="H921" s="5"/>
      <c r="I921" s="1"/>
      <c r="J921" s="1"/>
    </row>
    <row r="922" spans="1:10" ht="19.5" customHeight="1">
      <c r="A922" s="5"/>
      <c r="B922" s="2"/>
      <c r="C922" s="3"/>
      <c r="D922" s="10"/>
      <c r="E922" s="4"/>
      <c r="F922" s="114"/>
      <c r="G922" s="114"/>
      <c r="H922" s="5"/>
      <c r="I922" s="1"/>
      <c r="J922" s="1"/>
    </row>
    <row r="923" spans="1:10" ht="19.5" customHeight="1">
      <c r="A923" s="5"/>
      <c r="B923" s="2"/>
      <c r="C923" s="3"/>
      <c r="D923" s="10"/>
      <c r="E923" s="4"/>
      <c r="F923" s="114"/>
      <c r="G923" s="114"/>
      <c r="H923" s="5"/>
      <c r="I923" s="1"/>
      <c r="J923" s="1"/>
    </row>
    <row r="924" spans="1:10" ht="19.5" customHeight="1">
      <c r="A924" s="5"/>
      <c r="B924" s="2"/>
      <c r="C924" s="3"/>
      <c r="D924" s="10"/>
      <c r="E924" s="4"/>
      <c r="F924" s="114"/>
      <c r="G924" s="114"/>
      <c r="H924" s="5"/>
      <c r="I924" s="1"/>
      <c r="J924" s="1"/>
    </row>
    <row r="925" spans="1:10" ht="19.5" customHeight="1">
      <c r="A925" s="5"/>
      <c r="B925" s="2"/>
      <c r="C925" s="3"/>
      <c r="D925" s="10"/>
      <c r="E925" s="4"/>
      <c r="F925" s="114"/>
      <c r="G925" s="114"/>
      <c r="H925" s="5"/>
      <c r="I925" s="1"/>
      <c r="J925" s="1"/>
    </row>
    <row r="926" spans="1:10" ht="19.5" customHeight="1">
      <c r="A926" s="5"/>
      <c r="B926" s="2"/>
      <c r="C926" s="3"/>
      <c r="D926" s="10"/>
      <c r="E926" s="4"/>
      <c r="F926" s="114"/>
      <c r="G926" s="114"/>
      <c r="H926" s="5"/>
      <c r="I926" s="1"/>
      <c r="J926" s="1"/>
    </row>
    <row r="927" spans="1:10" ht="19.5" customHeight="1">
      <c r="A927" s="5"/>
      <c r="B927" s="2"/>
      <c r="C927" s="3"/>
      <c r="D927" s="10"/>
      <c r="E927" s="4"/>
      <c r="F927" s="114"/>
      <c r="G927" s="114"/>
      <c r="H927" s="5"/>
      <c r="I927" s="1"/>
      <c r="J927" s="1"/>
    </row>
    <row r="928" spans="1:10" ht="19.5" customHeight="1">
      <c r="A928" s="5"/>
      <c r="B928" s="2"/>
      <c r="C928" s="3"/>
      <c r="D928" s="10"/>
      <c r="E928" s="4"/>
      <c r="F928" s="114"/>
      <c r="G928" s="114"/>
      <c r="H928" s="5"/>
      <c r="I928" s="1"/>
      <c r="J928" s="1"/>
    </row>
    <row r="929" spans="1:10" ht="19.5" customHeight="1">
      <c r="A929" s="5"/>
      <c r="B929" s="2"/>
      <c r="C929" s="3"/>
      <c r="D929" s="10"/>
      <c r="E929" s="4"/>
      <c r="F929" s="114"/>
      <c r="G929" s="114"/>
      <c r="H929" s="5"/>
      <c r="I929" s="1"/>
      <c r="J929" s="1"/>
    </row>
    <row r="930" spans="1:10" ht="19.5" customHeight="1">
      <c r="A930" s="5"/>
      <c r="B930" s="2"/>
      <c r="C930" s="3"/>
      <c r="D930" s="10"/>
      <c r="E930" s="4"/>
      <c r="F930" s="114"/>
      <c r="G930" s="114"/>
      <c r="H930" s="5"/>
      <c r="I930" s="1"/>
      <c r="J930" s="1"/>
    </row>
    <row r="931" spans="1:10" ht="19.5" customHeight="1">
      <c r="A931" s="5"/>
      <c r="B931" s="2"/>
      <c r="C931" s="3"/>
      <c r="D931" s="10"/>
      <c r="E931" s="4"/>
      <c r="F931" s="114"/>
      <c r="G931" s="114"/>
      <c r="H931" s="5"/>
      <c r="I931" s="1"/>
      <c r="J931" s="1"/>
    </row>
    <row r="932" spans="1:10" ht="19.5" customHeight="1">
      <c r="A932" s="5"/>
      <c r="B932" s="2"/>
      <c r="C932" s="3"/>
      <c r="D932" s="10"/>
      <c r="E932" s="4"/>
      <c r="F932" s="114"/>
      <c r="G932" s="114"/>
      <c r="H932" s="5"/>
      <c r="I932" s="1"/>
      <c r="J932" s="1"/>
    </row>
    <row r="933" spans="1:10" ht="19.5" customHeight="1">
      <c r="A933" s="5"/>
      <c r="B933" s="2"/>
      <c r="C933" s="3"/>
      <c r="D933" s="10"/>
      <c r="E933" s="4"/>
      <c r="F933" s="114"/>
      <c r="G933" s="114"/>
      <c r="H933" s="5"/>
      <c r="I933" s="1"/>
      <c r="J933" s="1"/>
    </row>
    <row r="934" spans="1:10" ht="19.5" customHeight="1">
      <c r="A934" s="5"/>
      <c r="B934" s="2"/>
      <c r="C934" s="3"/>
      <c r="D934" s="10"/>
      <c r="E934" s="4"/>
      <c r="F934" s="114"/>
      <c r="G934" s="114"/>
      <c r="H934" s="5"/>
      <c r="I934" s="1"/>
      <c r="J934" s="1"/>
    </row>
    <row r="935" spans="1:10" ht="19.5" customHeight="1">
      <c r="A935" s="5"/>
      <c r="B935" s="2"/>
      <c r="C935" s="3"/>
      <c r="D935" s="10"/>
      <c r="E935" s="4"/>
      <c r="F935" s="114"/>
      <c r="G935" s="114"/>
      <c r="H935" s="5"/>
      <c r="I935" s="1"/>
      <c r="J935" s="1"/>
    </row>
    <row r="936" spans="1:10" ht="19.5" customHeight="1">
      <c r="A936" s="5"/>
      <c r="B936" s="2"/>
      <c r="C936" s="3"/>
      <c r="D936" s="10"/>
      <c r="E936" s="4"/>
      <c r="F936" s="114"/>
      <c r="G936" s="114"/>
      <c r="H936" s="5"/>
      <c r="I936" s="1"/>
      <c r="J936" s="1"/>
    </row>
    <row r="937" spans="1:10" ht="19.5" customHeight="1">
      <c r="A937" s="5"/>
      <c r="B937" s="2"/>
      <c r="C937" s="3"/>
      <c r="D937" s="10"/>
      <c r="E937" s="4"/>
      <c r="F937" s="114"/>
      <c r="G937" s="114"/>
      <c r="H937" s="5"/>
      <c r="I937" s="1"/>
      <c r="J937" s="1"/>
    </row>
    <row r="938" spans="1:10" ht="19.5" customHeight="1">
      <c r="A938" s="5"/>
      <c r="B938" s="2"/>
      <c r="C938" s="3"/>
      <c r="D938" s="10"/>
      <c r="E938" s="4"/>
      <c r="F938" s="114"/>
      <c r="G938" s="114"/>
      <c r="H938" s="5"/>
      <c r="I938" s="1"/>
      <c r="J938" s="1"/>
    </row>
    <row r="939" spans="1:10" ht="19.5" customHeight="1">
      <c r="A939" s="5"/>
      <c r="B939" s="2"/>
      <c r="C939" s="3"/>
      <c r="D939" s="10"/>
      <c r="E939" s="4"/>
      <c r="F939" s="114"/>
      <c r="G939" s="114"/>
      <c r="H939" s="5"/>
      <c r="I939" s="1"/>
      <c r="J939" s="1"/>
    </row>
    <row r="940" spans="1:10" ht="19.5" customHeight="1">
      <c r="A940" s="5"/>
      <c r="B940" s="2"/>
      <c r="C940" s="3"/>
      <c r="D940" s="10"/>
      <c r="E940" s="4"/>
      <c r="F940" s="114"/>
      <c r="G940" s="114"/>
      <c r="H940" s="5"/>
      <c r="I940" s="1"/>
      <c r="J940" s="1"/>
    </row>
    <row r="941" spans="1:10" ht="19.5" customHeight="1">
      <c r="A941" s="5"/>
      <c r="B941" s="2"/>
      <c r="C941" s="3"/>
      <c r="D941" s="10"/>
      <c r="E941" s="4"/>
      <c r="F941" s="114"/>
      <c r="G941" s="114"/>
      <c r="H941" s="5"/>
      <c r="I941" s="1"/>
      <c r="J941" s="1"/>
    </row>
    <row r="942" spans="1:10" ht="19.5" customHeight="1">
      <c r="A942" s="5"/>
      <c r="B942" s="2"/>
      <c r="C942" s="3"/>
      <c r="D942" s="10"/>
      <c r="E942" s="4"/>
      <c r="F942" s="114"/>
      <c r="G942" s="114"/>
      <c r="H942" s="5"/>
      <c r="I942" s="1"/>
      <c r="J942" s="1"/>
    </row>
    <row r="943" spans="1:10" ht="19.5" customHeight="1">
      <c r="A943" s="5"/>
      <c r="B943" s="2"/>
      <c r="C943" s="3"/>
      <c r="D943" s="10"/>
      <c r="E943" s="4"/>
      <c r="F943" s="114"/>
      <c r="G943" s="114"/>
      <c r="H943" s="5"/>
      <c r="I943" s="1"/>
      <c r="J943" s="1"/>
    </row>
    <row r="944" spans="1:10" ht="19.5" customHeight="1">
      <c r="A944" s="5"/>
      <c r="B944" s="2"/>
      <c r="C944" s="3"/>
      <c r="D944" s="10"/>
      <c r="E944" s="4"/>
      <c r="F944" s="114"/>
      <c r="G944" s="114"/>
      <c r="H944" s="5"/>
      <c r="I944" s="1"/>
      <c r="J944" s="1"/>
    </row>
    <row r="945" spans="1:10" ht="19.5" customHeight="1">
      <c r="A945" s="5"/>
      <c r="B945" s="2"/>
      <c r="C945" s="3"/>
      <c r="D945" s="10"/>
      <c r="E945" s="4"/>
      <c r="F945" s="114"/>
      <c r="G945" s="114"/>
      <c r="H945" s="5"/>
      <c r="I945" s="1"/>
      <c r="J945" s="1"/>
    </row>
    <row r="946" spans="1:10" ht="19.5" customHeight="1">
      <c r="A946" s="5"/>
      <c r="B946" s="2"/>
      <c r="C946" s="3"/>
      <c r="D946" s="10"/>
      <c r="E946" s="4"/>
      <c r="F946" s="114"/>
      <c r="G946" s="114"/>
      <c r="H946" s="5"/>
      <c r="I946" s="1"/>
      <c r="J946" s="1"/>
    </row>
    <row r="947" spans="1:10" ht="19.5" customHeight="1">
      <c r="A947" s="5"/>
      <c r="B947" s="2"/>
      <c r="C947" s="3"/>
      <c r="D947" s="10"/>
      <c r="E947" s="4"/>
      <c r="F947" s="114"/>
      <c r="G947" s="114"/>
      <c r="H947" s="5"/>
      <c r="I947" s="1"/>
      <c r="J947" s="1"/>
    </row>
    <row r="948" spans="1:10" ht="19.5" customHeight="1">
      <c r="A948" s="5"/>
      <c r="B948" s="2"/>
      <c r="C948" s="3"/>
      <c r="D948" s="10"/>
      <c r="E948" s="4"/>
      <c r="F948" s="114"/>
      <c r="G948" s="114"/>
      <c r="H948" s="5"/>
      <c r="I948" s="1"/>
      <c r="J948" s="1"/>
    </row>
    <row r="949" spans="1:10" ht="19.5" customHeight="1">
      <c r="A949" s="5"/>
      <c r="B949" s="2"/>
      <c r="C949" s="3"/>
      <c r="D949" s="10"/>
      <c r="E949" s="4"/>
      <c r="F949" s="114"/>
      <c r="G949" s="114"/>
      <c r="H949" s="5"/>
      <c r="I949" s="1"/>
      <c r="J949" s="1"/>
    </row>
    <row r="950" spans="1:10" ht="19.5" customHeight="1">
      <c r="A950" s="5"/>
      <c r="B950" s="2"/>
      <c r="C950" s="3"/>
      <c r="D950" s="10"/>
      <c r="E950" s="4"/>
      <c r="F950" s="114"/>
      <c r="G950" s="114"/>
      <c r="H950" s="5"/>
      <c r="I950" s="1"/>
      <c r="J950" s="1"/>
    </row>
    <row r="951" spans="1:10" ht="19.5" customHeight="1">
      <c r="A951" s="5"/>
      <c r="B951" s="2"/>
      <c r="C951" s="3"/>
      <c r="D951" s="10"/>
      <c r="E951" s="4"/>
      <c r="F951" s="114"/>
      <c r="G951" s="114"/>
      <c r="H951" s="5"/>
      <c r="I951" s="1"/>
      <c r="J951" s="1"/>
    </row>
    <row r="952" spans="1:10" ht="19.5" customHeight="1">
      <c r="A952" s="5"/>
      <c r="B952" s="2"/>
      <c r="C952" s="3"/>
      <c r="D952" s="10"/>
      <c r="E952" s="4"/>
      <c r="F952" s="114"/>
      <c r="G952" s="114"/>
      <c r="H952" s="5"/>
      <c r="I952" s="1"/>
      <c r="J952" s="1"/>
    </row>
    <row r="953" spans="1:10" ht="19.5" customHeight="1">
      <c r="A953" s="5"/>
      <c r="B953" s="2"/>
      <c r="C953" s="3"/>
      <c r="D953" s="10"/>
      <c r="E953" s="4"/>
      <c r="F953" s="114"/>
      <c r="G953" s="114"/>
      <c r="H953" s="5"/>
      <c r="I953" s="1"/>
      <c r="J953" s="1"/>
    </row>
    <row r="954" spans="1:10" ht="19.5" customHeight="1">
      <c r="A954" s="5"/>
      <c r="B954" s="2"/>
      <c r="C954" s="3"/>
      <c r="D954" s="10"/>
      <c r="E954" s="4"/>
      <c r="F954" s="114"/>
      <c r="G954" s="114"/>
      <c r="H954" s="5"/>
      <c r="I954" s="1"/>
      <c r="J954" s="1"/>
    </row>
    <row r="955" spans="1:10" ht="19.5" customHeight="1">
      <c r="A955" s="5"/>
      <c r="B955" s="2"/>
      <c r="C955" s="3"/>
      <c r="D955" s="10"/>
      <c r="E955" s="4"/>
      <c r="F955" s="114"/>
      <c r="G955" s="114"/>
      <c r="H955" s="5"/>
      <c r="I955" s="1"/>
      <c r="J955" s="1"/>
    </row>
    <row r="956" spans="1:10" ht="19.5" customHeight="1">
      <c r="A956" s="5"/>
      <c r="B956" s="2"/>
      <c r="C956" s="3"/>
      <c r="D956" s="10"/>
      <c r="E956" s="4"/>
      <c r="F956" s="114"/>
      <c r="G956" s="114"/>
      <c r="H956" s="5"/>
      <c r="I956" s="1"/>
      <c r="J956" s="1"/>
    </row>
    <row r="957" spans="1:10" ht="19.5" customHeight="1">
      <c r="A957" s="5"/>
      <c r="B957" s="2"/>
      <c r="C957" s="3"/>
      <c r="D957" s="10"/>
      <c r="E957" s="4"/>
      <c r="F957" s="114"/>
      <c r="G957" s="114"/>
      <c r="H957" s="5"/>
      <c r="I957" s="1"/>
      <c r="J957" s="1"/>
    </row>
    <row r="958" spans="1:10" ht="19.5" customHeight="1">
      <c r="A958" s="5"/>
      <c r="B958" s="2"/>
      <c r="C958" s="3"/>
      <c r="D958" s="10"/>
      <c r="E958" s="4"/>
      <c r="F958" s="114"/>
      <c r="G958" s="114"/>
      <c r="H958" s="5"/>
      <c r="I958" s="1"/>
      <c r="J958" s="1"/>
    </row>
    <row r="959" spans="1:10" ht="19.5" customHeight="1">
      <c r="A959" s="5"/>
      <c r="B959" s="2"/>
      <c r="C959" s="3"/>
      <c r="D959" s="10"/>
      <c r="E959" s="4"/>
      <c r="F959" s="114"/>
      <c r="G959" s="114"/>
      <c r="H959" s="5"/>
      <c r="I959" s="1"/>
      <c r="J959" s="1"/>
    </row>
    <row r="960" spans="1:10" ht="19.5" customHeight="1">
      <c r="A960" s="5"/>
      <c r="B960" s="2"/>
      <c r="C960" s="3"/>
      <c r="D960" s="10"/>
      <c r="E960" s="4"/>
      <c r="F960" s="114"/>
      <c r="G960" s="114"/>
      <c r="H960" s="5"/>
      <c r="I960" s="1"/>
      <c r="J960" s="1"/>
    </row>
    <row r="961" spans="1:10" ht="19.5" customHeight="1">
      <c r="A961" s="5"/>
      <c r="B961" s="2"/>
      <c r="C961" s="3"/>
      <c r="D961" s="10"/>
      <c r="E961" s="4"/>
      <c r="F961" s="114"/>
      <c r="G961" s="114"/>
      <c r="H961" s="5"/>
      <c r="I961" s="1"/>
      <c r="J961" s="1"/>
    </row>
    <row r="962" spans="1:10" ht="19.5" customHeight="1">
      <c r="A962" s="5"/>
      <c r="B962" s="2"/>
      <c r="C962" s="3"/>
      <c r="D962" s="10"/>
      <c r="E962" s="4"/>
      <c r="F962" s="114"/>
      <c r="G962" s="114"/>
      <c r="H962" s="5"/>
      <c r="I962" s="1"/>
      <c r="J962" s="1"/>
    </row>
    <row r="963" spans="1:10" ht="19.5" customHeight="1">
      <c r="A963" s="5"/>
      <c r="B963" s="2"/>
      <c r="C963" s="3"/>
      <c r="D963" s="10"/>
      <c r="E963" s="4"/>
      <c r="F963" s="114"/>
      <c r="G963" s="114"/>
      <c r="H963" s="5"/>
      <c r="I963" s="1"/>
      <c r="J963" s="1"/>
    </row>
    <row r="964" spans="1:10" ht="19.5" customHeight="1">
      <c r="A964" s="5"/>
      <c r="B964" s="2"/>
      <c r="C964" s="3"/>
      <c r="D964" s="10"/>
      <c r="E964" s="4"/>
      <c r="F964" s="114"/>
      <c r="G964" s="114"/>
      <c r="H964" s="5"/>
      <c r="I964" s="1"/>
      <c r="J964" s="1"/>
    </row>
    <row r="965" spans="1:10" ht="19.5" customHeight="1">
      <c r="A965" s="5"/>
      <c r="B965" s="2"/>
      <c r="C965" s="3"/>
      <c r="D965" s="10"/>
      <c r="E965" s="4"/>
      <c r="F965" s="114"/>
      <c r="G965" s="114"/>
      <c r="H965" s="5"/>
      <c r="I965" s="1"/>
      <c r="J965" s="1"/>
    </row>
    <row r="966" spans="1:10" ht="19.5" customHeight="1">
      <c r="A966" s="5"/>
      <c r="B966" s="2"/>
      <c r="C966" s="3"/>
      <c r="D966" s="10"/>
      <c r="E966" s="4"/>
      <c r="F966" s="114"/>
      <c r="G966" s="114"/>
      <c r="H966" s="5"/>
      <c r="I966" s="1"/>
      <c r="J966" s="1"/>
    </row>
    <row r="967" spans="1:10" ht="19.5" customHeight="1">
      <c r="A967" s="5"/>
      <c r="B967" s="2"/>
      <c r="C967" s="3"/>
      <c r="D967" s="10"/>
      <c r="E967" s="4"/>
      <c r="F967" s="114"/>
      <c r="G967" s="114"/>
      <c r="H967" s="5"/>
      <c r="I967" s="1"/>
      <c r="J967" s="1"/>
    </row>
    <row r="968" spans="1:10" ht="19.5" customHeight="1">
      <c r="A968" s="5"/>
      <c r="B968" s="2"/>
      <c r="C968" s="3"/>
      <c r="D968" s="10"/>
      <c r="E968" s="4"/>
      <c r="F968" s="114"/>
      <c r="G968" s="114"/>
      <c r="H968" s="5"/>
      <c r="I968" s="1"/>
      <c r="J968" s="1"/>
    </row>
    <row r="969" spans="1:10" ht="19.5" customHeight="1">
      <c r="A969" s="5"/>
      <c r="B969" s="2"/>
      <c r="C969" s="3"/>
      <c r="D969" s="10"/>
      <c r="E969" s="4"/>
      <c r="F969" s="114"/>
      <c r="G969" s="114"/>
      <c r="H969" s="5"/>
      <c r="I969" s="1"/>
      <c r="J969" s="1"/>
    </row>
    <row r="970" spans="1:10" ht="19.5" customHeight="1">
      <c r="A970" s="5"/>
      <c r="B970" s="2"/>
      <c r="C970" s="3"/>
      <c r="D970" s="10"/>
      <c r="E970" s="4"/>
      <c r="F970" s="114"/>
      <c r="G970" s="114"/>
      <c r="H970" s="5"/>
      <c r="I970" s="1"/>
      <c r="J970" s="1"/>
    </row>
    <row r="971" spans="1:10" ht="19.5" customHeight="1">
      <c r="A971" s="5"/>
      <c r="B971" s="2"/>
      <c r="C971" s="3"/>
      <c r="D971" s="10"/>
      <c r="E971" s="4"/>
      <c r="F971" s="114"/>
      <c r="G971" s="114"/>
      <c r="H971" s="5"/>
      <c r="I971" s="1"/>
      <c r="J971" s="1"/>
    </row>
    <row r="972" spans="1:10" ht="19.5" customHeight="1">
      <c r="A972" s="5"/>
      <c r="B972" s="2"/>
      <c r="C972" s="3"/>
      <c r="D972" s="10"/>
      <c r="E972" s="4"/>
      <c r="F972" s="114"/>
      <c r="G972" s="114"/>
      <c r="H972" s="5"/>
      <c r="I972" s="1"/>
      <c r="J972" s="1"/>
    </row>
    <row r="973" spans="1:10" ht="19.5" customHeight="1">
      <c r="A973" s="5"/>
      <c r="B973" s="2"/>
      <c r="C973" s="3"/>
      <c r="D973" s="10"/>
      <c r="E973" s="4"/>
      <c r="F973" s="114"/>
      <c r="G973" s="114"/>
      <c r="H973" s="5"/>
      <c r="I973" s="1"/>
      <c r="J973" s="1"/>
    </row>
    <row r="974" spans="1:10" ht="19.5" customHeight="1">
      <c r="A974" s="5"/>
      <c r="B974" s="2"/>
      <c r="C974" s="3"/>
      <c r="D974" s="10"/>
      <c r="E974" s="4"/>
      <c r="F974" s="114"/>
      <c r="G974" s="114"/>
      <c r="H974" s="5"/>
      <c r="I974" s="1"/>
      <c r="J974" s="1"/>
    </row>
    <row r="975" spans="1:10" ht="19.5" customHeight="1">
      <c r="A975" s="5"/>
      <c r="B975" s="2"/>
      <c r="C975" s="3"/>
      <c r="D975" s="10"/>
      <c r="E975" s="4"/>
      <c r="F975" s="114"/>
      <c r="G975" s="114"/>
      <c r="H975" s="5"/>
      <c r="I975" s="1"/>
      <c r="J975" s="1"/>
    </row>
    <row r="976" spans="1:10" ht="19.5" customHeight="1">
      <c r="A976" s="5"/>
      <c r="B976" s="2"/>
      <c r="C976" s="3"/>
      <c r="D976" s="10"/>
      <c r="E976" s="4"/>
      <c r="F976" s="114"/>
      <c r="G976" s="114"/>
      <c r="H976" s="5"/>
      <c r="I976" s="1"/>
      <c r="J976" s="1"/>
    </row>
    <row r="977" spans="1:10" ht="19.5" customHeight="1">
      <c r="A977" s="5"/>
      <c r="B977" s="2"/>
      <c r="C977" s="3"/>
      <c r="D977" s="10"/>
      <c r="E977" s="4"/>
      <c r="F977" s="114"/>
      <c r="G977" s="114"/>
      <c r="H977" s="5"/>
      <c r="I977" s="1"/>
      <c r="J977" s="1"/>
    </row>
    <row r="978" spans="1:10" ht="19.5" customHeight="1">
      <c r="A978" s="5"/>
      <c r="B978" s="2"/>
      <c r="C978" s="3"/>
      <c r="D978" s="10"/>
      <c r="E978" s="4"/>
      <c r="F978" s="114"/>
      <c r="G978" s="114"/>
      <c r="H978" s="5"/>
      <c r="I978" s="1"/>
      <c r="J978" s="1"/>
    </row>
    <row r="979" spans="1:10" ht="19.5" customHeight="1">
      <c r="A979" s="5"/>
      <c r="B979" s="2"/>
      <c r="C979" s="3"/>
      <c r="D979" s="10"/>
      <c r="E979" s="4"/>
      <c r="F979" s="114"/>
      <c r="G979" s="114"/>
      <c r="H979" s="5"/>
      <c r="I979" s="1"/>
      <c r="J979" s="1"/>
    </row>
    <row r="980" spans="1:10" ht="19.5" customHeight="1">
      <c r="A980" s="5"/>
      <c r="B980" s="2"/>
      <c r="C980" s="3"/>
      <c r="D980" s="10"/>
      <c r="E980" s="4"/>
      <c r="F980" s="114"/>
      <c r="G980" s="114"/>
      <c r="H980" s="5"/>
      <c r="I980" s="1"/>
      <c r="J980" s="1"/>
    </row>
    <row r="981" spans="1:10" ht="19.5" customHeight="1">
      <c r="A981" s="5"/>
      <c r="B981" s="2"/>
      <c r="C981" s="3"/>
      <c r="D981" s="10"/>
      <c r="E981" s="4"/>
      <c r="F981" s="114"/>
      <c r="G981" s="114"/>
      <c r="H981" s="5"/>
      <c r="I981" s="1"/>
      <c r="J981" s="1"/>
    </row>
    <row r="982" spans="1:10" ht="19.5" customHeight="1">
      <c r="A982" s="5"/>
      <c r="B982" s="2"/>
      <c r="C982" s="3"/>
      <c r="D982" s="10"/>
      <c r="E982" s="4"/>
      <c r="F982" s="114"/>
      <c r="G982" s="114"/>
      <c r="H982" s="5"/>
      <c r="I982" s="1"/>
      <c r="J982" s="1"/>
    </row>
    <row r="983" spans="1:10" ht="19.5" customHeight="1">
      <c r="A983" s="5"/>
      <c r="B983" s="2"/>
      <c r="C983" s="3"/>
      <c r="D983" s="10"/>
      <c r="E983" s="4"/>
      <c r="F983" s="114"/>
      <c r="G983" s="114"/>
      <c r="H983" s="5"/>
      <c r="I983" s="1"/>
      <c r="J983" s="1"/>
    </row>
    <row r="984" spans="1:10" ht="19.5" customHeight="1">
      <c r="A984" s="5"/>
      <c r="B984" s="2"/>
      <c r="C984" s="3"/>
      <c r="D984" s="10"/>
      <c r="E984" s="4"/>
      <c r="F984" s="114"/>
      <c r="G984" s="114"/>
      <c r="H984" s="5"/>
      <c r="I984" s="1"/>
      <c r="J984" s="1"/>
    </row>
    <row r="985" spans="1:10" ht="19.5" customHeight="1">
      <c r="A985" s="5"/>
      <c r="B985" s="2"/>
      <c r="C985" s="3"/>
      <c r="D985" s="10"/>
      <c r="E985" s="4"/>
      <c r="F985" s="114"/>
      <c r="G985" s="114"/>
      <c r="H985" s="5"/>
      <c r="I985" s="1"/>
      <c r="J985" s="1"/>
    </row>
    <row r="986" spans="1:10" ht="19.5" customHeight="1">
      <c r="A986" s="5"/>
      <c r="B986" s="2"/>
      <c r="C986" s="3"/>
      <c r="D986" s="10"/>
      <c r="E986" s="4"/>
      <c r="F986" s="114"/>
      <c r="G986" s="114"/>
      <c r="H986" s="5"/>
      <c r="I986" s="1"/>
      <c r="J986" s="1"/>
    </row>
    <row r="987" spans="1:10" ht="19.5" customHeight="1">
      <c r="A987" s="5"/>
      <c r="B987" s="2"/>
      <c r="C987" s="3"/>
      <c r="D987" s="10"/>
      <c r="E987" s="4"/>
      <c r="F987" s="114"/>
      <c r="G987" s="114"/>
      <c r="H987" s="5"/>
      <c r="I987" s="1"/>
      <c r="J987" s="1"/>
    </row>
    <row r="988" spans="1:10" ht="19.5" customHeight="1">
      <c r="A988" s="5"/>
      <c r="B988" s="2"/>
      <c r="C988" s="3"/>
      <c r="D988" s="10"/>
      <c r="E988" s="4"/>
      <c r="F988" s="114"/>
      <c r="G988" s="114"/>
      <c r="H988" s="5"/>
      <c r="I988" s="1"/>
      <c r="J988" s="1"/>
    </row>
    <row r="989" spans="1:10" ht="19.5" customHeight="1">
      <c r="A989" s="5"/>
      <c r="B989" s="2"/>
      <c r="C989" s="3"/>
      <c r="D989" s="10"/>
      <c r="E989" s="4"/>
      <c r="F989" s="114"/>
      <c r="G989" s="114"/>
      <c r="H989" s="5"/>
      <c r="I989" s="1"/>
      <c r="J989" s="1"/>
    </row>
    <row r="990" spans="1:10" ht="19.5" customHeight="1">
      <c r="A990" s="5"/>
      <c r="B990" s="2"/>
      <c r="C990" s="3"/>
      <c r="D990" s="10"/>
      <c r="E990" s="4"/>
      <c r="F990" s="114"/>
      <c r="G990" s="114"/>
      <c r="H990" s="5"/>
      <c r="I990" s="1"/>
      <c r="J990" s="1"/>
    </row>
    <row r="991" spans="1:10" ht="19.5" customHeight="1">
      <c r="A991" s="5"/>
      <c r="B991" s="2"/>
      <c r="C991" s="3"/>
      <c r="D991" s="10"/>
      <c r="E991" s="4"/>
      <c r="F991" s="114"/>
      <c r="G991" s="114"/>
      <c r="H991" s="5"/>
      <c r="I991" s="1"/>
      <c r="J991" s="1"/>
    </row>
    <row r="992" spans="1:10" ht="19.5" customHeight="1">
      <c r="A992" s="5"/>
      <c r="B992" s="2"/>
      <c r="C992" s="3"/>
      <c r="D992" s="10"/>
      <c r="E992" s="4"/>
      <c r="F992" s="114"/>
      <c r="G992" s="114"/>
      <c r="H992" s="5"/>
      <c r="I992" s="1"/>
      <c r="J992" s="1"/>
    </row>
    <row r="993" spans="1:10" ht="19.5" customHeight="1">
      <c r="A993" s="5"/>
      <c r="B993" s="2"/>
      <c r="C993" s="3"/>
      <c r="D993" s="10"/>
      <c r="E993" s="4"/>
      <c r="F993" s="114"/>
      <c r="G993" s="114"/>
      <c r="H993" s="5"/>
      <c r="I993" s="1"/>
      <c r="J993" s="1"/>
    </row>
    <row r="994" spans="1:10" ht="19.5" customHeight="1">
      <c r="A994" s="5"/>
      <c r="B994" s="2"/>
      <c r="C994" s="3"/>
      <c r="D994" s="10"/>
      <c r="E994" s="4"/>
      <c r="F994" s="114"/>
      <c r="G994" s="114"/>
      <c r="H994" s="5"/>
      <c r="I994" s="1"/>
      <c r="J994" s="1"/>
    </row>
    <row r="995" spans="1:10" ht="19.5" customHeight="1">
      <c r="A995" s="5"/>
      <c r="B995" s="2"/>
      <c r="C995" s="3"/>
      <c r="D995" s="10"/>
      <c r="E995" s="4"/>
      <c r="F995" s="114"/>
      <c r="G995" s="114"/>
      <c r="H995" s="5"/>
      <c r="I995" s="1"/>
      <c r="J995" s="1"/>
    </row>
    <row r="996" spans="1:10" ht="19.5" customHeight="1">
      <c r="A996" s="5"/>
      <c r="B996" s="2"/>
      <c r="C996" s="3"/>
      <c r="D996" s="10"/>
      <c r="E996" s="4"/>
      <c r="F996" s="114"/>
      <c r="G996" s="114"/>
      <c r="H996" s="5"/>
      <c r="I996" s="1"/>
      <c r="J996" s="1"/>
    </row>
    <row r="997" spans="1:10" ht="19.5" customHeight="1">
      <c r="A997" s="5"/>
      <c r="B997" s="2"/>
      <c r="C997" s="3"/>
      <c r="D997" s="10"/>
      <c r="E997" s="4"/>
      <c r="F997" s="114"/>
      <c r="G997" s="114"/>
      <c r="H997" s="5"/>
      <c r="I997" s="1"/>
      <c r="J997" s="1"/>
    </row>
    <row r="998" spans="1:10" ht="19.5" customHeight="1">
      <c r="A998" s="5"/>
      <c r="B998" s="2"/>
      <c r="C998" s="3"/>
      <c r="D998" s="10"/>
      <c r="E998" s="4"/>
      <c r="F998" s="114"/>
      <c r="G998" s="114"/>
      <c r="H998" s="5"/>
      <c r="I998" s="1"/>
      <c r="J998" s="1"/>
    </row>
    <row r="999" spans="1:10" ht="19.5" customHeight="1">
      <c r="A999" s="5"/>
      <c r="B999" s="2"/>
      <c r="C999" s="3"/>
      <c r="D999" s="10"/>
      <c r="E999" s="4"/>
      <c r="F999" s="114"/>
      <c r="G999" s="114"/>
      <c r="H999" s="5"/>
      <c r="I999" s="1"/>
      <c r="J999" s="1"/>
    </row>
    <row r="1000" spans="1:10" ht="19.5" customHeight="1">
      <c r="A1000" s="5"/>
      <c r="B1000" s="2"/>
      <c r="C1000" s="3"/>
      <c r="D1000" s="10"/>
      <c r="E1000" s="4"/>
      <c r="F1000" s="114"/>
      <c r="G1000" s="114"/>
      <c r="H1000" s="5"/>
      <c r="I1000" s="1"/>
      <c r="J1000" s="1"/>
    </row>
    <row r="1001" spans="1:10" ht="19.5" customHeight="1">
      <c r="A1001" s="5"/>
      <c r="B1001" s="2"/>
      <c r="C1001" s="3"/>
      <c r="D1001" s="10"/>
      <c r="E1001" s="4"/>
      <c r="F1001" s="114"/>
      <c r="G1001" s="114"/>
      <c r="H1001" s="5"/>
      <c r="I1001" s="1"/>
      <c r="J1001" s="1"/>
    </row>
    <row r="1002" spans="1:10" ht="19.5" customHeight="1">
      <c r="A1002" s="5"/>
      <c r="B1002" s="2"/>
      <c r="C1002" s="3"/>
      <c r="D1002" s="10"/>
      <c r="E1002" s="4"/>
      <c r="F1002" s="114"/>
      <c r="G1002" s="114"/>
      <c r="H1002" s="5"/>
      <c r="I1002" s="1"/>
      <c r="J1002" s="1"/>
    </row>
    <row r="1003" spans="1:10" ht="19.5" customHeight="1">
      <c r="A1003" s="5"/>
      <c r="B1003" s="2"/>
      <c r="C1003" s="3"/>
      <c r="D1003" s="10"/>
      <c r="E1003" s="4"/>
      <c r="F1003" s="114"/>
      <c r="G1003" s="114"/>
      <c r="H1003" s="5"/>
      <c r="I1003" s="1"/>
      <c r="J1003" s="1"/>
    </row>
    <row r="1004" spans="1:10" ht="19.5" customHeight="1">
      <c r="A1004" s="5"/>
      <c r="B1004" s="2"/>
      <c r="C1004" s="3"/>
      <c r="D1004" s="10"/>
      <c r="E1004" s="4"/>
      <c r="F1004" s="114"/>
      <c r="G1004" s="114"/>
      <c r="H1004" s="5"/>
      <c r="I1004" s="1"/>
      <c r="J1004" s="1"/>
    </row>
    <row r="1005" spans="1:10" ht="19.5" customHeight="1">
      <c r="A1005" s="5"/>
      <c r="B1005" s="2"/>
      <c r="C1005" s="3"/>
      <c r="D1005" s="10"/>
      <c r="E1005" s="4"/>
      <c r="F1005" s="114"/>
      <c r="G1005" s="114"/>
      <c r="H1005" s="5"/>
      <c r="I1005" s="1"/>
      <c r="J1005" s="1"/>
    </row>
    <row r="1006" spans="1:10" ht="19.5" customHeight="1">
      <c r="A1006" s="5"/>
      <c r="B1006" s="2"/>
      <c r="C1006" s="3"/>
      <c r="D1006" s="10"/>
      <c r="E1006" s="4"/>
      <c r="F1006" s="114"/>
      <c r="G1006" s="114"/>
      <c r="H1006" s="5"/>
      <c r="I1006" s="1"/>
      <c r="J1006" s="1"/>
    </row>
    <row r="1007" spans="1:10" ht="19.5" customHeight="1">
      <c r="A1007" s="5"/>
      <c r="B1007" s="2"/>
      <c r="C1007" s="3"/>
      <c r="D1007" s="10"/>
      <c r="E1007" s="4"/>
      <c r="F1007" s="114"/>
      <c r="G1007" s="114"/>
      <c r="H1007" s="5"/>
      <c r="I1007" s="1"/>
      <c r="J1007" s="1"/>
    </row>
    <row r="1008" spans="1:10" ht="19.5" customHeight="1">
      <c r="A1008" s="5"/>
      <c r="B1008" s="2"/>
      <c r="C1008" s="3"/>
      <c r="D1008" s="10"/>
      <c r="E1008" s="4"/>
      <c r="F1008" s="114"/>
      <c r="G1008" s="114"/>
      <c r="H1008" s="5"/>
      <c r="I1008" s="1"/>
      <c r="J1008" s="1"/>
    </row>
    <row r="1009" spans="1:10" ht="19.5" customHeight="1">
      <c r="A1009" s="5"/>
      <c r="B1009" s="2"/>
      <c r="C1009" s="3"/>
      <c r="D1009" s="10"/>
      <c r="E1009" s="4"/>
      <c r="F1009" s="114"/>
      <c r="G1009" s="114"/>
      <c r="H1009" s="5"/>
      <c r="I1009" s="1"/>
      <c r="J1009" s="1"/>
    </row>
    <row r="1010" spans="1:10" ht="19.5" customHeight="1">
      <c r="A1010" s="5"/>
      <c r="B1010" s="2"/>
      <c r="C1010" s="3"/>
      <c r="D1010" s="10"/>
      <c r="E1010" s="4"/>
      <c r="F1010" s="114"/>
      <c r="G1010" s="114"/>
      <c r="H1010" s="5"/>
      <c r="I1010" s="1"/>
      <c r="J1010" s="1"/>
    </row>
    <row r="1011" spans="1:10" ht="19.5" customHeight="1">
      <c r="A1011" s="5"/>
      <c r="B1011" s="2"/>
      <c r="C1011" s="3"/>
      <c r="D1011" s="10"/>
      <c r="E1011" s="4"/>
      <c r="F1011" s="114"/>
      <c r="G1011" s="114"/>
      <c r="H1011" s="5"/>
      <c r="I1011" s="1"/>
      <c r="J1011" s="1"/>
    </row>
    <row r="1012" spans="1:10" ht="19.5" customHeight="1">
      <c r="A1012" s="5"/>
      <c r="B1012" s="2"/>
      <c r="C1012" s="3"/>
      <c r="D1012" s="10"/>
      <c r="E1012" s="4"/>
      <c r="F1012" s="114"/>
      <c r="G1012" s="114"/>
      <c r="H1012" s="5"/>
      <c r="I1012" s="1"/>
      <c r="J1012" s="1"/>
    </row>
    <row r="1013" spans="1:10" ht="19.5" customHeight="1">
      <c r="A1013" s="5"/>
      <c r="B1013" s="2"/>
      <c r="C1013" s="3"/>
      <c r="D1013" s="10"/>
      <c r="E1013" s="4"/>
      <c r="F1013" s="114"/>
      <c r="G1013" s="114"/>
      <c r="H1013" s="5"/>
      <c r="I1013" s="1"/>
      <c r="J1013" s="1"/>
    </row>
    <row r="1014" spans="1:10" ht="19.5" customHeight="1">
      <c r="A1014" s="5"/>
      <c r="B1014" s="2"/>
      <c r="C1014" s="3"/>
      <c r="D1014" s="10"/>
      <c r="E1014" s="4"/>
      <c r="F1014" s="114"/>
      <c r="G1014" s="114"/>
      <c r="H1014" s="5"/>
      <c r="I1014" s="1"/>
      <c r="J1014" s="1"/>
    </row>
    <row r="1015" spans="1:10" ht="19.5" customHeight="1">
      <c r="A1015" s="5"/>
      <c r="B1015" s="2"/>
      <c r="C1015" s="3"/>
      <c r="D1015" s="10"/>
      <c r="E1015" s="4"/>
      <c r="F1015" s="114"/>
      <c r="G1015" s="114"/>
      <c r="H1015" s="5"/>
      <c r="I1015" s="1"/>
      <c r="J1015" s="1"/>
    </row>
    <row r="1016" spans="1:10" ht="19.5" customHeight="1">
      <c r="A1016" s="5"/>
      <c r="B1016" s="2"/>
      <c r="C1016" s="3"/>
      <c r="D1016" s="10"/>
      <c r="E1016" s="4"/>
      <c r="F1016" s="114"/>
      <c r="G1016" s="114"/>
      <c r="H1016" s="5"/>
      <c r="I1016" s="1"/>
      <c r="J1016" s="1"/>
    </row>
    <row r="1017" spans="1:10" ht="19.5" customHeight="1">
      <c r="A1017" s="5"/>
      <c r="B1017" s="2"/>
      <c r="C1017" s="3"/>
      <c r="D1017" s="10"/>
      <c r="E1017" s="4"/>
      <c r="F1017" s="114"/>
      <c r="G1017" s="114"/>
      <c r="H1017" s="5"/>
      <c r="I1017" s="1"/>
      <c r="J1017" s="1"/>
    </row>
    <row r="1018" spans="1:10" ht="19.5" customHeight="1">
      <c r="A1018" s="5"/>
      <c r="B1018" s="2"/>
      <c r="C1018" s="3"/>
      <c r="D1018" s="10"/>
      <c r="E1018" s="4"/>
      <c r="F1018" s="114"/>
      <c r="G1018" s="114"/>
      <c r="H1018" s="5"/>
      <c r="I1018" s="1"/>
      <c r="J1018" s="1"/>
    </row>
    <row r="1019" spans="1:10" ht="19.5" customHeight="1">
      <c r="A1019" s="5"/>
      <c r="B1019" s="2"/>
      <c r="C1019" s="3"/>
      <c r="D1019" s="10"/>
      <c r="E1019" s="4"/>
      <c r="F1019" s="114"/>
      <c r="G1019" s="114"/>
      <c r="H1019" s="5"/>
      <c r="I1019" s="1"/>
      <c r="J1019" s="1"/>
    </row>
    <row r="1020" spans="1:10" ht="19.5" customHeight="1">
      <c r="A1020" s="5"/>
      <c r="B1020" s="2"/>
      <c r="C1020" s="3"/>
      <c r="D1020" s="10"/>
      <c r="E1020" s="4"/>
      <c r="F1020" s="114"/>
      <c r="G1020" s="114"/>
      <c r="H1020" s="5"/>
      <c r="I1020" s="1"/>
      <c r="J1020" s="1"/>
    </row>
    <row r="1021" spans="1:10" ht="19.5" customHeight="1">
      <c r="A1021" s="5"/>
      <c r="B1021" s="2"/>
      <c r="C1021" s="3"/>
      <c r="D1021" s="10"/>
      <c r="E1021" s="4"/>
      <c r="F1021" s="114"/>
      <c r="G1021" s="114"/>
      <c r="H1021" s="5"/>
      <c r="I1021" s="1"/>
      <c r="J1021" s="1"/>
    </row>
    <row r="1022" spans="1:10" ht="19.5" customHeight="1">
      <c r="A1022" s="5"/>
      <c r="B1022" s="2"/>
      <c r="C1022" s="3"/>
      <c r="D1022" s="10"/>
      <c r="E1022" s="4"/>
      <c r="F1022" s="114"/>
      <c r="G1022" s="114"/>
      <c r="H1022" s="5"/>
      <c r="I1022" s="1"/>
      <c r="J1022" s="1"/>
    </row>
    <row r="1023" spans="1:10" ht="19.5" customHeight="1">
      <c r="A1023" s="5"/>
      <c r="B1023" s="2"/>
      <c r="C1023" s="3"/>
      <c r="D1023" s="10"/>
      <c r="E1023" s="4"/>
      <c r="F1023" s="114"/>
      <c r="G1023" s="114"/>
      <c r="H1023" s="5"/>
      <c r="I1023" s="1"/>
      <c r="J1023" s="1"/>
    </row>
    <row r="1024" spans="1:10" ht="19.5" customHeight="1">
      <c r="A1024" s="5"/>
      <c r="B1024" s="2"/>
      <c r="C1024" s="3"/>
      <c r="D1024" s="10"/>
      <c r="E1024" s="4"/>
      <c r="F1024" s="114"/>
      <c r="G1024" s="114"/>
      <c r="H1024" s="5"/>
      <c r="I1024" s="1"/>
      <c r="J1024" s="1"/>
    </row>
    <row r="1025" spans="1:10" ht="19.5" customHeight="1">
      <c r="A1025" s="5"/>
      <c r="B1025" s="2"/>
      <c r="C1025" s="3"/>
      <c r="D1025" s="10"/>
      <c r="E1025" s="4"/>
      <c r="F1025" s="114"/>
      <c r="G1025" s="114"/>
      <c r="H1025" s="5"/>
      <c r="I1025" s="1"/>
      <c r="J1025" s="1"/>
    </row>
    <row r="1026" spans="1:10" ht="19.5" customHeight="1">
      <c r="A1026" s="5"/>
      <c r="B1026" s="2"/>
      <c r="C1026" s="3"/>
      <c r="D1026" s="10"/>
      <c r="E1026" s="4"/>
      <c r="F1026" s="114"/>
      <c r="G1026" s="114"/>
      <c r="H1026" s="5"/>
      <c r="I1026" s="1"/>
      <c r="J1026" s="1"/>
    </row>
    <row r="1027" spans="1:10" ht="19.5" customHeight="1">
      <c r="A1027" s="5"/>
      <c r="B1027" s="2"/>
      <c r="C1027" s="3"/>
      <c r="D1027" s="10"/>
      <c r="E1027" s="4"/>
      <c r="F1027" s="114"/>
      <c r="G1027" s="114"/>
      <c r="H1027" s="5"/>
      <c r="I1027" s="1"/>
      <c r="J1027" s="1"/>
    </row>
    <row r="1028" spans="1:10" ht="19.5" customHeight="1">
      <c r="A1028" s="5"/>
      <c r="B1028" s="2"/>
      <c r="C1028" s="3"/>
      <c r="D1028" s="10"/>
      <c r="E1028" s="4"/>
      <c r="F1028" s="114"/>
      <c r="G1028" s="114"/>
      <c r="H1028" s="5"/>
      <c r="I1028" s="1"/>
      <c r="J1028" s="1"/>
    </row>
    <row r="1029" spans="1:10" ht="19.5" customHeight="1">
      <c r="A1029" s="5"/>
      <c r="B1029" s="2"/>
      <c r="C1029" s="3"/>
      <c r="D1029" s="10"/>
      <c r="E1029" s="4"/>
      <c r="F1029" s="114"/>
      <c r="G1029" s="114"/>
      <c r="H1029" s="5"/>
      <c r="I1029" s="1"/>
      <c r="J1029" s="1"/>
    </row>
    <row r="1030" spans="1:10" ht="15" customHeight="1">
      <c r="A1030" s="5"/>
      <c r="B1030" s="2"/>
      <c r="C1030" s="3"/>
      <c r="D1030" s="10"/>
      <c r="E1030" s="4"/>
      <c r="F1030" s="114"/>
      <c r="G1030" s="114"/>
      <c r="H1030" s="5"/>
      <c r="I1030" s="1"/>
      <c r="J1030" s="1"/>
    </row>
    <row r="1031" spans="1:10" ht="15" customHeight="1">
      <c r="A1031" s="5"/>
      <c r="B1031" s="2"/>
      <c r="C1031" s="3"/>
      <c r="D1031" s="10"/>
      <c r="E1031" s="4"/>
      <c r="F1031" s="114"/>
      <c r="G1031" s="114"/>
      <c r="H1031" s="5"/>
      <c r="I1031" s="1"/>
      <c r="J1031" s="1"/>
    </row>
    <row r="1032" spans="1:10" ht="15" customHeight="1">
      <c r="A1032" s="5"/>
      <c r="B1032" s="2"/>
      <c r="C1032" s="3"/>
      <c r="D1032" s="10"/>
      <c r="E1032" s="4"/>
      <c r="F1032" s="114"/>
      <c r="G1032" s="114"/>
      <c r="H1032" s="5"/>
      <c r="I1032" s="1"/>
      <c r="J1032" s="1"/>
    </row>
    <row r="1033" spans="1:10" ht="15" customHeight="1">
      <c r="A1033" s="5"/>
      <c r="B1033" s="2"/>
      <c r="C1033" s="3"/>
      <c r="D1033" s="10"/>
      <c r="E1033" s="4"/>
      <c r="F1033" s="114"/>
      <c r="G1033" s="114"/>
      <c r="H1033" s="5"/>
    </row>
  </sheetData>
  <mergeCells count="427"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H504:H517"/>
    <mergeCell ref="A505:B506"/>
    <mergeCell ref="D505:D506"/>
    <mergeCell ref="A507:B509"/>
    <mergeCell ref="D507:D509"/>
    <mergeCell ref="A510:B511"/>
    <mergeCell ref="D510:D511"/>
    <mergeCell ref="H495:H502"/>
    <mergeCell ref="A495:A497"/>
    <mergeCell ref="A494:D494"/>
    <mergeCell ref="B496:B497"/>
    <mergeCell ref="D496:D497"/>
    <mergeCell ref="A499:A500"/>
    <mergeCell ref="B499:B500"/>
    <mergeCell ref="D499:D500"/>
    <mergeCell ref="A501:A502"/>
    <mergeCell ref="B501:B502"/>
    <mergeCell ref="A474:D474"/>
    <mergeCell ref="H475:H487"/>
    <mergeCell ref="C477:D477"/>
    <mergeCell ref="C478:D478"/>
    <mergeCell ref="C479:D479"/>
    <mergeCell ref="A481:A486"/>
    <mergeCell ref="B481:B486"/>
    <mergeCell ref="A488:D488"/>
    <mergeCell ref="H489:H493"/>
    <mergeCell ref="A490:A491"/>
    <mergeCell ref="B490:B491"/>
    <mergeCell ref="D490:D491"/>
    <mergeCell ref="A492:A493"/>
    <mergeCell ref="B492:B493"/>
    <mergeCell ref="D492:D493"/>
    <mergeCell ref="A448:D448"/>
    <mergeCell ref="H448:H473"/>
    <mergeCell ref="A449:A468"/>
    <mergeCell ref="C449:C453"/>
    <mergeCell ref="D449:D468"/>
    <mergeCell ref="E449:E453"/>
    <mergeCell ref="F449:F453"/>
    <mergeCell ref="G449:G453"/>
    <mergeCell ref="C454:C458"/>
    <mergeCell ref="E454:E458"/>
    <mergeCell ref="F454:F458"/>
    <mergeCell ref="G454:G458"/>
    <mergeCell ref="C459:C463"/>
    <mergeCell ref="C464:C468"/>
    <mergeCell ref="A469:A473"/>
    <mergeCell ref="C469:C471"/>
    <mergeCell ref="D469:D473"/>
    <mergeCell ref="E469:E471"/>
    <mergeCell ref="F469:F471"/>
    <mergeCell ref="G469:G471"/>
    <mergeCell ref="C472:C473"/>
    <mergeCell ref="E472:E473"/>
    <mergeCell ref="F472:F473"/>
    <mergeCell ref="G472:G473"/>
    <mergeCell ref="H437:H439"/>
    <mergeCell ref="C438:C442"/>
    <mergeCell ref="H440:H442"/>
    <mergeCell ref="A443:A447"/>
    <mergeCell ref="C443:C444"/>
    <mergeCell ref="D443:D447"/>
    <mergeCell ref="H443:H447"/>
    <mergeCell ref="C445:C447"/>
    <mergeCell ref="E428:E432"/>
    <mergeCell ref="F428:F432"/>
    <mergeCell ref="G428:G432"/>
    <mergeCell ref="H428:H430"/>
    <mergeCell ref="H431:H433"/>
    <mergeCell ref="C433:C437"/>
    <mergeCell ref="E433:E437"/>
    <mergeCell ref="F433:F437"/>
    <mergeCell ref="G433:G437"/>
    <mergeCell ref="H434:H436"/>
    <mergeCell ref="A426:D426"/>
    <mergeCell ref="A428:A442"/>
    <mergeCell ref="C428:C432"/>
    <mergeCell ref="D428:D442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389:C389"/>
    <mergeCell ref="A390:D390"/>
    <mergeCell ref="H390:H425"/>
    <mergeCell ref="A391:A398"/>
    <mergeCell ref="C391:C393"/>
    <mergeCell ref="D391:D398"/>
    <mergeCell ref="C394:C398"/>
    <mergeCell ref="A399:A406"/>
    <mergeCell ref="C399:C402"/>
    <mergeCell ref="D399:D401"/>
    <mergeCell ref="A418:A425"/>
    <mergeCell ref="C418:C421"/>
    <mergeCell ref="D418:D425"/>
    <mergeCell ref="C422:C425"/>
    <mergeCell ref="H375:H388"/>
    <mergeCell ref="A379:A380"/>
    <mergeCell ref="C379:C380"/>
    <mergeCell ref="D379:D387"/>
    <mergeCell ref="E379:E380"/>
    <mergeCell ref="F379:F380"/>
    <mergeCell ref="G379:G380"/>
    <mergeCell ref="A381:A383"/>
    <mergeCell ref="C381:C383"/>
    <mergeCell ref="E381:E383"/>
    <mergeCell ref="F381:F383"/>
    <mergeCell ref="G381:G383"/>
    <mergeCell ref="A385:A387"/>
    <mergeCell ref="C385:C387"/>
    <mergeCell ref="E385:E387"/>
    <mergeCell ref="F385:F387"/>
    <mergeCell ref="G385:G387"/>
    <mergeCell ref="G375:G378"/>
    <mergeCell ref="A374:C374"/>
    <mergeCell ref="A375:A378"/>
    <mergeCell ref="C375:C378"/>
    <mergeCell ref="D375:D378"/>
    <mergeCell ref="E375:E378"/>
    <mergeCell ref="F375:F378"/>
    <mergeCell ref="A366:D366"/>
    <mergeCell ref="A367:A373"/>
    <mergeCell ref="B367:B368"/>
    <mergeCell ref="D367:D373"/>
    <mergeCell ref="B369:B370"/>
    <mergeCell ref="B371:B372"/>
    <mergeCell ref="A354:D354"/>
    <mergeCell ref="A355:D355"/>
    <mergeCell ref="H355:H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H346:H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H302:H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H261:H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H228:H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H196:H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H178:H181"/>
    <mergeCell ref="A179:B181"/>
    <mergeCell ref="A182:D182"/>
    <mergeCell ref="A183:B185"/>
    <mergeCell ref="H183:H194"/>
    <mergeCell ref="A186:B188"/>
    <mergeCell ref="A189:B191"/>
    <mergeCell ref="A192:B194"/>
    <mergeCell ref="H154:H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51:B151"/>
    <mergeCell ref="A152:B152"/>
    <mergeCell ref="A153:D153"/>
    <mergeCell ref="A154:B156"/>
    <mergeCell ref="A140:B141"/>
    <mergeCell ref="A142:B144"/>
    <mergeCell ref="A145:D145"/>
    <mergeCell ref="A146:D146"/>
    <mergeCell ref="A147:B147"/>
    <mergeCell ref="A148:B148"/>
    <mergeCell ref="A131:B132"/>
    <mergeCell ref="A133:B134"/>
    <mergeCell ref="A135:B136"/>
    <mergeCell ref="A137:B139"/>
    <mergeCell ref="A121:B126"/>
    <mergeCell ref="E121:E123"/>
    <mergeCell ref="F121:F123"/>
    <mergeCell ref="A149:D149"/>
    <mergeCell ref="A150:B150"/>
    <mergeCell ref="A115:B120"/>
    <mergeCell ref="E115:E117"/>
    <mergeCell ref="F115:F117"/>
    <mergeCell ref="G115:G117"/>
    <mergeCell ref="E118:E120"/>
    <mergeCell ref="F118:F120"/>
    <mergeCell ref="G118:G120"/>
    <mergeCell ref="A127:B128"/>
    <mergeCell ref="A129:B130"/>
    <mergeCell ref="A95:D95"/>
    <mergeCell ref="H95:H144"/>
    <mergeCell ref="A96:B97"/>
    <mergeCell ref="A98:B99"/>
    <mergeCell ref="A100:B101"/>
    <mergeCell ref="A102:B102"/>
    <mergeCell ref="A103:B108"/>
    <mergeCell ref="E103:E105"/>
    <mergeCell ref="F103:F105"/>
    <mergeCell ref="G103:G105"/>
    <mergeCell ref="E106:E108"/>
    <mergeCell ref="F106:F108"/>
    <mergeCell ref="G106:G108"/>
    <mergeCell ref="A109:B114"/>
    <mergeCell ref="E109:E111"/>
    <mergeCell ref="F109:F111"/>
    <mergeCell ref="G109:G111"/>
    <mergeCell ref="E112:E114"/>
    <mergeCell ref="G121:G123"/>
    <mergeCell ref="E124:E126"/>
    <mergeCell ref="F124:F126"/>
    <mergeCell ref="G124:G126"/>
    <mergeCell ref="F112:F114"/>
    <mergeCell ref="G112:G114"/>
    <mergeCell ref="A85:A87"/>
    <mergeCell ref="C85:C87"/>
    <mergeCell ref="E85:E87"/>
    <mergeCell ref="F85:F87"/>
    <mergeCell ref="G85:G87"/>
    <mergeCell ref="H85:H93"/>
    <mergeCell ref="A90:A91"/>
    <mergeCell ref="C90:C91"/>
    <mergeCell ref="D90:D91"/>
    <mergeCell ref="A92:A93"/>
    <mergeCell ref="C92:C93"/>
    <mergeCell ref="D92:D93"/>
    <mergeCell ref="G67:G70"/>
    <mergeCell ref="A81:D81"/>
    <mergeCell ref="A82:A84"/>
    <mergeCell ref="C82:C84"/>
    <mergeCell ref="F82:F84"/>
    <mergeCell ref="G82:G84"/>
    <mergeCell ref="H82:H84"/>
    <mergeCell ref="A75:B77"/>
    <mergeCell ref="D75:D77"/>
    <mergeCell ref="E75:E77"/>
    <mergeCell ref="F75:F77"/>
    <mergeCell ref="G75:G77"/>
    <mergeCell ref="A78:B80"/>
    <mergeCell ref="D78:D80"/>
    <mergeCell ref="E78:E80"/>
    <mergeCell ref="F78:F80"/>
    <mergeCell ref="G78:G80"/>
    <mergeCell ref="H55:H58"/>
    <mergeCell ref="A59:D59"/>
    <mergeCell ref="A60:D60"/>
    <mergeCell ref="H60:H80"/>
    <mergeCell ref="A61:B63"/>
    <mergeCell ref="D61:D63"/>
    <mergeCell ref="E61:E63"/>
    <mergeCell ref="F61:F63"/>
    <mergeCell ref="G61:G63"/>
    <mergeCell ref="A64:B66"/>
    <mergeCell ref="A71:D71"/>
    <mergeCell ref="A72:B74"/>
    <mergeCell ref="D72:D74"/>
    <mergeCell ref="E72:E74"/>
    <mergeCell ref="F72:F74"/>
    <mergeCell ref="G72:G74"/>
    <mergeCell ref="D64:D66"/>
    <mergeCell ref="E64:E66"/>
    <mergeCell ref="F64:F66"/>
    <mergeCell ref="G64:G66"/>
    <mergeCell ref="A67:B70"/>
    <mergeCell ref="D67:D70"/>
    <mergeCell ref="E67:E70"/>
    <mergeCell ref="F67:F70"/>
    <mergeCell ref="A54:D54"/>
    <mergeCell ref="A55:B58"/>
    <mergeCell ref="D55:D58"/>
    <mergeCell ref="E55:E58"/>
    <mergeCell ref="F55:F58"/>
    <mergeCell ref="G55:G58"/>
    <mergeCell ref="A44:B48"/>
    <mergeCell ref="D44:D48"/>
    <mergeCell ref="F44:F48"/>
    <mergeCell ref="G44:G48"/>
    <mergeCell ref="H34:H38"/>
    <mergeCell ref="A39:B43"/>
    <mergeCell ref="D39:D43"/>
    <mergeCell ref="F39:F43"/>
    <mergeCell ref="G39:G43"/>
    <mergeCell ref="H39:H43"/>
    <mergeCell ref="H25:H33"/>
    <mergeCell ref="A28:B30"/>
    <mergeCell ref="D28:D30"/>
    <mergeCell ref="E28:E30"/>
    <mergeCell ref="F28:F30"/>
    <mergeCell ref="G28:G30"/>
    <mergeCell ref="H519:H520"/>
    <mergeCell ref="F31:F33"/>
    <mergeCell ref="G31:G33"/>
    <mergeCell ref="A31:B33"/>
    <mergeCell ref="D31:D33"/>
    <mergeCell ref="A20:D20"/>
    <mergeCell ref="A23:D23"/>
    <mergeCell ref="A24:D24"/>
    <mergeCell ref="A25:B27"/>
    <mergeCell ref="D25:D27"/>
    <mergeCell ref="E25:E27"/>
    <mergeCell ref="E31:E33"/>
    <mergeCell ref="A34:B38"/>
    <mergeCell ref="D34:D38"/>
    <mergeCell ref="F34:F38"/>
    <mergeCell ref="G34:G38"/>
    <mergeCell ref="F25:F27"/>
    <mergeCell ref="G25:G27"/>
    <mergeCell ref="H44:H48"/>
    <mergeCell ref="A49:B53"/>
    <mergeCell ref="D49:D53"/>
    <mergeCell ref="F49:F53"/>
    <mergeCell ref="G49:G53"/>
    <mergeCell ref="H49:H53"/>
  </mergeCells>
  <pageMargins left="0.7" right="0.7" top="0.75" bottom="0.75" header="0.3" footer="0.3"/>
  <pageSetup paperSize="9" scale="54" fitToHeight="0" orientation="portrait" r:id="rId1"/>
  <rowBreaks count="12" manualBreakCount="12">
    <brk id="58" max="7" man="1"/>
    <brk id="93" max="7" man="1"/>
    <brk id="125" max="16383" man="1"/>
    <brk id="144" max="7" man="1"/>
    <brk id="162" max="7" man="1"/>
    <brk id="194" max="7" man="1"/>
    <brk id="236" max="7" man="1"/>
    <brk id="256" max="7" man="1"/>
    <brk id="300" max="7" man="1"/>
    <brk id="373" max="7" man="1"/>
    <brk id="425" max="7" man="1"/>
    <brk id="473" max="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0000"/>
    <pageSetUpPr fitToPage="1"/>
  </sheetPr>
  <dimension ref="A1:J1033"/>
  <sheetViews>
    <sheetView view="pageBreakPreview" topLeftCell="A505" zoomScale="70" zoomScaleNormal="85" zoomScaleSheetLayoutView="70" workbookViewId="0">
      <selection activeCell="H523" sqref="H523"/>
    </sheetView>
  </sheetViews>
  <sheetFormatPr defaultColWidth="14.42578125" defaultRowHeight="15" customHeight="1"/>
  <cols>
    <col min="1" max="1" width="36.42578125" customWidth="1"/>
    <col min="2" max="2" width="23" customWidth="1"/>
    <col min="3" max="3" width="16.28515625" customWidth="1"/>
    <col min="4" max="4" width="14.5703125" customWidth="1"/>
    <col min="5" max="5" width="11" hidden="1" customWidth="1"/>
    <col min="6" max="6" width="14.7109375" style="374" customWidth="1"/>
    <col min="7" max="7" width="17.140625" style="374" customWidth="1"/>
    <col min="8" max="8" width="37" customWidth="1"/>
    <col min="9" max="10" width="11.7109375" customWidth="1"/>
  </cols>
  <sheetData>
    <row r="1" spans="1:10" ht="19.5" customHeight="1">
      <c r="A1" s="1"/>
      <c r="B1" s="2"/>
      <c r="C1" s="3"/>
      <c r="D1" s="3"/>
      <c r="E1" s="4"/>
      <c r="F1" s="358"/>
      <c r="G1" s="358"/>
      <c r="H1" s="6"/>
      <c r="I1" s="1"/>
      <c r="J1" s="1"/>
    </row>
    <row r="2" spans="1:10" ht="19.5" customHeight="1">
      <c r="A2" s="1"/>
      <c r="B2" s="2"/>
      <c r="C2" s="3"/>
      <c r="D2" s="3"/>
      <c r="E2" s="7"/>
      <c r="F2" s="359"/>
      <c r="G2" s="359"/>
      <c r="H2" s="6"/>
      <c r="I2" s="1"/>
      <c r="J2" s="1"/>
    </row>
    <row r="3" spans="1:10" ht="19.5" customHeight="1">
      <c r="A3" s="1"/>
      <c r="B3" s="2"/>
      <c r="C3" s="3"/>
      <c r="D3" s="3"/>
      <c r="E3" s="7"/>
      <c r="F3" s="359"/>
      <c r="G3" s="359"/>
      <c r="H3" s="6"/>
      <c r="I3" s="1"/>
      <c r="J3" s="1"/>
    </row>
    <row r="4" spans="1:10" ht="19.5" customHeight="1">
      <c r="A4" s="1"/>
      <c r="B4" s="2"/>
      <c r="C4" s="3"/>
      <c r="D4" s="3"/>
      <c r="E4" s="4"/>
      <c r="F4" s="358"/>
      <c r="G4" s="358"/>
      <c r="H4" s="1"/>
      <c r="I4" s="1"/>
      <c r="J4" s="1"/>
    </row>
    <row r="5" spans="1:10" ht="19.5" customHeight="1">
      <c r="A5" s="1"/>
      <c r="B5" s="9"/>
      <c r="C5" s="3"/>
      <c r="D5" s="3"/>
      <c r="E5" s="4"/>
      <c r="F5" s="358"/>
      <c r="G5" s="358"/>
      <c r="H5" s="1"/>
      <c r="I5" s="1"/>
      <c r="J5" s="1"/>
    </row>
    <row r="6" spans="1:10" ht="19.5" customHeight="1">
      <c r="A6" s="1"/>
      <c r="B6" s="2"/>
      <c r="C6" s="3"/>
      <c r="D6" s="10"/>
      <c r="E6" s="4"/>
      <c r="F6" s="358"/>
      <c r="G6" s="358"/>
      <c r="H6" s="1"/>
      <c r="I6" s="1"/>
      <c r="J6" s="1"/>
    </row>
    <row r="7" spans="1:10" ht="19.5" customHeight="1">
      <c r="A7" s="1"/>
      <c r="B7" s="2"/>
      <c r="C7" s="3"/>
      <c r="D7" s="10"/>
      <c r="E7" s="4"/>
      <c r="F7" s="358"/>
      <c r="G7" s="358"/>
      <c r="H7" s="1"/>
      <c r="I7" s="1"/>
      <c r="J7" s="1"/>
    </row>
    <row r="8" spans="1:10" ht="19.5" customHeight="1">
      <c r="A8" s="1"/>
      <c r="B8" s="2"/>
      <c r="C8" s="3"/>
      <c r="D8" s="10"/>
      <c r="E8" s="4"/>
      <c r="F8" s="358"/>
      <c r="G8" s="358"/>
      <c r="H8" s="1"/>
      <c r="I8" s="1"/>
      <c r="J8" s="1"/>
    </row>
    <row r="9" spans="1:10" ht="19.5" customHeight="1">
      <c r="A9" s="1"/>
      <c r="B9" s="2"/>
      <c r="C9" s="3"/>
      <c r="D9" s="10"/>
      <c r="E9" s="4"/>
      <c r="F9" s="358"/>
      <c r="G9" s="358"/>
      <c r="H9" s="1"/>
      <c r="I9" s="1"/>
      <c r="J9" s="1"/>
    </row>
    <row r="10" spans="1:10" ht="19.5" customHeight="1">
      <c r="A10" s="1"/>
      <c r="B10" s="97"/>
      <c r="C10" s="3"/>
      <c r="D10" s="10"/>
      <c r="E10" s="4"/>
      <c r="F10" s="358"/>
      <c r="G10" s="358"/>
      <c r="H10" s="1"/>
      <c r="I10" s="1"/>
      <c r="J10" s="1"/>
    </row>
    <row r="11" spans="1:10" ht="19.5" customHeight="1">
      <c r="A11" s="1"/>
      <c r="B11" s="9"/>
      <c r="C11" s="3"/>
      <c r="D11" s="10"/>
      <c r="E11" s="4"/>
      <c r="F11" s="358"/>
      <c r="G11" s="358"/>
      <c r="H11" s="1"/>
      <c r="I11" s="1"/>
      <c r="J11" s="1"/>
    </row>
    <row r="12" spans="1:10" ht="19.5" customHeight="1">
      <c r="A12" s="1"/>
      <c r="B12" s="9"/>
      <c r="C12" s="3"/>
      <c r="D12" s="10"/>
      <c r="E12" s="4"/>
      <c r="F12" s="358"/>
      <c r="G12" s="358"/>
      <c r="H12" s="1"/>
      <c r="I12" s="1"/>
      <c r="J12" s="1"/>
    </row>
    <row r="13" spans="1:10" ht="19.5" customHeight="1">
      <c r="A13" s="1"/>
      <c r="B13" s="9"/>
      <c r="C13" s="3"/>
      <c r="D13" s="10"/>
      <c r="E13" s="4"/>
      <c r="F13" s="358"/>
      <c r="G13" s="358"/>
      <c r="H13" s="1"/>
      <c r="I13" s="1"/>
      <c r="J13" s="1"/>
    </row>
    <row r="14" spans="1:10" ht="19.5" customHeight="1">
      <c r="A14" s="1"/>
      <c r="B14" s="97"/>
      <c r="C14" s="3"/>
      <c r="D14" s="10"/>
      <c r="E14" s="4"/>
      <c r="F14" s="358"/>
      <c r="G14" s="358"/>
      <c r="H14" s="1"/>
      <c r="I14" s="1"/>
      <c r="J14" s="1"/>
    </row>
    <row r="15" spans="1:10" ht="19.5" customHeight="1">
      <c r="A15" s="1"/>
      <c r="B15" s="9"/>
      <c r="C15" s="3"/>
      <c r="D15" s="10"/>
      <c r="E15" s="4"/>
      <c r="F15" s="358"/>
      <c r="G15" s="358"/>
      <c r="H15" s="1"/>
      <c r="I15" s="1"/>
      <c r="J15" s="1"/>
    </row>
    <row r="16" spans="1:10" ht="19.5" customHeight="1">
      <c r="A16" s="1"/>
      <c r="B16" s="9"/>
      <c r="C16" s="3"/>
      <c r="D16" s="10"/>
      <c r="E16" s="4"/>
      <c r="F16" s="358"/>
      <c r="G16" s="358"/>
      <c r="H16" s="1"/>
      <c r="I16" s="1"/>
      <c r="J16" s="1"/>
    </row>
    <row r="17" spans="1:10" ht="18">
      <c r="A17" s="5"/>
      <c r="B17" s="9"/>
      <c r="C17" s="3"/>
      <c r="D17" s="10"/>
      <c r="E17" s="4"/>
      <c r="F17" s="358"/>
      <c r="G17" s="358"/>
      <c r="H17" s="5"/>
      <c r="I17" s="1"/>
      <c r="J17" s="1"/>
    </row>
    <row r="18" spans="1:10" ht="30" customHeight="1">
      <c r="A18" s="5"/>
      <c r="B18" s="9"/>
      <c r="C18" s="11" t="str">
        <f>'Прайс рабочий'!C4</f>
        <v>Прайс на декабрь 2023</v>
      </c>
      <c r="D18" s="10"/>
      <c r="E18" s="4"/>
      <c r="F18" s="358"/>
      <c r="G18" s="375">
        <v>5.0599999999999996</v>
      </c>
      <c r="H18" s="111" t="s">
        <v>375</v>
      </c>
      <c r="I18" s="1"/>
      <c r="J18" s="1"/>
    </row>
    <row r="19" spans="1:10" ht="59.25" customHeight="1">
      <c r="A19" s="12" t="s">
        <v>3</v>
      </c>
      <c r="B19" s="13" t="s">
        <v>4</v>
      </c>
      <c r="C19" s="13" t="s">
        <v>5</v>
      </c>
      <c r="D19" s="15" t="s">
        <v>6</v>
      </c>
      <c r="E19" s="15" t="s">
        <v>12</v>
      </c>
      <c r="F19" s="360" t="s">
        <v>758</v>
      </c>
      <c r="G19" s="127" t="s">
        <v>761</v>
      </c>
      <c r="H19" s="17" t="s">
        <v>17</v>
      </c>
      <c r="I19" s="18"/>
      <c r="J19" s="18"/>
    </row>
    <row r="20" spans="1:10" ht="26.25">
      <c r="A20" s="566" t="s">
        <v>805</v>
      </c>
      <c r="B20" s="567"/>
      <c r="C20" s="567"/>
      <c r="D20" s="568"/>
      <c r="E20" s="20"/>
      <c r="F20" s="356"/>
      <c r="G20" s="356"/>
      <c r="H20" s="19"/>
      <c r="I20" s="1"/>
      <c r="J20" s="1"/>
    </row>
    <row r="21" spans="1:10" ht="51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49" t="s">
        <v>816</v>
      </c>
      <c r="G21" s="549" t="s">
        <v>816</v>
      </c>
      <c r="H21" s="28"/>
      <c r="I21" s="1"/>
      <c r="J21" s="1"/>
    </row>
    <row r="22" spans="1:10" ht="65.25" customHeight="1">
      <c r="A22" s="532" t="s">
        <v>807</v>
      </c>
      <c r="B22" s="533" t="s">
        <v>806</v>
      </c>
      <c r="C22" s="520" t="s">
        <v>804</v>
      </c>
      <c r="D22" s="24" t="s">
        <v>779</v>
      </c>
      <c r="E22" s="26">
        <f>'Прайс рабочий'!K7</f>
        <v>25</v>
      </c>
      <c r="F22" s="543">
        <f>'Прайс рабочий'!I10/'Экспорт руб'!G18</f>
        <v>8626.4822134387359</v>
      </c>
      <c r="G22" s="543">
        <f>'Прайс рабочий'!K10/'Экспорт руб'!G18</f>
        <v>8626.4822134387359</v>
      </c>
      <c r="H22" s="28"/>
      <c r="I22" s="1"/>
      <c r="J22" s="1"/>
    </row>
    <row r="23" spans="1:10" ht="23.25" customHeight="1">
      <c r="A23" s="603" t="s">
        <v>22</v>
      </c>
      <c r="B23" s="765"/>
      <c r="C23" s="765"/>
      <c r="D23" s="766"/>
      <c r="E23" s="19"/>
      <c r="F23" s="356"/>
      <c r="G23" s="356"/>
      <c r="H23" s="19"/>
      <c r="I23" s="31"/>
      <c r="J23" s="31"/>
    </row>
    <row r="24" spans="1:10" ht="18" customHeight="1">
      <c r="A24" s="647" t="s">
        <v>23</v>
      </c>
      <c r="B24" s="765"/>
      <c r="C24" s="765"/>
      <c r="D24" s="766"/>
      <c r="E24" s="30"/>
      <c r="F24" s="361"/>
      <c r="G24" s="361"/>
      <c r="H24" s="86"/>
      <c r="I24" s="31"/>
      <c r="J24" s="31"/>
    </row>
    <row r="25" spans="1:10" ht="18" customHeight="1">
      <c r="A25" s="626" t="s">
        <v>24</v>
      </c>
      <c r="B25" s="768"/>
      <c r="C25" s="32" t="s">
        <v>25</v>
      </c>
      <c r="D25" s="602" t="s">
        <v>26</v>
      </c>
      <c r="E25" s="875">
        <f>'Прайс рабочий'!K13</f>
        <v>94</v>
      </c>
      <c r="F25" s="881">
        <f>('Прайс рабочий'!I13)/'Экспорт руб'!G18</f>
        <v>13.636363636363637</v>
      </c>
      <c r="G25" s="881">
        <f>'Прайс рабочий'!K13/'Экспорт руб'!G18</f>
        <v>18.57707509881423</v>
      </c>
      <c r="H25" s="616"/>
      <c r="I25" s="31"/>
      <c r="J25" s="31"/>
    </row>
    <row r="26" spans="1:10" ht="18" customHeight="1">
      <c r="A26" s="769"/>
      <c r="B26" s="770"/>
      <c r="C26" s="32" t="s">
        <v>27</v>
      </c>
      <c r="D26" s="773"/>
      <c r="E26" s="773"/>
      <c r="F26" s="884"/>
      <c r="G26" s="882"/>
      <c r="H26" s="616"/>
      <c r="I26" s="31"/>
      <c r="J26" s="31"/>
    </row>
    <row r="27" spans="1:10" ht="18" customHeight="1">
      <c r="A27" s="771"/>
      <c r="B27" s="772"/>
      <c r="C27" s="32" t="s">
        <v>28</v>
      </c>
      <c r="D27" s="774"/>
      <c r="E27" s="774"/>
      <c r="F27" s="885"/>
      <c r="G27" s="883"/>
      <c r="H27" s="616"/>
      <c r="I27" s="31"/>
      <c r="J27" s="31"/>
    </row>
    <row r="28" spans="1:10" ht="18" customHeight="1">
      <c r="A28" s="778" t="s">
        <v>358</v>
      </c>
      <c r="B28" s="768"/>
      <c r="C28" s="32" t="s">
        <v>30</v>
      </c>
      <c r="D28" s="602" t="s">
        <v>26</v>
      </c>
      <c r="E28" s="875">
        <f>'Прайс рабочий'!K16</f>
        <v>190</v>
      </c>
      <c r="F28" s="881">
        <f>('Прайс рабочий'!I16)/G18</f>
        <v>25.494071146245062</v>
      </c>
      <c r="G28" s="881">
        <f>'Прайс рабочий'!K16/'Экспорт руб'!G18</f>
        <v>37.549407114624508</v>
      </c>
      <c r="H28" s="616"/>
      <c r="I28" s="31"/>
      <c r="J28" s="31"/>
    </row>
    <row r="29" spans="1:10" ht="18" customHeight="1">
      <c r="A29" s="769"/>
      <c r="B29" s="770"/>
      <c r="C29" s="32" t="s">
        <v>31</v>
      </c>
      <c r="D29" s="773"/>
      <c r="E29" s="773"/>
      <c r="F29" s="884"/>
      <c r="G29" s="882"/>
      <c r="H29" s="616"/>
      <c r="I29" s="31"/>
      <c r="J29" s="31"/>
    </row>
    <row r="30" spans="1:10" ht="18" customHeight="1">
      <c r="A30" s="771"/>
      <c r="B30" s="772"/>
      <c r="C30" s="32">
        <v>8.5</v>
      </c>
      <c r="D30" s="774"/>
      <c r="E30" s="774"/>
      <c r="F30" s="885"/>
      <c r="G30" s="883"/>
      <c r="H30" s="616"/>
      <c r="I30" s="31"/>
      <c r="J30" s="31"/>
    </row>
    <row r="31" spans="1:10" ht="18" customHeight="1">
      <c r="A31" s="778" t="s">
        <v>359</v>
      </c>
      <c r="B31" s="768"/>
      <c r="C31" s="98" t="s">
        <v>25</v>
      </c>
      <c r="D31" s="602" t="s">
        <v>26</v>
      </c>
      <c r="E31" s="875">
        <f>'Прайс рабочий'!K20</f>
        <v>124</v>
      </c>
      <c r="F31" s="881">
        <f>('Прайс рабочий'!I20)/'Экспорт руб'!G18</f>
        <v>19.565217391304348</v>
      </c>
      <c r="G31" s="881">
        <f>'Прайс рабочий'!K20/'Экспорт руб'!G18</f>
        <v>24.505928853754941</v>
      </c>
      <c r="H31" s="616"/>
      <c r="I31" s="31"/>
      <c r="J31" s="31"/>
    </row>
    <row r="32" spans="1:10" ht="18" customHeight="1">
      <c r="A32" s="769"/>
      <c r="B32" s="770"/>
      <c r="C32" s="99" t="s">
        <v>27</v>
      </c>
      <c r="D32" s="773"/>
      <c r="E32" s="773"/>
      <c r="F32" s="884"/>
      <c r="G32" s="882"/>
      <c r="H32" s="616"/>
      <c r="I32" s="31"/>
      <c r="J32" s="31"/>
    </row>
    <row r="33" spans="1:10" ht="19.5" customHeight="1">
      <c r="A33" s="771"/>
      <c r="B33" s="772"/>
      <c r="C33" s="99" t="s">
        <v>28</v>
      </c>
      <c r="D33" s="774"/>
      <c r="E33" s="774"/>
      <c r="F33" s="885"/>
      <c r="G33" s="883"/>
      <c r="H33" s="616"/>
      <c r="I33" s="31"/>
      <c r="J33" s="31"/>
    </row>
    <row r="34" spans="1:10" ht="24" customHeight="1">
      <c r="A34" s="584" t="s">
        <v>774</v>
      </c>
      <c r="B34" s="585"/>
      <c r="C34" s="24" t="s">
        <v>34</v>
      </c>
      <c r="D34" s="590" t="s">
        <v>26</v>
      </c>
      <c r="E34" s="390"/>
      <c r="F34" s="881">
        <f>('Прайс рабочий'!I23)/'Экспорт руб'!$G$18</f>
        <v>46.442687747035578</v>
      </c>
      <c r="G34" s="881">
        <f>('Прайс рабочий'!J23)/'Экспорт руб'!$G$18</f>
        <v>50.395256916996054</v>
      </c>
      <c r="H34" s="616"/>
      <c r="I34" s="31"/>
      <c r="J34" s="31"/>
    </row>
    <row r="35" spans="1:10" ht="27" customHeight="1">
      <c r="A35" s="586"/>
      <c r="B35" s="587"/>
      <c r="C35" s="389" t="s">
        <v>25</v>
      </c>
      <c r="D35" s="591"/>
      <c r="E35" s="390"/>
      <c r="F35" s="884"/>
      <c r="G35" s="884"/>
      <c r="H35" s="616"/>
      <c r="I35" s="31"/>
      <c r="J35" s="31"/>
    </row>
    <row r="36" spans="1:10" ht="21" customHeight="1">
      <c r="A36" s="586"/>
      <c r="B36" s="587"/>
      <c r="C36" s="443" t="s">
        <v>27</v>
      </c>
      <c r="D36" s="591"/>
      <c r="E36" s="390"/>
      <c r="F36" s="884"/>
      <c r="G36" s="884"/>
      <c r="H36" s="616"/>
      <c r="I36" s="31"/>
      <c r="J36" s="31"/>
    </row>
    <row r="37" spans="1:10" ht="18" customHeight="1">
      <c r="A37" s="586"/>
      <c r="B37" s="587"/>
      <c r="C37" s="443" t="s">
        <v>28</v>
      </c>
      <c r="D37" s="591"/>
      <c r="E37" s="390"/>
      <c r="F37" s="884"/>
      <c r="G37" s="884"/>
      <c r="H37" s="616"/>
      <c r="I37" s="31"/>
      <c r="J37" s="31"/>
    </row>
    <row r="38" spans="1:10" ht="21" customHeight="1">
      <c r="A38" s="588"/>
      <c r="B38" s="589"/>
      <c r="C38" s="443" t="s">
        <v>773</v>
      </c>
      <c r="D38" s="592"/>
      <c r="E38" s="390"/>
      <c r="F38" s="885"/>
      <c r="G38" s="885"/>
      <c r="H38" s="616"/>
      <c r="I38" s="31"/>
      <c r="J38" s="31"/>
    </row>
    <row r="39" spans="1:10" ht="19.5" customHeight="1">
      <c r="A39" s="584" t="s">
        <v>776</v>
      </c>
      <c r="B39" s="585"/>
      <c r="C39" s="24" t="s">
        <v>34</v>
      </c>
      <c r="D39" s="590" t="s">
        <v>26</v>
      </c>
      <c r="E39" s="390"/>
      <c r="F39" s="881">
        <f>('Прайс рабочий'!I28)/'Экспорт руб'!$G$18</f>
        <v>50.000000000000007</v>
      </c>
      <c r="G39" s="881">
        <f>('Прайс рабочий'!J28)/'Экспорт руб'!$G$18</f>
        <v>54.1501976284585</v>
      </c>
      <c r="H39" s="616"/>
      <c r="I39" s="31"/>
      <c r="J39" s="31"/>
    </row>
    <row r="40" spans="1:10" ht="22.5" customHeight="1">
      <c r="A40" s="586"/>
      <c r="B40" s="587"/>
      <c r="C40" s="389" t="s">
        <v>25</v>
      </c>
      <c r="D40" s="591"/>
      <c r="E40" s="390"/>
      <c r="F40" s="884"/>
      <c r="G40" s="884"/>
      <c r="H40" s="616"/>
      <c r="I40" s="31"/>
      <c r="J40" s="31"/>
    </row>
    <row r="41" spans="1:10" ht="22.5" customHeight="1">
      <c r="A41" s="586"/>
      <c r="B41" s="587"/>
      <c r="C41" s="443" t="s">
        <v>27</v>
      </c>
      <c r="D41" s="591"/>
      <c r="E41" s="390"/>
      <c r="F41" s="884"/>
      <c r="G41" s="884"/>
      <c r="H41" s="616"/>
      <c r="I41" s="31"/>
      <c r="J41" s="31"/>
    </row>
    <row r="42" spans="1:10" ht="23.25" customHeight="1">
      <c r="A42" s="586"/>
      <c r="B42" s="587"/>
      <c r="C42" s="443" t="s">
        <v>28</v>
      </c>
      <c r="D42" s="591"/>
      <c r="E42" s="390"/>
      <c r="F42" s="884"/>
      <c r="G42" s="884"/>
      <c r="H42" s="616"/>
      <c r="I42" s="31"/>
      <c r="J42" s="31"/>
    </row>
    <row r="43" spans="1:10" ht="23.25" customHeight="1">
      <c r="A43" s="588"/>
      <c r="B43" s="589"/>
      <c r="C43" s="443" t="s">
        <v>773</v>
      </c>
      <c r="D43" s="592"/>
      <c r="E43" s="390"/>
      <c r="F43" s="885"/>
      <c r="G43" s="885"/>
      <c r="H43" s="616"/>
      <c r="I43" s="31"/>
      <c r="J43" s="31"/>
    </row>
    <row r="44" spans="1:10" ht="24" customHeight="1">
      <c r="A44" s="584" t="s">
        <v>775</v>
      </c>
      <c r="B44" s="585"/>
      <c r="C44" s="24" t="s">
        <v>34</v>
      </c>
      <c r="D44" s="596" t="s">
        <v>26</v>
      </c>
      <c r="E44" s="390"/>
      <c r="F44" s="881">
        <f>('Прайс рабочий'!I33)/'Экспорт руб'!$G$18</f>
        <v>70.750988142292499</v>
      </c>
      <c r="G44" s="881">
        <f>('Прайс рабочий'!J33)/'Экспорт руб'!$G$18</f>
        <v>76.482213438735187</v>
      </c>
      <c r="H44" s="616"/>
      <c r="I44" s="31"/>
      <c r="J44" s="31"/>
    </row>
    <row r="45" spans="1:10" ht="24" customHeight="1">
      <c r="A45" s="586"/>
      <c r="B45" s="587"/>
      <c r="C45" s="389" t="s">
        <v>25</v>
      </c>
      <c r="D45" s="597"/>
      <c r="E45" s="390"/>
      <c r="F45" s="884"/>
      <c r="G45" s="884"/>
      <c r="H45" s="616"/>
      <c r="I45" s="31"/>
      <c r="J45" s="31"/>
    </row>
    <row r="46" spans="1:10" ht="23.25" customHeight="1">
      <c r="A46" s="586"/>
      <c r="B46" s="587"/>
      <c r="C46" s="443" t="s">
        <v>27</v>
      </c>
      <c r="D46" s="597"/>
      <c r="E46" s="390"/>
      <c r="F46" s="884"/>
      <c r="G46" s="884"/>
      <c r="H46" s="616"/>
      <c r="I46" s="31"/>
      <c r="J46" s="31"/>
    </row>
    <row r="47" spans="1:10" ht="22.5" customHeight="1">
      <c r="A47" s="586"/>
      <c r="B47" s="587"/>
      <c r="C47" s="443" t="s">
        <v>28</v>
      </c>
      <c r="D47" s="597"/>
      <c r="E47" s="390"/>
      <c r="F47" s="884"/>
      <c r="G47" s="884"/>
      <c r="H47" s="616"/>
      <c r="I47" s="31"/>
      <c r="J47" s="31"/>
    </row>
    <row r="48" spans="1:10" ht="27" customHeight="1">
      <c r="A48" s="588"/>
      <c r="B48" s="589"/>
      <c r="C48" s="443" t="s">
        <v>773</v>
      </c>
      <c r="D48" s="598"/>
      <c r="E48" s="390"/>
      <c r="F48" s="885"/>
      <c r="G48" s="885"/>
      <c r="H48" s="616"/>
      <c r="I48" s="31"/>
      <c r="J48" s="31"/>
    </row>
    <row r="49" spans="1:10" ht="23.25" customHeight="1">
      <c r="A49" s="584" t="s">
        <v>778</v>
      </c>
      <c r="B49" s="585"/>
      <c r="C49" s="24" t="s">
        <v>34</v>
      </c>
      <c r="D49" s="596" t="s">
        <v>26</v>
      </c>
      <c r="E49" s="390"/>
      <c r="F49" s="881">
        <f>('Прайс рабочий'!I38)/'Экспорт руб'!$G$18</f>
        <v>65.217391304347828</v>
      </c>
      <c r="G49" s="881">
        <f>('Прайс рабочий'!J38)/'Экспорт руб'!$G$18</f>
        <v>70.652173913043484</v>
      </c>
      <c r="H49" s="616"/>
      <c r="I49" s="31"/>
      <c r="J49" s="31"/>
    </row>
    <row r="50" spans="1:10" ht="24" customHeight="1">
      <c r="A50" s="586"/>
      <c r="B50" s="587"/>
      <c r="C50" s="389" t="s">
        <v>25</v>
      </c>
      <c r="D50" s="597"/>
      <c r="E50" s="390"/>
      <c r="F50" s="884"/>
      <c r="G50" s="884"/>
      <c r="H50" s="616"/>
      <c r="I50" s="31"/>
      <c r="J50" s="31"/>
    </row>
    <row r="51" spans="1:10" ht="24" customHeight="1">
      <c r="A51" s="586"/>
      <c r="B51" s="587"/>
      <c r="C51" s="443" t="s">
        <v>27</v>
      </c>
      <c r="D51" s="597"/>
      <c r="E51" s="390"/>
      <c r="F51" s="884"/>
      <c r="G51" s="884"/>
      <c r="H51" s="616"/>
      <c r="I51" s="31"/>
      <c r="J51" s="31"/>
    </row>
    <row r="52" spans="1:10" ht="27" customHeight="1">
      <c r="A52" s="586"/>
      <c r="B52" s="587"/>
      <c r="C52" s="443" t="s">
        <v>28</v>
      </c>
      <c r="D52" s="597"/>
      <c r="E52" s="390"/>
      <c r="F52" s="884"/>
      <c r="G52" s="884"/>
      <c r="H52" s="616"/>
      <c r="I52" s="31"/>
      <c r="J52" s="31"/>
    </row>
    <row r="53" spans="1:10" ht="18" customHeight="1">
      <c r="A53" s="588"/>
      <c r="B53" s="589"/>
      <c r="C53" s="443" t="s">
        <v>773</v>
      </c>
      <c r="D53" s="598"/>
      <c r="E53" s="390"/>
      <c r="F53" s="885"/>
      <c r="G53" s="885"/>
      <c r="H53" s="616"/>
      <c r="I53" s="31"/>
      <c r="J53" s="31"/>
    </row>
    <row r="54" spans="1:10" ht="24.75" customHeight="1">
      <c r="A54" s="647" t="s">
        <v>32</v>
      </c>
      <c r="B54" s="765"/>
      <c r="C54" s="765"/>
      <c r="D54" s="766"/>
      <c r="E54" s="30"/>
      <c r="F54" s="361"/>
      <c r="G54" s="361"/>
      <c r="H54" s="357"/>
      <c r="I54" s="31"/>
      <c r="J54" s="31"/>
    </row>
    <row r="55" spans="1:10" ht="24.75" customHeight="1">
      <c r="A55" s="778" t="s">
        <v>33</v>
      </c>
      <c r="B55" s="768"/>
      <c r="C55" s="32" t="s">
        <v>34</v>
      </c>
      <c r="D55" s="602" t="s">
        <v>26</v>
      </c>
      <c r="E55" s="875">
        <f>'Прайс рабочий'!K44</f>
        <v>89</v>
      </c>
      <c r="F55" s="881">
        <f>('Прайс рабочий'!I44)/'Экспорт руб'!G18</f>
        <v>13.636363636363637</v>
      </c>
      <c r="G55" s="881">
        <f>'Прайс рабочий'!K44/'Экспорт руб'!G18</f>
        <v>17.588932806324113</v>
      </c>
      <c r="H55" s="807"/>
      <c r="I55" s="31"/>
      <c r="J55" s="31"/>
    </row>
    <row r="56" spans="1:10" ht="27" customHeight="1">
      <c r="A56" s="769"/>
      <c r="B56" s="770"/>
      <c r="C56" s="32" t="s">
        <v>25</v>
      </c>
      <c r="D56" s="773"/>
      <c r="E56" s="773"/>
      <c r="F56" s="884"/>
      <c r="G56" s="882"/>
      <c r="H56" s="807"/>
      <c r="I56" s="31"/>
      <c r="J56" s="31"/>
    </row>
    <row r="57" spans="1:10" ht="29.25" customHeight="1">
      <c r="A57" s="769"/>
      <c r="B57" s="770"/>
      <c r="C57" s="32" t="s">
        <v>27</v>
      </c>
      <c r="D57" s="773"/>
      <c r="E57" s="773"/>
      <c r="F57" s="884"/>
      <c r="G57" s="882"/>
      <c r="H57" s="807"/>
      <c r="I57" s="31"/>
      <c r="J57" s="31"/>
    </row>
    <row r="58" spans="1:10" ht="28.5" customHeight="1">
      <c r="A58" s="771"/>
      <c r="B58" s="772"/>
      <c r="C58" s="32" t="s">
        <v>28</v>
      </c>
      <c r="D58" s="774"/>
      <c r="E58" s="774"/>
      <c r="F58" s="885"/>
      <c r="G58" s="883"/>
      <c r="H58" s="808"/>
      <c r="I58" s="1"/>
      <c r="J58" s="1"/>
    </row>
    <row r="59" spans="1:10" ht="22.5" customHeight="1">
      <c r="A59" s="603" t="s">
        <v>35</v>
      </c>
      <c r="B59" s="765"/>
      <c r="C59" s="765"/>
      <c r="D59" s="766"/>
      <c r="E59" s="19"/>
      <c r="F59" s="356"/>
      <c r="G59" s="356"/>
      <c r="H59" s="19"/>
      <c r="I59" s="1"/>
      <c r="J59" s="1"/>
    </row>
    <row r="60" spans="1:10" ht="18" customHeight="1">
      <c r="A60" s="647" t="s">
        <v>23</v>
      </c>
      <c r="B60" s="765"/>
      <c r="C60" s="765"/>
      <c r="D60" s="766"/>
      <c r="E60" s="30"/>
      <c r="F60" s="361"/>
      <c r="G60" s="361"/>
      <c r="H60" s="681"/>
      <c r="I60" s="1"/>
      <c r="J60" s="1"/>
    </row>
    <row r="61" spans="1:10" ht="18" customHeight="1">
      <c r="A61" s="779" t="s">
        <v>36</v>
      </c>
      <c r="B61" s="768"/>
      <c r="C61" s="100" t="s">
        <v>37</v>
      </c>
      <c r="D61" s="602" t="s">
        <v>26</v>
      </c>
      <c r="E61" s="875">
        <f>'Прайс рабочий'!K50</f>
        <v>30</v>
      </c>
      <c r="F61" s="881">
        <f>'Прайс рабочий'!I50/'Экспорт руб'!$G$18</f>
        <v>5.3359683794466406</v>
      </c>
      <c r="G61" s="881">
        <f>'Прайс рабочий'!K50/'Экспорт руб'!G18</f>
        <v>5.9288537549407119</v>
      </c>
      <c r="H61" s="773"/>
      <c r="I61" s="1"/>
      <c r="J61" s="1"/>
    </row>
    <row r="62" spans="1:10" ht="18" customHeight="1">
      <c r="A62" s="769"/>
      <c r="B62" s="770"/>
      <c r="C62" s="100" t="s">
        <v>38</v>
      </c>
      <c r="D62" s="773"/>
      <c r="E62" s="773"/>
      <c r="F62" s="884"/>
      <c r="G62" s="882"/>
      <c r="H62" s="773"/>
      <c r="I62" s="1"/>
      <c r="J62" s="1"/>
    </row>
    <row r="63" spans="1:10" ht="18" customHeight="1">
      <c r="A63" s="771"/>
      <c r="B63" s="772"/>
      <c r="C63" s="100" t="s">
        <v>39</v>
      </c>
      <c r="D63" s="774"/>
      <c r="E63" s="774"/>
      <c r="F63" s="885"/>
      <c r="G63" s="883"/>
      <c r="H63" s="773"/>
      <c r="I63" s="1"/>
      <c r="J63" s="1"/>
    </row>
    <row r="64" spans="1:10" ht="18" customHeight="1">
      <c r="A64" s="780" t="s">
        <v>360</v>
      </c>
      <c r="B64" s="768"/>
      <c r="C64" s="101" t="s">
        <v>25</v>
      </c>
      <c r="D64" s="602" t="s">
        <v>26</v>
      </c>
      <c r="E64" s="875">
        <f>'Прайс рабочий'!K53</f>
        <v>96</v>
      </c>
      <c r="F64" s="881">
        <f>'Прайс рабочий'!I53/'Экспорт руб'!$G$18</f>
        <v>15.612648221343875</v>
      </c>
      <c r="G64" s="881">
        <f>'Прайс рабочий'!K53/'Экспорт руб'!G18</f>
        <v>18.972332015810277</v>
      </c>
      <c r="H64" s="773"/>
      <c r="I64" s="1"/>
      <c r="J64" s="1"/>
    </row>
    <row r="65" spans="1:10" ht="18" customHeight="1">
      <c r="A65" s="769"/>
      <c r="B65" s="770"/>
      <c r="C65" s="102" t="s">
        <v>27</v>
      </c>
      <c r="D65" s="773"/>
      <c r="E65" s="773"/>
      <c r="F65" s="884"/>
      <c r="G65" s="882"/>
      <c r="H65" s="773"/>
      <c r="I65" s="1"/>
      <c r="J65" s="1"/>
    </row>
    <row r="66" spans="1:10" ht="18" customHeight="1">
      <c r="A66" s="771"/>
      <c r="B66" s="772"/>
      <c r="C66" s="102" t="s">
        <v>28</v>
      </c>
      <c r="D66" s="774"/>
      <c r="E66" s="774"/>
      <c r="F66" s="885"/>
      <c r="G66" s="883"/>
      <c r="H66" s="773"/>
      <c r="I66" s="1"/>
      <c r="J66" s="1"/>
    </row>
    <row r="67" spans="1:10" ht="18" customHeight="1">
      <c r="A67" s="781" t="s">
        <v>361</v>
      </c>
      <c r="B67" s="770"/>
      <c r="C67" s="102" t="s">
        <v>40</v>
      </c>
      <c r="D67" s="602" t="s">
        <v>26</v>
      </c>
      <c r="E67" s="875">
        <f>'Прайс рабочий'!K56</f>
        <v>71</v>
      </c>
      <c r="F67" s="881">
        <f>'Прайс рабочий'!I56/'Экспорт руб'!G18</f>
        <v>11.6600790513834</v>
      </c>
      <c r="G67" s="881">
        <f>'Прайс рабочий'!K56/'Экспорт руб'!G18</f>
        <v>14.031620553359685</v>
      </c>
      <c r="H67" s="773"/>
      <c r="I67" s="1"/>
      <c r="J67" s="1"/>
    </row>
    <row r="68" spans="1:10" ht="18" customHeight="1">
      <c r="A68" s="769"/>
      <c r="B68" s="770"/>
      <c r="C68" s="102" t="s">
        <v>37</v>
      </c>
      <c r="D68" s="773"/>
      <c r="E68" s="773"/>
      <c r="F68" s="884"/>
      <c r="G68" s="882"/>
      <c r="H68" s="773"/>
      <c r="I68" s="1"/>
      <c r="J68" s="1"/>
    </row>
    <row r="69" spans="1:10" ht="18" customHeight="1">
      <c r="A69" s="769"/>
      <c r="B69" s="770"/>
      <c r="C69" s="102" t="s">
        <v>38</v>
      </c>
      <c r="D69" s="773"/>
      <c r="E69" s="773"/>
      <c r="F69" s="884"/>
      <c r="G69" s="882"/>
      <c r="H69" s="773"/>
      <c r="I69" s="1"/>
      <c r="J69" s="1"/>
    </row>
    <row r="70" spans="1:10" ht="23.25" customHeight="1">
      <c r="A70" s="771"/>
      <c r="B70" s="772"/>
      <c r="C70" s="103" t="s">
        <v>39</v>
      </c>
      <c r="D70" s="774"/>
      <c r="E70" s="774"/>
      <c r="F70" s="885"/>
      <c r="G70" s="883"/>
      <c r="H70" s="773"/>
      <c r="I70" s="31"/>
      <c r="J70" s="31"/>
    </row>
    <row r="71" spans="1:10" ht="18" customHeight="1">
      <c r="A71" s="647" t="s">
        <v>32</v>
      </c>
      <c r="B71" s="765"/>
      <c r="C71" s="765"/>
      <c r="D71" s="766"/>
      <c r="E71" s="30"/>
      <c r="F71" s="361"/>
      <c r="G71" s="361"/>
      <c r="H71" s="773"/>
      <c r="I71" s="31"/>
      <c r="J71" s="31"/>
    </row>
    <row r="72" spans="1:10" ht="18" customHeight="1">
      <c r="A72" s="626" t="s">
        <v>41</v>
      </c>
      <c r="B72" s="768"/>
      <c r="C72" s="32" t="s">
        <v>42</v>
      </c>
      <c r="D72" s="602" t="s">
        <v>26</v>
      </c>
      <c r="E72" s="875">
        <f>'Прайс рабочий'!K61</f>
        <v>27</v>
      </c>
      <c r="F72" s="881">
        <f>('Прайс рабочий'!J61)/'Экспорт руб'!G18</f>
        <v>5.1383399209486171</v>
      </c>
      <c r="G72" s="881">
        <f>'Прайс рабочий'!K61/'Экспорт руб'!G18</f>
        <v>5.3359683794466406</v>
      </c>
      <c r="H72" s="773"/>
      <c r="I72" s="31"/>
      <c r="J72" s="31"/>
    </row>
    <row r="73" spans="1:10" ht="18" customHeight="1">
      <c r="A73" s="769"/>
      <c r="B73" s="770"/>
      <c r="C73" s="32" t="s">
        <v>27</v>
      </c>
      <c r="D73" s="773"/>
      <c r="E73" s="773"/>
      <c r="F73" s="884"/>
      <c r="G73" s="882"/>
      <c r="H73" s="773"/>
      <c r="I73" s="31"/>
      <c r="J73" s="31"/>
    </row>
    <row r="74" spans="1:10" ht="18" customHeight="1">
      <c r="A74" s="771"/>
      <c r="B74" s="772"/>
      <c r="C74" s="32" t="s">
        <v>28</v>
      </c>
      <c r="D74" s="774"/>
      <c r="E74" s="774"/>
      <c r="F74" s="885"/>
      <c r="G74" s="883"/>
      <c r="H74" s="773"/>
      <c r="I74" s="31"/>
      <c r="J74" s="31"/>
    </row>
    <row r="75" spans="1:10" ht="18" customHeight="1">
      <c r="A75" s="764" t="s">
        <v>43</v>
      </c>
      <c r="B75" s="658"/>
      <c r="C75" s="90" t="s">
        <v>37</v>
      </c>
      <c r="D75" s="782" t="s">
        <v>44</v>
      </c>
      <c r="E75" s="875">
        <f>'Прайс рабочий'!K64</f>
        <v>20</v>
      </c>
      <c r="F75" s="881">
        <f>('Прайс рабочий'!I64)/'Экспорт руб'!G18</f>
        <v>3.9525691699604746</v>
      </c>
      <c r="G75" s="881">
        <f>'Прайс рабочий'!K64/'Экспорт руб'!G18</f>
        <v>3.9525691699604746</v>
      </c>
      <c r="H75" s="773"/>
      <c r="I75" s="31"/>
      <c r="J75" s="31"/>
    </row>
    <row r="76" spans="1:10" ht="18" customHeight="1">
      <c r="A76" s="691"/>
      <c r="B76" s="660"/>
      <c r="C76" s="90" t="s">
        <v>38</v>
      </c>
      <c r="D76" s="783"/>
      <c r="E76" s="773"/>
      <c r="F76" s="884"/>
      <c r="G76" s="882"/>
      <c r="H76" s="773"/>
      <c r="I76" s="31"/>
      <c r="J76" s="31"/>
    </row>
    <row r="77" spans="1:10" ht="18" customHeight="1">
      <c r="A77" s="661"/>
      <c r="B77" s="662"/>
      <c r="C77" s="90" t="s">
        <v>39</v>
      </c>
      <c r="D77" s="595"/>
      <c r="E77" s="774"/>
      <c r="F77" s="885"/>
      <c r="G77" s="883"/>
      <c r="H77" s="773"/>
      <c r="I77" s="31"/>
      <c r="J77" s="31"/>
    </row>
    <row r="78" spans="1:10" ht="18" customHeight="1">
      <c r="A78" s="778" t="s">
        <v>45</v>
      </c>
      <c r="B78" s="768"/>
      <c r="C78" s="32" t="s">
        <v>25</v>
      </c>
      <c r="D78" s="602" t="s">
        <v>26</v>
      </c>
      <c r="E78" s="875">
        <f>'Прайс рабочий'!K67</f>
        <v>50</v>
      </c>
      <c r="F78" s="881">
        <f>('Прайс рабочий'!I67)/'Экспорт руб'!G18</f>
        <v>7.9051383399209492</v>
      </c>
      <c r="G78" s="881">
        <f>'Прайс рабочий'!K67/'Экспорт руб'!G18</f>
        <v>9.8814229249011873</v>
      </c>
      <c r="H78" s="773"/>
      <c r="I78" s="31"/>
      <c r="J78" s="31"/>
    </row>
    <row r="79" spans="1:10" ht="18" customHeight="1">
      <c r="A79" s="769"/>
      <c r="B79" s="770"/>
      <c r="C79" s="32" t="s">
        <v>46</v>
      </c>
      <c r="D79" s="773"/>
      <c r="E79" s="773"/>
      <c r="F79" s="884"/>
      <c r="G79" s="882"/>
      <c r="H79" s="773"/>
      <c r="I79" s="31"/>
      <c r="J79" s="31"/>
    </row>
    <row r="80" spans="1:10" ht="28.5" customHeight="1">
      <c r="A80" s="771"/>
      <c r="B80" s="772"/>
      <c r="C80" s="32" t="s">
        <v>28</v>
      </c>
      <c r="D80" s="774"/>
      <c r="E80" s="774"/>
      <c r="F80" s="885"/>
      <c r="G80" s="883"/>
      <c r="H80" s="774"/>
      <c r="I80" s="1"/>
      <c r="J80" s="1"/>
    </row>
    <row r="81" spans="1:10" ht="27.75" customHeight="1">
      <c r="A81" s="603" t="s">
        <v>47</v>
      </c>
      <c r="B81" s="765"/>
      <c r="C81" s="765"/>
      <c r="D81" s="766"/>
      <c r="E81" s="19"/>
      <c r="F81" s="356"/>
      <c r="G81" s="356"/>
      <c r="H81" s="19"/>
      <c r="I81" s="1"/>
      <c r="J81" s="1"/>
    </row>
    <row r="82" spans="1:10" ht="35.25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444"/>
      <c r="F82" s="881">
        <f>'Прайс рабочий'!I71/'Экспорт руб'!G18</f>
        <v>55.335968379446648</v>
      </c>
      <c r="G82" s="881">
        <f>'Прайс рабочий'!K71/'Экспорт руб'!G18</f>
        <v>63.241106719367593</v>
      </c>
      <c r="H82" s="802"/>
      <c r="I82" s="1"/>
      <c r="J82" s="1"/>
    </row>
    <row r="83" spans="1:10" ht="34.5" customHeight="1">
      <c r="A83" s="594"/>
      <c r="B83" s="440" t="s">
        <v>52</v>
      </c>
      <c r="C83" s="594"/>
      <c r="D83" s="396" t="s">
        <v>49</v>
      </c>
      <c r="E83" s="444"/>
      <c r="F83" s="884"/>
      <c r="G83" s="882"/>
      <c r="H83" s="643"/>
      <c r="I83" s="1"/>
      <c r="J83" s="1"/>
    </row>
    <row r="84" spans="1:10" ht="18" customHeight="1">
      <c r="A84" s="595"/>
      <c r="B84" s="440" t="s">
        <v>48</v>
      </c>
      <c r="C84" s="595"/>
      <c r="D84" s="396" t="s">
        <v>49</v>
      </c>
      <c r="E84" s="444"/>
      <c r="F84" s="885"/>
      <c r="G84" s="883"/>
      <c r="H84" s="643"/>
      <c r="I84" s="1"/>
      <c r="J84" s="1"/>
    </row>
    <row r="85" spans="1:10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875">
        <f>'Прайс рабочий'!K74</f>
        <v>192</v>
      </c>
      <c r="F85" s="881">
        <f>'Прайс рабочий'!I74/'Экспорт руб'!G18</f>
        <v>24.703557312252965</v>
      </c>
      <c r="G85" s="881">
        <f>'Прайс рабочий'!K74/'Экспорт руб'!$G$18</f>
        <v>37.944664031620555</v>
      </c>
      <c r="H85" s="773"/>
      <c r="I85" s="1"/>
      <c r="J85" s="1"/>
    </row>
    <row r="86" spans="1:10" ht="18" customHeight="1">
      <c r="A86" s="773"/>
      <c r="B86" s="32" t="s">
        <v>52</v>
      </c>
      <c r="C86" s="773"/>
      <c r="D86" s="36" t="s">
        <v>49</v>
      </c>
      <c r="E86" s="773"/>
      <c r="F86" s="884"/>
      <c r="G86" s="882"/>
      <c r="H86" s="773"/>
      <c r="I86" s="1"/>
      <c r="J86" s="1"/>
    </row>
    <row r="87" spans="1:10" ht="36" customHeight="1">
      <c r="A87" s="774"/>
      <c r="B87" s="32" t="s">
        <v>48</v>
      </c>
      <c r="C87" s="774"/>
      <c r="D87" s="36" t="s">
        <v>49</v>
      </c>
      <c r="E87" s="774"/>
      <c r="F87" s="885"/>
      <c r="G87" s="883"/>
      <c r="H87" s="773"/>
      <c r="I87" s="1"/>
      <c r="J87" s="1"/>
    </row>
    <row r="88" spans="1:10" ht="36" customHeight="1">
      <c r="A88" s="23" t="s">
        <v>53</v>
      </c>
      <c r="B88" s="23"/>
      <c r="C88" s="32" t="s">
        <v>54</v>
      </c>
      <c r="D88" s="36" t="s">
        <v>55</v>
      </c>
      <c r="E88" s="26">
        <f>'Прайс рабочий'!K77</f>
        <v>70</v>
      </c>
      <c r="F88" s="363">
        <f>('Прайс рабочий'!I77)/'Экспорт руб'!$G$18</f>
        <v>10.869565217391305</v>
      </c>
      <c r="G88" s="363">
        <f>'Прайс рабочий'!K77/'Экспорт руб'!$G$18</f>
        <v>13.833992094861662</v>
      </c>
      <c r="H88" s="773"/>
      <c r="I88" s="1"/>
      <c r="J88" s="1"/>
    </row>
    <row r="89" spans="1:10" ht="29.25" customHeight="1">
      <c r="A89" s="37" t="s">
        <v>57</v>
      </c>
      <c r="B89" s="32" t="s">
        <v>58</v>
      </c>
      <c r="C89" s="32" t="s">
        <v>59</v>
      </c>
      <c r="D89" s="38"/>
      <c r="E89" s="26">
        <v>60</v>
      </c>
      <c r="F89" s="363">
        <f>'Прайс рабочий'!I78/'Экспорт руб'!$G$18</f>
        <v>11.857707509881424</v>
      </c>
      <c r="G89" s="363">
        <f>'Прайс рабочий'!K78/'Экспорт руб'!$G$18</f>
        <v>13.833992094861662</v>
      </c>
      <c r="H89" s="773"/>
      <c r="I89" s="1"/>
      <c r="J89" s="1"/>
    </row>
    <row r="90" spans="1:10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26" t="str">
        <f>'Прайс рабочий'!K79</f>
        <v xml:space="preserve"> -</v>
      </c>
      <c r="F90" s="363" t="e">
        <f>'Прайс рабочий'!I79/'Экспорт руб'!$G$18</f>
        <v>#VALUE!</v>
      </c>
      <c r="G90" s="363" t="e">
        <f>'Прайс рабочий'!K79/'Экспорт руб'!$G$18</f>
        <v>#VALUE!</v>
      </c>
      <c r="H90" s="773"/>
      <c r="I90" s="1"/>
      <c r="J90" s="1"/>
    </row>
    <row r="91" spans="1:10" ht="25.5" customHeight="1">
      <c r="A91" s="774"/>
      <c r="B91" s="24" t="s">
        <v>801</v>
      </c>
      <c r="C91" s="774"/>
      <c r="D91" s="774"/>
      <c r="E91" s="26">
        <f>'Прайс рабочий'!K80</f>
        <v>40</v>
      </c>
      <c r="F91" s="363">
        <f>'Прайс рабочий'!I80/'Экспорт руб'!$G$18</f>
        <v>7.9051383399209492</v>
      </c>
      <c r="G91" s="363">
        <f>'Прайс рабочий'!K80/'Экспорт руб'!$G$18</f>
        <v>7.9051383399209492</v>
      </c>
      <c r="H91" s="773"/>
      <c r="I91" s="1"/>
      <c r="J91" s="1"/>
    </row>
    <row r="92" spans="1:10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26">
        <f>'Прайс рабочий'!K81</f>
        <v>45</v>
      </c>
      <c r="F92" s="363">
        <f>'Прайс рабочий'!I81/'Экспорт руб'!$G$18</f>
        <v>8.8932806324110683</v>
      </c>
      <c r="G92" s="363">
        <f>'Прайс рабочий'!K81/'Экспорт руб'!$G$18</f>
        <v>8.8932806324110683</v>
      </c>
      <c r="H92" s="773"/>
      <c r="I92" s="1"/>
      <c r="J92" s="1"/>
    </row>
    <row r="93" spans="1:10" ht="28.5" customHeight="1">
      <c r="A93" s="774"/>
      <c r="B93" s="24" t="s">
        <v>801</v>
      </c>
      <c r="C93" s="774"/>
      <c r="D93" s="774"/>
      <c r="E93" s="39">
        <f>'Прайс рабочий'!K82</f>
        <v>50</v>
      </c>
      <c r="F93" s="363">
        <f>'Прайс рабочий'!I82/'Экспорт руб'!$G$18</f>
        <v>9.8814229249011873</v>
      </c>
      <c r="G93" s="363">
        <f>'Прайс рабочий'!K82/'Экспорт руб'!$G$18</f>
        <v>9.8814229249011873</v>
      </c>
      <c r="H93" s="773"/>
      <c r="I93" s="1"/>
      <c r="J93" s="1"/>
    </row>
    <row r="94" spans="1:10" ht="24" customHeight="1">
      <c r="A94" s="40" t="s">
        <v>63</v>
      </c>
      <c r="B94" s="40"/>
      <c r="C94" s="40"/>
      <c r="D94" s="40"/>
      <c r="E94" s="19"/>
      <c r="F94" s="356"/>
      <c r="G94" s="356"/>
      <c r="H94" s="19"/>
      <c r="I94" s="41"/>
      <c r="J94" s="41"/>
    </row>
    <row r="95" spans="1:10" ht="40.5" customHeight="1">
      <c r="A95" s="670" t="s">
        <v>64</v>
      </c>
      <c r="B95" s="765"/>
      <c r="C95" s="765"/>
      <c r="D95" s="766"/>
      <c r="E95" s="30"/>
      <c r="F95" s="361"/>
      <c r="G95" s="361"/>
      <c r="H95" s="693"/>
      <c r="I95" s="1"/>
      <c r="J95" s="1"/>
    </row>
    <row r="96" spans="1:10" ht="40.5" customHeight="1">
      <c r="A96" s="785" t="s">
        <v>65</v>
      </c>
      <c r="B96" s="768"/>
      <c r="C96" s="42" t="s">
        <v>66</v>
      </c>
      <c r="D96" s="36" t="s">
        <v>49</v>
      </c>
      <c r="E96" s="25">
        <f>'Прайс рабочий'!K85</f>
        <v>437</v>
      </c>
      <c r="F96" s="363">
        <f>'Прайс рабочий'!I85/'Экспорт руб'!$G$18</f>
        <v>70.750988142292499</v>
      </c>
      <c r="G96" s="363">
        <f>'Прайс рабочий'!K85/'Экспорт руб'!$G$18</f>
        <v>86.363636363636374</v>
      </c>
      <c r="H96" s="773"/>
      <c r="I96" s="1"/>
      <c r="J96" s="1"/>
    </row>
    <row r="97" spans="1:10" ht="49.5" customHeight="1">
      <c r="A97" s="771"/>
      <c r="B97" s="772"/>
      <c r="C97" s="42" t="s">
        <v>67</v>
      </c>
      <c r="D97" s="36" t="s">
        <v>49</v>
      </c>
      <c r="E97" s="25">
        <f>'Прайс рабочий'!K86</f>
        <v>448</v>
      </c>
      <c r="F97" s="363">
        <f>'Прайс рабочий'!I86/'Экспорт руб'!$G$18</f>
        <v>72.727272727272734</v>
      </c>
      <c r="G97" s="363">
        <f>'Прайс рабочий'!K86/'Экспорт руб'!$G$18</f>
        <v>88.537549407114625</v>
      </c>
      <c r="H97" s="773"/>
      <c r="I97" s="1"/>
      <c r="J97" s="1"/>
    </row>
    <row r="98" spans="1:10" ht="49.5" customHeight="1">
      <c r="A98" s="785" t="s">
        <v>68</v>
      </c>
      <c r="B98" s="768"/>
      <c r="C98" s="42" t="s">
        <v>66</v>
      </c>
      <c r="D98" s="36" t="s">
        <v>69</v>
      </c>
      <c r="E98" s="25">
        <f>'Прайс рабочий'!K87</f>
        <v>746</v>
      </c>
      <c r="F98" s="363">
        <f>'Прайс рабочий'!I87/'Экспорт руб'!$G$18</f>
        <v>130.43478260869566</v>
      </c>
      <c r="G98" s="363">
        <f>'Прайс рабочий'!K87/'Экспорт руб'!$G$18</f>
        <v>147.43083003952572</v>
      </c>
      <c r="H98" s="773"/>
      <c r="I98" s="1"/>
      <c r="J98" s="1"/>
    </row>
    <row r="99" spans="1:10" ht="40.5" customHeight="1">
      <c r="A99" s="771"/>
      <c r="B99" s="772"/>
      <c r="C99" s="42" t="s">
        <v>67</v>
      </c>
      <c r="D99" s="36" t="s">
        <v>69</v>
      </c>
      <c r="E99" s="25">
        <f>'Прайс рабочий'!K88</f>
        <v>760</v>
      </c>
      <c r="F99" s="363">
        <f>'Прайс рабочий'!I88/'Экспорт руб'!$G$18</f>
        <v>123.32015810276681</v>
      </c>
      <c r="G99" s="363">
        <f>'Прайс рабочий'!K88/'Экспорт руб'!$G$18</f>
        <v>150.19762845849803</v>
      </c>
      <c r="H99" s="773"/>
      <c r="I99" s="1"/>
      <c r="J99" s="1"/>
    </row>
    <row r="100" spans="1:10" ht="40.5" customHeight="1">
      <c r="A100" s="785" t="s">
        <v>70</v>
      </c>
      <c r="B100" s="768"/>
      <c r="C100" s="42" t="s">
        <v>71</v>
      </c>
      <c r="D100" s="36" t="s">
        <v>72</v>
      </c>
      <c r="E100" s="25">
        <f>'Прайс рабочий'!K89</f>
        <v>574</v>
      </c>
      <c r="F100" s="363">
        <f>'Прайс рабочий'!I89/'Экспорт руб'!$G$18</f>
        <v>93.083003952569172</v>
      </c>
      <c r="G100" s="363">
        <f>'Прайс рабочий'!K89/'Экспорт руб'!$G$18</f>
        <v>113.43873517786562</v>
      </c>
      <c r="H100" s="773"/>
      <c r="I100" s="1"/>
      <c r="J100" s="1"/>
    </row>
    <row r="101" spans="1:10" ht="90" customHeight="1">
      <c r="A101" s="771"/>
      <c r="B101" s="772"/>
      <c r="C101" s="42" t="s">
        <v>67</v>
      </c>
      <c r="D101" s="36" t="s">
        <v>72</v>
      </c>
      <c r="E101" s="25">
        <f>'Прайс рабочий'!K90</f>
        <v>596</v>
      </c>
      <c r="F101" s="363">
        <f>'Прайс рабочий'!I90/'Экспорт руб'!$G$18</f>
        <v>105.53359683794467</v>
      </c>
      <c r="G101" s="363">
        <f>'Прайс рабочий'!K90/'Экспорт руб'!$G$18</f>
        <v>117.78656126482214</v>
      </c>
      <c r="H101" s="773"/>
      <c r="I101" s="1"/>
      <c r="J101" s="1"/>
    </row>
    <row r="102" spans="1:10" ht="30" customHeight="1">
      <c r="A102" s="786" t="s">
        <v>73</v>
      </c>
      <c r="B102" s="766"/>
      <c r="C102" s="42" t="s">
        <v>67</v>
      </c>
      <c r="D102" s="36" t="s">
        <v>69</v>
      </c>
      <c r="E102" s="25">
        <f>'Прайс рабочий'!K91</f>
        <v>574</v>
      </c>
      <c r="F102" s="363">
        <f>'Прайс рабочий'!I91/'Экспорт руб'!$G$18</f>
        <v>97.233201581027672</v>
      </c>
      <c r="G102" s="363">
        <f>'Прайс рабочий'!K91/'Экспорт руб'!$G$18</f>
        <v>113.43873517786562</v>
      </c>
      <c r="H102" s="773"/>
      <c r="I102" s="1"/>
      <c r="J102" s="1"/>
    </row>
    <row r="103" spans="1:10" ht="30" customHeight="1">
      <c r="A103" s="785" t="s">
        <v>74</v>
      </c>
      <c r="B103" s="768"/>
      <c r="C103" s="42" t="s">
        <v>75</v>
      </c>
      <c r="D103" s="36" t="s">
        <v>69</v>
      </c>
      <c r="E103" s="876">
        <f>'Прайс рабочий'!K92</f>
        <v>556</v>
      </c>
      <c r="F103" s="881">
        <f>'Прайс рабочий'!I92/'Экспорт руб'!$G$18</f>
        <v>100.79051383399211</v>
      </c>
      <c r="G103" s="881">
        <f>'Прайс рабочий'!K92/'Экспорт руб'!$G$18</f>
        <v>109.88142292490119</v>
      </c>
      <c r="H103" s="773"/>
      <c r="I103" s="1"/>
      <c r="J103" s="1"/>
    </row>
    <row r="104" spans="1:10" ht="30" customHeight="1">
      <c r="A104" s="769"/>
      <c r="B104" s="770"/>
      <c r="C104" s="42" t="s">
        <v>76</v>
      </c>
      <c r="D104" s="36" t="s">
        <v>69</v>
      </c>
      <c r="E104" s="773"/>
      <c r="F104" s="884"/>
      <c r="G104" s="884"/>
      <c r="H104" s="773"/>
      <c r="I104" s="1"/>
      <c r="J104" s="1"/>
    </row>
    <row r="105" spans="1:10" ht="30" customHeight="1">
      <c r="A105" s="769"/>
      <c r="B105" s="770"/>
      <c r="C105" s="42" t="s">
        <v>77</v>
      </c>
      <c r="D105" s="36" t="s">
        <v>69</v>
      </c>
      <c r="E105" s="774"/>
      <c r="F105" s="885"/>
      <c r="G105" s="885"/>
      <c r="H105" s="773"/>
      <c r="I105" s="1"/>
      <c r="J105" s="1"/>
    </row>
    <row r="106" spans="1:10" ht="30" customHeight="1">
      <c r="A106" s="769"/>
      <c r="B106" s="770"/>
      <c r="C106" s="42" t="s">
        <v>78</v>
      </c>
      <c r="D106" s="36" t="s">
        <v>69</v>
      </c>
      <c r="E106" s="876">
        <f>'Прайс рабочий'!K95</f>
        <v>560</v>
      </c>
      <c r="F106" s="881">
        <f>'Прайс рабочий'!I95/'Экспорт руб'!$G$18</f>
        <v>104.74308300395258</v>
      </c>
      <c r="G106" s="881">
        <f>'Прайс рабочий'!K95/'Экспорт руб'!$G$18</f>
        <v>110.6719367588933</v>
      </c>
      <c r="H106" s="773"/>
      <c r="I106" s="1"/>
      <c r="J106" s="1"/>
    </row>
    <row r="107" spans="1:10" ht="30" customHeight="1">
      <c r="A107" s="769"/>
      <c r="B107" s="770"/>
      <c r="C107" s="42" t="s">
        <v>79</v>
      </c>
      <c r="D107" s="36" t="s">
        <v>69</v>
      </c>
      <c r="E107" s="773"/>
      <c r="F107" s="884"/>
      <c r="G107" s="884"/>
      <c r="H107" s="773"/>
      <c r="I107" s="1"/>
      <c r="J107" s="1"/>
    </row>
    <row r="108" spans="1:10" ht="19.5" customHeight="1">
      <c r="A108" s="771"/>
      <c r="B108" s="772"/>
      <c r="C108" s="42" t="s">
        <v>80</v>
      </c>
      <c r="D108" s="36" t="s">
        <v>69</v>
      </c>
      <c r="E108" s="774"/>
      <c r="F108" s="885"/>
      <c r="G108" s="885"/>
      <c r="H108" s="773"/>
      <c r="I108" s="1"/>
      <c r="J108" s="1"/>
    </row>
    <row r="109" spans="1:10" ht="19.5" customHeight="1">
      <c r="A109" s="785" t="s">
        <v>81</v>
      </c>
      <c r="B109" s="768"/>
      <c r="C109" s="42" t="s">
        <v>75</v>
      </c>
      <c r="D109" s="36" t="s">
        <v>69</v>
      </c>
      <c r="E109" s="876">
        <f>'Прайс рабочий'!K98</f>
        <v>350</v>
      </c>
      <c r="F109" s="881">
        <f>'Прайс рабочий'!I98/'Экспорт руб'!$G$18</f>
        <v>59.288537549407117</v>
      </c>
      <c r="G109" s="881">
        <f>'Прайс рабочий'!K98/'Экспорт руб'!$G$18</f>
        <v>69.169960474308311</v>
      </c>
      <c r="H109" s="773"/>
      <c r="I109" s="1"/>
      <c r="J109" s="1"/>
    </row>
    <row r="110" spans="1:10" ht="19.5" customHeight="1">
      <c r="A110" s="769"/>
      <c r="B110" s="770"/>
      <c r="C110" s="42" t="s">
        <v>76</v>
      </c>
      <c r="D110" s="36" t="s">
        <v>69</v>
      </c>
      <c r="E110" s="773"/>
      <c r="F110" s="884"/>
      <c r="G110" s="884"/>
      <c r="H110" s="773"/>
      <c r="I110" s="1"/>
      <c r="J110" s="1"/>
    </row>
    <row r="111" spans="1:10" ht="19.5" customHeight="1">
      <c r="A111" s="769"/>
      <c r="B111" s="770"/>
      <c r="C111" s="42" t="s">
        <v>77</v>
      </c>
      <c r="D111" s="36" t="s">
        <v>69</v>
      </c>
      <c r="E111" s="774"/>
      <c r="F111" s="885"/>
      <c r="G111" s="885"/>
      <c r="H111" s="773"/>
      <c r="I111" s="1"/>
      <c r="J111" s="1"/>
    </row>
    <row r="112" spans="1:10" ht="19.5" customHeight="1">
      <c r="A112" s="769"/>
      <c r="B112" s="770"/>
      <c r="C112" s="42" t="s">
        <v>78</v>
      </c>
      <c r="D112" s="36" t="s">
        <v>69</v>
      </c>
      <c r="E112" s="876">
        <f>'Прайс рабочий'!K101</f>
        <v>380</v>
      </c>
      <c r="F112" s="881">
        <f>'Прайс рабочий'!I101/'Экспорт руб'!$G$18</f>
        <v>63.04347826086957</v>
      </c>
      <c r="G112" s="881">
        <f>'Прайс рабочий'!K101/'Экспорт руб'!$G$18</f>
        <v>75.098814229249015</v>
      </c>
      <c r="H112" s="773"/>
      <c r="I112" s="1"/>
      <c r="J112" s="1"/>
    </row>
    <row r="113" spans="1:10" ht="19.5" customHeight="1">
      <c r="A113" s="769"/>
      <c r="B113" s="770"/>
      <c r="C113" s="42" t="s">
        <v>79</v>
      </c>
      <c r="D113" s="36" t="s">
        <v>69</v>
      </c>
      <c r="E113" s="773"/>
      <c r="F113" s="884"/>
      <c r="G113" s="884"/>
      <c r="H113" s="773"/>
      <c r="I113" s="1"/>
      <c r="J113" s="1"/>
    </row>
    <row r="114" spans="1:10" ht="19.5" customHeight="1">
      <c r="A114" s="771"/>
      <c r="B114" s="772"/>
      <c r="C114" s="42" t="s">
        <v>80</v>
      </c>
      <c r="D114" s="36" t="s">
        <v>69</v>
      </c>
      <c r="E114" s="774"/>
      <c r="F114" s="885"/>
      <c r="G114" s="885"/>
      <c r="H114" s="773"/>
      <c r="I114" s="1"/>
      <c r="J114" s="1"/>
    </row>
    <row r="115" spans="1:10" ht="19.5" customHeight="1">
      <c r="A115" s="785" t="s">
        <v>82</v>
      </c>
      <c r="B115" s="768"/>
      <c r="C115" s="42" t="s">
        <v>75</v>
      </c>
      <c r="D115" s="36" t="s">
        <v>69</v>
      </c>
      <c r="E115" s="876">
        <f>'Прайс рабочий'!K104</f>
        <v>374</v>
      </c>
      <c r="F115" s="881">
        <f>'Прайс рабочий'!I104/'Экспорт руб'!$G$18</f>
        <v>69.169960474308311</v>
      </c>
      <c r="G115" s="881">
        <f>'Прайс рабочий'!K104/'Экспорт руб'!$G$18</f>
        <v>73.913043478260875</v>
      </c>
      <c r="H115" s="773"/>
      <c r="I115" s="1"/>
      <c r="J115" s="1"/>
    </row>
    <row r="116" spans="1:10" ht="19.5" customHeight="1">
      <c r="A116" s="769"/>
      <c r="B116" s="770"/>
      <c r="C116" s="42" t="s">
        <v>76</v>
      </c>
      <c r="D116" s="36" t="s">
        <v>69</v>
      </c>
      <c r="E116" s="773"/>
      <c r="F116" s="884"/>
      <c r="G116" s="884"/>
      <c r="H116" s="773"/>
      <c r="I116" s="1"/>
      <c r="J116" s="1"/>
    </row>
    <row r="117" spans="1:10" ht="19.5" customHeight="1">
      <c r="A117" s="769"/>
      <c r="B117" s="770"/>
      <c r="C117" s="42" t="s">
        <v>77</v>
      </c>
      <c r="D117" s="36" t="s">
        <v>69</v>
      </c>
      <c r="E117" s="774"/>
      <c r="F117" s="885"/>
      <c r="G117" s="885"/>
      <c r="H117" s="773"/>
      <c r="I117" s="1"/>
      <c r="J117" s="1"/>
    </row>
    <row r="118" spans="1:10" ht="19.5" customHeight="1">
      <c r="A118" s="769"/>
      <c r="B118" s="770"/>
      <c r="C118" s="42" t="s">
        <v>78</v>
      </c>
      <c r="D118" s="36" t="s">
        <v>69</v>
      </c>
      <c r="E118" s="876">
        <f>'Прайс рабочий'!K107</f>
        <v>382</v>
      </c>
      <c r="F118" s="881">
        <f>'Прайс рабочий'!I107/'Экспорт руб'!$G$18</f>
        <v>71.146245059288546</v>
      </c>
      <c r="G118" s="881">
        <f>'Прайс рабочий'!K107/'Экспорт руб'!$G$18</f>
        <v>75.494071146245062</v>
      </c>
      <c r="H118" s="773"/>
      <c r="I118" s="1"/>
      <c r="J118" s="1"/>
    </row>
    <row r="119" spans="1:10" ht="19.5" customHeight="1">
      <c r="A119" s="769"/>
      <c r="B119" s="770"/>
      <c r="C119" s="42" t="s">
        <v>79</v>
      </c>
      <c r="D119" s="36" t="s">
        <v>69</v>
      </c>
      <c r="E119" s="773"/>
      <c r="F119" s="884"/>
      <c r="G119" s="884"/>
      <c r="H119" s="773"/>
      <c r="I119" s="1"/>
      <c r="J119" s="1"/>
    </row>
    <row r="120" spans="1:10" ht="19.5" customHeight="1">
      <c r="A120" s="771"/>
      <c r="B120" s="772"/>
      <c r="C120" s="42" t="s">
        <v>80</v>
      </c>
      <c r="D120" s="36" t="s">
        <v>69</v>
      </c>
      <c r="E120" s="774"/>
      <c r="F120" s="885"/>
      <c r="G120" s="885"/>
      <c r="H120" s="773"/>
      <c r="I120" s="1"/>
      <c r="J120" s="1"/>
    </row>
    <row r="121" spans="1:10" ht="19.5" customHeight="1">
      <c r="A121" s="785" t="s">
        <v>83</v>
      </c>
      <c r="B121" s="768"/>
      <c r="C121" s="42" t="s">
        <v>75</v>
      </c>
      <c r="D121" s="36" t="s">
        <v>69</v>
      </c>
      <c r="E121" s="876">
        <f>'Прайс рабочий'!K110</f>
        <v>434</v>
      </c>
      <c r="F121" s="881">
        <f>'Прайс рабочий'!I110/'Экспорт руб'!$G$18</f>
        <v>69.169960474308311</v>
      </c>
      <c r="G121" s="881">
        <f>'Прайс рабочий'!K110/'Экспорт руб'!$G$18</f>
        <v>85.770750988142296</v>
      </c>
      <c r="H121" s="773"/>
      <c r="I121" s="1"/>
      <c r="J121" s="1"/>
    </row>
    <row r="122" spans="1:10" ht="19.5" customHeight="1">
      <c r="A122" s="769"/>
      <c r="B122" s="770"/>
      <c r="C122" s="42" t="s">
        <v>76</v>
      </c>
      <c r="D122" s="36" t="s">
        <v>69</v>
      </c>
      <c r="E122" s="773"/>
      <c r="F122" s="884"/>
      <c r="G122" s="884"/>
      <c r="H122" s="773"/>
      <c r="I122" s="1"/>
      <c r="J122" s="1"/>
    </row>
    <row r="123" spans="1:10" ht="19.5" customHeight="1">
      <c r="A123" s="769"/>
      <c r="B123" s="770"/>
      <c r="C123" s="42" t="s">
        <v>77</v>
      </c>
      <c r="D123" s="36" t="s">
        <v>84</v>
      </c>
      <c r="E123" s="774"/>
      <c r="F123" s="885"/>
      <c r="G123" s="885"/>
      <c r="H123" s="773"/>
      <c r="I123" s="1"/>
      <c r="J123" s="1"/>
    </row>
    <row r="124" spans="1:10" ht="19.5" customHeight="1">
      <c r="A124" s="769"/>
      <c r="B124" s="770"/>
      <c r="C124" s="42" t="s">
        <v>78</v>
      </c>
      <c r="D124" s="36" t="s">
        <v>69</v>
      </c>
      <c r="E124" s="876">
        <f>'Прайс рабочий'!K113</f>
        <v>445</v>
      </c>
      <c r="F124" s="881">
        <f>'Прайс рабочий'!I113/'Экспорт руб'!$G$18</f>
        <v>71.146245059288546</v>
      </c>
      <c r="G124" s="881">
        <f>'Прайс рабочий'!K113/'Экспорт руб'!$G$18</f>
        <v>87.944664031620562</v>
      </c>
      <c r="H124" s="773"/>
      <c r="I124" s="1"/>
      <c r="J124" s="1"/>
    </row>
    <row r="125" spans="1:10" ht="19.5" customHeight="1">
      <c r="A125" s="769"/>
      <c r="B125" s="770"/>
      <c r="C125" s="42" t="s">
        <v>79</v>
      </c>
      <c r="D125" s="36" t="s">
        <v>69</v>
      </c>
      <c r="E125" s="773"/>
      <c r="F125" s="884"/>
      <c r="G125" s="884"/>
      <c r="H125" s="773"/>
      <c r="I125" s="1"/>
      <c r="J125" s="1"/>
    </row>
    <row r="126" spans="1:10" ht="83.25" customHeight="1">
      <c r="A126" s="771"/>
      <c r="B126" s="772"/>
      <c r="C126" s="42" t="s">
        <v>80</v>
      </c>
      <c r="D126" s="36" t="s">
        <v>84</v>
      </c>
      <c r="E126" s="774"/>
      <c r="F126" s="885"/>
      <c r="G126" s="885"/>
      <c r="H126" s="773"/>
      <c r="I126" s="1"/>
      <c r="J126" s="1"/>
    </row>
    <row r="127" spans="1:10" ht="87.75" customHeight="1">
      <c r="A127" s="785" t="s">
        <v>85</v>
      </c>
      <c r="B127" s="768"/>
      <c r="C127" s="42" t="s">
        <v>71</v>
      </c>
      <c r="D127" s="36" t="s">
        <v>86</v>
      </c>
      <c r="E127" s="25">
        <f>'Прайс рабочий'!K116</f>
        <v>780</v>
      </c>
      <c r="F127" s="363">
        <f>'Прайс рабочий'!I116/'Экспорт руб'!$G$18</f>
        <v>141.30434782608697</v>
      </c>
      <c r="G127" s="362">
        <f>'Прайс рабочий'!K116/'Экспорт руб'!$G$18</f>
        <v>154.1501976284585</v>
      </c>
      <c r="H127" s="773"/>
      <c r="I127" s="1"/>
      <c r="J127" s="1"/>
    </row>
    <row r="128" spans="1:10" ht="75.75" customHeight="1">
      <c r="A128" s="771"/>
      <c r="B128" s="772"/>
      <c r="C128" s="42" t="s">
        <v>67</v>
      </c>
      <c r="D128" s="36" t="s">
        <v>86</v>
      </c>
      <c r="E128" s="25">
        <f>'Прайс рабочий'!K117</f>
        <v>891</v>
      </c>
      <c r="F128" s="363">
        <f>'Прайс рабочий'!I117/'Экспорт руб'!$G$18</f>
        <v>150.39525691699606</v>
      </c>
      <c r="G128" s="362">
        <f>'Прайс рабочий'!K117/'Экспорт руб'!$G$18</f>
        <v>176.08695652173915</v>
      </c>
      <c r="H128" s="773"/>
      <c r="I128" s="1"/>
      <c r="J128" s="1"/>
    </row>
    <row r="129" spans="1:10" ht="80.25" customHeight="1">
      <c r="A129" s="785" t="s">
        <v>87</v>
      </c>
      <c r="B129" s="768"/>
      <c r="C129" s="42" t="s">
        <v>71</v>
      </c>
      <c r="D129" s="36" t="s">
        <v>86</v>
      </c>
      <c r="E129" s="25">
        <f>'Прайс рабочий'!K118</f>
        <v>708</v>
      </c>
      <c r="F129" s="363">
        <f>'Прайс рабочий'!I118/'Экспорт руб'!$G$18</f>
        <v>118.57707509881423</v>
      </c>
      <c r="G129" s="362">
        <f>'Прайс рабочий'!K118/'Экспорт руб'!$G$18</f>
        <v>139.92094861660081</v>
      </c>
      <c r="H129" s="773"/>
      <c r="I129" s="1"/>
      <c r="J129" s="1"/>
    </row>
    <row r="130" spans="1:10" ht="75" customHeight="1">
      <c r="A130" s="771"/>
      <c r="B130" s="772"/>
      <c r="C130" s="42" t="s">
        <v>67</v>
      </c>
      <c r="D130" s="36" t="s">
        <v>86</v>
      </c>
      <c r="E130" s="25">
        <f>'Прайс рабочий'!K119</f>
        <v>854</v>
      </c>
      <c r="F130" s="363">
        <f>'Прайс рабочий'!I119/'Экспорт руб'!$G$18</f>
        <v>146.24505928853756</v>
      </c>
      <c r="G130" s="362">
        <f>'Прайс рабочий'!K119/'Экспорт руб'!$G$18</f>
        <v>168.77470355731228</v>
      </c>
      <c r="H130" s="773"/>
      <c r="I130" s="1"/>
      <c r="J130" s="1"/>
    </row>
    <row r="131" spans="1:10" ht="70.5" customHeight="1">
      <c r="A131" s="785" t="s">
        <v>88</v>
      </c>
      <c r="B131" s="768"/>
      <c r="C131" s="42" t="s">
        <v>71</v>
      </c>
      <c r="D131" s="36" t="s">
        <v>86</v>
      </c>
      <c r="E131" s="25">
        <f>'Прайс рабочий'!K120</f>
        <v>840</v>
      </c>
      <c r="F131" s="363">
        <f>'Прайс рабочий'!I120/'Экспорт руб'!$G$18</f>
        <v>136.36363636363637</v>
      </c>
      <c r="G131" s="362">
        <f>'Прайс рабочий'!K120/'Экспорт руб'!$G$18</f>
        <v>166.00790513833994</v>
      </c>
      <c r="H131" s="773"/>
      <c r="I131" s="1"/>
      <c r="J131" s="1"/>
    </row>
    <row r="132" spans="1:10" ht="66.75" customHeight="1">
      <c r="A132" s="771"/>
      <c r="B132" s="772"/>
      <c r="C132" s="42" t="s">
        <v>67</v>
      </c>
      <c r="D132" s="36" t="s">
        <v>86</v>
      </c>
      <c r="E132" s="25">
        <f>'Прайс рабочий'!K121</f>
        <v>894</v>
      </c>
      <c r="F132" s="363">
        <f>'Прайс рабочий'!I121/'Экспорт руб'!$G$18</f>
        <v>164.22924901185772</v>
      </c>
      <c r="G132" s="362">
        <f>'Прайс рабочий'!K121/'Экспорт руб'!$G$18</f>
        <v>176.67984189723322</v>
      </c>
      <c r="H132" s="773"/>
      <c r="I132" s="1"/>
      <c r="J132" s="1"/>
    </row>
    <row r="133" spans="1:10" ht="66.75" customHeight="1">
      <c r="A133" s="785" t="s">
        <v>89</v>
      </c>
      <c r="B133" s="768"/>
      <c r="C133" s="42" t="s">
        <v>71</v>
      </c>
      <c r="D133" s="36" t="s">
        <v>86</v>
      </c>
      <c r="E133" s="25">
        <f>'Прайс рабочий'!K122</f>
        <v>617</v>
      </c>
      <c r="F133" s="363">
        <f>'Прайс рабочий'!I122/'Экспорт руб'!$G$18</f>
        <v>113.04347826086958</v>
      </c>
      <c r="G133" s="362">
        <f>'Прайс рабочий'!K122/'Экспорт руб'!$G$18</f>
        <v>121.93675889328064</v>
      </c>
      <c r="H133" s="773"/>
      <c r="I133" s="1"/>
      <c r="J133" s="1"/>
    </row>
    <row r="134" spans="1:10" ht="60" customHeight="1">
      <c r="A134" s="771"/>
      <c r="B134" s="772"/>
      <c r="C134" s="42" t="s">
        <v>67</v>
      </c>
      <c r="D134" s="36" t="s">
        <v>86</v>
      </c>
      <c r="E134" s="25">
        <f>'Прайс рабочий'!K123</f>
        <v>671</v>
      </c>
      <c r="F134" s="363">
        <f>'Прайс рабочий'!I123/'Экспорт руб'!$G$18</f>
        <v>123.12252964426878</v>
      </c>
      <c r="G134" s="362">
        <f>'Прайс рабочий'!K123/'Экспорт руб'!$G$18</f>
        <v>132.60869565217394</v>
      </c>
      <c r="H134" s="773"/>
      <c r="I134" s="1"/>
      <c r="J134" s="1"/>
    </row>
    <row r="135" spans="1:10" ht="60" customHeight="1">
      <c r="A135" s="785" t="s">
        <v>90</v>
      </c>
      <c r="B135" s="768"/>
      <c r="C135" s="42" t="s">
        <v>71</v>
      </c>
      <c r="D135" s="36" t="s">
        <v>86</v>
      </c>
      <c r="E135" s="25">
        <f>'Прайс рабочий'!K124</f>
        <v>550</v>
      </c>
      <c r="F135" s="363">
        <f>'Прайс рабочий'!I124/'Экспорт руб'!$G$18</f>
        <v>102.56916996047431</v>
      </c>
      <c r="G135" s="362">
        <f>'Прайс рабочий'!K124/'Экспорт руб'!$G$18</f>
        <v>108.69565217391305</v>
      </c>
      <c r="H135" s="773"/>
      <c r="I135" s="1"/>
      <c r="J135" s="1"/>
    </row>
    <row r="136" spans="1:10" ht="48" customHeight="1">
      <c r="A136" s="771"/>
      <c r="B136" s="772"/>
      <c r="C136" s="42" t="s">
        <v>67</v>
      </c>
      <c r="D136" s="36" t="s">
        <v>86</v>
      </c>
      <c r="E136" s="25">
        <f>'Прайс рабочий'!K125</f>
        <v>614</v>
      </c>
      <c r="F136" s="363">
        <f>'Прайс рабочий'!I125/'Экспорт руб'!$G$18</f>
        <v>112.64822134387353</v>
      </c>
      <c r="G136" s="362">
        <f>'Прайс рабочий'!K125/'Экспорт руб'!$G$18</f>
        <v>121.34387351778658</v>
      </c>
      <c r="H136" s="773"/>
      <c r="I136" s="1"/>
      <c r="J136" s="1"/>
    </row>
    <row r="137" spans="1:10" ht="48" customHeight="1">
      <c r="A137" s="787" t="s">
        <v>91</v>
      </c>
      <c r="B137" s="768"/>
      <c r="C137" s="42" t="s">
        <v>67</v>
      </c>
      <c r="D137" s="36" t="s">
        <v>92</v>
      </c>
      <c r="E137" s="25">
        <f>'Прайс рабочий'!K126</f>
        <v>3839</v>
      </c>
      <c r="F137" s="363">
        <f>'Прайс рабочий'!I126/'Экспорт руб'!$G$18</f>
        <v>623.12252964426887</v>
      </c>
      <c r="G137" s="362">
        <f>'Прайс рабочий'!K126/'Экспорт руб'!$G$18</f>
        <v>758.69565217391312</v>
      </c>
      <c r="H137" s="773"/>
      <c r="I137" s="1"/>
      <c r="J137" s="1"/>
    </row>
    <row r="138" spans="1:10" ht="48" customHeight="1">
      <c r="A138" s="769"/>
      <c r="B138" s="770"/>
      <c r="C138" s="42" t="s">
        <v>93</v>
      </c>
      <c r="D138" s="36" t="s">
        <v>92</v>
      </c>
      <c r="E138" s="25">
        <f>'Прайс рабочий'!K127</f>
        <v>3994</v>
      </c>
      <c r="F138" s="363">
        <f>'Прайс рабочий'!I127/'Экспорт руб'!$G$18</f>
        <v>701.38339920948624</v>
      </c>
      <c r="G138" s="362">
        <f>'Прайс рабочий'!K127/'Экспорт руб'!$G$18</f>
        <v>789.32806324110675</v>
      </c>
      <c r="H138" s="773"/>
      <c r="I138" s="1"/>
      <c r="J138" s="1"/>
    </row>
    <row r="139" spans="1:10" ht="90.75" customHeight="1">
      <c r="A139" s="771"/>
      <c r="B139" s="772"/>
      <c r="C139" s="42" t="s">
        <v>94</v>
      </c>
      <c r="D139" s="36" t="s">
        <v>92</v>
      </c>
      <c r="E139" s="25">
        <f>'Прайс рабочий'!K128</f>
        <v>9114</v>
      </c>
      <c r="F139" s="363">
        <f>'Прайс рабочий'!I128/'Экспорт руб'!$G$18</f>
        <v>1225.6916996047432</v>
      </c>
      <c r="G139" s="362">
        <f>'Прайс рабочий'!K128/'Экспорт руб'!$G$18</f>
        <v>1801.1857707509882</v>
      </c>
      <c r="H139" s="773"/>
      <c r="I139" s="1"/>
      <c r="J139" s="1"/>
    </row>
    <row r="140" spans="1:10" ht="90.75" customHeight="1">
      <c r="A140" s="787" t="s">
        <v>95</v>
      </c>
      <c r="B140" s="768"/>
      <c r="C140" s="42" t="s">
        <v>67</v>
      </c>
      <c r="D140" s="36" t="s">
        <v>92</v>
      </c>
      <c r="E140" s="25">
        <f>'Прайс рабочий'!K129</f>
        <v>1421</v>
      </c>
      <c r="F140" s="363">
        <f>'Прайс рабочий'!I129/'Экспорт руб'!$G$18</f>
        <v>260.67193675889331</v>
      </c>
      <c r="G140" s="362">
        <f>'Прайс рабочий'!K129/'Экспорт руб'!$G$18</f>
        <v>280.83003952569175</v>
      </c>
      <c r="H140" s="773"/>
      <c r="I140" s="1"/>
      <c r="J140" s="1"/>
    </row>
    <row r="141" spans="1:10" ht="65.25" customHeight="1">
      <c r="A141" s="771"/>
      <c r="B141" s="772"/>
      <c r="C141" s="42" t="s">
        <v>93</v>
      </c>
      <c r="D141" s="36" t="s">
        <v>92</v>
      </c>
      <c r="E141" s="25">
        <f>'Прайс рабочий'!K130</f>
        <v>1433</v>
      </c>
      <c r="F141" s="363">
        <f>'Прайс рабочий'!I130/'Экспорт руб'!$G$18</f>
        <v>262.84584980237156</v>
      </c>
      <c r="G141" s="362">
        <f>'Прайс рабочий'!K130/'Экспорт руб'!$G$18</f>
        <v>283.201581027668</v>
      </c>
      <c r="H141" s="773"/>
      <c r="I141" s="1"/>
      <c r="J141" s="1"/>
    </row>
    <row r="142" spans="1:10" ht="65.25" customHeight="1">
      <c r="A142" s="790" t="s">
        <v>96</v>
      </c>
      <c r="B142" s="768"/>
      <c r="C142" s="42" t="s">
        <v>67</v>
      </c>
      <c r="D142" s="36" t="s">
        <v>97</v>
      </c>
      <c r="E142" s="25">
        <f>'Прайс рабочий'!K131</f>
        <v>2162</v>
      </c>
      <c r="F142" s="363">
        <f>'Прайс рабочий'!I131/'Экспорт руб'!$G$18</f>
        <v>396.64031620553362</v>
      </c>
      <c r="G142" s="362">
        <f>'Прайс рабочий'!K131/'Экспорт руб'!$G$18</f>
        <v>427.27272727272731</v>
      </c>
      <c r="H142" s="773"/>
      <c r="I142" s="1"/>
      <c r="J142" s="1"/>
    </row>
    <row r="143" spans="1:10" ht="65.25" customHeight="1">
      <c r="A143" s="769"/>
      <c r="B143" s="770"/>
      <c r="C143" s="42" t="s">
        <v>93</v>
      </c>
      <c r="D143" s="36" t="s">
        <v>97</v>
      </c>
      <c r="E143" s="25">
        <f>'Прайс рабочий'!K132</f>
        <v>2198</v>
      </c>
      <c r="F143" s="363">
        <f>'Прайс рабочий'!I132/'Экспорт руб'!$G$18</f>
        <v>403.35968379446643</v>
      </c>
      <c r="G143" s="362">
        <f>'Прайс рабочий'!K132/'Экспорт руб'!$G$18</f>
        <v>434.38735177865618</v>
      </c>
      <c r="H143" s="773"/>
      <c r="I143" s="1"/>
      <c r="J143" s="1"/>
    </row>
    <row r="144" spans="1:10" ht="28.5" customHeight="1">
      <c r="A144" s="771"/>
      <c r="B144" s="772"/>
      <c r="C144" s="42" t="s">
        <v>94</v>
      </c>
      <c r="D144" s="36" t="s">
        <v>98</v>
      </c>
      <c r="E144" s="25">
        <f>'Прайс рабочий'!K133</f>
        <v>5255</v>
      </c>
      <c r="F144" s="363">
        <f>'Прайс рабочий'!I133/'Экспорт руб'!$G$18</f>
        <v>948.61660079051387</v>
      </c>
      <c r="G144" s="362">
        <f>'Прайс рабочий'!K133/'Экспорт руб'!$G$18</f>
        <v>1038.5375494071147</v>
      </c>
      <c r="H144" s="774"/>
      <c r="I144" s="1"/>
      <c r="J144" s="1"/>
    </row>
    <row r="145" spans="1:10" ht="18" customHeight="1">
      <c r="A145" s="603" t="s">
        <v>99</v>
      </c>
      <c r="B145" s="765"/>
      <c r="C145" s="765"/>
      <c r="D145" s="766"/>
      <c r="E145" s="43"/>
      <c r="F145" s="356"/>
      <c r="G145" s="356"/>
      <c r="H145" s="19"/>
      <c r="I145" s="41"/>
      <c r="J145" s="41"/>
    </row>
    <row r="146" spans="1:10" ht="19.5" customHeight="1">
      <c r="A146" s="670" t="s">
        <v>100</v>
      </c>
      <c r="B146" s="765"/>
      <c r="C146" s="765"/>
      <c r="D146" s="766"/>
      <c r="E146" s="44"/>
      <c r="F146" s="361"/>
      <c r="G146" s="361"/>
      <c r="H146" s="30"/>
      <c r="I146" s="1"/>
      <c r="J146" s="1"/>
    </row>
    <row r="147" spans="1:10" ht="86.25" customHeight="1">
      <c r="A147" s="671" t="s">
        <v>101</v>
      </c>
      <c r="B147" s="766"/>
      <c r="C147" s="42" t="s">
        <v>71</v>
      </c>
      <c r="D147" s="24" t="s">
        <v>102</v>
      </c>
      <c r="E147" s="25">
        <f>'Прайс рабочий'!K136</f>
        <v>46</v>
      </c>
      <c r="F147" s="363">
        <f>'Прайс рабочий'!I136/'Экспорт руб'!$G$18</f>
        <v>8.1027667984189726</v>
      </c>
      <c r="G147" s="363">
        <f>'Прайс рабочий'!K136/'Экспорт руб'!$G$18</f>
        <v>9.0909090909090917</v>
      </c>
      <c r="H147" s="45"/>
      <c r="I147" s="1"/>
      <c r="J147" s="1"/>
    </row>
    <row r="148" spans="1:10" ht="114.75" customHeight="1">
      <c r="A148" s="789" t="s">
        <v>103</v>
      </c>
      <c r="B148" s="766"/>
      <c r="C148" s="42" t="s">
        <v>67</v>
      </c>
      <c r="D148" s="36" t="s">
        <v>69</v>
      </c>
      <c r="E148" s="25">
        <f>'Прайс рабочий'!K137</f>
        <v>273</v>
      </c>
      <c r="F148" s="363">
        <f>'Прайс рабочий'!I137/'Экспорт руб'!$G$18</f>
        <v>50.197628458498031</v>
      </c>
      <c r="G148" s="363">
        <f>'Прайс рабочий'!K137/'Экспорт руб'!$G$18</f>
        <v>53.952569169960476</v>
      </c>
      <c r="H148" s="28"/>
      <c r="I148" s="41"/>
      <c r="J148" s="41"/>
    </row>
    <row r="149" spans="1:10" ht="18">
      <c r="A149" s="670" t="s">
        <v>104</v>
      </c>
      <c r="B149" s="765"/>
      <c r="C149" s="765"/>
      <c r="D149" s="766"/>
      <c r="E149" s="44"/>
      <c r="F149" s="363"/>
      <c r="G149" s="363"/>
      <c r="H149" s="30"/>
      <c r="I149" s="1"/>
      <c r="J149" s="1"/>
    </row>
    <row r="150" spans="1:10" ht="206.25" customHeight="1">
      <c r="A150" s="788" t="s">
        <v>105</v>
      </c>
      <c r="B150" s="766"/>
      <c r="C150" s="42" t="s">
        <v>67</v>
      </c>
      <c r="D150" s="36" t="s">
        <v>69</v>
      </c>
      <c r="E150" s="25">
        <f>'Прайс рабочий'!K139</f>
        <v>356</v>
      </c>
      <c r="F150" s="363">
        <f>'Прайс рабочий'!I139/'Экспорт руб'!$G$18</f>
        <v>60.474308300395265</v>
      </c>
      <c r="G150" s="363">
        <f>'Прайс рабочий'!K139/'Экспорт руб'!$G$18</f>
        <v>70.355731225296452</v>
      </c>
      <c r="H150" s="28"/>
      <c r="I150" s="1"/>
      <c r="J150" s="1"/>
    </row>
    <row r="151" spans="1:10" ht="154.5" customHeight="1">
      <c r="A151" s="788" t="s">
        <v>106</v>
      </c>
      <c r="B151" s="766"/>
      <c r="C151" s="42" t="s">
        <v>67</v>
      </c>
      <c r="D151" s="36" t="s">
        <v>69</v>
      </c>
      <c r="E151" s="25">
        <f>'Прайс рабочий'!K140</f>
        <v>1165</v>
      </c>
      <c r="F151" s="363">
        <f>'Прайс рабочий'!I140/'Экспорт руб'!$G$18</f>
        <v>213.83399209486169</v>
      </c>
      <c r="G151" s="363">
        <f>'Прайс рабочий'!K140/'Экспорт руб'!$G$18</f>
        <v>230.23715415019765</v>
      </c>
      <c r="H151" s="28"/>
      <c r="I151" s="1"/>
      <c r="J151" s="1"/>
    </row>
    <row r="152" spans="1:10" ht="159.75" customHeight="1">
      <c r="A152" s="789" t="s">
        <v>107</v>
      </c>
      <c r="B152" s="766"/>
      <c r="C152" s="42" t="s">
        <v>67</v>
      </c>
      <c r="D152" s="36" t="s">
        <v>69</v>
      </c>
      <c r="E152" s="25">
        <f>'Прайс рабочий'!K141</f>
        <v>2405</v>
      </c>
      <c r="F152" s="363">
        <f>'Прайс рабочий'!I141/'Экспорт руб'!$G$18</f>
        <v>390.31620553359687</v>
      </c>
      <c r="G152" s="363">
        <f>'Прайс рабочий'!K141/'Экспорт руб'!$G$18</f>
        <v>475.29644268774706</v>
      </c>
      <c r="H152" s="28"/>
      <c r="I152" s="1"/>
      <c r="J152" s="1"/>
    </row>
    <row r="153" spans="1:10" ht="52.5" customHeight="1">
      <c r="A153" s="603" t="s">
        <v>108</v>
      </c>
      <c r="B153" s="765"/>
      <c r="C153" s="765"/>
      <c r="D153" s="766"/>
      <c r="E153" s="43"/>
      <c r="F153" s="356"/>
      <c r="G153" s="356"/>
      <c r="H153" s="19"/>
      <c r="I153" s="1"/>
      <c r="J153" s="1"/>
    </row>
    <row r="154" spans="1:10" ht="52.5" customHeight="1">
      <c r="A154" s="785" t="s">
        <v>109</v>
      </c>
      <c r="B154" s="768"/>
      <c r="C154" s="42" t="s">
        <v>67</v>
      </c>
      <c r="D154" s="36" t="s">
        <v>110</v>
      </c>
      <c r="E154" s="25">
        <f>'Прайс рабочий'!K143</f>
        <v>5533</v>
      </c>
      <c r="F154" s="363">
        <f>'Прайс рабочий'!I143/'Экспорт руб'!$G$18</f>
        <v>1015.4150197628459</v>
      </c>
      <c r="G154" s="363">
        <f>'Прайс рабочий'!K143/'Экспорт руб'!$G$18</f>
        <v>1093.4782608695652</v>
      </c>
      <c r="H154" s="681"/>
      <c r="I154" s="1"/>
      <c r="J154" s="1"/>
    </row>
    <row r="155" spans="1:10" ht="55.5" customHeight="1">
      <c r="A155" s="769"/>
      <c r="B155" s="770"/>
      <c r="C155" s="42" t="s">
        <v>93</v>
      </c>
      <c r="D155" s="36" t="s">
        <v>110</v>
      </c>
      <c r="E155" s="25">
        <f>'Прайс рабочий'!K144</f>
        <v>10166</v>
      </c>
      <c r="F155" s="363">
        <f>'Прайс рабочий'!I144/'Экспорт руб'!$G$18</f>
        <v>1322.7272727272727</v>
      </c>
      <c r="G155" s="363">
        <f>'Прайс рабочий'!K144/'Экспорт руб'!$G$18</f>
        <v>2009.0909090909092</v>
      </c>
      <c r="H155" s="773"/>
      <c r="I155" s="1"/>
      <c r="J155" s="1"/>
    </row>
    <row r="156" spans="1:10" ht="100.5" customHeight="1">
      <c r="A156" s="771"/>
      <c r="B156" s="772"/>
      <c r="C156" s="42" t="s">
        <v>94</v>
      </c>
      <c r="D156" s="36" t="s">
        <v>110</v>
      </c>
      <c r="E156" s="25">
        <f>'Прайс рабочий'!K145</f>
        <v>11697</v>
      </c>
      <c r="F156" s="363">
        <f>'Прайс рабочий'!I145/'Экспорт руб'!$G$18</f>
        <v>2146.640316205534</v>
      </c>
      <c r="G156" s="363">
        <f>'Прайс рабочий'!K145/'Экспорт руб'!$G$18</f>
        <v>2311.6600790513835</v>
      </c>
      <c r="H156" s="773"/>
      <c r="I156" s="1"/>
      <c r="J156" s="1"/>
    </row>
    <row r="157" spans="1:10" ht="102.75" customHeight="1">
      <c r="A157" s="725" t="s">
        <v>111</v>
      </c>
      <c r="B157" s="768"/>
      <c r="C157" s="42" t="s">
        <v>67</v>
      </c>
      <c r="D157" s="36" t="s">
        <v>110</v>
      </c>
      <c r="E157" s="25">
        <f>'Прайс рабочий'!K146</f>
        <v>7116</v>
      </c>
      <c r="F157" s="363">
        <f>'Прайс рабочий'!I146/'Экспорт руб'!$G$18</f>
        <v>1305.9288537549407</v>
      </c>
      <c r="G157" s="363">
        <f>'Прайс рабочий'!K146/'Экспорт руб'!$G$18</f>
        <v>1406.324110671937</v>
      </c>
      <c r="H157" s="773"/>
      <c r="I157" s="1"/>
      <c r="J157" s="1"/>
    </row>
    <row r="158" spans="1:10" ht="105.75" customHeight="1">
      <c r="A158" s="769"/>
      <c r="B158" s="770"/>
      <c r="C158" s="42" t="s">
        <v>93</v>
      </c>
      <c r="D158" s="36" t="s">
        <v>98</v>
      </c>
      <c r="E158" s="25">
        <f>'Прайс рабочий'!K147</f>
        <v>7359</v>
      </c>
      <c r="F158" s="363">
        <f>'Прайс рабочий'!I147/'Экспорт руб'!$G$18</f>
        <v>1350.5928853754942</v>
      </c>
      <c r="G158" s="363">
        <f>'Прайс рабочий'!K147/'Экспорт руб'!$G$18</f>
        <v>1454.3478260869567</v>
      </c>
      <c r="H158" s="773"/>
      <c r="I158" s="1"/>
      <c r="J158" s="1"/>
    </row>
    <row r="159" spans="1:10" ht="45.75" customHeight="1">
      <c r="A159" s="771"/>
      <c r="B159" s="772"/>
      <c r="C159" s="42" t="s">
        <v>94</v>
      </c>
      <c r="D159" s="36" t="s">
        <v>110</v>
      </c>
      <c r="E159" s="25">
        <f>'Прайс рабочий'!K148</f>
        <v>15346</v>
      </c>
      <c r="F159" s="363">
        <f>'Прайс рабочий'!I148/'Экспорт руб'!$G$18</f>
        <v>2816.205533596838</v>
      </c>
      <c r="G159" s="363">
        <f>'Прайс рабочий'!K148/'Экспорт руб'!$G$18</f>
        <v>3032.806324110672</v>
      </c>
      <c r="H159" s="773"/>
      <c r="I159" s="1"/>
      <c r="J159" s="1"/>
    </row>
    <row r="160" spans="1:10" ht="45.75" customHeight="1">
      <c r="A160" s="785" t="s">
        <v>112</v>
      </c>
      <c r="B160" s="768"/>
      <c r="C160" s="42" t="s">
        <v>67</v>
      </c>
      <c r="D160" s="36" t="s">
        <v>113</v>
      </c>
      <c r="E160" s="25">
        <f>'Прайс рабочий'!K149</f>
        <v>2398</v>
      </c>
      <c r="F160" s="363">
        <f>'Прайс рабочий'!I149/'Экспорт руб'!$G$18</f>
        <v>439.92094861660081</v>
      </c>
      <c r="G160" s="363">
        <f>'Прайс рабочий'!K149/'Экспорт руб'!$G$18</f>
        <v>473.91304347826093</v>
      </c>
      <c r="H160" s="773"/>
      <c r="I160" s="1"/>
      <c r="J160" s="1"/>
    </row>
    <row r="161" spans="1:10" ht="45.75" customHeight="1">
      <c r="A161" s="769"/>
      <c r="B161" s="770"/>
      <c r="C161" s="42" t="s">
        <v>93</v>
      </c>
      <c r="D161" s="36" t="s">
        <v>113</v>
      </c>
      <c r="E161" s="25">
        <f>'Прайс рабочий'!K150</f>
        <v>3945</v>
      </c>
      <c r="F161" s="363">
        <f>'Прайс рабочий'!I150/'Экспорт руб'!$G$18</f>
        <v>551.18577075098824</v>
      </c>
      <c r="G161" s="363">
        <f>'Прайс рабочий'!K150/'Экспорт руб'!$G$18</f>
        <v>779.64426877470362</v>
      </c>
      <c r="H161" s="773"/>
      <c r="I161" s="1"/>
      <c r="J161" s="1"/>
    </row>
    <row r="162" spans="1:10" ht="51" customHeight="1">
      <c r="A162" s="771"/>
      <c r="B162" s="772"/>
      <c r="C162" s="42" t="s">
        <v>114</v>
      </c>
      <c r="D162" s="36" t="s">
        <v>113</v>
      </c>
      <c r="E162" s="25">
        <f>'Прайс рабочий'!K151</f>
        <v>4678</v>
      </c>
      <c r="F162" s="363">
        <f>'Прайс рабочий'!I151/'Экспорт руб'!$G$18</f>
        <v>858.49802371541512</v>
      </c>
      <c r="G162" s="363">
        <f>'Прайс рабочий'!K151/'Экспорт руб'!$G$18</f>
        <v>924.50592885375499</v>
      </c>
      <c r="H162" s="773"/>
      <c r="I162" s="1"/>
      <c r="J162" s="1"/>
    </row>
    <row r="163" spans="1:10" ht="33.75" customHeight="1">
      <c r="A163" s="791" t="s">
        <v>115</v>
      </c>
      <c r="B163" s="768"/>
      <c r="C163" s="42" t="s">
        <v>67</v>
      </c>
      <c r="D163" s="36" t="s">
        <v>113</v>
      </c>
      <c r="E163" s="25">
        <f>'Прайс рабочий'!K152</f>
        <v>1901</v>
      </c>
      <c r="F163" s="363">
        <f>'Прайс рабочий'!I152/'Экспорт руб'!$G$18</f>
        <v>348.81422924901187</v>
      </c>
      <c r="G163" s="363">
        <f>'Прайс рабочий'!K152/'Экспорт руб'!$G$18</f>
        <v>375.69169960474312</v>
      </c>
      <c r="H163" s="773"/>
      <c r="I163" s="1"/>
      <c r="J163" s="1"/>
    </row>
    <row r="164" spans="1:10" ht="33.75" customHeight="1">
      <c r="A164" s="769"/>
      <c r="B164" s="770"/>
      <c r="C164" s="42" t="s">
        <v>93</v>
      </c>
      <c r="D164" s="36" t="s">
        <v>113</v>
      </c>
      <c r="E164" s="25">
        <f>'Прайс рабочий'!K153</f>
        <v>2349</v>
      </c>
      <c r="F164" s="363">
        <f>'Прайс рабочий'!I153/'Экспорт руб'!$G$18</f>
        <v>431.02766798418975</v>
      </c>
      <c r="G164" s="363">
        <f>'Прайс рабочий'!K153/'Экспорт руб'!$G$18</f>
        <v>464.22924901185775</v>
      </c>
      <c r="H164" s="773"/>
      <c r="I164" s="1"/>
      <c r="J164" s="1"/>
    </row>
    <row r="165" spans="1:10" ht="69.75" customHeight="1">
      <c r="A165" s="771"/>
      <c r="B165" s="772"/>
      <c r="C165" s="42" t="s">
        <v>114</v>
      </c>
      <c r="D165" s="36" t="s">
        <v>113</v>
      </c>
      <c r="E165" s="25">
        <f>'Прайс рабочий'!K154</f>
        <v>3478</v>
      </c>
      <c r="F165" s="363">
        <f>'Прайс рабочий'!I154/'Экспорт руб'!$G$18</f>
        <v>638.14229249011862</v>
      </c>
      <c r="G165" s="363">
        <f>'Прайс рабочий'!K154/'Экспорт руб'!$G$18</f>
        <v>687.3517786561265</v>
      </c>
      <c r="H165" s="773"/>
      <c r="I165" s="1"/>
      <c r="J165" s="1"/>
    </row>
    <row r="166" spans="1:10" ht="69.75" customHeight="1">
      <c r="A166" s="785" t="s">
        <v>116</v>
      </c>
      <c r="B166" s="768"/>
      <c r="C166" s="42" t="s">
        <v>93</v>
      </c>
      <c r="D166" s="36" t="s">
        <v>92</v>
      </c>
      <c r="E166" s="25">
        <f>'Прайс рабочий'!K155</f>
        <v>3276</v>
      </c>
      <c r="F166" s="363">
        <f>'Прайс рабочий'!I155/'Экспорт руб'!$G$18</f>
        <v>601.18577075098824</v>
      </c>
      <c r="G166" s="363">
        <f>'Прайс рабочий'!K155/'Экспорт руб'!$G$18</f>
        <v>647.43083003952574</v>
      </c>
      <c r="H166" s="773"/>
      <c r="I166" s="1"/>
      <c r="J166" s="1"/>
    </row>
    <row r="167" spans="1:10" ht="74.25" customHeight="1">
      <c r="A167" s="771"/>
      <c r="B167" s="772"/>
      <c r="C167" s="42" t="s">
        <v>114</v>
      </c>
      <c r="D167" s="36" t="s">
        <v>92</v>
      </c>
      <c r="E167" s="25">
        <f>'Прайс рабочий'!K156</f>
        <v>5130</v>
      </c>
      <c r="F167" s="363">
        <f>'Прайс рабочий'!I156/'Экспорт руб'!$G$18</f>
        <v>941.501976284585</v>
      </c>
      <c r="G167" s="363">
        <f>'Прайс рабочий'!K156/'Экспорт руб'!$G$18</f>
        <v>1013.8339920948617</v>
      </c>
      <c r="H167" s="773"/>
      <c r="I167" s="1"/>
      <c r="J167" s="1"/>
    </row>
    <row r="168" spans="1:10" ht="18" customHeight="1">
      <c r="A168" s="672" t="s">
        <v>117</v>
      </c>
      <c r="B168" s="768"/>
      <c r="C168" s="42" t="s">
        <v>67</v>
      </c>
      <c r="D168" s="602" t="s">
        <v>69</v>
      </c>
      <c r="E168" s="25">
        <f>'Прайс рабочий'!K157</f>
        <v>1515</v>
      </c>
      <c r="F168" s="363">
        <f>'Прайс рабочий'!I157/'Экспорт руб'!$G$18</f>
        <v>278.06324110671937</v>
      </c>
      <c r="G168" s="363">
        <f>'Прайс рабочий'!K157/'Экспорт руб'!$G$18</f>
        <v>299.40711462450594</v>
      </c>
      <c r="H168" s="773"/>
      <c r="I168" s="1"/>
      <c r="J168" s="1"/>
    </row>
    <row r="169" spans="1:10" ht="18" customHeight="1">
      <c r="A169" s="769"/>
      <c r="B169" s="770"/>
      <c r="C169" s="42" t="s">
        <v>118</v>
      </c>
      <c r="D169" s="773"/>
      <c r="E169" s="25">
        <f>'Прайс рабочий'!K158</f>
        <v>1907</v>
      </c>
      <c r="F169" s="363">
        <f>'Прайс рабочий'!I158/'Экспорт руб'!$G$18</f>
        <v>349.802371541502</v>
      </c>
      <c r="G169" s="363">
        <f>'Прайс рабочий'!K158/'Экспорт руб'!$G$18</f>
        <v>376.87747035573125</v>
      </c>
      <c r="H169" s="773"/>
      <c r="I169" s="1"/>
      <c r="J169" s="1"/>
    </row>
    <row r="170" spans="1:10" ht="33.75" customHeight="1">
      <c r="A170" s="771"/>
      <c r="B170" s="772"/>
      <c r="C170" s="42" t="s">
        <v>94</v>
      </c>
      <c r="D170" s="774"/>
      <c r="E170" s="25">
        <f>'Прайс рабочий'!K159</f>
        <v>3091</v>
      </c>
      <c r="F170" s="363">
        <f>'Прайс рабочий'!I159/'Экспорт руб'!$G$18</f>
        <v>567.19367588932812</v>
      </c>
      <c r="G170" s="363">
        <f>'Прайс рабочий'!K159/'Экспорт руб'!$G$18</f>
        <v>610.86956521739137</v>
      </c>
      <c r="H170" s="773"/>
      <c r="I170" s="1"/>
      <c r="J170" s="1"/>
    </row>
    <row r="171" spans="1:10" ht="18" customHeight="1">
      <c r="A171" s="672" t="s">
        <v>119</v>
      </c>
      <c r="B171" s="768"/>
      <c r="C171" s="42" t="s">
        <v>67</v>
      </c>
      <c r="D171" s="602" t="s">
        <v>69</v>
      </c>
      <c r="E171" s="25">
        <f>'Прайс рабочий'!K160</f>
        <v>2015</v>
      </c>
      <c r="F171" s="363">
        <f>'Прайс рабочий'!I160/'Экспорт руб'!$G$18</f>
        <v>369.76284584980237</v>
      </c>
      <c r="G171" s="363">
        <f>'Прайс рабочий'!K160/'Экспорт руб'!$G$18</f>
        <v>398.22134387351781</v>
      </c>
      <c r="H171" s="773"/>
      <c r="I171" s="1"/>
      <c r="J171" s="1"/>
    </row>
    <row r="172" spans="1:10" ht="18" customHeight="1">
      <c r="A172" s="769"/>
      <c r="B172" s="770"/>
      <c r="C172" s="42" t="s">
        <v>118</v>
      </c>
      <c r="D172" s="773"/>
      <c r="E172" s="25">
        <f>'Прайс рабочий'!K161</f>
        <v>2221</v>
      </c>
      <c r="F172" s="363">
        <f>'Прайс рабочий'!I161/'Экспорт руб'!$G$18</f>
        <v>407.70750988142294</v>
      </c>
      <c r="G172" s="363">
        <f>'Прайс рабочий'!K161/'Экспорт руб'!$G$18</f>
        <v>438.93280632411069</v>
      </c>
      <c r="H172" s="773"/>
      <c r="I172" s="1"/>
      <c r="J172" s="1"/>
    </row>
    <row r="173" spans="1:10" ht="18" customHeight="1">
      <c r="A173" s="771"/>
      <c r="B173" s="772"/>
      <c r="C173" s="42" t="s">
        <v>94</v>
      </c>
      <c r="D173" s="774"/>
      <c r="E173" s="25">
        <f>'Прайс рабочий'!K162</f>
        <v>2535</v>
      </c>
      <c r="F173" s="363">
        <f>'Прайс рабочий'!I162/'Экспорт руб'!$G$18</f>
        <v>465.21739130434787</v>
      </c>
      <c r="G173" s="363">
        <f>'Прайс рабочий'!K162/'Экспорт руб'!$G$18</f>
        <v>500.98814229249018</v>
      </c>
      <c r="H173" s="773"/>
      <c r="I173" s="1"/>
      <c r="J173" s="1"/>
    </row>
    <row r="174" spans="1:10" ht="18" customHeight="1">
      <c r="A174" s="672" t="s">
        <v>120</v>
      </c>
      <c r="B174" s="768"/>
      <c r="C174" s="42" t="s">
        <v>67</v>
      </c>
      <c r="D174" s="602" t="s">
        <v>69</v>
      </c>
      <c r="E174" s="25">
        <f>'Прайс рабочий'!K163</f>
        <v>3252</v>
      </c>
      <c r="F174" s="363">
        <f>'Прайс рабочий'!I163/'Экспорт руб'!$G$18</f>
        <v>596.64031620553362</v>
      </c>
      <c r="G174" s="363">
        <f>'Прайс рабочий'!K163/'Экспорт руб'!$G$18</f>
        <v>642.68774703557312</v>
      </c>
      <c r="H174" s="773"/>
      <c r="I174" s="1"/>
      <c r="J174" s="1"/>
    </row>
    <row r="175" spans="1:10" ht="18" customHeight="1">
      <c r="A175" s="769"/>
      <c r="B175" s="770"/>
      <c r="C175" s="42" t="s">
        <v>118</v>
      </c>
      <c r="D175" s="773"/>
      <c r="E175" s="25">
        <f>'Прайс рабочий'!K164</f>
        <v>3652</v>
      </c>
      <c r="F175" s="363">
        <f>'Прайс рабочий'!I164/'Экспорт руб'!$G$18</f>
        <v>670.35573122529649</v>
      </c>
      <c r="G175" s="363">
        <f>'Прайс рабочий'!K164/'Экспорт руб'!$G$18</f>
        <v>721.73913043478262</v>
      </c>
      <c r="H175" s="773"/>
      <c r="I175" s="1"/>
      <c r="J175" s="1"/>
    </row>
    <row r="176" spans="1:10" ht="28.5" customHeight="1">
      <c r="A176" s="771"/>
      <c r="B176" s="772"/>
      <c r="C176" s="42" t="s">
        <v>94</v>
      </c>
      <c r="D176" s="774"/>
      <c r="E176" s="25">
        <f>'Прайс рабочий'!K165</f>
        <v>6200</v>
      </c>
      <c r="F176" s="363">
        <f>'Прайс рабочий'!I165/'Экспорт руб'!$G$18</f>
        <v>1137.7470355731227</v>
      </c>
      <c r="G176" s="363">
        <f>'Прайс рабочий'!K165/'Экспорт руб'!$G$18</f>
        <v>1225.2964426877472</v>
      </c>
      <c r="H176" s="774"/>
      <c r="I176" s="1"/>
      <c r="J176" s="1"/>
    </row>
    <row r="177" spans="1:10" ht="31.5" customHeight="1">
      <c r="A177" s="46" t="s">
        <v>121</v>
      </c>
      <c r="B177" s="46"/>
      <c r="C177" s="46"/>
      <c r="D177" s="46"/>
      <c r="E177" s="47"/>
      <c r="F177" s="364"/>
      <c r="G177" s="364"/>
      <c r="H177" s="46"/>
      <c r="I177" s="1"/>
      <c r="J177" s="1"/>
    </row>
    <row r="178" spans="1:10" ht="150.75" customHeight="1">
      <c r="A178" s="788" t="s">
        <v>122</v>
      </c>
      <c r="B178" s="766"/>
      <c r="C178" s="42" t="s">
        <v>67</v>
      </c>
      <c r="D178" s="36" t="s">
        <v>113</v>
      </c>
      <c r="E178" s="25">
        <f>'Прайс рабочий'!K167</f>
        <v>1367</v>
      </c>
      <c r="F178" s="363">
        <f>'Прайс рабочий'!I167/'Экспорт руб'!$G$18</f>
        <v>250.79051383399212</v>
      </c>
      <c r="G178" s="363">
        <f>'Прайс рабочий'!K167/'Экспорт руб'!$G$18</f>
        <v>270.15810276679844</v>
      </c>
      <c r="H178" s="681"/>
      <c r="I178" s="1"/>
      <c r="J178" s="1"/>
    </row>
    <row r="179" spans="1:10" ht="49.5" customHeight="1">
      <c r="A179" s="787" t="s">
        <v>123</v>
      </c>
      <c r="B179" s="768"/>
      <c r="C179" s="42" t="s">
        <v>67</v>
      </c>
      <c r="D179" s="36" t="s">
        <v>124</v>
      </c>
      <c r="E179" s="25">
        <f>'Прайс рабочий'!K168</f>
        <v>1562</v>
      </c>
      <c r="F179" s="363">
        <f>'Прайс рабочий'!I168/'Экспорт руб'!$G$18</f>
        <v>286.75889328063244</v>
      </c>
      <c r="G179" s="363">
        <f>'Прайс рабочий'!K168/'Экспорт руб'!$G$18</f>
        <v>308.69565217391306</v>
      </c>
      <c r="H179" s="773"/>
      <c r="I179" s="1"/>
      <c r="J179" s="1"/>
    </row>
    <row r="180" spans="1:10" ht="49.5" customHeight="1">
      <c r="A180" s="769"/>
      <c r="B180" s="770"/>
      <c r="C180" s="42" t="s">
        <v>93</v>
      </c>
      <c r="D180" s="36" t="s">
        <v>124</v>
      </c>
      <c r="E180" s="25">
        <f>'Прайс рабочий'!K169</f>
        <v>4200</v>
      </c>
      <c r="F180" s="363">
        <f>'Прайс рабочий'!I169/'Экспорт руб'!$G$18</f>
        <v>294.26877470355731</v>
      </c>
      <c r="G180" s="363">
        <f>'Прайс рабочий'!K169/'Экспорт руб'!$G$18</f>
        <v>830.03952569169962</v>
      </c>
      <c r="H180" s="773"/>
      <c r="I180" s="1"/>
      <c r="J180" s="1"/>
    </row>
    <row r="181" spans="1:10" ht="70.5" customHeight="1">
      <c r="A181" s="771"/>
      <c r="B181" s="772"/>
      <c r="C181" s="42" t="s">
        <v>94</v>
      </c>
      <c r="D181" s="36" t="s">
        <v>97</v>
      </c>
      <c r="E181" s="25">
        <f>'Прайс рабочий'!K170</f>
        <v>4232</v>
      </c>
      <c r="F181" s="363">
        <f>'Прайс рабочий'!I170/'Экспорт руб'!$G$18</f>
        <v>776.48221343873524</v>
      </c>
      <c r="G181" s="363">
        <f>'Прайс рабочий'!K170/'Экспорт руб'!$G$18</f>
        <v>836.36363636363637</v>
      </c>
      <c r="H181" s="774"/>
      <c r="I181" s="1"/>
      <c r="J181" s="1"/>
    </row>
    <row r="182" spans="1:10" ht="33.75" customHeight="1">
      <c r="A182" s="603" t="s">
        <v>125</v>
      </c>
      <c r="B182" s="765"/>
      <c r="C182" s="765"/>
      <c r="D182" s="766"/>
      <c r="E182" s="43"/>
      <c r="F182" s="356"/>
      <c r="G182" s="356"/>
      <c r="H182" s="19"/>
      <c r="I182" s="1"/>
      <c r="J182" s="1"/>
    </row>
    <row r="183" spans="1:10" ht="50.25" customHeight="1">
      <c r="A183" s="668" t="s">
        <v>126</v>
      </c>
      <c r="B183" s="768"/>
      <c r="C183" s="42" t="s">
        <v>67</v>
      </c>
      <c r="D183" s="36" t="s">
        <v>127</v>
      </c>
      <c r="E183" s="25">
        <f>'Прайс рабочий'!K172</f>
        <v>1315</v>
      </c>
      <c r="F183" s="363">
        <f>'Прайс рабочий'!I172/'Экспорт руб'!$G$18</f>
        <v>241.10671936758897</v>
      </c>
      <c r="G183" s="363">
        <f>E183/G18</f>
        <v>259.88142292490119</v>
      </c>
      <c r="H183" s="681"/>
      <c r="I183" s="1"/>
      <c r="J183" s="1"/>
    </row>
    <row r="184" spans="1:10" ht="50.25" customHeight="1">
      <c r="A184" s="769"/>
      <c r="B184" s="770"/>
      <c r="C184" s="42" t="s">
        <v>93</v>
      </c>
      <c r="D184" s="36" t="s">
        <v>127</v>
      </c>
      <c r="E184" s="25">
        <f>'Прайс рабочий'!K173</f>
        <v>1519</v>
      </c>
      <c r="F184" s="363">
        <f>'Прайс рабочий'!I173/'Экспорт руб'!$G$18</f>
        <v>268.18181818181819</v>
      </c>
      <c r="G184" s="363">
        <f>E184/G18</f>
        <v>300.19762845849806</v>
      </c>
      <c r="H184" s="773"/>
      <c r="I184" s="1"/>
      <c r="J184" s="1"/>
    </row>
    <row r="185" spans="1:10" ht="54.75" customHeight="1">
      <c r="A185" s="771"/>
      <c r="B185" s="772"/>
      <c r="C185" s="42" t="s">
        <v>94</v>
      </c>
      <c r="D185" s="36" t="s">
        <v>127</v>
      </c>
      <c r="E185" s="25">
        <f>'Прайс рабочий'!K174</f>
        <v>2828</v>
      </c>
      <c r="F185" s="363">
        <f>'Прайс рабочий'!I174/'Экспорт руб'!$G$18</f>
        <v>479.0513833992095</v>
      </c>
      <c r="G185" s="363">
        <f>E185/G18</f>
        <v>558.89328063241112</v>
      </c>
      <c r="H185" s="773"/>
      <c r="I185" s="1"/>
      <c r="J185" s="1"/>
    </row>
    <row r="186" spans="1:10" ht="54.75" customHeight="1">
      <c r="A186" s="787" t="s">
        <v>128</v>
      </c>
      <c r="B186" s="768"/>
      <c r="C186" s="42" t="s">
        <v>67</v>
      </c>
      <c r="D186" s="36" t="s">
        <v>92</v>
      </c>
      <c r="E186" s="25">
        <f>'Прайс рабочий'!K175</f>
        <v>1688</v>
      </c>
      <c r="F186" s="363">
        <f>'Прайс рабочий'!I175/'Экспорт руб'!$G$18</f>
        <v>273.91304347826087</v>
      </c>
      <c r="G186" s="363">
        <f>E186/G18</f>
        <v>333.59683794466406</v>
      </c>
      <c r="H186" s="773"/>
      <c r="I186" s="1"/>
      <c r="J186" s="1"/>
    </row>
    <row r="187" spans="1:10" ht="54.75" customHeight="1">
      <c r="A187" s="769"/>
      <c r="B187" s="770"/>
      <c r="C187" s="42" t="s">
        <v>93</v>
      </c>
      <c r="D187" s="36" t="s">
        <v>92</v>
      </c>
      <c r="E187" s="25">
        <f>'Прайс рабочий'!K176</f>
        <v>2432</v>
      </c>
      <c r="F187" s="363">
        <f>'Прайс рабочий'!I176/'Экспорт руб'!$G$18</f>
        <v>394.66403162055337</v>
      </c>
      <c r="G187" s="363">
        <f>E187/G18</f>
        <v>480.63241106719369</v>
      </c>
      <c r="H187" s="773"/>
      <c r="I187" s="1"/>
      <c r="J187" s="1"/>
    </row>
    <row r="188" spans="1:10" ht="65.25" customHeight="1">
      <c r="A188" s="771"/>
      <c r="B188" s="772"/>
      <c r="C188" s="42" t="s">
        <v>94</v>
      </c>
      <c r="D188" s="36" t="s">
        <v>92</v>
      </c>
      <c r="E188" s="25">
        <f>'Прайс рабочий'!K177</f>
        <v>4351</v>
      </c>
      <c r="F188" s="363">
        <f>'Прайс рабочий'!I177/'Экспорт руб'!$G$18</f>
        <v>706.32411067193686</v>
      </c>
      <c r="G188" s="363">
        <f>E188/G18</f>
        <v>859.88142292490124</v>
      </c>
      <c r="H188" s="773"/>
      <c r="I188" s="1"/>
      <c r="J188" s="1"/>
    </row>
    <row r="189" spans="1:10" ht="48.75" customHeight="1">
      <c r="A189" s="787" t="s">
        <v>129</v>
      </c>
      <c r="B189" s="768"/>
      <c r="C189" s="42" t="s">
        <v>67</v>
      </c>
      <c r="D189" s="36" t="s">
        <v>92</v>
      </c>
      <c r="E189" s="25">
        <f>'Прайс рабочий'!K178</f>
        <v>2906</v>
      </c>
      <c r="F189" s="363">
        <f>'Прайс рабочий'!I178/'Экспорт руб'!$G$18</f>
        <v>471.14624505928856</v>
      </c>
      <c r="G189" s="363">
        <f>E189/G18</f>
        <v>574.30830039525699</v>
      </c>
      <c r="H189" s="773"/>
      <c r="I189" s="1"/>
      <c r="J189" s="1"/>
    </row>
    <row r="190" spans="1:10" ht="48.75" customHeight="1">
      <c r="A190" s="769"/>
      <c r="B190" s="770"/>
      <c r="C190" s="42" t="s">
        <v>93</v>
      </c>
      <c r="D190" s="36" t="s">
        <v>92</v>
      </c>
      <c r="E190" s="25">
        <f>'Прайс рабочий'!K179</f>
        <v>8645</v>
      </c>
      <c r="F190" s="363">
        <f>'Прайс рабочий'!I179/'Экспорт руб'!$G$18</f>
        <v>553.9525691699605</v>
      </c>
      <c r="G190" s="363">
        <f>E190/G18</f>
        <v>1708.4980237154152</v>
      </c>
      <c r="H190" s="773"/>
      <c r="I190" s="1"/>
      <c r="J190" s="1"/>
    </row>
    <row r="191" spans="1:10" ht="57" customHeight="1">
      <c r="A191" s="771"/>
      <c r="B191" s="772"/>
      <c r="C191" s="42" t="s">
        <v>94</v>
      </c>
      <c r="D191" s="36" t="s">
        <v>92</v>
      </c>
      <c r="E191" s="25">
        <f>'Прайс рабочий'!K180</f>
        <v>8645</v>
      </c>
      <c r="F191" s="363">
        <f>'Прайс рабочий'!I180/'Экспорт руб'!$G$18</f>
        <v>819.96047430830049</v>
      </c>
      <c r="G191" s="363">
        <f>E191/G18</f>
        <v>1708.4980237154152</v>
      </c>
      <c r="H191" s="773"/>
      <c r="I191" s="1"/>
      <c r="J191" s="1"/>
    </row>
    <row r="192" spans="1:10" ht="19.5" customHeight="1">
      <c r="A192" s="841" t="s">
        <v>130</v>
      </c>
      <c r="B192" s="768"/>
      <c r="C192" s="32" t="s">
        <v>67</v>
      </c>
      <c r="D192" s="602" t="s">
        <v>69</v>
      </c>
      <c r="E192" s="25">
        <f>'Прайс рабочий'!K181</f>
        <v>777</v>
      </c>
      <c r="F192" s="363">
        <f>'Прайс рабочий'!I181/'Экспорт руб'!$G$18</f>
        <v>142.68774703557312</v>
      </c>
      <c r="G192" s="363">
        <f>E192/G18</f>
        <v>153.55731225296444</v>
      </c>
      <c r="H192" s="773"/>
      <c r="I192" s="1"/>
      <c r="J192" s="1"/>
    </row>
    <row r="193" spans="1:10" ht="19.5" customHeight="1">
      <c r="A193" s="769"/>
      <c r="B193" s="770"/>
      <c r="C193" s="32" t="s">
        <v>118</v>
      </c>
      <c r="D193" s="773"/>
      <c r="E193" s="25">
        <f>'Прайс рабочий'!K182</f>
        <v>958</v>
      </c>
      <c r="F193" s="363">
        <f>'Прайс рабочий'!I182/'Экспорт руб'!$G$18</f>
        <v>175.69169960474309</v>
      </c>
      <c r="G193" s="363">
        <f>E193/G18</f>
        <v>189.32806324110675</v>
      </c>
      <c r="H193" s="773"/>
      <c r="I193" s="1"/>
      <c r="J193" s="1"/>
    </row>
    <row r="194" spans="1:10" ht="28.5" customHeight="1">
      <c r="A194" s="771"/>
      <c r="B194" s="772"/>
      <c r="C194" s="32" t="s">
        <v>94</v>
      </c>
      <c r="D194" s="774"/>
      <c r="E194" s="25">
        <f>'Прайс рабочий'!K183</f>
        <v>1387</v>
      </c>
      <c r="F194" s="363">
        <f>'Прайс рабочий'!I183/'Экспорт руб'!$G$18</f>
        <v>254.54545454545456</v>
      </c>
      <c r="G194" s="363">
        <f>E194/G18</f>
        <v>274.11067193675893</v>
      </c>
      <c r="H194" s="774"/>
      <c r="I194" s="1"/>
      <c r="J194" s="1"/>
    </row>
    <row r="195" spans="1:10" ht="30.75" customHeight="1">
      <c r="A195" s="48" t="s">
        <v>131</v>
      </c>
      <c r="B195" s="48"/>
      <c r="C195" s="48"/>
      <c r="D195" s="48"/>
      <c r="E195" s="43"/>
      <c r="F195" s="356"/>
      <c r="G195" s="356"/>
      <c r="H195" s="19"/>
      <c r="I195" s="1"/>
      <c r="J195" s="1"/>
    </row>
    <row r="196" spans="1:10" ht="40.5" customHeight="1">
      <c r="A196" s="668" t="s">
        <v>132</v>
      </c>
      <c r="B196" s="768"/>
      <c r="C196" s="42" t="s">
        <v>67</v>
      </c>
      <c r="D196" s="36" t="s">
        <v>92</v>
      </c>
      <c r="E196" s="25">
        <f>'Прайс рабочий'!K185</f>
        <v>2194</v>
      </c>
      <c r="F196" s="363">
        <f>'Прайс рабочий'!I185/'Экспорт руб'!$G$18</f>
        <v>356.12648221343875</v>
      </c>
      <c r="G196" s="363">
        <f>E196/G18</f>
        <v>433.59683794466406</v>
      </c>
      <c r="H196" s="681"/>
      <c r="I196" s="1"/>
      <c r="J196" s="1"/>
    </row>
    <row r="197" spans="1:10" ht="40.5" customHeight="1">
      <c r="A197" s="769"/>
      <c r="B197" s="770"/>
      <c r="C197" s="42" t="s">
        <v>93</v>
      </c>
      <c r="D197" s="36" t="s">
        <v>92</v>
      </c>
      <c r="E197" s="25">
        <f>'Прайс рабочий'!K186</f>
        <v>8785</v>
      </c>
      <c r="F197" s="363">
        <f>'Прайс рабочий'!I186/'Экспорт руб'!$G$18</f>
        <v>487.94466403162062</v>
      </c>
      <c r="G197" s="363">
        <f>E197/G18</f>
        <v>1736.1660079051385</v>
      </c>
      <c r="H197" s="773"/>
      <c r="I197" s="1"/>
      <c r="J197" s="1"/>
    </row>
    <row r="198" spans="1:10" ht="48.75" customHeight="1">
      <c r="A198" s="771"/>
      <c r="B198" s="772"/>
      <c r="C198" s="42" t="s">
        <v>94</v>
      </c>
      <c r="D198" s="36" t="s">
        <v>97</v>
      </c>
      <c r="E198" s="25">
        <f>'Прайс рабочий'!K187</f>
        <v>8785</v>
      </c>
      <c r="F198" s="363">
        <f>'Прайс рабочий'!I187/'Экспорт руб'!$G$18</f>
        <v>973.91304347826099</v>
      </c>
      <c r="G198" s="363">
        <f>E198/G18</f>
        <v>1736.1660079051385</v>
      </c>
      <c r="H198" s="773"/>
      <c r="I198" s="1"/>
      <c r="J198" s="1"/>
    </row>
    <row r="199" spans="1:10" ht="33.75" customHeight="1">
      <c r="A199" s="787" t="s">
        <v>133</v>
      </c>
      <c r="B199" s="768"/>
      <c r="C199" s="42" t="s">
        <v>67</v>
      </c>
      <c r="D199" s="36" t="s">
        <v>113</v>
      </c>
      <c r="E199" s="25">
        <f>'Прайс рабочий'!K188</f>
        <v>1364</v>
      </c>
      <c r="F199" s="363">
        <f>'Прайс рабочий'!I188/'Экспорт руб'!$G$18</f>
        <v>221.34387351778659</v>
      </c>
      <c r="G199" s="363">
        <f>E199/G18</f>
        <v>269.56521739130437</v>
      </c>
      <c r="H199" s="773"/>
      <c r="I199" s="1"/>
      <c r="J199" s="1"/>
    </row>
    <row r="200" spans="1:10" ht="33.75" customHeight="1">
      <c r="A200" s="769"/>
      <c r="B200" s="770"/>
      <c r="C200" s="42" t="s">
        <v>93</v>
      </c>
      <c r="D200" s="36" t="s">
        <v>113</v>
      </c>
      <c r="E200" s="25">
        <f>'Прайс рабочий'!K189</f>
        <v>1443</v>
      </c>
      <c r="F200" s="363">
        <f>'Прайс рабочий'!I189/'Экспорт руб'!$G$18</f>
        <v>234.18972332015812</v>
      </c>
      <c r="G200" s="363">
        <f>E200/G18</f>
        <v>285.17786561264825</v>
      </c>
      <c r="H200" s="773"/>
      <c r="I200" s="1"/>
      <c r="J200" s="1"/>
    </row>
    <row r="201" spans="1:10" ht="54" customHeight="1">
      <c r="A201" s="771"/>
      <c r="B201" s="772"/>
      <c r="C201" s="42" t="s">
        <v>94</v>
      </c>
      <c r="D201" s="36" t="s">
        <v>113</v>
      </c>
      <c r="E201" s="25">
        <f>'Прайс рабочий'!K190</f>
        <v>3718</v>
      </c>
      <c r="F201" s="363">
        <f>'Прайс рабочий'!I190/'Экспорт руб'!$G$18</f>
        <v>603.55731225296449</v>
      </c>
      <c r="G201" s="363">
        <f>E201/G18</f>
        <v>734.78260869565224</v>
      </c>
      <c r="H201" s="773"/>
      <c r="I201" s="1"/>
      <c r="J201" s="1"/>
    </row>
    <row r="202" spans="1:10" ht="54" customHeight="1">
      <c r="A202" s="787" t="s">
        <v>134</v>
      </c>
      <c r="B202" s="768"/>
      <c r="C202" s="42" t="s">
        <v>67</v>
      </c>
      <c r="D202" s="36" t="s">
        <v>113</v>
      </c>
      <c r="E202" s="25">
        <f>'Прайс рабочий'!K191</f>
        <v>1547</v>
      </c>
      <c r="F202" s="363">
        <f>'Прайс рабочий'!I191/'Экспорт руб'!$G$18</f>
        <v>250.98814229249012</v>
      </c>
      <c r="G202" s="363">
        <f>E202/G18</f>
        <v>305.73122529644269</v>
      </c>
      <c r="H202" s="773"/>
      <c r="I202" s="1"/>
      <c r="J202" s="1"/>
    </row>
    <row r="203" spans="1:10" ht="61.5" customHeight="1">
      <c r="A203" s="771"/>
      <c r="B203" s="772"/>
      <c r="C203" s="42" t="s">
        <v>93</v>
      </c>
      <c r="D203" s="36" t="s">
        <v>113</v>
      </c>
      <c r="E203" s="25">
        <f>'Прайс рабочий'!K192</f>
        <v>1664</v>
      </c>
      <c r="F203" s="363">
        <f>'Прайс рабочий'!I192/'Экспорт руб'!$G$18</f>
        <v>258.300395256917</v>
      </c>
      <c r="G203" s="363">
        <f>E203/G18</f>
        <v>328.8537549407115</v>
      </c>
      <c r="H203" s="773"/>
      <c r="I203" s="1"/>
      <c r="J203" s="1"/>
    </row>
    <row r="204" spans="1:10" ht="51.75" customHeight="1">
      <c r="A204" s="792" t="s">
        <v>135</v>
      </c>
      <c r="B204" s="768"/>
      <c r="C204" s="42" t="s">
        <v>67</v>
      </c>
      <c r="D204" s="36" t="s">
        <v>113</v>
      </c>
      <c r="E204" s="25">
        <f>'Прайс рабочий'!K193</f>
        <v>3128</v>
      </c>
      <c r="F204" s="363">
        <f>'Прайс рабочий'!I193/'Экспорт руб'!$G$18</f>
        <v>529.64426877470362</v>
      </c>
      <c r="G204" s="363">
        <f>E204/G18</f>
        <v>618.18181818181824</v>
      </c>
      <c r="H204" s="773"/>
      <c r="I204" s="1"/>
      <c r="J204" s="1"/>
    </row>
    <row r="205" spans="1:10" ht="51.75" customHeight="1">
      <c r="A205" s="769"/>
      <c r="B205" s="770"/>
      <c r="C205" s="42" t="s">
        <v>93</v>
      </c>
      <c r="D205" s="36" t="s">
        <v>113</v>
      </c>
      <c r="E205" s="25">
        <f>'Прайс рабочий'!K194</f>
        <v>6148</v>
      </c>
      <c r="F205" s="363">
        <f>'Прайс рабочий'!I194/'Экспорт руб'!$G$18</f>
        <v>601.18577075098824</v>
      </c>
      <c r="G205" s="363">
        <f>E205/G18</f>
        <v>1215.01976284585</v>
      </c>
      <c r="H205" s="773"/>
      <c r="I205" s="1"/>
      <c r="J205" s="1"/>
    </row>
    <row r="206" spans="1:10" ht="66" customHeight="1">
      <c r="A206" s="771"/>
      <c r="B206" s="772"/>
      <c r="C206" s="42" t="s">
        <v>94</v>
      </c>
      <c r="D206" s="36" t="s">
        <v>113</v>
      </c>
      <c r="E206" s="25">
        <f>'Прайс рабочий'!K195</f>
        <v>6148</v>
      </c>
      <c r="F206" s="363">
        <f>'Прайс рабочий'!I195/'Экспорт руб'!$G$18</f>
        <v>945.6521739130435</v>
      </c>
      <c r="G206" s="363">
        <f>E206/G18</f>
        <v>1215.01976284585</v>
      </c>
      <c r="H206" s="773"/>
      <c r="I206" s="1"/>
      <c r="J206" s="1"/>
    </row>
    <row r="207" spans="1:10" ht="39.75" customHeight="1">
      <c r="A207" s="792" t="s">
        <v>136</v>
      </c>
      <c r="B207" s="768"/>
      <c r="C207" s="42" t="s">
        <v>67</v>
      </c>
      <c r="D207" s="36" t="s">
        <v>127</v>
      </c>
      <c r="E207" s="25">
        <f>'Прайс рабочий'!K196</f>
        <v>2839</v>
      </c>
      <c r="F207" s="363">
        <f>'Прайс рабочий'!I196/'Экспорт руб'!$G$18</f>
        <v>460.86956521739131</v>
      </c>
      <c r="G207" s="363">
        <f>E207/G18</f>
        <v>561.06719367588937</v>
      </c>
      <c r="H207" s="773"/>
      <c r="I207" s="1"/>
      <c r="J207" s="1"/>
    </row>
    <row r="208" spans="1:10" ht="39.75" customHeight="1">
      <c r="A208" s="769"/>
      <c r="B208" s="770"/>
      <c r="C208" s="42" t="s">
        <v>93</v>
      </c>
      <c r="D208" s="36" t="s">
        <v>127</v>
      </c>
      <c r="E208" s="25">
        <f>'Прайс рабочий'!K197</f>
        <v>3095</v>
      </c>
      <c r="F208" s="363">
        <f>'Прайс рабочий'!I197/'Экспорт руб'!$G$18</f>
        <v>502.37154150197631</v>
      </c>
      <c r="G208" s="363">
        <f>E208/G18</f>
        <v>611.66007905138349</v>
      </c>
      <c r="H208" s="773"/>
      <c r="I208" s="1"/>
      <c r="J208" s="1"/>
    </row>
    <row r="209" spans="1:10" ht="53.25" customHeight="1">
      <c r="A209" s="771"/>
      <c r="B209" s="772"/>
      <c r="C209" s="42" t="s">
        <v>94</v>
      </c>
      <c r="D209" s="36" t="s">
        <v>127</v>
      </c>
      <c r="E209" s="25">
        <f>'Прайс рабочий'!K198</f>
        <v>4610</v>
      </c>
      <c r="F209" s="363">
        <f>'Прайс рабочий'!I198/'Экспорт руб'!$G$18</f>
        <v>748.22134387351787</v>
      </c>
      <c r="G209" s="363">
        <f>E209/G18</f>
        <v>911.06719367588937</v>
      </c>
      <c r="H209" s="773"/>
      <c r="I209" s="1"/>
      <c r="J209" s="1"/>
    </row>
    <row r="210" spans="1:10" ht="53.25" customHeight="1">
      <c r="A210" s="787" t="s">
        <v>137</v>
      </c>
      <c r="B210" s="768"/>
      <c r="C210" s="42" t="s">
        <v>67</v>
      </c>
      <c r="D210" s="36" t="s">
        <v>113</v>
      </c>
      <c r="E210" s="25">
        <f>'Прайс рабочий'!K199</f>
        <v>1492</v>
      </c>
      <c r="F210" s="363">
        <f>'Прайс рабочий'!I199/'Экспорт руб'!$G$18</f>
        <v>242.09486166007906</v>
      </c>
      <c r="G210" s="363">
        <f>E210/G18</f>
        <v>294.86166007905143</v>
      </c>
      <c r="H210" s="773"/>
      <c r="I210" s="1"/>
      <c r="J210" s="1"/>
    </row>
    <row r="211" spans="1:10" ht="120.75" customHeight="1">
      <c r="A211" s="771"/>
      <c r="B211" s="772"/>
      <c r="C211" s="42" t="s">
        <v>93</v>
      </c>
      <c r="D211" s="36" t="s">
        <v>113</v>
      </c>
      <c r="E211" s="25">
        <f>'Прайс рабочий'!K200</f>
        <v>1534</v>
      </c>
      <c r="F211" s="363">
        <f>'Прайс рабочий'!I200/'Экспорт руб'!$G$18</f>
        <v>249.0118577075099</v>
      </c>
      <c r="G211" s="363">
        <f>E211/G18</f>
        <v>303.16205533596838</v>
      </c>
      <c r="H211" s="773"/>
      <c r="I211" s="1"/>
      <c r="J211" s="1"/>
    </row>
    <row r="212" spans="1:10" ht="144" customHeight="1">
      <c r="A212" s="788" t="s">
        <v>138</v>
      </c>
      <c r="B212" s="766"/>
      <c r="C212" s="42" t="s">
        <v>67</v>
      </c>
      <c r="D212" s="36" t="s">
        <v>113</v>
      </c>
      <c r="E212" s="25">
        <f>'Прайс рабочий'!K201</f>
        <v>2097</v>
      </c>
      <c r="F212" s="363">
        <f>'Прайс рабочий'!I201/'Экспорт руб'!$G$18</f>
        <v>340.31620553359687</v>
      </c>
      <c r="G212" s="363">
        <f>E212/G18</f>
        <v>414.42687747035575</v>
      </c>
      <c r="H212" s="773"/>
      <c r="I212" s="1"/>
      <c r="J212" s="1"/>
    </row>
    <row r="213" spans="1:10" ht="74.25" customHeight="1">
      <c r="A213" s="787" t="s">
        <v>139</v>
      </c>
      <c r="B213" s="768"/>
      <c r="C213" s="42" t="s">
        <v>67</v>
      </c>
      <c r="D213" s="36" t="s">
        <v>98</v>
      </c>
      <c r="E213" s="25">
        <f>'Прайс рабочий'!K202</f>
        <v>2768</v>
      </c>
      <c r="F213" s="363">
        <f>'Прайс рабочий'!I202/'Экспорт руб'!$G$18</f>
        <v>449.40711462450594</v>
      </c>
      <c r="G213" s="363">
        <f>E213/G18</f>
        <v>547.03557312252974</v>
      </c>
      <c r="H213" s="773"/>
      <c r="I213" s="1"/>
      <c r="J213" s="1"/>
    </row>
    <row r="214" spans="1:10" ht="57" customHeight="1">
      <c r="A214" s="769"/>
      <c r="B214" s="770"/>
      <c r="C214" s="42" t="s">
        <v>93</v>
      </c>
      <c r="D214" s="36" t="s">
        <v>98</v>
      </c>
      <c r="E214" s="25">
        <f>'Прайс рабочий'!K203</f>
        <v>8000</v>
      </c>
      <c r="F214" s="363">
        <f>'Прайс рабочий'!I203/'Экспорт руб'!$G$18</f>
        <v>553.9525691699605</v>
      </c>
      <c r="G214" s="363">
        <f>E214/G18</f>
        <v>1581.0276679841897</v>
      </c>
      <c r="H214" s="773"/>
      <c r="I214" s="1"/>
      <c r="J214" s="1"/>
    </row>
    <row r="215" spans="1:10" ht="44.25" customHeight="1">
      <c r="A215" s="771"/>
      <c r="B215" s="772"/>
      <c r="C215" s="42" t="s">
        <v>94</v>
      </c>
      <c r="D215" s="36" t="s">
        <v>98</v>
      </c>
      <c r="E215" s="25">
        <f>'Прайс рабочий'!K204</f>
        <v>8000</v>
      </c>
      <c r="F215" s="363">
        <f>'Прайс рабочий'!I204/'Экспорт руб'!$G$18</f>
        <v>1275.2964426877472</v>
      </c>
      <c r="G215" s="363">
        <f>E215/G18</f>
        <v>1581.0276679841897</v>
      </c>
      <c r="H215" s="773"/>
      <c r="I215" s="1"/>
      <c r="J215" s="1"/>
    </row>
    <row r="216" spans="1:10" ht="44.25" customHeight="1">
      <c r="A216" s="787" t="s">
        <v>140</v>
      </c>
      <c r="B216" s="768"/>
      <c r="C216" s="42" t="s">
        <v>67</v>
      </c>
      <c r="D216" s="36" t="s">
        <v>98</v>
      </c>
      <c r="E216" s="25">
        <f>'Прайс рабочий'!K205</f>
        <v>2143</v>
      </c>
      <c r="F216" s="363">
        <f>'Прайс рабочий'!I205/'Экспорт руб'!$G$18</f>
        <v>347.82608695652175</v>
      </c>
      <c r="G216" s="363">
        <f>E216/G18</f>
        <v>423.51778656126487</v>
      </c>
      <c r="H216" s="773"/>
      <c r="I216" s="1"/>
      <c r="J216" s="1"/>
    </row>
    <row r="217" spans="1:10" ht="44.25" customHeight="1">
      <c r="A217" s="769"/>
      <c r="B217" s="770"/>
      <c r="C217" s="42" t="s">
        <v>93</v>
      </c>
      <c r="D217" s="36" t="s">
        <v>98</v>
      </c>
      <c r="E217" s="25">
        <f>'Прайс рабочий'!K206</f>
        <v>3003</v>
      </c>
      <c r="F217" s="363">
        <f>'Прайс рабочий'!I206/'Экспорт руб'!$G$18</f>
        <v>487.3517786561265</v>
      </c>
      <c r="G217" s="363">
        <f>E217/G18</f>
        <v>593.47826086956525</v>
      </c>
      <c r="H217" s="773"/>
      <c r="I217" s="1"/>
      <c r="J217" s="1"/>
    </row>
    <row r="218" spans="1:10" ht="93.75" customHeight="1">
      <c r="A218" s="771"/>
      <c r="B218" s="772"/>
      <c r="C218" s="42" t="s">
        <v>94</v>
      </c>
      <c r="D218" s="36" t="s">
        <v>98</v>
      </c>
      <c r="E218" s="25">
        <f>'Прайс рабочий'!K207</f>
        <v>5410</v>
      </c>
      <c r="F218" s="363">
        <f>'Прайс рабочий'!I207/'Экспорт руб'!$G$18</f>
        <v>878.06324110671949</v>
      </c>
      <c r="G218" s="363">
        <f>E218/G18</f>
        <v>1069.1699604743085</v>
      </c>
      <c r="H218" s="773"/>
      <c r="I218" s="1"/>
      <c r="J218" s="1"/>
    </row>
    <row r="219" spans="1:10" ht="93.75" customHeight="1">
      <c r="A219" s="787" t="s">
        <v>141</v>
      </c>
      <c r="B219" s="768"/>
      <c r="C219" s="42" t="s">
        <v>67</v>
      </c>
      <c r="D219" s="36" t="s">
        <v>98</v>
      </c>
      <c r="E219" s="25">
        <f>'Прайс рабочий'!K208</f>
        <v>7212</v>
      </c>
      <c r="F219" s="363">
        <f>'Прайс рабочий'!I208/'Экспорт руб'!$G$18</f>
        <v>725.88932806324112</v>
      </c>
      <c r="G219" s="363">
        <f>E219/G18</f>
        <v>1425.2964426877472</v>
      </c>
      <c r="H219" s="773"/>
      <c r="I219" s="1"/>
      <c r="J219" s="1"/>
    </row>
    <row r="220" spans="1:10" ht="103.5" customHeight="1">
      <c r="A220" s="771"/>
      <c r="B220" s="772"/>
      <c r="C220" s="42" t="s">
        <v>93</v>
      </c>
      <c r="D220" s="36" t="s">
        <v>98</v>
      </c>
      <c r="E220" s="25">
        <f>'Прайс рабочий'!K209</f>
        <v>7212</v>
      </c>
      <c r="F220" s="363">
        <f>'Прайс рабочий'!I209/'Экспорт руб'!$G$18</f>
        <v>783.39920948616611</v>
      </c>
      <c r="G220" s="363">
        <f>E220/G18</f>
        <v>1425.2964426877472</v>
      </c>
      <c r="H220" s="773"/>
      <c r="I220" s="1"/>
      <c r="J220" s="1"/>
    </row>
    <row r="221" spans="1:10" ht="130.5" customHeight="1">
      <c r="A221" s="788" t="s">
        <v>142</v>
      </c>
      <c r="B221" s="766"/>
      <c r="C221" s="42" t="s">
        <v>67</v>
      </c>
      <c r="D221" s="36" t="s">
        <v>110</v>
      </c>
      <c r="E221" s="25">
        <f>'Прайс рабочий'!K210</f>
        <v>1562</v>
      </c>
      <c r="F221" s="363">
        <f>'Прайс рабочий'!I210/'Экспорт руб'!$G$18</f>
        <v>253.55731225296444</v>
      </c>
      <c r="G221" s="363">
        <f>E221/G18</f>
        <v>308.69565217391306</v>
      </c>
      <c r="H221" s="773"/>
      <c r="I221" s="1"/>
      <c r="J221" s="1"/>
    </row>
    <row r="222" spans="1:10" ht="40.5" customHeight="1">
      <c r="A222" s="787" t="s">
        <v>143</v>
      </c>
      <c r="B222" s="768"/>
      <c r="C222" s="42" t="s">
        <v>67</v>
      </c>
      <c r="D222" s="36" t="s">
        <v>113</v>
      </c>
      <c r="E222" s="25">
        <f>'Прайс рабочий'!K211</f>
        <v>2121</v>
      </c>
      <c r="F222" s="363">
        <f>'Прайс рабочий'!I211/'Экспорт руб'!$G$18</f>
        <v>389.32806324110675</v>
      </c>
      <c r="G222" s="363">
        <f>E222/G18</f>
        <v>419.16996047430831</v>
      </c>
      <c r="H222" s="773"/>
      <c r="I222" s="1"/>
      <c r="J222" s="1"/>
    </row>
    <row r="223" spans="1:10" ht="40.5" customHeight="1">
      <c r="A223" s="769"/>
      <c r="B223" s="770"/>
      <c r="C223" s="42" t="s">
        <v>93</v>
      </c>
      <c r="D223" s="36" t="s">
        <v>113</v>
      </c>
      <c r="E223" s="25">
        <f>'Прайс рабочий'!K212</f>
        <v>2147</v>
      </c>
      <c r="F223" s="363">
        <f>'Прайс рабочий'!I212/'Экспорт руб'!$G$18</f>
        <v>394.07114624505931</v>
      </c>
      <c r="G223" s="363">
        <f>E223/G18</f>
        <v>424.30830039525694</v>
      </c>
      <c r="H223" s="773"/>
      <c r="I223" s="1"/>
      <c r="J223" s="1"/>
    </row>
    <row r="224" spans="1:10" ht="51" customHeight="1">
      <c r="A224" s="771"/>
      <c r="B224" s="772"/>
      <c r="C224" s="42" t="s">
        <v>94</v>
      </c>
      <c r="D224" s="36" t="s">
        <v>92</v>
      </c>
      <c r="E224" s="25">
        <f>'Прайс рабочий'!K213</f>
        <v>5187</v>
      </c>
      <c r="F224" s="363">
        <f>'Прайс рабочий'!I213/'Экспорт руб'!$G$18</f>
        <v>951.97628458498036</v>
      </c>
      <c r="G224" s="363">
        <f>E224/G18</f>
        <v>1025.098814229249</v>
      </c>
      <c r="H224" s="773"/>
      <c r="I224" s="1"/>
      <c r="J224" s="1"/>
    </row>
    <row r="225" spans="1:10" ht="51" customHeight="1">
      <c r="A225" s="787" t="s">
        <v>144</v>
      </c>
      <c r="B225" s="768"/>
      <c r="C225" s="42" t="s">
        <v>67</v>
      </c>
      <c r="D225" s="36" t="s">
        <v>113</v>
      </c>
      <c r="E225" s="25">
        <f>'Прайс рабочий'!K214</f>
        <v>1252</v>
      </c>
      <c r="F225" s="363">
        <f>'Прайс рабочий'!I214/'Экспорт руб'!$G$18</f>
        <v>229.84189723320159</v>
      </c>
      <c r="G225" s="363">
        <f>E225/G18</f>
        <v>247.43083003952572</v>
      </c>
      <c r="H225" s="773"/>
      <c r="I225" s="1"/>
      <c r="J225" s="1"/>
    </row>
    <row r="226" spans="1:10" ht="28.5" customHeight="1">
      <c r="A226" s="771"/>
      <c r="B226" s="772"/>
      <c r="C226" s="42" t="s">
        <v>93</v>
      </c>
      <c r="D226" s="36" t="s">
        <v>113</v>
      </c>
      <c r="E226" s="25">
        <f>'Прайс рабочий'!K215</f>
        <v>1285</v>
      </c>
      <c r="F226" s="363">
        <f>'Прайс рабочий'!I215/'Экспорт руб'!$G$18</f>
        <v>235.57312252964428</v>
      </c>
      <c r="G226" s="363">
        <f>E226/G18</f>
        <v>253.9525691699605</v>
      </c>
      <c r="H226" s="774"/>
      <c r="I226" s="1"/>
      <c r="J226" s="1"/>
    </row>
    <row r="227" spans="1:10" ht="18" customHeight="1">
      <c r="A227" s="603" t="s">
        <v>145</v>
      </c>
      <c r="B227" s="765"/>
      <c r="C227" s="765"/>
      <c r="D227" s="766"/>
      <c r="E227" s="43"/>
      <c r="F227" s="356"/>
      <c r="G227" s="356"/>
      <c r="H227" s="19"/>
      <c r="I227" s="41"/>
      <c r="J227" s="41"/>
    </row>
    <row r="228" spans="1:10" ht="18">
      <c r="A228" s="647" t="s">
        <v>100</v>
      </c>
      <c r="B228" s="765"/>
      <c r="C228" s="765"/>
      <c r="D228" s="766"/>
      <c r="E228" s="44"/>
      <c r="F228" s="361"/>
      <c r="G228" s="361"/>
      <c r="H228" s="694"/>
      <c r="I228" s="1"/>
      <c r="J228" s="1"/>
    </row>
    <row r="229" spans="1:10" ht="38.25" customHeight="1">
      <c r="A229" s="672" t="s">
        <v>146</v>
      </c>
      <c r="B229" s="768"/>
      <c r="C229" s="42" t="s">
        <v>71</v>
      </c>
      <c r="D229" s="36" t="s">
        <v>127</v>
      </c>
      <c r="E229" s="25">
        <f>'Прайс рабочий'!K218</f>
        <v>952</v>
      </c>
      <c r="F229" s="363">
        <f>'Прайс рабочий'!I218/'Экспорт руб'!$G$18</f>
        <v>158.102766798419</v>
      </c>
      <c r="G229" s="363">
        <f>E229/G18</f>
        <v>188.14229249011859</v>
      </c>
      <c r="H229" s="773"/>
      <c r="I229" s="1"/>
      <c r="J229" s="1"/>
    </row>
    <row r="230" spans="1:10" ht="36" customHeight="1">
      <c r="A230" s="771"/>
      <c r="B230" s="772"/>
      <c r="C230" s="42" t="s">
        <v>67</v>
      </c>
      <c r="D230" s="36" t="s">
        <v>127</v>
      </c>
      <c r="E230" s="25">
        <f>'Прайс рабочий'!K219</f>
        <v>1044</v>
      </c>
      <c r="F230" s="363">
        <f>'Прайс рабочий'!I219/'Экспорт руб'!$G$18</f>
        <v>181.81818181818184</v>
      </c>
      <c r="G230" s="363">
        <f>E230/G18</f>
        <v>206.32411067193678</v>
      </c>
      <c r="H230" s="773"/>
      <c r="I230" s="1"/>
      <c r="J230" s="1"/>
    </row>
    <row r="231" spans="1:10" ht="36" customHeight="1">
      <c r="A231" s="785" t="s">
        <v>147</v>
      </c>
      <c r="B231" s="768"/>
      <c r="C231" s="42" t="s">
        <v>71</v>
      </c>
      <c r="D231" s="36" t="s">
        <v>127</v>
      </c>
      <c r="E231" s="25">
        <f>'Прайс рабочий'!K220</f>
        <v>827</v>
      </c>
      <c r="F231" s="363">
        <f>'Прайс рабочий'!I220/'Экспорт руб'!$G$18</f>
        <v>138.33992094861662</v>
      </c>
      <c r="G231" s="363">
        <f>E231/G18</f>
        <v>163.43873517786562</v>
      </c>
      <c r="H231" s="773"/>
      <c r="I231" s="1"/>
      <c r="J231" s="1"/>
    </row>
    <row r="232" spans="1:10" ht="40.5" customHeight="1">
      <c r="A232" s="771"/>
      <c r="B232" s="772"/>
      <c r="C232" s="42" t="s">
        <v>67</v>
      </c>
      <c r="D232" s="36" t="s">
        <v>127</v>
      </c>
      <c r="E232" s="25">
        <f>'Прайс рабочий'!K221</f>
        <v>911</v>
      </c>
      <c r="F232" s="363">
        <f>'Прайс рабочий'!I221/'Экспорт руб'!$G$18</f>
        <v>158.102766798419</v>
      </c>
      <c r="G232" s="363">
        <f>E232/G18</f>
        <v>180.03952569169962</v>
      </c>
      <c r="H232" s="773"/>
      <c r="I232" s="1"/>
      <c r="J232" s="1"/>
    </row>
    <row r="233" spans="1:10" ht="40.5" customHeight="1">
      <c r="A233" s="787" t="s">
        <v>148</v>
      </c>
      <c r="B233" s="768"/>
      <c r="C233" s="42" t="s">
        <v>71</v>
      </c>
      <c r="D233" s="36" t="s">
        <v>69</v>
      </c>
      <c r="E233" s="25">
        <f>'Прайс рабочий'!K222</f>
        <v>325</v>
      </c>
      <c r="F233" s="363">
        <f>'Прайс рабочий'!I222/'Экспорт руб'!$G$18</f>
        <v>54.940711462450594</v>
      </c>
      <c r="G233" s="363">
        <f>E233/G18</f>
        <v>64.229249011857718</v>
      </c>
      <c r="H233" s="773"/>
      <c r="I233" s="1"/>
      <c r="J233" s="1"/>
    </row>
    <row r="234" spans="1:10" ht="72" customHeight="1">
      <c r="A234" s="771"/>
      <c r="B234" s="772"/>
      <c r="C234" s="42" t="s">
        <v>67</v>
      </c>
      <c r="D234" s="36" t="s">
        <v>69</v>
      </c>
      <c r="E234" s="25">
        <f>'Прайс рабочий'!K223</f>
        <v>417</v>
      </c>
      <c r="F234" s="363">
        <f>'Прайс рабочий'!I223/'Экспорт руб'!$G$18</f>
        <v>70.553359683794469</v>
      </c>
      <c r="G234" s="363">
        <f>E234/G18</f>
        <v>82.411067193675891</v>
      </c>
      <c r="H234" s="773"/>
      <c r="I234" s="1"/>
      <c r="J234" s="1"/>
    </row>
    <row r="235" spans="1:10" ht="121.5" customHeight="1">
      <c r="A235" s="721" t="s">
        <v>149</v>
      </c>
      <c r="B235" s="766"/>
      <c r="C235" s="32" t="s">
        <v>150</v>
      </c>
      <c r="D235" s="36"/>
      <c r="E235" s="25">
        <f>'Прайс рабочий'!K224</f>
        <v>270</v>
      </c>
      <c r="F235" s="363">
        <f>'Прайс рабочий'!I224/'Экспорт руб'!$G$18</f>
        <v>49.40711462450593</v>
      </c>
      <c r="G235" s="363">
        <f>E235/G18</f>
        <v>53.359683794466406</v>
      </c>
      <c r="H235" s="773"/>
      <c r="I235" s="1"/>
      <c r="J235" s="1"/>
    </row>
    <row r="236" spans="1:10" ht="138" customHeight="1">
      <c r="A236" s="788" t="s">
        <v>151</v>
      </c>
      <c r="B236" s="766"/>
      <c r="C236" s="42" t="s">
        <v>152</v>
      </c>
      <c r="D236" s="36" t="s">
        <v>86</v>
      </c>
      <c r="E236" s="25">
        <f>'Прайс рабочий'!K225</f>
        <v>2758</v>
      </c>
      <c r="F236" s="363">
        <f>'Прайс рабочий'!I225/'Экспорт руб'!$G$18</f>
        <v>447.43083003952574</v>
      </c>
      <c r="G236" s="363">
        <f>E236/G18</f>
        <v>545.05928853754949</v>
      </c>
      <c r="H236" s="773"/>
      <c r="I236" s="41"/>
      <c r="J236" s="41"/>
    </row>
    <row r="237" spans="1:10" ht="18">
      <c r="A237" s="670" t="s">
        <v>104</v>
      </c>
      <c r="B237" s="765"/>
      <c r="C237" s="765"/>
      <c r="D237" s="766"/>
      <c r="E237" s="44"/>
      <c r="F237" s="361"/>
      <c r="G237" s="361"/>
      <c r="H237" s="773"/>
      <c r="I237" s="41"/>
      <c r="J237" s="41"/>
    </row>
    <row r="238" spans="1:10" ht="90" customHeight="1">
      <c r="A238" s="723" t="s">
        <v>153</v>
      </c>
      <c r="B238" s="766"/>
      <c r="C238" s="42" t="s">
        <v>154</v>
      </c>
      <c r="D238" s="45"/>
      <c r="E238" s="25">
        <f>'Прайс рабочий'!K227</f>
        <v>778</v>
      </c>
      <c r="F238" s="363">
        <f>'Прайс рабочий'!I227/'Экспорт руб'!$G$18</f>
        <v>120.7509881422925</v>
      </c>
      <c r="G238" s="363">
        <f>E238/G18</f>
        <v>153.75494071146247</v>
      </c>
      <c r="H238" s="773"/>
      <c r="I238" s="1"/>
      <c r="J238" s="1"/>
    </row>
    <row r="239" spans="1:10" ht="39.75" customHeight="1">
      <c r="A239" s="785" t="s">
        <v>155</v>
      </c>
      <c r="B239" s="768"/>
      <c r="C239" s="42" t="s">
        <v>71</v>
      </c>
      <c r="D239" s="36" t="s">
        <v>156</v>
      </c>
      <c r="E239" s="25">
        <f>'Прайс рабочий'!K228</f>
        <v>983</v>
      </c>
      <c r="F239" s="363">
        <f>'Прайс рабочий'!I228/'Экспорт руб'!$G$18</f>
        <v>171.93675889328065</v>
      </c>
      <c r="G239" s="363">
        <f>E239/G18</f>
        <v>194.26877470355734</v>
      </c>
      <c r="H239" s="773"/>
      <c r="I239" s="1"/>
      <c r="J239" s="1"/>
    </row>
    <row r="240" spans="1:10" ht="59.25" customHeight="1">
      <c r="A240" s="771"/>
      <c r="B240" s="772"/>
      <c r="C240" s="42" t="s">
        <v>67</v>
      </c>
      <c r="D240" s="36" t="s">
        <v>156</v>
      </c>
      <c r="E240" s="25">
        <f>'Прайс рабочий'!K229</f>
        <v>1084</v>
      </c>
      <c r="F240" s="363">
        <f>'Прайс рабочий'!I229/'Экспорт руб'!$G$18</f>
        <v>193.67588932806325</v>
      </c>
      <c r="G240" s="363">
        <f>E240/G18</f>
        <v>214.22924901185772</v>
      </c>
      <c r="H240" s="773"/>
      <c r="I240" s="1"/>
      <c r="J240" s="1"/>
    </row>
    <row r="241" spans="1:10" ht="59.25" customHeight="1">
      <c r="A241" s="785" t="s">
        <v>157</v>
      </c>
      <c r="B241" s="768"/>
      <c r="C241" s="42" t="s">
        <v>71</v>
      </c>
      <c r="D241" s="36" t="s">
        <v>72</v>
      </c>
      <c r="E241" s="25">
        <f>'Прайс рабочий'!K230</f>
        <v>683</v>
      </c>
      <c r="F241" s="363">
        <f>'Прайс рабочий'!I230/'Экспорт руб'!$G$18</f>
        <v>125.29644268774705</v>
      </c>
      <c r="G241" s="363">
        <f>E241/G18</f>
        <v>134.98023715415022</v>
      </c>
      <c r="H241" s="773"/>
      <c r="I241" s="1"/>
      <c r="J241" s="1"/>
    </row>
    <row r="242" spans="1:10" ht="69.75" customHeight="1">
      <c r="A242" s="771"/>
      <c r="B242" s="772"/>
      <c r="C242" s="42" t="s">
        <v>67</v>
      </c>
      <c r="D242" s="36" t="s">
        <v>72</v>
      </c>
      <c r="E242" s="25">
        <f>'Прайс рабочий'!K231</f>
        <v>819</v>
      </c>
      <c r="F242" s="363">
        <f>'Прайс рабочий'!I231/'Экспорт руб'!$G$18</f>
        <v>150.39525691699606</v>
      </c>
      <c r="G242" s="363">
        <f>E242/G18</f>
        <v>161.85770750988144</v>
      </c>
      <c r="H242" s="773"/>
      <c r="I242" s="1"/>
      <c r="J242" s="1"/>
    </row>
    <row r="243" spans="1:10" ht="65.25" customHeight="1">
      <c r="A243" s="785" t="s">
        <v>158</v>
      </c>
      <c r="B243" s="768"/>
      <c r="C243" s="42" t="s">
        <v>71</v>
      </c>
      <c r="D243" s="36" t="s">
        <v>72</v>
      </c>
      <c r="E243" s="25">
        <f>'Прайс рабочий'!K232</f>
        <v>1583</v>
      </c>
      <c r="F243" s="363">
        <f>'Прайс рабочий'!I232/'Экспорт руб'!$G$18</f>
        <v>137.94466403162056</v>
      </c>
      <c r="G243" s="363">
        <f>E243/G18</f>
        <v>312.84584980237156</v>
      </c>
      <c r="H243" s="773"/>
      <c r="I243" s="1"/>
      <c r="J243" s="1"/>
    </row>
    <row r="244" spans="1:10" ht="73.5" customHeight="1">
      <c r="A244" s="771"/>
      <c r="B244" s="772"/>
      <c r="C244" s="42" t="s">
        <v>67</v>
      </c>
      <c r="D244" s="36" t="s">
        <v>72</v>
      </c>
      <c r="E244" s="25">
        <f>'Прайс рабочий'!K233</f>
        <v>1583</v>
      </c>
      <c r="F244" s="363">
        <f>'Прайс рабочий'!I233/'Экспорт руб'!$G$18</f>
        <v>153.9525691699605</v>
      </c>
      <c r="G244" s="363">
        <f>E244/G18</f>
        <v>312.84584980237156</v>
      </c>
      <c r="H244" s="773"/>
      <c r="I244" s="1"/>
      <c r="J244" s="1"/>
    </row>
    <row r="245" spans="1:10" ht="48" customHeight="1">
      <c r="A245" s="785" t="s">
        <v>159</v>
      </c>
      <c r="B245" s="768"/>
      <c r="C245" s="42" t="s">
        <v>71</v>
      </c>
      <c r="D245" s="36" t="s">
        <v>72</v>
      </c>
      <c r="E245" s="25">
        <f>'Прайс рабочий'!K234</f>
        <v>573</v>
      </c>
      <c r="F245" s="363">
        <f>'Прайс рабочий'!I234/'Экспорт руб'!$G$18</f>
        <v>100.98814229249012</v>
      </c>
      <c r="G245" s="363">
        <f>E245/G18</f>
        <v>113.24110671936759</v>
      </c>
      <c r="H245" s="773"/>
      <c r="I245" s="1"/>
      <c r="J245" s="1"/>
    </row>
    <row r="246" spans="1:10" ht="54.75" customHeight="1">
      <c r="A246" s="771"/>
      <c r="B246" s="772"/>
      <c r="C246" s="42" t="s">
        <v>67</v>
      </c>
      <c r="D246" s="36" t="s">
        <v>72</v>
      </c>
      <c r="E246" s="25">
        <f>'Прайс рабочий'!K235</f>
        <v>634</v>
      </c>
      <c r="F246" s="363">
        <f>'Прайс рабочий'!I235/'Экспорт руб'!$G$18</f>
        <v>116.40316205533598</v>
      </c>
      <c r="G246" s="363">
        <f>E246/G18</f>
        <v>125.29644268774705</v>
      </c>
      <c r="H246" s="773"/>
      <c r="I246" s="49"/>
      <c r="J246" s="49"/>
    </row>
    <row r="247" spans="1:10" ht="47.25" customHeight="1">
      <c r="A247" s="785" t="s">
        <v>160</v>
      </c>
      <c r="B247" s="768"/>
      <c r="C247" s="42" t="s">
        <v>67</v>
      </c>
      <c r="D247" s="36" t="s">
        <v>86</v>
      </c>
      <c r="E247" s="25">
        <f>'Прайс рабочий'!K236</f>
        <v>1092</v>
      </c>
      <c r="F247" s="363">
        <f>'Прайс рабочий'!I236/'Экспорт руб'!$G$18</f>
        <v>192.68774703557312</v>
      </c>
      <c r="G247" s="363">
        <f>E247/G18</f>
        <v>215.81027667984191</v>
      </c>
      <c r="H247" s="773"/>
      <c r="I247" s="49"/>
      <c r="J247" s="49"/>
    </row>
    <row r="248" spans="1:10" ht="65.25" customHeight="1">
      <c r="A248" s="771"/>
      <c r="B248" s="772"/>
      <c r="C248" s="42" t="s">
        <v>93</v>
      </c>
      <c r="D248" s="36" t="s">
        <v>86</v>
      </c>
      <c r="E248" s="25">
        <f>'Прайс рабочий'!K237</f>
        <v>1191</v>
      </c>
      <c r="F248" s="363">
        <f>'Прайс рабочий'!I237/'Экспорт руб'!$G$18</f>
        <v>210.07905138339922</v>
      </c>
      <c r="G248" s="363">
        <f>E248/G18</f>
        <v>235.37549407114625</v>
      </c>
      <c r="H248" s="773"/>
      <c r="I248" s="49"/>
      <c r="J248" s="49"/>
    </row>
    <row r="249" spans="1:10" ht="51" customHeight="1">
      <c r="A249" s="785" t="s">
        <v>161</v>
      </c>
      <c r="B249" s="768"/>
      <c r="C249" s="42" t="s">
        <v>71</v>
      </c>
      <c r="D249" s="36" t="s">
        <v>86</v>
      </c>
      <c r="E249" s="25">
        <f>'Прайс рабочий'!K238</f>
        <v>1078</v>
      </c>
      <c r="F249" s="363">
        <f>'Прайс рабочий'!I238/'Экспорт руб'!$G$18</f>
        <v>190.11857707509884</v>
      </c>
      <c r="G249" s="363">
        <f>E249/G18</f>
        <v>213.04347826086959</v>
      </c>
      <c r="H249" s="773"/>
      <c r="I249" s="49"/>
      <c r="J249" s="49"/>
    </row>
    <row r="250" spans="1:10" ht="49.5" customHeight="1">
      <c r="A250" s="771"/>
      <c r="B250" s="772"/>
      <c r="C250" s="42" t="s">
        <v>67</v>
      </c>
      <c r="D250" s="36" t="s">
        <v>156</v>
      </c>
      <c r="E250" s="25">
        <f>'Прайс рабочий'!K239</f>
        <v>1203</v>
      </c>
      <c r="F250" s="363">
        <f>'Прайс рабочий'!I239/'Экспорт руб'!$G$18</f>
        <v>212.64822134387353</v>
      </c>
      <c r="G250" s="363">
        <f>E250/G18</f>
        <v>237.74703557312256</v>
      </c>
      <c r="H250" s="773"/>
      <c r="I250" s="1"/>
      <c r="J250" s="1"/>
    </row>
    <row r="251" spans="1:10" ht="49.5" customHeight="1">
      <c r="A251" s="785" t="s">
        <v>162</v>
      </c>
      <c r="B251" s="768"/>
      <c r="C251" s="42" t="s">
        <v>71</v>
      </c>
      <c r="D251" s="36" t="s">
        <v>156</v>
      </c>
      <c r="E251" s="25">
        <f>'Прайс рабочий'!K240</f>
        <v>1219</v>
      </c>
      <c r="F251" s="363">
        <f>'Прайс рабочий'!I240/'Экспорт руб'!$G$18</f>
        <v>215.01976284584981</v>
      </c>
      <c r="G251" s="363">
        <f>E251/G18</f>
        <v>240.90909090909093</v>
      </c>
      <c r="H251" s="773"/>
      <c r="I251" s="1"/>
      <c r="J251" s="1"/>
    </row>
    <row r="252" spans="1:10" ht="69.75" customHeight="1">
      <c r="A252" s="771"/>
      <c r="B252" s="772"/>
      <c r="C252" s="42" t="s">
        <v>67</v>
      </c>
      <c r="D252" s="36" t="s">
        <v>156</v>
      </c>
      <c r="E252" s="25">
        <f>'Прайс рабочий'!K241</f>
        <v>1357</v>
      </c>
      <c r="F252" s="363">
        <f>'Прайс рабочий'!I241/'Экспорт руб'!$G$18</f>
        <v>239.32806324110675</v>
      </c>
      <c r="G252" s="363">
        <f>E252/G18</f>
        <v>268.18181818181819</v>
      </c>
      <c r="H252" s="773"/>
      <c r="I252" s="1"/>
      <c r="J252" s="1"/>
    </row>
    <row r="253" spans="1:10" ht="69.75" customHeight="1">
      <c r="A253" s="785" t="s">
        <v>163</v>
      </c>
      <c r="B253" s="768"/>
      <c r="C253" s="42" t="s">
        <v>71</v>
      </c>
      <c r="D253" s="36" t="s">
        <v>92</v>
      </c>
      <c r="E253" s="25">
        <f>'Прайс рабочий'!K242</f>
        <v>1631</v>
      </c>
      <c r="F253" s="363">
        <f>'Прайс рабочий'!I242/'Экспорт руб'!$G$18</f>
        <v>264.62450592885375</v>
      </c>
      <c r="G253" s="363">
        <f>E253/G18</f>
        <v>322.33201581027669</v>
      </c>
      <c r="H253" s="773"/>
      <c r="I253" s="1"/>
      <c r="J253" s="1"/>
    </row>
    <row r="254" spans="1:10" ht="95.25" customHeight="1">
      <c r="A254" s="771"/>
      <c r="B254" s="772"/>
      <c r="C254" s="42" t="s">
        <v>67</v>
      </c>
      <c r="D254" s="36" t="s">
        <v>92</v>
      </c>
      <c r="E254" s="25">
        <f>'Прайс рабочий'!K243</f>
        <v>1799</v>
      </c>
      <c r="F254" s="363">
        <f>'Прайс рабочий'!I243/'Экспорт руб'!$G$18</f>
        <v>291.89723320158106</v>
      </c>
      <c r="G254" s="363">
        <f>E254/G18</f>
        <v>355.53359683794469</v>
      </c>
      <c r="H254" s="773"/>
      <c r="I254" s="1"/>
      <c r="J254" s="1"/>
    </row>
    <row r="255" spans="1:10" ht="96.75" customHeight="1">
      <c r="A255" s="786" t="s">
        <v>164</v>
      </c>
      <c r="B255" s="766"/>
      <c r="C255" s="42"/>
      <c r="D255" s="36" t="s">
        <v>69</v>
      </c>
      <c r="E255" s="25">
        <f>'Прайс рабочий'!K244</f>
        <v>560</v>
      </c>
      <c r="F255" s="363">
        <f>'Прайс рабочий'!I244/'Экспорт руб'!$G$18</f>
        <v>102.76679841897234</v>
      </c>
      <c r="G255" s="363">
        <f>E255/G18</f>
        <v>110.6719367588933</v>
      </c>
      <c r="H255" s="773"/>
      <c r="I255" s="1"/>
      <c r="J255" s="1"/>
    </row>
    <row r="256" spans="1:10" ht="60.75" customHeight="1">
      <c r="A256" s="786" t="s">
        <v>165</v>
      </c>
      <c r="B256" s="766"/>
      <c r="C256" s="42"/>
      <c r="D256" s="36" t="s">
        <v>69</v>
      </c>
      <c r="E256" s="25">
        <f>'Прайс рабочий'!K245</f>
        <v>457</v>
      </c>
      <c r="F256" s="363">
        <f>'Прайс рабочий'!I245/'Экспорт руб'!$G$18</f>
        <v>83.794466403162062</v>
      </c>
      <c r="G256" s="363">
        <f>E256/G18</f>
        <v>90.316205533596843</v>
      </c>
      <c r="H256" s="773"/>
      <c r="I256" s="1"/>
      <c r="J256" s="1"/>
    </row>
    <row r="257" spans="1:10" ht="60.75" customHeight="1">
      <c r="A257" s="785" t="s">
        <v>166</v>
      </c>
      <c r="B257" s="768"/>
      <c r="C257" s="42" t="s">
        <v>71</v>
      </c>
      <c r="D257" s="36" t="s">
        <v>127</v>
      </c>
      <c r="E257" s="25">
        <f>'Прайс рабочий'!K246</f>
        <v>1716</v>
      </c>
      <c r="F257" s="363">
        <f>'Прайс рабочий'!I246/'Экспорт руб'!$G$18</f>
        <v>302.76679841897237</v>
      </c>
      <c r="G257" s="363">
        <f>E257/G18</f>
        <v>339.13043478260875</v>
      </c>
      <c r="H257" s="773"/>
      <c r="I257" s="1"/>
      <c r="J257" s="1"/>
    </row>
    <row r="258" spans="1:10" ht="128.25" customHeight="1">
      <c r="A258" s="771"/>
      <c r="B258" s="772"/>
      <c r="C258" s="42" t="s">
        <v>67</v>
      </c>
      <c r="D258" s="36" t="s">
        <v>127</v>
      </c>
      <c r="E258" s="25">
        <f>'Прайс рабочий'!K247</f>
        <v>1940</v>
      </c>
      <c r="F258" s="363">
        <f>'Прайс рабочий'!I247/'Экспорт руб'!$G$18</f>
        <v>314.62450592885381</v>
      </c>
      <c r="G258" s="363">
        <f>E258/G18</f>
        <v>383.39920948616606</v>
      </c>
      <c r="H258" s="773"/>
      <c r="I258" s="1"/>
      <c r="J258" s="1"/>
    </row>
    <row r="259" spans="1:10" ht="126.75" customHeight="1">
      <c r="A259" s="786" t="s">
        <v>167</v>
      </c>
      <c r="B259" s="766"/>
      <c r="C259" s="42" t="s">
        <v>67</v>
      </c>
      <c r="D259" s="36" t="s">
        <v>86</v>
      </c>
      <c r="E259" s="25">
        <f>'Прайс рабочий'!K248</f>
        <v>4120</v>
      </c>
      <c r="F259" s="363">
        <f>'Прайс рабочий'!I248/'Экспорт руб'!$G$18</f>
        <v>385.77075098814231</v>
      </c>
      <c r="G259" s="363">
        <f>E259/G18</f>
        <v>814.22924901185775</v>
      </c>
      <c r="H259" s="774"/>
      <c r="I259" s="1"/>
      <c r="J259" s="1"/>
    </row>
    <row r="260" spans="1:10" ht="30" customHeight="1">
      <c r="A260" s="603" t="s">
        <v>168</v>
      </c>
      <c r="B260" s="765"/>
      <c r="C260" s="765"/>
      <c r="D260" s="766"/>
      <c r="E260" s="43"/>
      <c r="F260" s="356"/>
      <c r="G260" s="356"/>
      <c r="H260" s="19"/>
      <c r="I260" s="41"/>
      <c r="J260" s="41"/>
    </row>
    <row r="261" spans="1:10" ht="18" customHeight="1">
      <c r="A261" s="647" t="s">
        <v>104</v>
      </c>
      <c r="B261" s="765"/>
      <c r="C261" s="765"/>
      <c r="D261" s="766"/>
      <c r="E261" s="44"/>
      <c r="F261" s="361"/>
      <c r="G261" s="361"/>
      <c r="H261" s="694"/>
      <c r="I261" s="31"/>
      <c r="J261" s="31"/>
    </row>
    <row r="262" spans="1:10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25">
        <f>'Прайс рабочий'!K251</f>
        <v>150</v>
      </c>
      <c r="F262" s="363">
        <f>'Прайс рабочий'!I251/'Экспорт руб'!$G$18</f>
        <v>27.470355731225297</v>
      </c>
      <c r="G262" s="363">
        <f>E262/G18</f>
        <v>29.644268774703558</v>
      </c>
      <c r="H262" s="773"/>
      <c r="I262" s="31"/>
      <c r="J262" s="31"/>
    </row>
    <row r="263" spans="1:10" ht="18" customHeight="1">
      <c r="A263" s="773"/>
      <c r="B263" s="773"/>
      <c r="C263" s="32" t="s">
        <v>118</v>
      </c>
      <c r="D263" s="773"/>
      <c r="E263" s="25">
        <f>'Прайс рабочий'!K252</f>
        <v>160</v>
      </c>
      <c r="F263" s="363">
        <f>'Прайс рабочий'!I252/'Экспорт руб'!$G$18</f>
        <v>29.249011857707512</v>
      </c>
      <c r="G263" s="363">
        <f>E263/G18</f>
        <v>31.620553359683797</v>
      </c>
      <c r="H263" s="773"/>
      <c r="I263" s="31"/>
      <c r="J263" s="31"/>
    </row>
    <row r="264" spans="1:10" ht="18" customHeight="1">
      <c r="A264" s="774"/>
      <c r="B264" s="774"/>
      <c r="C264" s="32" t="s">
        <v>94</v>
      </c>
      <c r="D264" s="773"/>
      <c r="E264" s="25">
        <f>'Прайс рабочий'!K253</f>
        <v>384</v>
      </c>
      <c r="F264" s="363">
        <f>'Прайс рабочий'!I253/'Экспорт руб'!$G$18</f>
        <v>70.355731225296452</v>
      </c>
      <c r="G264" s="363">
        <f>E264/G18</f>
        <v>75.889328063241109</v>
      </c>
      <c r="H264" s="773"/>
      <c r="I264" s="31"/>
      <c r="J264" s="31"/>
    </row>
    <row r="265" spans="1:10" ht="18" customHeight="1">
      <c r="A265" s="677" t="s">
        <v>171</v>
      </c>
      <c r="B265" s="793" t="s">
        <v>172</v>
      </c>
      <c r="C265" s="32" t="s">
        <v>67</v>
      </c>
      <c r="D265" s="773"/>
      <c r="E265" s="25">
        <f>'Прайс рабочий'!K254</f>
        <v>230</v>
      </c>
      <c r="F265" s="363">
        <f>'Прайс рабочий'!I254/'Экспорт руб'!$G$18</f>
        <v>42.292490118577078</v>
      </c>
      <c r="G265" s="363">
        <f>E265/G18</f>
        <v>45.45454545454546</v>
      </c>
      <c r="H265" s="773"/>
      <c r="I265" s="31"/>
      <c r="J265" s="31"/>
    </row>
    <row r="266" spans="1:10" ht="18" customHeight="1">
      <c r="A266" s="773"/>
      <c r="B266" s="773"/>
      <c r="C266" s="32" t="s">
        <v>118</v>
      </c>
      <c r="D266" s="773"/>
      <c r="E266" s="25">
        <f>'Прайс рабочий'!K255</f>
        <v>245</v>
      </c>
      <c r="F266" s="363">
        <f>'Прайс рабочий'!I255/'Экспорт руб'!$G$18</f>
        <v>44.86166007905139</v>
      </c>
      <c r="G266" s="363">
        <f>E266/G18</f>
        <v>48.418972332015812</v>
      </c>
      <c r="H266" s="773"/>
      <c r="I266" s="31"/>
      <c r="J266" s="31"/>
    </row>
    <row r="267" spans="1:10" ht="18" customHeight="1">
      <c r="A267" s="774"/>
      <c r="B267" s="774"/>
      <c r="C267" s="32" t="s">
        <v>94</v>
      </c>
      <c r="D267" s="773"/>
      <c r="E267" s="25">
        <f>'Прайс рабочий'!K256</f>
        <v>782</v>
      </c>
      <c r="F267" s="363">
        <f>'Прайс рабочий'!I256/'Экспорт руб'!$G$18</f>
        <v>143.67588932806325</v>
      </c>
      <c r="G267" s="363">
        <f>E267/G18</f>
        <v>154.54545454545456</v>
      </c>
      <c r="H267" s="773"/>
      <c r="I267" s="31"/>
      <c r="J267" s="31"/>
    </row>
    <row r="268" spans="1:10" ht="18" customHeight="1">
      <c r="A268" s="677" t="s">
        <v>173</v>
      </c>
      <c r="B268" s="793" t="s">
        <v>174</v>
      </c>
      <c r="C268" s="32" t="s">
        <v>67</v>
      </c>
      <c r="D268" s="773"/>
      <c r="E268" s="25">
        <f>'Прайс рабочий'!K257</f>
        <v>343</v>
      </c>
      <c r="F268" s="363">
        <f>'Прайс рабочий'!I257/'Экспорт руб'!$G$18</f>
        <v>62.845849802371546</v>
      </c>
      <c r="G268" s="363">
        <f>E268/G18</f>
        <v>67.78656126482214</v>
      </c>
      <c r="H268" s="773"/>
      <c r="I268" s="1"/>
      <c r="J268" s="1"/>
    </row>
    <row r="269" spans="1:10" ht="18" customHeight="1">
      <c r="A269" s="773"/>
      <c r="B269" s="773"/>
      <c r="C269" s="32" t="s">
        <v>118</v>
      </c>
      <c r="D269" s="773"/>
      <c r="E269" s="25">
        <f>'Прайс рабочий'!K258</f>
        <v>381</v>
      </c>
      <c r="F269" s="363">
        <f>'Прайс рабочий'!I258/'Экспорт руб'!$G$18</f>
        <v>69.960474308300405</v>
      </c>
      <c r="G269" s="363">
        <f>E269/G18</f>
        <v>75.296442687747046</v>
      </c>
      <c r="H269" s="773"/>
      <c r="I269" s="1"/>
      <c r="J269" s="1"/>
    </row>
    <row r="270" spans="1:10" ht="18" customHeight="1">
      <c r="A270" s="774"/>
      <c r="B270" s="774"/>
      <c r="C270" s="32" t="s">
        <v>94</v>
      </c>
      <c r="D270" s="774"/>
      <c r="E270" s="25">
        <f>'Прайс рабочий'!K259</f>
        <v>1221</v>
      </c>
      <c r="F270" s="363">
        <f>'Прайс рабочий'!I259/'Экспорт руб'!$G$18</f>
        <v>224.11067193675891</v>
      </c>
      <c r="G270" s="363">
        <f>E270/G18</f>
        <v>241.30434782608697</v>
      </c>
      <c r="H270" s="773"/>
      <c r="I270" s="1"/>
      <c r="J270" s="1"/>
    </row>
    <row r="271" spans="1:10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25">
        <f>'Прайс рабочий'!K260</f>
        <v>198</v>
      </c>
      <c r="F271" s="363">
        <f>'Прайс рабочий'!I260/'Экспорт руб'!$G$18</f>
        <v>36.363636363636367</v>
      </c>
      <c r="G271" s="363">
        <f>E271/G18</f>
        <v>39.130434782608695</v>
      </c>
      <c r="H271" s="773"/>
      <c r="I271" s="1"/>
      <c r="J271" s="1"/>
    </row>
    <row r="272" spans="1:10" ht="18" customHeight="1">
      <c r="A272" s="773"/>
      <c r="B272" s="773"/>
      <c r="C272" s="32" t="s">
        <v>118</v>
      </c>
      <c r="D272" s="773"/>
      <c r="E272" s="25">
        <f>'Прайс рабочий'!K261</f>
        <v>334</v>
      </c>
      <c r="F272" s="363">
        <f>'Прайс рабочий'!I261/'Экспорт руб'!$G$18</f>
        <v>61.264822134387359</v>
      </c>
      <c r="G272" s="363">
        <f>E272/G18</f>
        <v>66.007905138339922</v>
      </c>
      <c r="H272" s="773"/>
      <c r="I272" s="1"/>
      <c r="J272" s="1"/>
    </row>
    <row r="273" spans="1:10" ht="18" customHeight="1">
      <c r="A273" s="774"/>
      <c r="B273" s="774"/>
      <c r="C273" s="32" t="s">
        <v>94</v>
      </c>
      <c r="D273" s="774"/>
      <c r="E273" s="25">
        <f>'Прайс рабочий'!K262</f>
        <v>652</v>
      </c>
      <c r="F273" s="363">
        <f>'Прайс рабочий'!I262/'Экспорт руб'!$G$18</f>
        <v>119.76284584980237</v>
      </c>
      <c r="G273" s="363">
        <f>E273/G18</f>
        <v>128.85375494071147</v>
      </c>
      <c r="H273" s="773"/>
      <c r="I273" s="1"/>
      <c r="J273" s="1"/>
    </row>
    <row r="274" spans="1:10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25">
        <f>'Прайс рабочий'!K263</f>
        <v>662</v>
      </c>
      <c r="F274" s="363">
        <f>'Прайс рабочий'!I263/'Экспорт руб'!$G$18</f>
        <v>121.34387351778658</v>
      </c>
      <c r="G274" s="363">
        <f>E274/G18</f>
        <v>130.83003952569172</v>
      </c>
      <c r="H274" s="773"/>
      <c r="I274" s="1"/>
      <c r="J274" s="1"/>
    </row>
    <row r="275" spans="1:10" ht="18" customHeight="1">
      <c r="A275" s="773"/>
      <c r="B275" s="773"/>
      <c r="C275" s="32" t="s">
        <v>118</v>
      </c>
      <c r="D275" s="773"/>
      <c r="E275" s="25">
        <f>'Прайс рабочий'!K264</f>
        <v>1036</v>
      </c>
      <c r="F275" s="363">
        <f>'Прайс рабочий'!I264/'Экспорт руб'!$G$18</f>
        <v>190.11857707509884</v>
      </c>
      <c r="G275" s="363">
        <f>E275/G18</f>
        <v>204.74308300395259</v>
      </c>
      <c r="H275" s="773"/>
      <c r="I275" s="1"/>
      <c r="J275" s="1"/>
    </row>
    <row r="276" spans="1:10" ht="18" customHeight="1">
      <c r="A276" s="774"/>
      <c r="B276" s="774"/>
      <c r="C276" s="32" t="s">
        <v>94</v>
      </c>
      <c r="D276" s="774"/>
      <c r="E276" s="25">
        <f>'Прайс рабочий'!K265</f>
        <v>1628</v>
      </c>
      <c r="F276" s="363">
        <f>'Прайс рабочий'!I265/'Экспорт руб'!$G$18</f>
        <v>298.61660079051387</v>
      </c>
      <c r="G276" s="363">
        <f>E276/G18</f>
        <v>321.73913043478262</v>
      </c>
      <c r="H276" s="773"/>
      <c r="I276" s="31"/>
      <c r="J276" s="31"/>
    </row>
    <row r="277" spans="1:10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25">
        <f>'Прайс рабочий'!K266</f>
        <v>503</v>
      </c>
      <c r="F277" s="363">
        <f>'Прайс рабочий'!I266/'Экспорт руб'!$G$18</f>
        <v>88.537549407114625</v>
      </c>
      <c r="G277" s="363">
        <f>E277/G18</f>
        <v>99.407114624505937</v>
      </c>
      <c r="H277" s="773"/>
      <c r="I277" s="31"/>
      <c r="J277" s="31"/>
    </row>
    <row r="278" spans="1:10" ht="18" customHeight="1">
      <c r="A278" s="773"/>
      <c r="B278" s="773"/>
      <c r="C278" s="32" t="s">
        <v>118</v>
      </c>
      <c r="D278" s="773"/>
      <c r="E278" s="25">
        <f>'Прайс рабочий'!K267</f>
        <v>777</v>
      </c>
      <c r="F278" s="363">
        <f>'Прайс рабочий'!I267/'Экспорт руб'!$G$18</f>
        <v>136.95652173913044</v>
      </c>
      <c r="G278" s="363">
        <f>E278/G18</f>
        <v>153.55731225296444</v>
      </c>
      <c r="H278" s="773"/>
      <c r="I278" s="31"/>
      <c r="J278" s="31"/>
    </row>
    <row r="279" spans="1:10" ht="18" customHeight="1">
      <c r="A279" s="773"/>
      <c r="B279" s="774"/>
      <c r="C279" s="32" t="s">
        <v>94</v>
      </c>
      <c r="D279" s="773"/>
      <c r="E279" s="25">
        <f>'Прайс рабочий'!K268</f>
        <v>1592</v>
      </c>
      <c r="F279" s="363">
        <f>'Прайс рабочий'!I268/'Экспорт руб'!$G$18</f>
        <v>280.83003952569175</v>
      </c>
      <c r="G279" s="363">
        <f>E279/G18</f>
        <v>314.62450592885381</v>
      </c>
      <c r="H279" s="773"/>
      <c r="I279" s="31"/>
      <c r="J279" s="31"/>
    </row>
    <row r="280" spans="1:10" ht="18" customHeight="1">
      <c r="A280" s="773"/>
      <c r="B280" s="793" t="s">
        <v>181</v>
      </c>
      <c r="C280" s="32" t="s">
        <v>67</v>
      </c>
      <c r="D280" s="773"/>
      <c r="E280" s="25">
        <f>'Прайс рабочий'!K269</f>
        <v>368</v>
      </c>
      <c r="F280" s="363">
        <f>'Прайс рабочий'!I269/'Экспорт руб'!$G$18</f>
        <v>64.822134387351781</v>
      </c>
      <c r="G280" s="363">
        <f>E280/G18</f>
        <v>72.727272727272734</v>
      </c>
      <c r="H280" s="773"/>
      <c r="I280" s="31"/>
      <c r="J280" s="31"/>
    </row>
    <row r="281" spans="1:10" ht="18" customHeight="1">
      <c r="A281" s="773"/>
      <c r="B281" s="773"/>
      <c r="C281" s="32" t="s">
        <v>118</v>
      </c>
      <c r="D281" s="773"/>
      <c r="E281" s="25">
        <f>'Прайс рабочий'!K270</f>
        <v>428</v>
      </c>
      <c r="F281" s="363">
        <f>'Прайс рабочий'!I270/'Экспорт руб'!$G$18</f>
        <v>75.494071146245062</v>
      </c>
      <c r="G281" s="363">
        <f>E281/G18</f>
        <v>84.584980237154156</v>
      </c>
      <c r="H281" s="773"/>
      <c r="I281" s="31"/>
      <c r="J281" s="31"/>
    </row>
    <row r="282" spans="1:10" ht="18" customHeight="1">
      <c r="A282" s="773"/>
      <c r="B282" s="774"/>
      <c r="C282" s="32" t="s">
        <v>94</v>
      </c>
      <c r="D282" s="773"/>
      <c r="E282" s="25">
        <f>'Прайс рабочий'!K271</f>
        <v>1099</v>
      </c>
      <c r="F282" s="363">
        <f>'Прайс рабочий'!I271/'Экспорт руб'!$G$18</f>
        <v>193.87351778656128</v>
      </c>
      <c r="G282" s="363">
        <f>E282/G18</f>
        <v>217.19367588932809</v>
      </c>
      <c r="H282" s="773"/>
      <c r="I282" s="31"/>
      <c r="J282" s="31"/>
    </row>
    <row r="283" spans="1:10" ht="18" customHeight="1">
      <c r="A283" s="773"/>
      <c r="B283" s="793" t="s">
        <v>182</v>
      </c>
      <c r="C283" s="32" t="s">
        <v>67</v>
      </c>
      <c r="D283" s="773"/>
      <c r="E283" s="25">
        <f>'Прайс рабочий'!K272</f>
        <v>155</v>
      </c>
      <c r="F283" s="363">
        <f>'Прайс рабочий'!I272/'Экспорт руб'!$G$18</f>
        <v>27.272727272727273</v>
      </c>
      <c r="G283" s="363">
        <f>E283/G18</f>
        <v>30.632411067193679</v>
      </c>
      <c r="H283" s="773"/>
      <c r="I283" s="31"/>
      <c r="J283" s="31"/>
    </row>
    <row r="284" spans="1:10" ht="18" customHeight="1">
      <c r="A284" s="773"/>
      <c r="B284" s="773"/>
      <c r="C284" s="32" t="s">
        <v>118</v>
      </c>
      <c r="D284" s="773"/>
      <c r="E284" s="25">
        <f>'Прайс рабочий'!K273</f>
        <v>217</v>
      </c>
      <c r="F284" s="363">
        <f>'Прайс рабочий'!I273/'Экспорт руб'!$G$18</f>
        <v>38.142292490118578</v>
      </c>
      <c r="G284" s="363">
        <f>E284/G18</f>
        <v>42.885375494071148</v>
      </c>
      <c r="H284" s="773"/>
      <c r="I284" s="31"/>
      <c r="J284" s="31"/>
    </row>
    <row r="285" spans="1:10" ht="18" customHeight="1">
      <c r="A285" s="774"/>
      <c r="B285" s="774"/>
      <c r="C285" s="32" t="s">
        <v>94</v>
      </c>
      <c r="D285" s="774"/>
      <c r="E285" s="25">
        <f>'Прайс рабочий'!K274</f>
        <v>337</v>
      </c>
      <c r="F285" s="363">
        <f>'Прайс рабочий'!I274/'Экспорт руб'!$G$18</f>
        <v>59.48616600790514</v>
      </c>
      <c r="G285" s="363">
        <f>E285/G18</f>
        <v>66.600790513833999</v>
      </c>
      <c r="H285" s="773"/>
      <c r="I285" s="1"/>
      <c r="J285" s="1"/>
    </row>
    <row r="286" spans="1:10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25">
        <f>'Прайс рабочий'!K275</f>
        <v>659</v>
      </c>
      <c r="F286" s="363">
        <f>'Прайс рабочий'!I275/'Экспорт руб'!$G$18</f>
        <v>116.20553359683795</v>
      </c>
      <c r="G286" s="363">
        <f>E286/G18</f>
        <v>130.23715415019763</v>
      </c>
      <c r="H286" s="773"/>
      <c r="I286" s="1"/>
      <c r="J286" s="1"/>
    </row>
    <row r="287" spans="1:10" ht="18" customHeight="1">
      <c r="A287" s="773"/>
      <c r="B287" s="773"/>
      <c r="C287" s="32" t="s">
        <v>118</v>
      </c>
      <c r="D287" s="773"/>
      <c r="E287" s="25">
        <f>'Прайс рабочий'!K276</f>
        <v>942</v>
      </c>
      <c r="F287" s="363">
        <f>'Прайс рабочий'!I276/'Экспорт руб'!$G$18</f>
        <v>166.20553359683797</v>
      </c>
      <c r="G287" s="363">
        <f>E287/G18</f>
        <v>186.16600790513834</v>
      </c>
      <c r="H287" s="773"/>
      <c r="I287" s="1"/>
      <c r="J287" s="1"/>
    </row>
    <row r="288" spans="1:10" ht="18" customHeight="1">
      <c r="A288" s="774"/>
      <c r="B288" s="774"/>
      <c r="C288" s="32" t="s">
        <v>94</v>
      </c>
      <c r="D288" s="774"/>
      <c r="E288" s="25">
        <f>'Прайс рабочий'!K277</f>
        <v>1624</v>
      </c>
      <c r="F288" s="363">
        <f>'Прайс рабочий'!I277/'Экспорт руб'!$G$18</f>
        <v>286.56126482213443</v>
      </c>
      <c r="G288" s="363">
        <f>E288/G18</f>
        <v>320.94861660079056</v>
      </c>
      <c r="H288" s="773"/>
      <c r="I288" s="1"/>
      <c r="J288" s="1"/>
    </row>
    <row r="289" spans="1:10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25">
        <f>'Прайс рабочий'!K278</f>
        <v>952</v>
      </c>
      <c r="F289" s="363">
        <f>'Прайс рабочий'!I278/'Экспорт руб'!$G$18</f>
        <v>167.98418972332018</v>
      </c>
      <c r="G289" s="363">
        <f>E289/G18</f>
        <v>188.14229249011859</v>
      </c>
      <c r="H289" s="773"/>
      <c r="I289" s="1"/>
      <c r="J289" s="1"/>
    </row>
    <row r="290" spans="1:10" ht="18" customHeight="1">
      <c r="A290" s="773"/>
      <c r="B290" s="773"/>
      <c r="C290" s="32" t="s">
        <v>118</v>
      </c>
      <c r="D290" s="773"/>
      <c r="E290" s="25">
        <f>'Прайс рабочий'!K279</f>
        <v>1356</v>
      </c>
      <c r="F290" s="363">
        <f>'Прайс рабочий'!I279/'Экспорт руб'!$G$18</f>
        <v>235.57312252964428</v>
      </c>
      <c r="G290" s="363">
        <f>E290/G18</f>
        <v>267.98418972332018</v>
      </c>
      <c r="H290" s="773"/>
      <c r="I290" s="1"/>
      <c r="J290" s="1"/>
    </row>
    <row r="291" spans="1:10" ht="18" customHeight="1">
      <c r="A291" s="774"/>
      <c r="B291" s="774"/>
      <c r="C291" s="32" t="s">
        <v>94</v>
      </c>
      <c r="D291" s="774"/>
      <c r="E291" s="25">
        <f>'Прайс рабочий'!K280</f>
        <v>2632</v>
      </c>
      <c r="F291" s="363">
        <f>'Прайс рабочий'!I280/'Экспорт руб'!$G$18</f>
        <v>464.42687747035575</v>
      </c>
      <c r="G291" s="363">
        <f>E291/G18</f>
        <v>520.15810276679849</v>
      </c>
      <c r="H291" s="773"/>
      <c r="I291" s="1"/>
      <c r="J291" s="1"/>
    </row>
    <row r="292" spans="1:10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25">
        <f>'Прайс рабочий'!K281</f>
        <v>3129</v>
      </c>
      <c r="F292" s="363">
        <f>'Прайс рабочий'!I281/'Экспорт руб'!$G$18</f>
        <v>551.97628458498025</v>
      </c>
      <c r="G292" s="363">
        <f>E292/G18</f>
        <v>618.37944664031625</v>
      </c>
      <c r="H292" s="773"/>
      <c r="I292" s="1"/>
      <c r="J292" s="1"/>
    </row>
    <row r="293" spans="1:10" ht="18" customHeight="1">
      <c r="A293" s="773"/>
      <c r="B293" s="773"/>
      <c r="C293" s="32" t="s">
        <v>118</v>
      </c>
      <c r="D293" s="773"/>
      <c r="E293" s="25">
        <f>'Прайс рабочий'!K282</f>
        <v>3392</v>
      </c>
      <c r="F293" s="363">
        <f>'Прайс рабочий'!I282/'Экспорт руб'!$G$18</f>
        <v>598.41897233201587</v>
      </c>
      <c r="G293" s="363">
        <f>E293/G18</f>
        <v>670.35573122529649</v>
      </c>
      <c r="H293" s="773"/>
      <c r="I293" s="1"/>
      <c r="J293" s="1"/>
    </row>
    <row r="294" spans="1:10" ht="23.25" customHeight="1">
      <c r="A294" s="774"/>
      <c r="B294" s="774"/>
      <c r="C294" s="32" t="s">
        <v>94</v>
      </c>
      <c r="D294" s="774"/>
      <c r="E294" s="25">
        <f>'Прайс рабочий'!K283</f>
        <v>3920</v>
      </c>
      <c r="F294" s="363">
        <f>'Прайс рабочий'!I283/'Экспорт руб'!$G$18</f>
        <v>691.69960474308311</v>
      </c>
      <c r="G294" s="363">
        <f>E294/G18</f>
        <v>774.703557312253</v>
      </c>
      <c r="H294" s="773"/>
      <c r="I294" s="1"/>
      <c r="J294" s="1"/>
    </row>
    <row r="295" spans="1:10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25">
        <f>'Прайс рабочий'!K284</f>
        <v>2577</v>
      </c>
      <c r="F295" s="363">
        <f>'Прайс рабочий'!I284/'Экспорт руб'!$G$18</f>
        <v>454.74308300395262</v>
      </c>
      <c r="G295" s="363">
        <f>E295/G18</f>
        <v>509.28853754940718</v>
      </c>
      <c r="H295" s="773"/>
      <c r="I295" s="1"/>
      <c r="J295" s="1"/>
    </row>
    <row r="296" spans="1:10" ht="18" customHeight="1">
      <c r="A296" s="773"/>
      <c r="B296" s="773"/>
      <c r="C296" s="32" t="s">
        <v>118</v>
      </c>
      <c r="D296" s="773"/>
      <c r="E296" s="25">
        <f>'Прайс рабочий'!K285</f>
        <v>2929</v>
      </c>
      <c r="F296" s="363">
        <f>'Прайс рабочий'!I285/'Экспорт руб'!$G$18</f>
        <v>516.798418972332</v>
      </c>
      <c r="G296" s="363">
        <f>E296/G18</f>
        <v>578.8537549407115</v>
      </c>
      <c r="H296" s="773"/>
      <c r="I296" s="1"/>
      <c r="J296" s="1"/>
    </row>
    <row r="297" spans="1:10" ht="18" customHeight="1">
      <c r="A297" s="774"/>
      <c r="B297" s="774"/>
      <c r="C297" s="32" t="s">
        <v>94</v>
      </c>
      <c r="D297" s="774"/>
      <c r="E297" s="25">
        <f>'Прайс рабочий'!K286</f>
        <v>3469</v>
      </c>
      <c r="F297" s="363">
        <f>'Прайс рабочий'!I286/'Экспорт руб'!$G$18</f>
        <v>636.56126482213449</v>
      </c>
      <c r="G297" s="363">
        <f>E297/G18</f>
        <v>685.57312252964437</v>
      </c>
      <c r="H297" s="773"/>
      <c r="I297" s="1"/>
      <c r="J297" s="1"/>
    </row>
    <row r="298" spans="1:10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25">
        <f>'Прайс рабочий'!K287</f>
        <v>445</v>
      </c>
      <c r="F298" s="363">
        <f>'Прайс рабочий'!I287/'Экспорт руб'!$G$18</f>
        <v>78.458498023715421</v>
      </c>
      <c r="G298" s="363">
        <f>E298/G18</f>
        <v>87.944664031620562</v>
      </c>
      <c r="H298" s="773"/>
      <c r="I298" s="1"/>
      <c r="J298" s="1"/>
    </row>
    <row r="299" spans="1:10" ht="18" customHeight="1">
      <c r="A299" s="773"/>
      <c r="B299" s="773"/>
      <c r="C299" s="32" t="s">
        <v>118</v>
      </c>
      <c r="D299" s="773"/>
      <c r="E299" s="25">
        <f>'Прайс рабочий'!K288</f>
        <v>462</v>
      </c>
      <c r="F299" s="363">
        <f>'Прайс рабочий'!I288/'Экспорт руб'!$G$18</f>
        <v>79.446640316205546</v>
      </c>
      <c r="G299" s="363">
        <f>E299/G18</f>
        <v>91.304347826086968</v>
      </c>
      <c r="H299" s="773"/>
      <c r="I299" s="1"/>
      <c r="J299" s="1"/>
    </row>
    <row r="300" spans="1:10" ht="28.5" customHeight="1">
      <c r="A300" s="774"/>
      <c r="B300" s="774"/>
      <c r="C300" s="32" t="s">
        <v>94</v>
      </c>
      <c r="D300" s="774"/>
      <c r="E300" s="25">
        <f>'Прайс рабочий'!K289</f>
        <v>1121</v>
      </c>
      <c r="F300" s="363">
        <f>'Прайс рабочий'!I289/'Экспорт руб'!$G$18</f>
        <v>197.82608695652175</v>
      </c>
      <c r="G300" s="363">
        <f>E300/G18</f>
        <v>221.54150197628459</v>
      </c>
      <c r="H300" s="774"/>
      <c r="I300" s="1"/>
      <c r="J300" s="1"/>
    </row>
    <row r="301" spans="1:10" ht="26.25" customHeight="1">
      <c r="A301" s="603" t="s">
        <v>193</v>
      </c>
      <c r="B301" s="765"/>
      <c r="C301" s="765"/>
      <c r="D301" s="766"/>
      <c r="E301" s="43"/>
      <c r="F301" s="356"/>
      <c r="G301" s="356"/>
      <c r="H301" s="19"/>
      <c r="I301" s="1"/>
      <c r="J301" s="1"/>
    </row>
    <row r="302" spans="1:10" ht="18" customHeight="1">
      <c r="A302" s="647" t="s">
        <v>100</v>
      </c>
      <c r="B302" s="765"/>
      <c r="C302" s="765"/>
      <c r="D302" s="766"/>
      <c r="E302" s="44"/>
      <c r="F302" s="361"/>
      <c r="G302" s="361"/>
      <c r="H302" s="694"/>
      <c r="I302" s="1"/>
      <c r="J302" s="1"/>
    </row>
    <row r="303" spans="1:10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25">
        <f>'Прайс рабочий'!K292</f>
        <v>120</v>
      </c>
      <c r="F303" s="363">
        <f>'Прайс рабочий'!I292/'Экспорт руб'!$G$18</f>
        <v>20.750988142292492</v>
      </c>
      <c r="G303" s="363">
        <f>E303/G18</f>
        <v>23.715415019762847</v>
      </c>
      <c r="H303" s="773"/>
      <c r="I303" s="1"/>
      <c r="J303" s="1"/>
    </row>
    <row r="304" spans="1:10" ht="18" customHeight="1">
      <c r="A304" s="773"/>
      <c r="B304" s="774"/>
      <c r="C304" s="32" t="s">
        <v>67</v>
      </c>
      <c r="D304" s="773"/>
      <c r="E304" s="25">
        <f>'Прайс рабочий'!K293</f>
        <v>125</v>
      </c>
      <c r="F304" s="363">
        <f>'Прайс рабочий'!I293/'Экспорт руб'!$G$18</f>
        <v>21.739130434782609</v>
      </c>
      <c r="G304" s="363">
        <f>E304/G18</f>
        <v>24.703557312252965</v>
      </c>
      <c r="H304" s="773"/>
      <c r="I304" s="1"/>
      <c r="J304" s="1"/>
    </row>
    <row r="305" spans="1:10" ht="18" customHeight="1">
      <c r="A305" s="773"/>
      <c r="B305" s="794" t="s">
        <v>197</v>
      </c>
      <c r="C305" s="32" t="s">
        <v>71</v>
      </c>
      <c r="D305" s="773"/>
      <c r="E305" s="25">
        <f>'Прайс рабочий'!K294</f>
        <v>101</v>
      </c>
      <c r="F305" s="363">
        <f>'Прайс рабочий'!I294/'Экспорт руб'!$G$18</f>
        <v>16.205533596837945</v>
      </c>
      <c r="G305" s="363">
        <f>E305/G18</f>
        <v>19.960474308300398</v>
      </c>
      <c r="H305" s="773"/>
      <c r="I305" s="1"/>
      <c r="J305" s="1"/>
    </row>
    <row r="306" spans="1:10" ht="18" customHeight="1">
      <c r="A306" s="773"/>
      <c r="B306" s="774"/>
      <c r="C306" s="32" t="s">
        <v>67</v>
      </c>
      <c r="D306" s="773"/>
      <c r="E306" s="25">
        <f>'Прайс рабочий'!K295</f>
        <v>120</v>
      </c>
      <c r="F306" s="363">
        <f>'Прайс рабочий'!I295/'Экспорт руб'!$G$18</f>
        <v>19.565217391304348</v>
      </c>
      <c r="G306" s="363">
        <f>E306/G18</f>
        <v>23.715415019762847</v>
      </c>
      <c r="H306" s="773"/>
      <c r="I306" s="1"/>
      <c r="J306" s="1"/>
    </row>
    <row r="307" spans="1:10" ht="18" customHeight="1">
      <c r="A307" s="773"/>
      <c r="B307" s="794" t="s">
        <v>198</v>
      </c>
      <c r="C307" s="32" t="s">
        <v>71</v>
      </c>
      <c r="D307" s="773"/>
      <c r="E307" s="25">
        <f>'Прайс рабочий'!K296</f>
        <v>150</v>
      </c>
      <c r="F307" s="363">
        <f>'Прайс рабочий'!I296/'Экспорт руб'!$G$18</f>
        <v>24.308300395256918</v>
      </c>
      <c r="G307" s="363">
        <f>E307/G18</f>
        <v>29.644268774703558</v>
      </c>
      <c r="H307" s="773"/>
      <c r="I307" s="1"/>
      <c r="J307" s="1"/>
    </row>
    <row r="308" spans="1:10" ht="18" customHeight="1">
      <c r="A308" s="773"/>
      <c r="B308" s="774"/>
      <c r="C308" s="32" t="s">
        <v>67</v>
      </c>
      <c r="D308" s="773"/>
      <c r="E308" s="25">
        <f>'Прайс рабочий'!K297</f>
        <v>155</v>
      </c>
      <c r="F308" s="363">
        <f>'Прайс рабочий'!I297/'Экспорт руб'!$G$18</f>
        <v>24.703557312252965</v>
      </c>
      <c r="G308" s="363">
        <f>E308/G18</f>
        <v>30.632411067193679</v>
      </c>
      <c r="H308" s="773"/>
      <c r="I308" s="1"/>
      <c r="J308" s="1"/>
    </row>
    <row r="309" spans="1:10" ht="18" customHeight="1">
      <c r="A309" s="773"/>
      <c r="B309" s="794" t="s">
        <v>199</v>
      </c>
      <c r="C309" s="32" t="s">
        <v>71</v>
      </c>
      <c r="D309" s="773"/>
      <c r="E309" s="25">
        <f>'Прайс рабочий'!K298</f>
        <v>153</v>
      </c>
      <c r="F309" s="363">
        <f>'Прайс рабочий'!I298/'Экспорт руб'!$G$18</f>
        <v>24.901185770750992</v>
      </c>
      <c r="G309" s="363">
        <f>E309/G18</f>
        <v>30.237154150197632</v>
      </c>
      <c r="H309" s="773"/>
      <c r="I309" s="1"/>
      <c r="J309" s="1"/>
    </row>
    <row r="310" spans="1:10" ht="18" customHeight="1">
      <c r="A310" s="773"/>
      <c r="B310" s="774"/>
      <c r="C310" s="32" t="s">
        <v>67</v>
      </c>
      <c r="D310" s="773"/>
      <c r="E310" s="25">
        <f>'Прайс рабочий'!K299</f>
        <v>161</v>
      </c>
      <c r="F310" s="363">
        <f>'Прайс рабочий'!I299/'Экспорт руб'!$G$18</f>
        <v>26.679841897233203</v>
      </c>
      <c r="G310" s="363">
        <f>E310/G18</f>
        <v>31.81818181818182</v>
      </c>
      <c r="H310" s="773"/>
      <c r="I310" s="1"/>
      <c r="J310" s="1"/>
    </row>
    <row r="311" spans="1:10" ht="18" customHeight="1">
      <c r="A311" s="773"/>
      <c r="B311" s="794" t="s">
        <v>200</v>
      </c>
      <c r="C311" s="32" t="s">
        <v>71</v>
      </c>
      <c r="D311" s="773"/>
      <c r="E311" s="25">
        <f>'Прайс рабочий'!K300</f>
        <v>153</v>
      </c>
      <c r="F311" s="363">
        <f>'Прайс рабочий'!I300/'Экспорт руб'!$G$18</f>
        <v>24.901185770750992</v>
      </c>
      <c r="G311" s="363">
        <f>E311/G18</f>
        <v>30.237154150197632</v>
      </c>
      <c r="H311" s="773"/>
      <c r="I311" s="1"/>
      <c r="J311" s="1"/>
    </row>
    <row r="312" spans="1:10" ht="18" customHeight="1">
      <c r="A312" s="773"/>
      <c r="B312" s="774"/>
      <c r="C312" s="32" t="s">
        <v>67</v>
      </c>
      <c r="D312" s="773"/>
      <c r="E312" s="25">
        <f>'Прайс рабочий'!K301</f>
        <v>162</v>
      </c>
      <c r="F312" s="363">
        <f>'Прайс рабочий'!I301/'Экспорт руб'!$G$18</f>
        <v>25.889328063241109</v>
      </c>
      <c r="G312" s="363">
        <f>E312/G18</f>
        <v>32.015810276679844</v>
      </c>
      <c r="H312" s="773"/>
      <c r="I312" s="1"/>
      <c r="J312" s="1"/>
    </row>
    <row r="313" spans="1:10" ht="18" customHeight="1">
      <c r="A313" s="773"/>
      <c r="B313" s="794" t="s">
        <v>201</v>
      </c>
      <c r="C313" s="32" t="s">
        <v>71</v>
      </c>
      <c r="D313" s="773"/>
      <c r="E313" s="25">
        <f>'Прайс рабочий'!K302</f>
        <v>217</v>
      </c>
      <c r="F313" s="363">
        <f>'Прайс рабочий'!I302/'Экспорт руб'!$G$18</f>
        <v>35.177865612648226</v>
      </c>
      <c r="G313" s="363">
        <f>E313/G18</f>
        <v>42.885375494071148</v>
      </c>
      <c r="H313" s="773"/>
      <c r="I313" s="1"/>
      <c r="J313" s="1"/>
    </row>
    <row r="314" spans="1:10" ht="18" customHeight="1">
      <c r="A314" s="773"/>
      <c r="B314" s="774"/>
      <c r="C314" s="32" t="s">
        <v>67</v>
      </c>
      <c r="D314" s="773"/>
      <c r="E314" s="25">
        <f>'Прайс рабочий'!K303</f>
        <v>272</v>
      </c>
      <c r="F314" s="363">
        <f>'Прайс рабочий'!I303/'Экспорт руб'!$G$18</f>
        <v>44.268774703557312</v>
      </c>
      <c r="G314" s="363">
        <f>E314/G18</f>
        <v>53.754940711462453</v>
      </c>
      <c r="H314" s="773"/>
      <c r="I314" s="1"/>
      <c r="J314" s="1"/>
    </row>
    <row r="315" spans="1:10" ht="18" customHeight="1">
      <c r="A315" s="773"/>
      <c r="B315" s="794" t="s">
        <v>202</v>
      </c>
      <c r="C315" s="32" t="s">
        <v>71</v>
      </c>
      <c r="D315" s="773"/>
      <c r="E315" s="25">
        <f>'Прайс рабочий'!K304</f>
        <v>361</v>
      </c>
      <c r="F315" s="363">
        <f>'Прайс рабочий'!I304/'Экспорт руб'!$G$18</f>
        <v>47.035573122529648</v>
      </c>
      <c r="G315" s="363">
        <f>E315/G18</f>
        <v>71.343873517786562</v>
      </c>
      <c r="H315" s="773"/>
      <c r="I315" s="1"/>
      <c r="J315" s="1"/>
    </row>
    <row r="316" spans="1:10" ht="18" customHeight="1">
      <c r="A316" s="773"/>
      <c r="B316" s="774"/>
      <c r="C316" s="32" t="s">
        <v>67</v>
      </c>
      <c r="D316" s="773"/>
      <c r="E316" s="25">
        <f>'Прайс рабочий'!K305</f>
        <v>499</v>
      </c>
      <c r="F316" s="363">
        <f>'Прайс рабочий'!I305/'Экспорт руб'!$G$18</f>
        <v>54.940711462450594</v>
      </c>
      <c r="G316" s="363">
        <f>E316/G18</f>
        <v>98.616600790513843</v>
      </c>
      <c r="H316" s="773"/>
      <c r="I316" s="1"/>
      <c r="J316" s="1"/>
    </row>
    <row r="317" spans="1:10" ht="18" customHeight="1">
      <c r="A317" s="773"/>
      <c r="B317" s="794" t="s">
        <v>203</v>
      </c>
      <c r="C317" s="32" t="s">
        <v>71</v>
      </c>
      <c r="D317" s="773"/>
      <c r="E317" s="25">
        <f>'Прайс рабочий'!K306</f>
        <v>263</v>
      </c>
      <c r="F317" s="363">
        <f>'Прайс рабочий'!I306/'Экспорт руб'!$G$18</f>
        <v>42.687747035573125</v>
      </c>
      <c r="G317" s="363">
        <f>E317/G18</f>
        <v>51.976284584980242</v>
      </c>
      <c r="H317" s="773"/>
      <c r="I317" s="1"/>
      <c r="J317" s="1"/>
    </row>
    <row r="318" spans="1:10" ht="18" customHeight="1">
      <c r="A318" s="773"/>
      <c r="B318" s="774"/>
      <c r="C318" s="32" t="s">
        <v>67</v>
      </c>
      <c r="D318" s="773"/>
      <c r="E318" s="25">
        <f>'Прайс рабочий'!K307</f>
        <v>344</v>
      </c>
      <c r="F318" s="363">
        <f>'Прайс рабочий'!I307/'Экспорт руб'!$G$18</f>
        <v>55.731225296442695</v>
      </c>
      <c r="G318" s="363">
        <f>E318/G18</f>
        <v>67.984189723320156</v>
      </c>
      <c r="H318" s="773"/>
      <c r="I318" s="1"/>
      <c r="J318" s="1"/>
    </row>
    <row r="319" spans="1:10" ht="18" customHeight="1">
      <c r="A319" s="773"/>
      <c r="B319" s="794" t="s">
        <v>204</v>
      </c>
      <c r="C319" s="32" t="s">
        <v>71</v>
      </c>
      <c r="D319" s="773"/>
      <c r="E319" s="25">
        <f>'Прайс рабочий'!K308</f>
        <v>245</v>
      </c>
      <c r="F319" s="363">
        <f>'Прайс рабочий'!I308/'Экспорт руб'!$G$18</f>
        <v>40.11857707509882</v>
      </c>
      <c r="G319" s="363">
        <f>E319/G18</f>
        <v>48.418972332015812</v>
      </c>
      <c r="H319" s="773"/>
      <c r="I319" s="1"/>
      <c r="J319" s="1"/>
    </row>
    <row r="320" spans="1:10" ht="18" customHeight="1">
      <c r="A320" s="774"/>
      <c r="B320" s="774"/>
      <c r="C320" s="32" t="s">
        <v>67</v>
      </c>
      <c r="D320" s="774"/>
      <c r="E320" s="25">
        <f>'Прайс рабочий'!K309</f>
        <v>314</v>
      </c>
      <c r="F320" s="363">
        <f>'Прайс рабочий'!I309/'Экспорт руб'!$G$18</f>
        <v>50.790513833992101</v>
      </c>
      <c r="G320" s="363">
        <f>E320/G18</f>
        <v>62.055335968379453</v>
      </c>
      <c r="H320" s="773"/>
      <c r="I320" s="1"/>
      <c r="J320" s="1"/>
    </row>
    <row r="321" spans="1:10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25">
        <f>'Прайс рабочий'!K310</f>
        <v>3851</v>
      </c>
      <c r="F321" s="363">
        <f>'Прайс рабочий'!I310/'Экспорт руб'!$G$18</f>
        <v>642.29249011857712</v>
      </c>
      <c r="G321" s="363">
        <f>E321/G18</f>
        <v>761.06719367588937</v>
      </c>
      <c r="H321" s="773"/>
      <c r="I321" s="5"/>
      <c r="J321" s="5"/>
    </row>
    <row r="322" spans="1:10" ht="18" customHeight="1">
      <c r="A322" s="773"/>
      <c r="B322" s="32" t="s">
        <v>209</v>
      </c>
      <c r="C322" s="32" t="s">
        <v>207</v>
      </c>
      <c r="D322" s="773"/>
      <c r="E322" s="25">
        <f>'Прайс рабочий'!K311</f>
        <v>3926</v>
      </c>
      <c r="F322" s="363">
        <f>'Прайс рабочий'!I311/'Экспорт руб'!$G$18</f>
        <v>665.01976284584987</v>
      </c>
      <c r="G322" s="363">
        <f>E322/G18</f>
        <v>775.88932806324112</v>
      </c>
      <c r="H322" s="773"/>
      <c r="I322" s="1"/>
      <c r="J322" s="1"/>
    </row>
    <row r="323" spans="1:10" ht="18" customHeight="1">
      <c r="A323" s="773"/>
      <c r="B323" s="32" t="s">
        <v>206</v>
      </c>
      <c r="C323" s="32" t="s">
        <v>210</v>
      </c>
      <c r="D323" s="773"/>
      <c r="E323" s="25">
        <f>'Прайс рабочий'!K312</f>
        <v>5250</v>
      </c>
      <c r="F323" s="363">
        <f>'Прайс рабочий'!I312/'Экспорт руб'!$G$18</f>
        <v>1037.5494071146245</v>
      </c>
      <c r="G323" s="363">
        <f>E323/G18</f>
        <v>1037.5494071146245</v>
      </c>
      <c r="H323" s="773"/>
      <c r="I323" s="1"/>
      <c r="J323" s="1"/>
    </row>
    <row r="324" spans="1:10" ht="18" customHeight="1">
      <c r="A324" s="773"/>
      <c r="B324" s="32" t="s">
        <v>209</v>
      </c>
      <c r="C324" s="32" t="s">
        <v>210</v>
      </c>
      <c r="D324" s="773"/>
      <c r="E324" s="25">
        <f>'Прайс рабочий'!K313</f>
        <v>4717</v>
      </c>
      <c r="F324" s="363">
        <f>'Прайс рабочий'!I313/'Экспорт руб'!$G$18</f>
        <v>799.40711462450599</v>
      </c>
      <c r="G324" s="363">
        <f>E324/G18</f>
        <v>932.21343873517799</v>
      </c>
      <c r="H324" s="773"/>
      <c r="I324" s="1"/>
      <c r="J324" s="1"/>
    </row>
    <row r="325" spans="1:10" ht="18" customHeight="1">
      <c r="A325" s="774"/>
      <c r="B325" s="32" t="s">
        <v>206</v>
      </c>
      <c r="C325" s="32" t="s">
        <v>362</v>
      </c>
      <c r="D325" s="774"/>
      <c r="E325" s="25">
        <f>'Прайс рабочий'!K314</f>
        <v>5509</v>
      </c>
      <c r="F325" s="363">
        <f>'Прайс рабочий'!I314/'Экспорт руб'!$G$18</f>
        <v>932.80632411067199</v>
      </c>
      <c r="G325" s="363">
        <f>E325/G18</f>
        <v>1088.7351778656127</v>
      </c>
      <c r="H325" s="773"/>
      <c r="I325" s="1"/>
      <c r="J325" s="1"/>
    </row>
    <row r="326" spans="1:10" ht="18" customHeight="1">
      <c r="A326" s="647" t="s">
        <v>211</v>
      </c>
      <c r="B326" s="765"/>
      <c r="C326" s="765"/>
      <c r="D326" s="766"/>
      <c r="E326" s="44"/>
      <c r="F326" s="361"/>
      <c r="G326" s="361"/>
      <c r="H326" s="773"/>
      <c r="I326" s="1"/>
      <c r="J326" s="1"/>
    </row>
    <row r="327" spans="1:10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25">
        <f>'Прайс рабочий'!K316</f>
        <v>168</v>
      </c>
      <c r="F327" s="363">
        <f>'Прайс рабочий'!I316/'Экспорт руб'!$G$18</f>
        <v>27.272727272727273</v>
      </c>
      <c r="G327" s="363">
        <f>E327/G18</f>
        <v>33.201581027667984</v>
      </c>
      <c r="H327" s="773"/>
      <c r="I327" s="1"/>
      <c r="J327" s="1"/>
    </row>
    <row r="328" spans="1:10" ht="18" customHeight="1">
      <c r="A328" s="773"/>
      <c r="B328" s="774"/>
      <c r="C328" s="32" t="s">
        <v>67</v>
      </c>
      <c r="D328" s="773"/>
      <c r="E328" s="25">
        <f>'Прайс рабочий'!K317</f>
        <v>172</v>
      </c>
      <c r="F328" s="363">
        <f>'Прайс рабочий'!I317/'Экспорт руб'!$G$18</f>
        <v>28.063241106719371</v>
      </c>
      <c r="G328" s="363">
        <f>E328/G18</f>
        <v>33.992094861660078</v>
      </c>
      <c r="H328" s="773"/>
      <c r="I328" s="1"/>
      <c r="J328" s="1"/>
    </row>
    <row r="329" spans="1:10" ht="18" customHeight="1">
      <c r="A329" s="773"/>
      <c r="B329" s="793" t="s">
        <v>197</v>
      </c>
      <c r="C329" s="32" t="s">
        <v>71</v>
      </c>
      <c r="D329" s="773"/>
      <c r="E329" s="25">
        <f>'Прайс рабочий'!K318</f>
        <v>151</v>
      </c>
      <c r="F329" s="363">
        <f>'Прайс рабочий'!I318/'Экспорт руб'!$G$18</f>
        <v>24.505928853754941</v>
      </c>
      <c r="G329" s="363">
        <f>E329/G18</f>
        <v>29.841897233201582</v>
      </c>
      <c r="H329" s="773"/>
      <c r="I329" s="1"/>
      <c r="J329" s="1"/>
    </row>
    <row r="330" spans="1:10" ht="18" customHeight="1">
      <c r="A330" s="773"/>
      <c r="B330" s="774"/>
      <c r="C330" s="32" t="s">
        <v>67</v>
      </c>
      <c r="D330" s="773"/>
      <c r="E330" s="25">
        <f>'Прайс рабочий'!K319</f>
        <v>171</v>
      </c>
      <c r="F330" s="363">
        <f>'Прайс рабочий'!I321/'Экспорт руб'!G18</f>
        <v>33.794466403162055</v>
      </c>
      <c r="G330" s="363">
        <f>E330/G18</f>
        <v>33.794466403162055</v>
      </c>
      <c r="H330" s="773"/>
      <c r="I330" s="1"/>
      <c r="J330" s="1"/>
    </row>
    <row r="331" spans="1:10" ht="18" customHeight="1">
      <c r="A331" s="773"/>
      <c r="B331" s="793" t="s">
        <v>176</v>
      </c>
      <c r="C331" s="32" t="s">
        <v>71</v>
      </c>
      <c r="D331" s="773"/>
      <c r="E331" s="25">
        <f>'Прайс рабочий'!K320</f>
        <v>195</v>
      </c>
      <c r="F331" s="363">
        <f>'Прайс рабочий'!I322/'Экспорт руб'!$G$18</f>
        <v>32.411067193675891</v>
      </c>
      <c r="G331" s="363">
        <f>E331/G18</f>
        <v>38.537549407114625</v>
      </c>
      <c r="H331" s="773"/>
      <c r="I331" s="1"/>
      <c r="J331" s="1"/>
    </row>
    <row r="332" spans="1:10" ht="18" customHeight="1">
      <c r="A332" s="773"/>
      <c r="B332" s="774"/>
      <c r="C332" s="32" t="s">
        <v>67</v>
      </c>
      <c r="D332" s="773"/>
      <c r="E332" s="25">
        <f>'Прайс рабочий'!K321</f>
        <v>209</v>
      </c>
      <c r="F332" s="363">
        <f>'Прайс рабочий'!I323/'Экспорт руб'!$G$18</f>
        <v>33.596837944664031</v>
      </c>
      <c r="G332" s="363">
        <f>E332/G18</f>
        <v>41.304347826086961</v>
      </c>
      <c r="H332" s="773"/>
      <c r="I332" s="1"/>
      <c r="J332" s="1"/>
    </row>
    <row r="333" spans="1:10" ht="18" customHeight="1">
      <c r="A333" s="773"/>
      <c r="B333" s="793" t="s">
        <v>198</v>
      </c>
      <c r="C333" s="32" t="s">
        <v>71</v>
      </c>
      <c r="D333" s="773"/>
      <c r="E333" s="25">
        <f>'Прайс рабочий'!K322</f>
        <v>200</v>
      </c>
      <c r="F333" s="363">
        <f>'Прайс рабочий'!I324/'Экспорт руб'!$G$18</f>
        <v>27.667984189723324</v>
      </c>
      <c r="G333" s="363">
        <f>E333/G18</f>
        <v>39.525691699604749</v>
      </c>
      <c r="H333" s="773"/>
      <c r="I333" s="1"/>
      <c r="J333" s="1"/>
    </row>
    <row r="334" spans="1:10" ht="18" customHeight="1">
      <c r="A334" s="773"/>
      <c r="B334" s="774"/>
      <c r="C334" s="32" t="s">
        <v>67</v>
      </c>
      <c r="D334" s="773"/>
      <c r="E334" s="25">
        <f>'Прайс рабочий'!K323</f>
        <v>209</v>
      </c>
      <c r="F334" s="363">
        <f>'Прайс рабочий'!I325/'Экспорт руб'!$G$18</f>
        <v>28.260869565217394</v>
      </c>
      <c r="G334" s="363">
        <f>E334/G18</f>
        <v>41.304347826086961</v>
      </c>
      <c r="H334" s="773"/>
      <c r="I334" s="1"/>
      <c r="J334" s="1"/>
    </row>
    <row r="335" spans="1:10" ht="18" customHeight="1">
      <c r="A335" s="773"/>
      <c r="B335" s="793" t="s">
        <v>200</v>
      </c>
      <c r="C335" s="32" t="s">
        <v>71</v>
      </c>
      <c r="D335" s="773"/>
      <c r="E335" s="25">
        <f>'Прайс рабочий'!K326</f>
        <v>203</v>
      </c>
      <c r="F335" s="363">
        <f>'Прайс рабочий'!I326/'Экспорт руб'!$G$18</f>
        <v>33.003952569169961</v>
      </c>
      <c r="G335" s="363">
        <f>E335/G18</f>
        <v>40.11857707509882</v>
      </c>
      <c r="H335" s="773"/>
      <c r="I335" s="1"/>
      <c r="J335" s="1"/>
    </row>
    <row r="336" spans="1:10" ht="18" customHeight="1">
      <c r="A336" s="773"/>
      <c r="B336" s="774"/>
      <c r="C336" s="32" t="s">
        <v>67</v>
      </c>
      <c r="D336" s="773"/>
      <c r="E336" s="25">
        <f>'Прайс рабочий'!K327</f>
        <v>206</v>
      </c>
      <c r="F336" s="363">
        <f>'Прайс рабочий'!I327/'Экспорт руб'!$G$18</f>
        <v>33.596837944664031</v>
      </c>
      <c r="G336" s="363">
        <f>E336/G18</f>
        <v>40.71146245059289</v>
      </c>
      <c r="H336" s="773"/>
      <c r="I336" s="1"/>
      <c r="J336" s="1"/>
    </row>
    <row r="337" spans="1:10" ht="18" customHeight="1">
      <c r="A337" s="773"/>
      <c r="B337" s="793" t="s">
        <v>201</v>
      </c>
      <c r="C337" s="32" t="s">
        <v>71</v>
      </c>
      <c r="D337" s="773"/>
      <c r="E337" s="25">
        <f>'Прайс рабочий'!K328</f>
        <v>305</v>
      </c>
      <c r="F337" s="363">
        <f>'Прайс рабочий'!I328/'Экспорт руб'!$G$18</f>
        <v>49.604743083003953</v>
      </c>
      <c r="G337" s="363">
        <f>E337/G18</f>
        <v>60.276679841897241</v>
      </c>
      <c r="H337" s="773"/>
      <c r="I337" s="1"/>
      <c r="J337" s="1"/>
    </row>
    <row r="338" spans="1:10" ht="18" customHeight="1">
      <c r="A338" s="773"/>
      <c r="B338" s="774"/>
      <c r="C338" s="32" t="s">
        <v>67</v>
      </c>
      <c r="D338" s="773"/>
      <c r="E338" s="25">
        <f>'Прайс рабочий'!K329</f>
        <v>330</v>
      </c>
      <c r="F338" s="363">
        <f>'Прайс рабочий'!I329/'Экспорт руб'!$G$18</f>
        <v>53.557312252964429</v>
      </c>
      <c r="G338" s="363">
        <f>E338/G18</f>
        <v>65.217391304347828</v>
      </c>
      <c r="H338" s="773"/>
      <c r="I338" s="1"/>
      <c r="J338" s="1"/>
    </row>
    <row r="339" spans="1:10" ht="18" customHeight="1">
      <c r="A339" s="773"/>
      <c r="B339" s="793" t="s">
        <v>202</v>
      </c>
      <c r="C339" s="32" t="s">
        <v>71</v>
      </c>
      <c r="D339" s="773"/>
      <c r="E339" s="25">
        <f>'Прайс рабочий'!K330</f>
        <v>361</v>
      </c>
      <c r="F339" s="363">
        <f>'Прайс рабочий'!I330/'Экспорт руб'!$G$18</f>
        <v>54.74308300395257</v>
      </c>
      <c r="G339" s="363">
        <f>E339/G18</f>
        <v>71.343873517786562</v>
      </c>
      <c r="H339" s="773"/>
      <c r="I339" s="1"/>
      <c r="J339" s="1"/>
    </row>
    <row r="340" spans="1:10" ht="18" customHeight="1">
      <c r="A340" s="773"/>
      <c r="B340" s="774"/>
      <c r="C340" s="32" t="s">
        <v>67</v>
      </c>
      <c r="D340" s="773"/>
      <c r="E340" s="25">
        <f>'Прайс рабочий'!K331</f>
        <v>495</v>
      </c>
      <c r="F340" s="363">
        <f>'Прайс рабочий'!I331/'Экспорт руб'!$G$18</f>
        <v>63.63636363636364</v>
      </c>
      <c r="G340" s="363">
        <f>E340/G18</f>
        <v>97.826086956521749</v>
      </c>
      <c r="H340" s="773"/>
      <c r="I340" s="1"/>
      <c r="J340" s="1"/>
    </row>
    <row r="341" spans="1:10" ht="18" customHeight="1">
      <c r="A341" s="773"/>
      <c r="B341" s="793" t="s">
        <v>203</v>
      </c>
      <c r="C341" s="32" t="s">
        <v>71</v>
      </c>
      <c r="D341" s="773"/>
      <c r="E341" s="25">
        <f>'Прайс рабочий'!K332</f>
        <v>361</v>
      </c>
      <c r="F341" s="363">
        <f>'Прайс рабочий'!I332/'Экспорт руб'!$G$18</f>
        <v>58.498023715415023</v>
      </c>
      <c r="G341" s="363">
        <f>E341/G18</f>
        <v>71.343873517786562</v>
      </c>
      <c r="H341" s="773"/>
      <c r="I341" s="1"/>
      <c r="J341" s="1"/>
    </row>
    <row r="342" spans="1:10" ht="18" customHeight="1">
      <c r="A342" s="773"/>
      <c r="B342" s="774"/>
      <c r="C342" s="32" t="s">
        <v>67</v>
      </c>
      <c r="D342" s="773"/>
      <c r="E342" s="25">
        <f>'Прайс рабочий'!K333</f>
        <v>400</v>
      </c>
      <c r="F342" s="363">
        <f>'Прайс рабочий'!I333/'Экспорт руб'!$G$18</f>
        <v>65.019762845849812</v>
      </c>
      <c r="G342" s="363">
        <f>E342/G18</f>
        <v>79.051383399209499</v>
      </c>
      <c r="H342" s="773"/>
      <c r="I342" s="1"/>
      <c r="J342" s="1"/>
    </row>
    <row r="343" spans="1:10" ht="18" customHeight="1">
      <c r="A343" s="773"/>
      <c r="B343" s="793" t="s">
        <v>204</v>
      </c>
      <c r="C343" s="32" t="s">
        <v>71</v>
      </c>
      <c r="D343" s="773"/>
      <c r="E343" s="25">
        <f>'Прайс рабочий'!K334</f>
        <v>342</v>
      </c>
      <c r="F343" s="363">
        <f>'Прайс рабочий'!I334/'Экспорт руб'!$G$18</f>
        <v>55.533596837944671</v>
      </c>
      <c r="G343" s="363">
        <f>E343/G18</f>
        <v>67.588932806324109</v>
      </c>
      <c r="H343" s="773"/>
      <c r="I343" s="1"/>
      <c r="J343" s="1"/>
    </row>
    <row r="344" spans="1:10" ht="28.5" customHeight="1">
      <c r="A344" s="774"/>
      <c r="B344" s="774"/>
      <c r="C344" s="32" t="s">
        <v>67</v>
      </c>
      <c r="D344" s="774"/>
      <c r="E344" s="25">
        <f>'Прайс рабочий'!K335</f>
        <v>371</v>
      </c>
      <c r="F344" s="363">
        <f>'Прайс рабочий'!I335/'Экспорт руб'!$G$18</f>
        <v>60.079051383399211</v>
      </c>
      <c r="G344" s="363">
        <f>E344/G18</f>
        <v>73.320158102766797</v>
      </c>
      <c r="H344" s="774"/>
      <c r="I344" s="1"/>
      <c r="J344" s="1"/>
    </row>
    <row r="345" spans="1:10" ht="24.75" customHeight="1">
      <c r="A345" s="603" t="s">
        <v>214</v>
      </c>
      <c r="B345" s="765"/>
      <c r="C345" s="765"/>
      <c r="D345" s="766"/>
      <c r="E345" s="43"/>
      <c r="F345" s="356"/>
      <c r="G345" s="356"/>
      <c r="H345" s="19"/>
      <c r="I345" s="1"/>
      <c r="J345" s="1"/>
    </row>
    <row r="346" spans="1:10" ht="18" customHeight="1">
      <c r="A346" s="647" t="s">
        <v>215</v>
      </c>
      <c r="B346" s="765"/>
      <c r="C346" s="765"/>
      <c r="D346" s="766"/>
      <c r="E346" s="44"/>
      <c r="F346" s="361"/>
      <c r="G346" s="361"/>
      <c r="H346" s="694"/>
      <c r="I346" s="1"/>
      <c r="J346" s="1"/>
    </row>
    <row r="347" spans="1:10" ht="18" customHeight="1">
      <c r="A347" s="676" t="s">
        <v>216</v>
      </c>
      <c r="B347" s="32" t="s">
        <v>217</v>
      </c>
      <c r="C347" s="45"/>
      <c r="D347" s="602" t="s">
        <v>218</v>
      </c>
      <c r="E347" s="112">
        <f>'Прайс рабочий'!K338</f>
        <v>259</v>
      </c>
      <c r="F347" s="363">
        <f>'Прайс рабочий'!I338/'Экспорт руб'!$G$18</f>
        <v>41.897233201581031</v>
      </c>
      <c r="G347" s="365">
        <f>E347/G18</f>
        <v>51.185770750988148</v>
      </c>
      <c r="H347" s="773"/>
      <c r="I347" s="1"/>
      <c r="J347" s="1"/>
    </row>
    <row r="348" spans="1:10" ht="18" customHeight="1">
      <c r="A348" s="773"/>
      <c r="B348" s="32" t="s">
        <v>219</v>
      </c>
      <c r="C348" s="23"/>
      <c r="D348" s="773"/>
      <c r="E348" s="112">
        <f>'Прайс рабочий'!K339</f>
        <v>531</v>
      </c>
      <c r="F348" s="363">
        <f>'Прайс рабочий'!I339/'Экспорт руб'!$G$18</f>
        <v>44.268774703557312</v>
      </c>
      <c r="G348" s="365">
        <f>E348/G18</f>
        <v>104.94071146245061</v>
      </c>
      <c r="H348" s="773"/>
      <c r="I348" s="1"/>
      <c r="J348" s="1"/>
    </row>
    <row r="349" spans="1:10" ht="18" customHeight="1">
      <c r="A349" s="774"/>
      <c r="B349" s="32" t="s">
        <v>220</v>
      </c>
      <c r="C349" s="23"/>
      <c r="D349" s="774"/>
      <c r="E349" s="112">
        <f>'Прайс рабочий'!K340</f>
        <v>531</v>
      </c>
      <c r="F349" s="363">
        <f>'Прайс рабочий'!I340/'Экспорт руб'!$G$18</f>
        <v>59.090909090909093</v>
      </c>
      <c r="G349" s="365">
        <f>E349/G18</f>
        <v>104.94071146245061</v>
      </c>
      <c r="H349" s="773"/>
      <c r="I349" s="1"/>
      <c r="J349" s="1"/>
    </row>
    <row r="350" spans="1:10" ht="18" customHeight="1">
      <c r="A350" s="29" t="s">
        <v>221</v>
      </c>
      <c r="B350" s="30"/>
      <c r="C350" s="30"/>
      <c r="D350" s="29"/>
      <c r="E350" s="113"/>
      <c r="F350" s="363">
        <f>'Прайс рабочий'!I341/'Экспорт руб'!$G$18</f>
        <v>0</v>
      </c>
      <c r="G350" s="366"/>
      <c r="H350" s="773"/>
      <c r="I350" s="1"/>
      <c r="J350" s="1"/>
    </row>
    <row r="351" spans="1:10" ht="18" customHeight="1">
      <c r="A351" s="676" t="s">
        <v>216</v>
      </c>
      <c r="B351" s="32" t="s">
        <v>217</v>
      </c>
      <c r="C351" s="45"/>
      <c r="D351" s="602" t="s">
        <v>218</v>
      </c>
      <c r="E351" s="112">
        <f>'Прайс рабочий'!K342</f>
        <v>266</v>
      </c>
      <c r="F351" s="363">
        <f>'Прайс рабочий'!I342/'Экспорт руб'!$G$18</f>
        <v>43.083003952569172</v>
      </c>
      <c r="G351" s="365">
        <f>E351/G18</f>
        <v>52.569169960474312</v>
      </c>
      <c r="H351" s="773"/>
      <c r="I351" s="1"/>
      <c r="J351" s="1"/>
    </row>
    <row r="352" spans="1:10" ht="18" customHeight="1">
      <c r="A352" s="773"/>
      <c r="B352" s="32" t="s">
        <v>219</v>
      </c>
      <c r="C352" s="23"/>
      <c r="D352" s="773"/>
      <c r="E352" s="112">
        <f>'Прайс рабочий'!K343</f>
        <v>531</v>
      </c>
      <c r="F352" s="363">
        <f>'Прайс рабочий'!I343/'Экспорт руб'!$G$18</f>
        <v>45.849802371541507</v>
      </c>
      <c r="G352" s="365">
        <f>E352/G18</f>
        <v>104.94071146245061</v>
      </c>
      <c r="H352" s="773"/>
      <c r="I352" s="1"/>
      <c r="J352" s="1"/>
    </row>
    <row r="353" spans="1:10" ht="28.5" customHeight="1">
      <c r="A353" s="774"/>
      <c r="B353" s="32" t="s">
        <v>220</v>
      </c>
      <c r="C353" s="23"/>
      <c r="D353" s="774"/>
      <c r="E353" s="112">
        <f>'Прайс рабочий'!K344</f>
        <v>531</v>
      </c>
      <c r="F353" s="363">
        <f>'Прайс рабочий'!I344/'Экспорт руб'!$G$18</f>
        <v>60.276679841897241</v>
      </c>
      <c r="G353" s="365">
        <f>E353/G18</f>
        <v>104.94071146245061</v>
      </c>
      <c r="H353" s="774"/>
      <c r="I353" s="1"/>
      <c r="J353" s="1"/>
    </row>
    <row r="354" spans="1:10" ht="18" customHeight="1">
      <c r="A354" s="603" t="s">
        <v>223</v>
      </c>
      <c r="B354" s="765"/>
      <c r="C354" s="765"/>
      <c r="D354" s="766"/>
      <c r="E354" s="43"/>
      <c r="F354" s="356"/>
      <c r="G354" s="356"/>
      <c r="H354" s="19"/>
      <c r="I354" s="51"/>
      <c r="J354" s="51"/>
    </row>
    <row r="355" spans="1:10" ht="18" customHeight="1">
      <c r="A355" s="740" t="s">
        <v>100</v>
      </c>
      <c r="B355" s="765"/>
      <c r="C355" s="765"/>
      <c r="D355" s="766"/>
      <c r="E355" s="44"/>
      <c r="F355" s="361"/>
      <c r="G355" s="361"/>
      <c r="H355" s="694"/>
      <c r="I355" s="1"/>
      <c r="J355" s="1"/>
    </row>
    <row r="356" spans="1:10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25">
        <f>'Прайс рабочий'!K347</f>
        <v>23</v>
      </c>
      <c r="F356" s="363">
        <f>'Прайс рабочий'!I347/'Экспорт руб'!$G$18</f>
        <v>3.7549407114624507</v>
      </c>
      <c r="G356" s="363">
        <f>E356/G18</f>
        <v>4.5454545454545459</v>
      </c>
      <c r="H356" s="773"/>
      <c r="I356" s="1"/>
      <c r="J356" s="1"/>
    </row>
    <row r="357" spans="1:10" ht="18" customHeight="1">
      <c r="A357" s="773"/>
      <c r="B357" s="774"/>
      <c r="C357" s="32" t="s">
        <v>67</v>
      </c>
      <c r="D357" s="773"/>
      <c r="E357" s="25">
        <f>'Прайс рабочий'!K348</f>
        <v>26</v>
      </c>
      <c r="F357" s="363">
        <f>'Прайс рабочий'!I348/'Экспорт руб'!$G$18</f>
        <v>4.3478260869565224</v>
      </c>
      <c r="G357" s="363">
        <f>E357/G18</f>
        <v>5.1383399209486171</v>
      </c>
      <c r="H357" s="773"/>
      <c r="I357" s="1"/>
      <c r="J357" s="1"/>
    </row>
    <row r="358" spans="1:10" ht="18" customHeight="1">
      <c r="A358" s="773"/>
      <c r="B358" s="793" t="s">
        <v>226</v>
      </c>
      <c r="C358" s="32" t="s">
        <v>66</v>
      </c>
      <c r="D358" s="773"/>
      <c r="E358" s="25">
        <f>'Прайс рабочий'!K349</f>
        <v>41</v>
      </c>
      <c r="F358" s="363">
        <f>'Прайс рабочий'!I349/'Экспорт руб'!$G$18</f>
        <v>6.916996047430831</v>
      </c>
      <c r="G358" s="363">
        <f>E358/G18</f>
        <v>8.1027667984189726</v>
      </c>
      <c r="H358" s="773"/>
      <c r="I358" s="1"/>
      <c r="J358" s="1"/>
    </row>
    <row r="359" spans="1:10" ht="18" customHeight="1">
      <c r="A359" s="773"/>
      <c r="B359" s="774"/>
      <c r="C359" s="32" t="s">
        <v>67</v>
      </c>
      <c r="D359" s="773"/>
      <c r="E359" s="25">
        <f>'Прайс рабочий'!K350</f>
        <v>42</v>
      </c>
      <c r="F359" s="363">
        <f>'Прайс рабочий'!I350/'Экспорт руб'!$G$18</f>
        <v>7.1146245059288544</v>
      </c>
      <c r="G359" s="363">
        <f>E359/G18</f>
        <v>8.3003952569169961</v>
      </c>
      <c r="H359" s="773"/>
      <c r="I359" s="1"/>
      <c r="J359" s="1"/>
    </row>
    <row r="360" spans="1:10" ht="18" customHeight="1">
      <c r="A360" s="773"/>
      <c r="B360" s="793" t="s">
        <v>227</v>
      </c>
      <c r="C360" s="32" t="s">
        <v>66</v>
      </c>
      <c r="D360" s="773"/>
      <c r="E360" s="25">
        <f>'Прайс рабочий'!K351</f>
        <v>54</v>
      </c>
      <c r="F360" s="363">
        <f>'Прайс рабочий'!I351/'Экспорт руб'!$G$18</f>
        <v>9.2885375494071152</v>
      </c>
      <c r="G360" s="363">
        <f>E360/G18</f>
        <v>10.671936758893281</v>
      </c>
      <c r="H360" s="773"/>
      <c r="I360" s="1"/>
      <c r="J360" s="1"/>
    </row>
    <row r="361" spans="1:10" ht="18" customHeight="1">
      <c r="A361" s="773"/>
      <c r="B361" s="774"/>
      <c r="C361" s="32" t="s">
        <v>67</v>
      </c>
      <c r="D361" s="773"/>
      <c r="E361" s="25">
        <f>'Прайс рабочий'!K352</f>
        <v>57</v>
      </c>
      <c r="F361" s="363">
        <f>'Прайс рабочий'!I352/'Экспорт руб'!$G$18</f>
        <v>9.8814229249011873</v>
      </c>
      <c r="G361" s="363">
        <f>E361/G18</f>
        <v>11.264822134387353</v>
      </c>
      <c r="H361" s="773"/>
      <c r="I361" s="1"/>
      <c r="J361" s="1"/>
    </row>
    <row r="362" spans="1:10" ht="18" customHeight="1">
      <c r="A362" s="773"/>
      <c r="B362" s="793" t="s">
        <v>228</v>
      </c>
      <c r="C362" s="32" t="s">
        <v>66</v>
      </c>
      <c r="D362" s="773"/>
      <c r="E362" s="25">
        <f>'Прайс рабочий'!K353</f>
        <v>49</v>
      </c>
      <c r="F362" s="363">
        <f>'Прайс рабочий'!I353/'Экспорт руб'!$G$18</f>
        <v>9.2885375494071152</v>
      </c>
      <c r="G362" s="363">
        <f>E362/G18</f>
        <v>9.6837944664031621</v>
      </c>
      <c r="H362" s="773"/>
      <c r="I362" s="1"/>
      <c r="J362" s="1"/>
    </row>
    <row r="363" spans="1:10" ht="18" customHeight="1">
      <c r="A363" s="773"/>
      <c r="B363" s="774"/>
      <c r="C363" s="32" t="s">
        <v>67</v>
      </c>
      <c r="D363" s="773"/>
      <c r="E363" s="25">
        <f>'Прайс рабочий'!K354</f>
        <v>54</v>
      </c>
      <c r="F363" s="363">
        <f>'Прайс рабочий'!I354/'Экспорт руб'!$G$18</f>
        <v>9.8814229249011873</v>
      </c>
      <c r="G363" s="363">
        <f>E363/G18</f>
        <v>10.671936758893281</v>
      </c>
      <c r="H363" s="773"/>
      <c r="I363" s="1"/>
      <c r="J363" s="1"/>
    </row>
    <row r="364" spans="1:10" ht="18" customHeight="1">
      <c r="A364" s="773"/>
      <c r="B364" s="793" t="s">
        <v>229</v>
      </c>
      <c r="C364" s="32" t="s">
        <v>66</v>
      </c>
      <c r="D364" s="773"/>
      <c r="E364" s="25">
        <f>'Прайс рабочий'!K355</f>
        <v>59</v>
      </c>
      <c r="F364" s="363">
        <f>'Прайс рабочий'!I355/'Экспорт руб'!$G$18</f>
        <v>9.6837944664031621</v>
      </c>
      <c r="G364" s="363">
        <f>E364/G18</f>
        <v>11.6600790513834</v>
      </c>
      <c r="H364" s="773"/>
      <c r="I364" s="1"/>
      <c r="J364" s="1"/>
    </row>
    <row r="365" spans="1:10" ht="18" customHeight="1">
      <c r="A365" s="774"/>
      <c r="B365" s="774"/>
      <c r="C365" s="32" t="s">
        <v>67</v>
      </c>
      <c r="D365" s="774"/>
      <c r="E365" s="25">
        <f>'Прайс рабочий'!K356</f>
        <v>60</v>
      </c>
      <c r="F365" s="363">
        <f>'Прайс рабочий'!I356/'Экспорт руб'!$G$18</f>
        <v>10.276679841897234</v>
      </c>
      <c r="G365" s="363">
        <f>E365/G18</f>
        <v>11.857707509881424</v>
      </c>
      <c r="H365" s="773"/>
      <c r="I365" s="1"/>
      <c r="J365" s="1"/>
    </row>
    <row r="366" spans="1:10" ht="18" customHeight="1">
      <c r="A366" s="647" t="s">
        <v>104</v>
      </c>
      <c r="B366" s="765"/>
      <c r="C366" s="765"/>
      <c r="D366" s="766"/>
      <c r="E366" s="25"/>
      <c r="F366" s="363"/>
      <c r="G366" s="363"/>
      <c r="H366" s="773"/>
      <c r="I366" s="1"/>
      <c r="J366" s="1"/>
    </row>
    <row r="367" spans="1:10" ht="18" customHeight="1">
      <c r="A367" s="677" t="s">
        <v>223</v>
      </c>
      <c r="B367" s="793" t="s">
        <v>230</v>
      </c>
      <c r="C367" s="32" t="s">
        <v>71</v>
      </c>
      <c r="D367" s="602"/>
      <c r="E367" s="25">
        <f>'Прайс рабочий'!K358</f>
        <v>105</v>
      </c>
      <c r="F367" s="363">
        <f>'Прайс рабочий'!I358/'Экспорт руб'!$G$18</f>
        <v>18.774703557312254</v>
      </c>
      <c r="G367" s="363">
        <f>E367/G18</f>
        <v>20.750988142292492</v>
      </c>
      <c r="H367" s="773"/>
      <c r="I367" s="1"/>
      <c r="J367" s="1"/>
    </row>
    <row r="368" spans="1:10" ht="18" customHeight="1">
      <c r="A368" s="773"/>
      <c r="B368" s="774"/>
      <c r="C368" s="32" t="s">
        <v>67</v>
      </c>
      <c r="D368" s="773"/>
      <c r="E368" s="25">
        <f>'Прайс рабочий'!K359</f>
        <v>107</v>
      </c>
      <c r="F368" s="363">
        <f>'Прайс рабочий'!I359/'Экспорт руб'!$G$18</f>
        <v>19.367588932806324</v>
      </c>
      <c r="G368" s="363">
        <f>E368/G18</f>
        <v>21.146245059288539</v>
      </c>
      <c r="H368" s="773"/>
      <c r="I368" s="1"/>
      <c r="J368" s="1"/>
    </row>
    <row r="369" spans="1:10" ht="18" customHeight="1">
      <c r="A369" s="773"/>
      <c r="B369" s="793" t="s">
        <v>231</v>
      </c>
      <c r="C369" s="32" t="s">
        <v>71</v>
      </c>
      <c r="D369" s="773"/>
      <c r="E369" s="25">
        <f>'Прайс рабочий'!K360</f>
        <v>120</v>
      </c>
      <c r="F369" s="363">
        <f>'Прайс рабочий'!I360/'Экспорт руб'!$G$18</f>
        <v>21.343873517786562</v>
      </c>
      <c r="G369" s="363">
        <f>E369/G18</f>
        <v>23.715415019762847</v>
      </c>
      <c r="H369" s="773"/>
      <c r="I369" s="1"/>
      <c r="J369" s="1"/>
    </row>
    <row r="370" spans="1:10" ht="18" customHeight="1">
      <c r="A370" s="773"/>
      <c r="B370" s="774"/>
      <c r="C370" s="32" t="s">
        <v>67</v>
      </c>
      <c r="D370" s="773"/>
      <c r="E370" s="25">
        <f>'Прайс рабочий'!K361</f>
        <v>125</v>
      </c>
      <c r="F370" s="363">
        <f>'Прайс рабочий'!I361/'Экспорт руб'!$G$18</f>
        <v>21.936758893280633</v>
      </c>
      <c r="G370" s="363">
        <f>E370/G18</f>
        <v>24.703557312252965</v>
      </c>
      <c r="H370" s="773"/>
      <c r="I370" s="1"/>
      <c r="J370" s="1"/>
    </row>
    <row r="371" spans="1:10" ht="18" customHeight="1">
      <c r="A371" s="773"/>
      <c r="B371" s="793" t="s">
        <v>228</v>
      </c>
      <c r="C371" s="32" t="s">
        <v>71</v>
      </c>
      <c r="D371" s="773"/>
      <c r="E371" s="25">
        <f>'Прайс рабочий'!K362</f>
        <v>110</v>
      </c>
      <c r="F371" s="363">
        <f>'Прайс рабочий'!I362/'Экспорт руб'!$G$18</f>
        <v>18.181818181818183</v>
      </c>
      <c r="G371" s="363">
        <f>E371/G18</f>
        <v>21.739130434782609</v>
      </c>
      <c r="H371" s="773"/>
      <c r="I371" s="1"/>
      <c r="J371" s="1"/>
    </row>
    <row r="372" spans="1:10" ht="18" customHeight="1">
      <c r="A372" s="773"/>
      <c r="B372" s="774"/>
      <c r="C372" s="32" t="s">
        <v>67</v>
      </c>
      <c r="D372" s="773"/>
      <c r="E372" s="25">
        <f>'Прайс рабочий'!K363</f>
        <v>115</v>
      </c>
      <c r="F372" s="363">
        <f>'Прайс рабочий'!I363/'Экспорт руб'!$G$18</f>
        <v>19.762845849802375</v>
      </c>
      <c r="G372" s="363">
        <f>E372/G18</f>
        <v>22.72727272727273</v>
      </c>
      <c r="H372" s="773"/>
      <c r="I372" s="1"/>
      <c r="J372" s="1"/>
    </row>
    <row r="373" spans="1:10" ht="28.5" customHeight="1">
      <c r="A373" s="774"/>
      <c r="B373" s="52" t="s">
        <v>229</v>
      </c>
      <c r="C373" s="32" t="s">
        <v>67</v>
      </c>
      <c r="D373" s="774"/>
      <c r="E373" s="25">
        <f>'Прайс рабочий'!K364</f>
        <v>244</v>
      </c>
      <c r="F373" s="363">
        <f>'Прайс рабочий'!I364/'Экспорт руб'!$G$18</f>
        <v>25.098814229249015</v>
      </c>
      <c r="G373" s="363">
        <f>E373/G18</f>
        <v>48.221343873517789</v>
      </c>
      <c r="H373" s="774"/>
      <c r="I373" s="1"/>
      <c r="J373" s="1"/>
    </row>
    <row r="374" spans="1:10" ht="18" customHeight="1">
      <c r="A374" s="603" t="s">
        <v>232</v>
      </c>
      <c r="B374" s="765"/>
      <c r="C374" s="766"/>
      <c r="D374" s="19"/>
      <c r="E374" s="43"/>
      <c r="F374" s="356"/>
      <c r="G374" s="356"/>
      <c r="H374" s="19"/>
      <c r="I374" s="18"/>
      <c r="J374" s="18"/>
    </row>
    <row r="375" spans="1:10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876">
        <f>'Прайс рабочий'!K366</f>
        <v>730</v>
      </c>
      <c r="F375" s="881">
        <f>'Прайс рабочий'!I366/'Экспорт руб'!$G$18</f>
        <v>116.600790513834</v>
      </c>
      <c r="G375" s="881">
        <f>E375/G18</f>
        <v>144.26877470355731</v>
      </c>
      <c r="H375" s="695"/>
      <c r="I375" s="18"/>
      <c r="J375" s="18"/>
    </row>
    <row r="376" spans="1:10" ht="18" customHeight="1">
      <c r="A376" s="773"/>
      <c r="B376" s="32" t="s">
        <v>39</v>
      </c>
      <c r="C376" s="773"/>
      <c r="D376" s="773"/>
      <c r="E376" s="773"/>
      <c r="F376" s="884"/>
      <c r="G376" s="882"/>
      <c r="H376" s="773"/>
      <c r="I376" s="18"/>
      <c r="J376" s="18"/>
    </row>
    <row r="377" spans="1:10" ht="18" customHeight="1">
      <c r="A377" s="773"/>
      <c r="B377" s="32" t="s">
        <v>235</v>
      </c>
      <c r="C377" s="773"/>
      <c r="D377" s="773"/>
      <c r="E377" s="773"/>
      <c r="F377" s="884"/>
      <c r="G377" s="882"/>
      <c r="H377" s="773"/>
      <c r="I377" s="18"/>
      <c r="J377" s="18"/>
    </row>
    <row r="378" spans="1:10" ht="18" customHeight="1">
      <c r="A378" s="774"/>
      <c r="B378" s="32" t="s">
        <v>236</v>
      </c>
      <c r="C378" s="774"/>
      <c r="D378" s="774"/>
      <c r="E378" s="774"/>
      <c r="F378" s="885"/>
      <c r="G378" s="883"/>
      <c r="H378" s="773"/>
      <c r="I378" s="18"/>
      <c r="J378" s="18"/>
    </row>
    <row r="379" spans="1:10" ht="18" customHeight="1">
      <c r="A379" s="676" t="s">
        <v>237</v>
      </c>
      <c r="B379" s="32" t="s">
        <v>38</v>
      </c>
      <c r="C379" s="784" t="s">
        <v>93</v>
      </c>
      <c r="D379" s="602"/>
      <c r="E379" s="876">
        <f>'Прайс рабочий'!K370</f>
        <v>916</v>
      </c>
      <c r="F379" s="881">
        <f>'Прайс рабочий'!I370/'Экспорт руб'!$G$18</f>
        <v>150.19762845849803</v>
      </c>
      <c r="G379" s="881">
        <f>E379/G18</f>
        <v>181.02766798418975</v>
      </c>
      <c r="H379" s="773"/>
      <c r="I379" s="18"/>
      <c r="J379" s="18"/>
    </row>
    <row r="380" spans="1:10" ht="18" customHeight="1">
      <c r="A380" s="774"/>
      <c r="B380" s="32" t="s">
        <v>39</v>
      </c>
      <c r="C380" s="774"/>
      <c r="D380" s="773"/>
      <c r="E380" s="774"/>
      <c r="F380" s="885"/>
      <c r="G380" s="883"/>
      <c r="H380" s="773"/>
      <c r="I380" s="18"/>
      <c r="J380" s="18"/>
    </row>
    <row r="381" spans="1:10" ht="18" customHeight="1">
      <c r="A381" s="676" t="s">
        <v>238</v>
      </c>
      <c r="B381" s="32" t="s">
        <v>38</v>
      </c>
      <c r="C381" s="784" t="s">
        <v>239</v>
      </c>
      <c r="D381" s="773"/>
      <c r="E381" s="876">
        <f>'Прайс рабочий'!K372</f>
        <v>780</v>
      </c>
      <c r="F381" s="881">
        <f>'Прайс рабочий'!I372/'Экспорт руб'!$G$18</f>
        <v>142.29249011857709</v>
      </c>
      <c r="G381" s="881">
        <f>E381/G18</f>
        <v>154.1501976284585</v>
      </c>
      <c r="H381" s="773"/>
      <c r="I381" s="18"/>
      <c r="J381" s="18"/>
    </row>
    <row r="382" spans="1:10" ht="18" customHeight="1">
      <c r="A382" s="773"/>
      <c r="B382" s="32" t="s">
        <v>39</v>
      </c>
      <c r="C382" s="773"/>
      <c r="D382" s="773"/>
      <c r="E382" s="773"/>
      <c r="F382" s="884"/>
      <c r="G382" s="882"/>
      <c r="H382" s="773"/>
      <c r="I382" s="18"/>
      <c r="J382" s="18"/>
    </row>
    <row r="383" spans="1:10" ht="36" customHeight="1">
      <c r="A383" s="774"/>
      <c r="B383" s="32" t="s">
        <v>235</v>
      </c>
      <c r="C383" s="774"/>
      <c r="D383" s="773"/>
      <c r="E383" s="774"/>
      <c r="F383" s="885"/>
      <c r="G383" s="883"/>
      <c r="H383" s="773"/>
      <c r="I383" s="54"/>
      <c r="J383" s="54"/>
    </row>
    <row r="384" spans="1:10" ht="25.5">
      <c r="A384" s="53" t="s">
        <v>237</v>
      </c>
      <c r="B384" s="32" t="s">
        <v>235</v>
      </c>
      <c r="C384" s="32" t="s">
        <v>241</v>
      </c>
      <c r="D384" s="773"/>
      <c r="E384" s="25">
        <f>'Прайс рабочий'!K375</f>
        <v>1133</v>
      </c>
      <c r="F384" s="363">
        <f>'Прайс рабочий'!I375/'Экспорт руб'!$G$18</f>
        <v>197.62845849802372</v>
      </c>
      <c r="G384" s="363">
        <f>E384/G18</f>
        <v>223.91304347826087</v>
      </c>
      <c r="H384" s="773"/>
      <c r="I384" s="18"/>
      <c r="J384" s="18"/>
    </row>
    <row r="385" spans="1:10" ht="18" customHeight="1">
      <c r="A385" s="676" t="s">
        <v>242</v>
      </c>
      <c r="B385" s="32" t="s">
        <v>37</v>
      </c>
      <c r="C385" s="784" t="s">
        <v>241</v>
      </c>
      <c r="D385" s="773"/>
      <c r="E385" s="876">
        <f>'Прайс рабочий'!K376</f>
        <v>1228</v>
      </c>
      <c r="F385" s="881">
        <f>'Прайс рабочий'!I376/'Экспорт руб'!$G$18</f>
        <v>217.39130434782609</v>
      </c>
      <c r="G385" s="881">
        <f>E385/G18</f>
        <v>242.68774703557315</v>
      </c>
      <c r="H385" s="773"/>
      <c r="I385" s="18"/>
      <c r="J385" s="18"/>
    </row>
    <row r="386" spans="1:10" ht="18" customHeight="1">
      <c r="A386" s="773"/>
      <c r="B386" s="32" t="s">
        <v>38</v>
      </c>
      <c r="C386" s="773"/>
      <c r="D386" s="773"/>
      <c r="E386" s="773"/>
      <c r="F386" s="884"/>
      <c r="G386" s="882"/>
      <c r="H386" s="773"/>
      <c r="I386" s="18"/>
      <c r="J386" s="18"/>
    </row>
    <row r="387" spans="1:10" ht="44.25" customHeight="1">
      <c r="A387" s="774"/>
      <c r="B387" s="32" t="s">
        <v>235</v>
      </c>
      <c r="C387" s="774"/>
      <c r="D387" s="774"/>
      <c r="E387" s="774"/>
      <c r="F387" s="885"/>
      <c r="G387" s="883"/>
      <c r="H387" s="773"/>
      <c r="I387" s="18"/>
      <c r="J387" s="18"/>
    </row>
    <row r="388" spans="1:10" ht="28.5" customHeight="1">
      <c r="A388" s="53" t="s">
        <v>243</v>
      </c>
      <c r="B388" s="32" t="s">
        <v>235</v>
      </c>
      <c r="C388" s="32" t="s">
        <v>244</v>
      </c>
      <c r="D388" s="36"/>
      <c r="E388" s="25">
        <f>'Прайс рабочий'!K379</f>
        <v>1137</v>
      </c>
      <c r="F388" s="363">
        <f>'Прайс рабочий'!I379/'Экспорт руб'!$G$18</f>
        <v>208.69565217391306</v>
      </c>
      <c r="G388" s="363">
        <f>E388/G18</f>
        <v>224.70355731225297</v>
      </c>
      <c r="H388" s="774"/>
      <c r="I388" s="1"/>
      <c r="J388" s="1"/>
    </row>
    <row r="389" spans="1:10" ht="18" customHeight="1">
      <c r="A389" s="603" t="s">
        <v>245</v>
      </c>
      <c r="B389" s="765"/>
      <c r="C389" s="766"/>
      <c r="D389" s="19"/>
      <c r="E389" s="43"/>
      <c r="F389" s="356"/>
      <c r="G389" s="356"/>
      <c r="H389" s="19"/>
      <c r="I389" s="1"/>
      <c r="J389" s="1"/>
    </row>
    <row r="390" spans="1:10" ht="18" customHeight="1">
      <c r="A390" s="647" t="s">
        <v>100</v>
      </c>
      <c r="B390" s="765"/>
      <c r="C390" s="765"/>
      <c r="D390" s="766"/>
      <c r="E390" s="44"/>
      <c r="F390" s="361"/>
      <c r="G390" s="361"/>
      <c r="H390" s="694"/>
      <c r="I390" s="1"/>
      <c r="J390" s="1"/>
    </row>
    <row r="391" spans="1:10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25">
        <f>'Прайс рабочий'!K382</f>
        <v>1063</v>
      </c>
      <c r="F391" s="363">
        <f>'Прайс рабочий'!I382/'Экспорт руб'!$G$18</f>
        <v>84.980237154150203</v>
      </c>
      <c r="G391" s="363">
        <f>E391/G18</f>
        <v>210.07905138339922</v>
      </c>
      <c r="H391" s="773"/>
      <c r="I391" s="1"/>
      <c r="J391" s="1"/>
    </row>
    <row r="392" spans="1:10" ht="18" customHeight="1">
      <c r="A392" s="773"/>
      <c r="B392" s="32" t="s">
        <v>39</v>
      </c>
      <c r="C392" s="773"/>
      <c r="D392" s="773"/>
      <c r="E392" s="25">
        <f>'Прайс рабочий'!K383</f>
        <v>1063</v>
      </c>
      <c r="F392" s="363">
        <f>'Прайс рабочий'!I383/'Экспорт руб'!$G$18</f>
        <v>87.351778656126484</v>
      </c>
      <c r="G392" s="363">
        <f>E392/G18</f>
        <v>210.07905138339922</v>
      </c>
      <c r="H392" s="773"/>
      <c r="I392" s="1"/>
      <c r="J392" s="1"/>
    </row>
    <row r="393" spans="1:10" ht="18" customHeight="1">
      <c r="A393" s="773"/>
      <c r="B393" s="32" t="s">
        <v>236</v>
      </c>
      <c r="C393" s="774"/>
      <c r="D393" s="773"/>
      <c r="E393" s="25">
        <f>'Прайс рабочий'!K384</f>
        <v>1290</v>
      </c>
      <c r="F393" s="363">
        <f>'Прайс рабочий'!I384/'Экспорт руб'!$G$18</f>
        <v>101.18577075098815</v>
      </c>
      <c r="G393" s="363">
        <f>E393/G18</f>
        <v>254.94071146245062</v>
      </c>
      <c r="H393" s="773"/>
      <c r="I393" s="1"/>
      <c r="J393" s="1"/>
    </row>
    <row r="394" spans="1:10" ht="18" customHeight="1">
      <c r="A394" s="773"/>
      <c r="B394" s="32" t="s">
        <v>37</v>
      </c>
      <c r="C394" s="784" t="s">
        <v>67</v>
      </c>
      <c r="D394" s="773"/>
      <c r="E394" s="25">
        <f>'Прайс рабочий'!K385</f>
        <v>1290</v>
      </c>
      <c r="F394" s="363">
        <f>'Прайс рабочий'!I385/'Экспорт руб'!$G$18</f>
        <v>107.90513833992095</v>
      </c>
      <c r="G394" s="363">
        <f>E394/G18</f>
        <v>254.94071146245062</v>
      </c>
      <c r="H394" s="773"/>
      <c r="I394" s="1"/>
      <c r="J394" s="1"/>
    </row>
    <row r="395" spans="1:10" ht="18" customHeight="1">
      <c r="A395" s="773"/>
      <c r="B395" s="32" t="s">
        <v>247</v>
      </c>
      <c r="C395" s="773"/>
      <c r="D395" s="773"/>
      <c r="E395" s="25">
        <f>'Прайс рабочий'!K386</f>
        <v>1063</v>
      </c>
      <c r="F395" s="363">
        <f>'Прайс рабочий'!I386/'Экспорт руб'!$G$18</f>
        <v>107.11462450592886</v>
      </c>
      <c r="G395" s="363">
        <f>E395/G18</f>
        <v>210.07905138339922</v>
      </c>
      <c r="H395" s="773"/>
      <c r="I395" s="1"/>
      <c r="J395" s="1"/>
    </row>
    <row r="396" spans="1:10" ht="18" customHeight="1">
      <c r="A396" s="773"/>
      <c r="B396" s="32" t="s">
        <v>39</v>
      </c>
      <c r="C396" s="773"/>
      <c r="D396" s="773"/>
      <c r="E396" s="25">
        <f>'Прайс рабочий'!K387</f>
        <v>1063</v>
      </c>
      <c r="F396" s="363">
        <f>'Прайс рабочий'!I387/'Экспорт руб'!$G$18</f>
        <v>107.70750988142294</v>
      </c>
      <c r="G396" s="363">
        <f>E396/G18</f>
        <v>210.07905138339922</v>
      </c>
      <c r="H396" s="773"/>
      <c r="I396" s="1"/>
      <c r="J396" s="1"/>
    </row>
    <row r="397" spans="1:10" ht="18" customHeight="1">
      <c r="A397" s="773"/>
      <c r="B397" s="32" t="s">
        <v>235</v>
      </c>
      <c r="C397" s="773"/>
      <c r="D397" s="773"/>
      <c r="E397" s="25">
        <f>'Прайс рабочий'!K388</f>
        <v>1063</v>
      </c>
      <c r="F397" s="363">
        <f>'Прайс рабочий'!I388/'Экспорт руб'!$G$18</f>
        <v>117.58893280632412</v>
      </c>
      <c r="G397" s="363">
        <f>E397/G18</f>
        <v>210.07905138339922</v>
      </c>
      <c r="H397" s="773"/>
      <c r="I397" s="1"/>
      <c r="J397" s="1"/>
    </row>
    <row r="398" spans="1:10" ht="18" customHeight="1">
      <c r="A398" s="774"/>
      <c r="B398" s="32" t="s">
        <v>236</v>
      </c>
      <c r="C398" s="774"/>
      <c r="D398" s="774"/>
      <c r="E398" s="25">
        <f>'Прайс рабочий'!K389</f>
        <v>1290</v>
      </c>
      <c r="F398" s="363">
        <f>'Прайс рабочий'!I389/'Экспорт руб'!$G$18</f>
        <v>117.39130434782609</v>
      </c>
      <c r="G398" s="363">
        <f>E398/G18</f>
        <v>254.94071146245062</v>
      </c>
      <c r="H398" s="773"/>
      <c r="I398" s="1"/>
      <c r="J398" s="1"/>
    </row>
    <row r="399" spans="1:10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25">
        <f>'Прайс рабочий'!K390</f>
        <v>1131</v>
      </c>
      <c r="F399" s="363">
        <f>'Прайс рабочий'!I390/'Экспорт руб'!$G$18</f>
        <v>58.498023715415023</v>
      </c>
      <c r="G399" s="363">
        <f>E399/G18</f>
        <v>223.51778656126484</v>
      </c>
      <c r="H399" s="773"/>
      <c r="I399" s="1"/>
      <c r="J399" s="1"/>
    </row>
    <row r="400" spans="1:10" ht="18" customHeight="1">
      <c r="A400" s="773"/>
      <c r="B400" s="32" t="s">
        <v>38</v>
      </c>
      <c r="C400" s="773"/>
      <c r="D400" s="773"/>
      <c r="E400" s="25">
        <f>'Прайс рабочий'!K391</f>
        <v>1131</v>
      </c>
      <c r="F400" s="363">
        <f>'Прайс рабочий'!I391/'Экспорт руб'!$G$18</f>
        <v>58.695652173913047</v>
      </c>
      <c r="G400" s="363">
        <f>E400/G18</f>
        <v>223.51778656126484</v>
      </c>
      <c r="H400" s="773"/>
      <c r="I400" s="1"/>
      <c r="J400" s="1"/>
    </row>
    <row r="401" spans="1:10" ht="18" customHeight="1">
      <c r="A401" s="773"/>
      <c r="B401" s="32" t="s">
        <v>39</v>
      </c>
      <c r="C401" s="773"/>
      <c r="D401" s="774"/>
      <c r="E401" s="25">
        <f>'Прайс рабочий'!K392</f>
        <v>1131</v>
      </c>
      <c r="F401" s="363">
        <f>'Прайс рабочий'!I392/'Экспорт руб'!$G$18</f>
        <v>59.288537549407117</v>
      </c>
      <c r="G401" s="363">
        <f>E401/G18</f>
        <v>223.51778656126484</v>
      </c>
      <c r="H401" s="773"/>
      <c r="I401" s="1"/>
      <c r="J401" s="1"/>
    </row>
    <row r="402" spans="1:10" ht="18" customHeight="1">
      <c r="A402" s="773"/>
      <c r="B402" s="32" t="s">
        <v>235</v>
      </c>
      <c r="C402" s="774"/>
      <c r="D402" s="36" t="s">
        <v>248</v>
      </c>
      <c r="E402" s="25">
        <f>'Прайс рабочий'!K393</f>
        <v>1131</v>
      </c>
      <c r="F402" s="363">
        <f>'Прайс рабочий'!I393/'Экспорт руб'!$G$18</f>
        <v>69.762845849802375</v>
      </c>
      <c r="G402" s="363">
        <f>E402/G18</f>
        <v>223.51778656126484</v>
      </c>
      <c r="H402" s="773"/>
      <c r="I402" s="1"/>
      <c r="J402" s="1"/>
    </row>
    <row r="403" spans="1:10" ht="18" customHeight="1">
      <c r="A403" s="773"/>
      <c r="B403" s="32" t="s">
        <v>37</v>
      </c>
      <c r="C403" s="784" t="s">
        <v>67</v>
      </c>
      <c r="D403" s="602" t="s">
        <v>250</v>
      </c>
      <c r="E403" s="25">
        <f>'Прайс рабочий'!K394</f>
        <v>1131</v>
      </c>
      <c r="F403" s="363">
        <f>'Прайс рабочий'!I394/'Экспорт руб'!$G$18</f>
        <v>73.715415019762858</v>
      </c>
      <c r="G403" s="363">
        <f>E403/G18</f>
        <v>223.51778656126484</v>
      </c>
      <c r="H403" s="773"/>
      <c r="I403" s="1"/>
      <c r="J403" s="1"/>
    </row>
    <row r="404" spans="1:10" ht="18" customHeight="1">
      <c r="A404" s="773"/>
      <c r="B404" s="32" t="s">
        <v>38</v>
      </c>
      <c r="C404" s="773"/>
      <c r="D404" s="774"/>
      <c r="E404" s="25">
        <f>'Прайс рабочий'!K395</f>
        <v>1131</v>
      </c>
      <c r="F404" s="363">
        <f>'Прайс рабочий'!I395/'Экспорт руб'!$G$18</f>
        <v>73.122529644268781</v>
      </c>
      <c r="G404" s="363">
        <f>E404/G18</f>
        <v>223.51778656126484</v>
      </c>
      <c r="H404" s="773"/>
      <c r="I404" s="1"/>
      <c r="J404" s="1"/>
    </row>
    <row r="405" spans="1:10" ht="18" customHeight="1">
      <c r="A405" s="773"/>
      <c r="B405" s="32" t="s">
        <v>39</v>
      </c>
      <c r="C405" s="773"/>
      <c r="D405" s="602" t="s">
        <v>248</v>
      </c>
      <c r="E405" s="25">
        <f>'Прайс рабочий'!K396</f>
        <v>1131</v>
      </c>
      <c r="F405" s="363">
        <f>'Прайс рабочий'!I396/'Экспорт руб'!$G$18</f>
        <v>74.703557312252968</v>
      </c>
      <c r="G405" s="363">
        <f>E405/G18</f>
        <v>223.51778656126484</v>
      </c>
      <c r="H405" s="773"/>
      <c r="I405" s="1"/>
      <c r="J405" s="1"/>
    </row>
    <row r="406" spans="1:10" ht="18" customHeight="1">
      <c r="A406" s="774"/>
      <c r="B406" s="32" t="s">
        <v>235</v>
      </c>
      <c r="C406" s="774"/>
      <c r="D406" s="774"/>
      <c r="E406" s="25">
        <f>'Прайс рабочий'!K397</f>
        <v>1131</v>
      </c>
      <c r="F406" s="363">
        <f>'Прайс рабочий'!I397/'Экспорт руб'!$G$18</f>
        <v>77.27272727272728</v>
      </c>
      <c r="G406" s="363">
        <f>E406/G18</f>
        <v>223.51778656126484</v>
      </c>
      <c r="H406" s="773"/>
      <c r="I406" s="1"/>
      <c r="J406" s="1"/>
    </row>
    <row r="407" spans="1:10" ht="18" customHeight="1">
      <c r="A407" s="647" t="s">
        <v>251</v>
      </c>
      <c r="B407" s="765"/>
      <c r="C407" s="765"/>
      <c r="D407" s="766"/>
      <c r="E407" s="25"/>
      <c r="F407" s="363"/>
      <c r="G407" s="363"/>
      <c r="H407" s="773"/>
      <c r="I407" s="1"/>
      <c r="J407" s="1"/>
    </row>
    <row r="408" spans="1:10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25">
        <f>'Прайс рабочий'!K399</f>
        <v>1290</v>
      </c>
      <c r="F408" s="363">
        <f>'Прайс рабочий'!I399/'Экспорт руб'!$G$18</f>
        <v>94.664031620553374</v>
      </c>
      <c r="G408" s="363">
        <f>E408/G18</f>
        <v>254.94071146245062</v>
      </c>
      <c r="H408" s="773"/>
      <c r="I408" s="1"/>
      <c r="J408" s="1"/>
    </row>
    <row r="409" spans="1:10" ht="18" customHeight="1">
      <c r="A409" s="773"/>
      <c r="B409" s="32" t="s">
        <v>38</v>
      </c>
      <c r="C409" s="773"/>
      <c r="D409" s="773"/>
      <c r="E409" s="25">
        <f>'Прайс рабочий'!K400</f>
        <v>1063</v>
      </c>
      <c r="F409" s="363">
        <f>'Прайс рабочий'!I400/'Экспорт руб'!$G$18</f>
        <v>95.059288537549421</v>
      </c>
      <c r="G409" s="363">
        <f>E409/G18</f>
        <v>210.07905138339922</v>
      </c>
      <c r="H409" s="773"/>
      <c r="I409" s="1"/>
      <c r="J409" s="1"/>
    </row>
    <row r="410" spans="1:10" ht="18" customHeight="1">
      <c r="A410" s="773"/>
      <c r="B410" s="32" t="s">
        <v>39</v>
      </c>
      <c r="C410" s="773"/>
      <c r="D410" s="773"/>
      <c r="E410" s="25">
        <f>'Прайс рабочий'!K401</f>
        <v>1063</v>
      </c>
      <c r="F410" s="363">
        <f>'Прайс рабочий'!I401/'Экспорт руб'!$G$18</f>
        <v>97.430830039525702</v>
      </c>
      <c r="G410" s="363">
        <f>E410/G18</f>
        <v>210.07905138339922</v>
      </c>
      <c r="H410" s="773"/>
      <c r="I410" s="1"/>
      <c r="J410" s="1"/>
    </row>
    <row r="411" spans="1:10" ht="18" customHeight="1">
      <c r="A411" s="773"/>
      <c r="B411" s="32" t="s">
        <v>235</v>
      </c>
      <c r="C411" s="773"/>
      <c r="D411" s="773"/>
      <c r="E411" s="25">
        <f>'Прайс рабочий'!K402</f>
        <v>1063</v>
      </c>
      <c r="F411" s="363">
        <f>'Прайс рабочий'!I402/'Экспорт руб'!$G$18</f>
        <v>106.71936758893281</v>
      </c>
      <c r="G411" s="363">
        <f>E411/G18</f>
        <v>210.07905138339922</v>
      </c>
      <c r="H411" s="773"/>
      <c r="I411" s="1"/>
      <c r="J411" s="1"/>
    </row>
    <row r="412" spans="1:10" ht="18" customHeight="1">
      <c r="A412" s="773"/>
      <c r="B412" s="32" t="s">
        <v>236</v>
      </c>
      <c r="C412" s="774"/>
      <c r="D412" s="773"/>
      <c r="E412" s="25">
        <f>'Прайс рабочий'!K403</f>
        <v>1290</v>
      </c>
      <c r="F412" s="363">
        <f>'Прайс рабочий'!I403/'Экспорт руб'!$G$18</f>
        <v>111.26482213438736</v>
      </c>
      <c r="G412" s="363">
        <f>E412/G18</f>
        <v>254.94071146245062</v>
      </c>
      <c r="H412" s="773"/>
      <c r="I412" s="1"/>
      <c r="J412" s="1"/>
    </row>
    <row r="413" spans="1:10" ht="18" customHeight="1">
      <c r="A413" s="773"/>
      <c r="B413" s="32" t="s">
        <v>37</v>
      </c>
      <c r="C413" s="784" t="s">
        <v>67</v>
      </c>
      <c r="D413" s="773"/>
      <c r="E413" s="25">
        <f>'Прайс рабочий'!K404</f>
        <v>1290</v>
      </c>
      <c r="F413" s="363">
        <f>'Прайс рабочий'!I404/'Экспорт руб'!$G$18</f>
        <v>115.61264822134389</v>
      </c>
      <c r="G413" s="363">
        <f>E413/G18</f>
        <v>254.94071146245062</v>
      </c>
      <c r="H413" s="773"/>
      <c r="I413" s="1"/>
      <c r="J413" s="1"/>
    </row>
    <row r="414" spans="1:10" ht="18" customHeight="1">
      <c r="A414" s="773"/>
      <c r="B414" s="32" t="s">
        <v>38</v>
      </c>
      <c r="C414" s="773"/>
      <c r="D414" s="773"/>
      <c r="E414" s="25">
        <f>'Прайс рабочий'!K405</f>
        <v>1063</v>
      </c>
      <c r="F414" s="363">
        <f>'Прайс рабочий'!I405/'Экспорт руб'!$G$18</f>
        <v>116.40316205533598</v>
      </c>
      <c r="G414" s="363">
        <f>E414/G18</f>
        <v>210.07905138339922</v>
      </c>
      <c r="H414" s="773"/>
      <c r="I414" s="1"/>
      <c r="J414" s="1"/>
    </row>
    <row r="415" spans="1:10" ht="18" customHeight="1">
      <c r="A415" s="773"/>
      <c r="B415" s="32" t="s">
        <v>39</v>
      </c>
      <c r="C415" s="773"/>
      <c r="D415" s="773"/>
      <c r="E415" s="25">
        <f>'Прайс рабочий'!K406</f>
        <v>1063</v>
      </c>
      <c r="F415" s="363">
        <f>'Прайс рабочий'!I406/'Экспорт руб'!$G$18</f>
        <v>116.79841897233203</v>
      </c>
      <c r="G415" s="363">
        <f>E415/G18</f>
        <v>210.07905138339922</v>
      </c>
      <c r="H415" s="773"/>
      <c r="I415" s="1"/>
      <c r="J415" s="1"/>
    </row>
    <row r="416" spans="1:10" ht="18" customHeight="1">
      <c r="A416" s="773"/>
      <c r="B416" s="32" t="s">
        <v>235</v>
      </c>
      <c r="C416" s="773"/>
      <c r="D416" s="773"/>
      <c r="E416" s="25">
        <f>'Прайс рабочий'!K407</f>
        <v>1063</v>
      </c>
      <c r="F416" s="363">
        <f>'Прайс рабочий'!I407/'Экспорт руб'!$G$18</f>
        <v>122.92490118577076</v>
      </c>
      <c r="G416" s="363">
        <f>E416/G18</f>
        <v>210.07905138339922</v>
      </c>
      <c r="H416" s="773"/>
      <c r="I416" s="1"/>
      <c r="J416" s="1"/>
    </row>
    <row r="417" spans="1:10" ht="18" customHeight="1">
      <c r="A417" s="774"/>
      <c r="B417" s="32" t="s">
        <v>236</v>
      </c>
      <c r="C417" s="774"/>
      <c r="D417" s="774"/>
      <c r="E417" s="25">
        <f>'Прайс рабочий'!K408</f>
        <v>1290</v>
      </c>
      <c r="F417" s="363">
        <f>'Прайс рабочий'!I408/'Экспорт руб'!$G$18</f>
        <v>126.48221343873519</v>
      </c>
      <c r="G417" s="363">
        <f>E417/G18</f>
        <v>254.94071146245062</v>
      </c>
      <c r="H417" s="773"/>
      <c r="I417" s="1"/>
      <c r="J417" s="1"/>
    </row>
    <row r="418" spans="1:10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25">
        <f>'Прайс рабочий'!K409</f>
        <v>1131</v>
      </c>
      <c r="F418" s="363">
        <f>'Прайс рабочий'!I409/'Экспорт руб'!$G$18</f>
        <v>68.379446640316218</v>
      </c>
      <c r="G418" s="363">
        <f>E418/G18</f>
        <v>223.51778656126484</v>
      </c>
      <c r="H418" s="773"/>
      <c r="I418" s="1"/>
      <c r="J418" s="1"/>
    </row>
    <row r="419" spans="1:10" ht="18" customHeight="1">
      <c r="A419" s="773"/>
      <c r="B419" s="32" t="s">
        <v>38</v>
      </c>
      <c r="C419" s="773"/>
      <c r="D419" s="773"/>
      <c r="E419" s="25">
        <f>'Прайс рабочий'!K410</f>
        <v>1131</v>
      </c>
      <c r="F419" s="363">
        <f>'Прайс рабочий'!I410/'Экспорт руб'!$G$18</f>
        <v>68.577075098814234</v>
      </c>
      <c r="G419" s="363">
        <f>E419/G18</f>
        <v>223.51778656126484</v>
      </c>
      <c r="H419" s="773"/>
      <c r="I419" s="1"/>
      <c r="J419" s="1"/>
    </row>
    <row r="420" spans="1:10" ht="18" customHeight="1">
      <c r="A420" s="773"/>
      <c r="B420" s="32" t="s">
        <v>39</v>
      </c>
      <c r="C420" s="773"/>
      <c r="D420" s="773"/>
      <c r="E420" s="25">
        <f>'Прайс рабочий'!K411</f>
        <v>1131</v>
      </c>
      <c r="F420" s="363">
        <f>'Прайс рабочий'!I411/'Экспорт руб'!$G$18</f>
        <v>68.972332015810281</v>
      </c>
      <c r="G420" s="363">
        <f>E420/G18</f>
        <v>223.51778656126484</v>
      </c>
      <c r="H420" s="773"/>
      <c r="I420" s="1"/>
      <c r="J420" s="1"/>
    </row>
    <row r="421" spans="1:10" ht="18" customHeight="1">
      <c r="A421" s="773"/>
      <c r="B421" s="32" t="s">
        <v>236</v>
      </c>
      <c r="C421" s="774"/>
      <c r="D421" s="773"/>
      <c r="E421" s="25">
        <f>'Прайс рабочий'!K412</f>
        <v>1131</v>
      </c>
      <c r="F421" s="363">
        <f>'Прайс рабочий'!I412/'Экспорт руб'!$G$18</f>
        <v>79.841897233201593</v>
      </c>
      <c r="G421" s="363">
        <f>E421/G18</f>
        <v>223.51778656126484</v>
      </c>
      <c r="H421" s="773"/>
      <c r="I421" s="1"/>
      <c r="J421" s="1"/>
    </row>
    <row r="422" spans="1:10" ht="18" customHeight="1">
      <c r="A422" s="773"/>
      <c r="B422" s="55" t="s">
        <v>37</v>
      </c>
      <c r="C422" s="784" t="s">
        <v>67</v>
      </c>
      <c r="D422" s="773"/>
      <c r="E422" s="25">
        <f>'Прайс рабочий'!K413</f>
        <v>1131</v>
      </c>
      <c r="F422" s="363">
        <f>'Прайс рабочий'!I413/'Экспорт руб'!$G$18</f>
        <v>83.596837944664031</v>
      </c>
      <c r="G422" s="363">
        <f>E422/G18</f>
        <v>223.51778656126484</v>
      </c>
      <c r="H422" s="773"/>
      <c r="I422" s="1"/>
      <c r="J422" s="1"/>
    </row>
    <row r="423" spans="1:10" ht="18" customHeight="1">
      <c r="A423" s="773"/>
      <c r="B423" s="55" t="s">
        <v>38</v>
      </c>
      <c r="C423" s="773"/>
      <c r="D423" s="773"/>
      <c r="E423" s="25">
        <f>'Прайс рабочий'!K414</f>
        <v>1131</v>
      </c>
      <c r="F423" s="363">
        <f>'Прайс рабочий'!I414/'Экспорт руб'!$G$18</f>
        <v>82.806324110671937</v>
      </c>
      <c r="G423" s="363">
        <f>E423/G18</f>
        <v>223.51778656126484</v>
      </c>
      <c r="H423" s="773"/>
      <c r="I423" s="1"/>
      <c r="J423" s="1"/>
    </row>
    <row r="424" spans="1:10" ht="18" customHeight="1">
      <c r="A424" s="773"/>
      <c r="B424" s="55" t="s">
        <v>39</v>
      </c>
      <c r="C424" s="773"/>
      <c r="D424" s="773"/>
      <c r="E424" s="25">
        <f>'Прайс рабочий'!K415</f>
        <v>1131</v>
      </c>
      <c r="F424" s="363">
        <f>'Прайс рабочий'!I415/'Экспорт руб'!$G$18</f>
        <v>84.387351778656139</v>
      </c>
      <c r="G424" s="363">
        <f>E424/G18</f>
        <v>223.51778656126484</v>
      </c>
      <c r="H424" s="773"/>
      <c r="I424" s="1"/>
      <c r="J424" s="1"/>
    </row>
    <row r="425" spans="1:10" ht="28.5" customHeight="1">
      <c r="A425" s="774"/>
      <c r="B425" s="55" t="s">
        <v>236</v>
      </c>
      <c r="C425" s="774"/>
      <c r="D425" s="774"/>
      <c r="E425" s="25">
        <f>'Прайс рабочий'!K416</f>
        <v>1131</v>
      </c>
      <c r="F425" s="363">
        <f>'Прайс рабочий'!I416/'Экспорт руб'!$G$18</f>
        <v>91.897233201581031</v>
      </c>
      <c r="G425" s="363">
        <f>E425/G18</f>
        <v>223.51778656126484</v>
      </c>
      <c r="H425" s="774"/>
      <c r="I425" s="1"/>
      <c r="J425" s="1"/>
    </row>
    <row r="426" spans="1:10" ht="26.25" customHeight="1">
      <c r="A426" s="603" t="s">
        <v>255</v>
      </c>
      <c r="B426" s="765"/>
      <c r="C426" s="765"/>
      <c r="D426" s="766"/>
      <c r="E426" s="43"/>
      <c r="F426" s="356"/>
      <c r="G426" s="356"/>
      <c r="H426" s="19"/>
      <c r="I426" s="1"/>
      <c r="J426" s="1"/>
    </row>
    <row r="427" spans="1:10" ht="18" customHeight="1">
      <c r="A427" s="29" t="s">
        <v>100</v>
      </c>
      <c r="B427" s="30"/>
      <c r="C427" s="30"/>
      <c r="D427" s="29"/>
      <c r="E427" s="44"/>
      <c r="F427" s="361"/>
      <c r="G427" s="361"/>
      <c r="H427" s="29"/>
      <c r="I427" s="1"/>
      <c r="J427" s="1"/>
    </row>
    <row r="428" spans="1:10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876">
        <f>'Прайс рабочий'!K419</f>
        <v>345</v>
      </c>
      <c r="F428" s="881">
        <f>'Прайс рабочий'!I419/'Экспорт руб'!$G$18</f>
        <v>61.264822134387359</v>
      </c>
      <c r="G428" s="881">
        <f>E428/G18</f>
        <v>68.181818181818187</v>
      </c>
      <c r="H428" s="685" t="s">
        <v>257</v>
      </c>
      <c r="I428" s="1"/>
      <c r="J428" s="1"/>
    </row>
    <row r="429" spans="1:10" ht="18" customHeight="1">
      <c r="A429" s="773"/>
      <c r="B429" s="104" t="s">
        <v>38</v>
      </c>
      <c r="C429" s="773"/>
      <c r="D429" s="773"/>
      <c r="E429" s="773"/>
      <c r="F429" s="884"/>
      <c r="G429" s="882"/>
      <c r="H429" s="773"/>
      <c r="I429" s="1"/>
      <c r="J429" s="1"/>
    </row>
    <row r="430" spans="1:10" ht="18" customHeight="1">
      <c r="A430" s="773"/>
      <c r="B430" s="104" t="s">
        <v>39</v>
      </c>
      <c r="C430" s="773"/>
      <c r="D430" s="773"/>
      <c r="E430" s="773"/>
      <c r="F430" s="884"/>
      <c r="G430" s="882"/>
      <c r="H430" s="774"/>
      <c r="I430" s="1"/>
      <c r="J430" s="1"/>
    </row>
    <row r="431" spans="1:10" ht="18" customHeight="1">
      <c r="A431" s="773"/>
      <c r="B431" s="104" t="s">
        <v>235</v>
      </c>
      <c r="C431" s="773"/>
      <c r="D431" s="773"/>
      <c r="E431" s="773"/>
      <c r="F431" s="884"/>
      <c r="G431" s="882"/>
      <c r="H431" s="685" t="s">
        <v>258</v>
      </c>
      <c r="I431" s="1"/>
      <c r="J431" s="1"/>
    </row>
    <row r="432" spans="1:10" ht="18" customHeight="1">
      <c r="A432" s="773"/>
      <c r="B432" s="104" t="s">
        <v>236</v>
      </c>
      <c r="C432" s="774"/>
      <c r="D432" s="773"/>
      <c r="E432" s="774"/>
      <c r="F432" s="885"/>
      <c r="G432" s="883"/>
      <c r="H432" s="773"/>
      <c r="I432" s="1"/>
      <c r="J432" s="1"/>
    </row>
    <row r="433" spans="1:10" ht="18" customHeight="1">
      <c r="A433" s="773"/>
      <c r="B433" s="104" t="s">
        <v>37</v>
      </c>
      <c r="C433" s="795" t="s">
        <v>67</v>
      </c>
      <c r="D433" s="773"/>
      <c r="E433" s="876">
        <f>'Прайс рабочий'!K424</f>
        <v>503</v>
      </c>
      <c r="F433" s="881">
        <f>'Прайс рабочий'!I424/'Экспорт руб'!$G$18</f>
        <v>88.735177865612656</v>
      </c>
      <c r="G433" s="881">
        <f>E433/G18</f>
        <v>99.407114624505937</v>
      </c>
      <c r="H433" s="774"/>
      <c r="I433" s="1"/>
      <c r="J433" s="1"/>
    </row>
    <row r="434" spans="1:10" ht="18" customHeight="1">
      <c r="A434" s="773"/>
      <c r="B434" s="104" t="s">
        <v>38</v>
      </c>
      <c r="C434" s="773"/>
      <c r="D434" s="773"/>
      <c r="E434" s="773"/>
      <c r="F434" s="884"/>
      <c r="G434" s="882"/>
      <c r="H434" s="685" t="s">
        <v>259</v>
      </c>
      <c r="I434" s="1"/>
      <c r="J434" s="1"/>
    </row>
    <row r="435" spans="1:10" ht="18" customHeight="1">
      <c r="A435" s="773"/>
      <c r="B435" s="104" t="s">
        <v>39</v>
      </c>
      <c r="C435" s="773"/>
      <c r="D435" s="773"/>
      <c r="E435" s="773"/>
      <c r="F435" s="884"/>
      <c r="G435" s="882"/>
      <c r="H435" s="773"/>
      <c r="I435" s="1"/>
      <c r="J435" s="1"/>
    </row>
    <row r="436" spans="1:10" ht="18" customHeight="1">
      <c r="A436" s="773"/>
      <c r="B436" s="104" t="s">
        <v>235</v>
      </c>
      <c r="C436" s="773"/>
      <c r="D436" s="773"/>
      <c r="E436" s="773"/>
      <c r="F436" s="884"/>
      <c r="G436" s="882"/>
      <c r="H436" s="774"/>
      <c r="I436" s="1"/>
      <c r="J436" s="1"/>
    </row>
    <row r="437" spans="1:10" ht="18" customHeight="1">
      <c r="A437" s="773"/>
      <c r="B437" s="104" t="s">
        <v>236</v>
      </c>
      <c r="C437" s="774"/>
      <c r="D437" s="773"/>
      <c r="E437" s="774"/>
      <c r="F437" s="885"/>
      <c r="G437" s="883"/>
      <c r="H437" s="685" t="s">
        <v>260</v>
      </c>
      <c r="I437" s="1"/>
      <c r="J437" s="1"/>
    </row>
    <row r="438" spans="1:10" ht="18" customHeight="1">
      <c r="A438" s="773"/>
      <c r="B438" s="104" t="s">
        <v>37</v>
      </c>
      <c r="C438" s="795" t="s">
        <v>93</v>
      </c>
      <c r="D438" s="773"/>
      <c r="E438" s="25">
        <f>'Прайс рабочий'!K429</f>
        <v>652</v>
      </c>
      <c r="F438" s="363">
        <f>'Прайс рабочий'!I429/'Экспорт руб'!$G$18</f>
        <v>105.7312252964427</v>
      </c>
      <c r="G438" s="363">
        <f>E438/G18</f>
        <v>128.85375494071147</v>
      </c>
      <c r="H438" s="773"/>
      <c r="I438" s="1"/>
      <c r="J438" s="1"/>
    </row>
    <row r="439" spans="1:10" ht="18" customHeight="1">
      <c r="A439" s="773"/>
      <c r="B439" s="104" t="s">
        <v>38</v>
      </c>
      <c r="C439" s="773"/>
      <c r="D439" s="773"/>
      <c r="E439" s="25">
        <f>'Прайс рабочий'!K430</f>
        <v>689</v>
      </c>
      <c r="F439" s="363">
        <f>'Прайс рабочий'!I430/'Экспорт руб'!$G$18</f>
        <v>111.66007905138341</v>
      </c>
      <c r="G439" s="363">
        <f>E439/G18</f>
        <v>136.16600790513834</v>
      </c>
      <c r="H439" s="774"/>
      <c r="I439" s="1"/>
      <c r="J439" s="1"/>
    </row>
    <row r="440" spans="1:10" ht="18" customHeight="1">
      <c r="A440" s="773"/>
      <c r="B440" s="104" t="s">
        <v>39</v>
      </c>
      <c r="C440" s="773"/>
      <c r="D440" s="773"/>
      <c r="E440" s="25">
        <f>'Прайс рабочий'!K431</f>
        <v>707</v>
      </c>
      <c r="F440" s="363">
        <f>'Прайс рабочий'!I431/'Экспорт руб'!$G$18</f>
        <v>114.62450592885376</v>
      </c>
      <c r="G440" s="363">
        <f>E440/G18</f>
        <v>139.72332015810278</v>
      </c>
      <c r="H440" s="685" t="s">
        <v>261</v>
      </c>
      <c r="I440" s="1"/>
      <c r="J440" s="1"/>
    </row>
    <row r="441" spans="1:10" ht="18" customHeight="1">
      <c r="A441" s="773"/>
      <c r="B441" s="104" t="s">
        <v>235</v>
      </c>
      <c r="C441" s="773"/>
      <c r="D441" s="773"/>
      <c r="E441" s="25">
        <f>'Прайс рабочий'!K432</f>
        <v>718</v>
      </c>
      <c r="F441" s="363">
        <f>'Прайс рабочий'!I432/'Экспорт руб'!$G$18</f>
        <v>116.40316205533598</v>
      </c>
      <c r="G441" s="363">
        <f>E441/G18</f>
        <v>141.89723320158103</v>
      </c>
      <c r="H441" s="773"/>
      <c r="I441" s="1"/>
      <c r="J441" s="1"/>
    </row>
    <row r="442" spans="1:10" ht="18" customHeight="1">
      <c r="A442" s="774"/>
      <c r="B442" s="104" t="s">
        <v>236</v>
      </c>
      <c r="C442" s="774"/>
      <c r="D442" s="774"/>
      <c r="E442" s="25">
        <f>'Прайс рабочий'!K433</f>
        <v>725</v>
      </c>
      <c r="F442" s="363">
        <f>'Прайс рабочий'!I433/'Экспорт руб'!$G$18</f>
        <v>117.58893280632412</v>
      </c>
      <c r="G442" s="363">
        <f>E442/G18</f>
        <v>143.28063241106722</v>
      </c>
      <c r="H442" s="774"/>
      <c r="I442" s="1"/>
      <c r="J442" s="1"/>
    </row>
    <row r="443" spans="1:10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25">
        <f>'Прайс рабочий'!K434</f>
        <v>396</v>
      </c>
      <c r="F443" s="363">
        <f>'Прайс рабочий'!I434/'Экспорт руб'!$G$18</f>
        <v>64.229249011857718</v>
      </c>
      <c r="G443" s="363">
        <f>E443/G18</f>
        <v>78.260869565217391</v>
      </c>
      <c r="H443" s="685"/>
      <c r="I443" s="1"/>
      <c r="J443" s="1"/>
    </row>
    <row r="444" spans="1:10" ht="18" customHeight="1">
      <c r="A444" s="773"/>
      <c r="B444" s="104" t="s">
        <v>39</v>
      </c>
      <c r="C444" s="774"/>
      <c r="D444" s="773"/>
      <c r="E444" s="25">
        <f>'Прайс рабочий'!K435</f>
        <v>405</v>
      </c>
      <c r="F444" s="363">
        <f>'Прайс рабочий'!I435/'Экспорт руб'!$G$18</f>
        <v>65.612648221343875</v>
      </c>
      <c r="G444" s="363">
        <f>E444/G18</f>
        <v>80.039525691699609</v>
      </c>
      <c r="H444" s="773"/>
      <c r="I444" s="1"/>
      <c r="J444" s="1"/>
    </row>
    <row r="445" spans="1:10" ht="18" customHeight="1">
      <c r="A445" s="773"/>
      <c r="B445" s="104" t="s">
        <v>37</v>
      </c>
      <c r="C445" s="795" t="s">
        <v>67</v>
      </c>
      <c r="D445" s="773"/>
      <c r="E445" s="25">
        <f>'Прайс рабочий'!K436</f>
        <v>424</v>
      </c>
      <c r="F445" s="363">
        <f>'Прайс рабочий'!I436/'Экспорт руб'!$G$18</f>
        <v>68.774703557312264</v>
      </c>
      <c r="G445" s="363">
        <f>E445/G18</f>
        <v>83.794466403162062</v>
      </c>
      <c r="H445" s="773"/>
      <c r="I445" s="1"/>
      <c r="J445" s="1"/>
    </row>
    <row r="446" spans="1:10" ht="18" customHeight="1">
      <c r="A446" s="773"/>
      <c r="B446" s="104" t="s">
        <v>38</v>
      </c>
      <c r="C446" s="773"/>
      <c r="D446" s="773"/>
      <c r="E446" s="25">
        <f>'Прайс рабочий'!K437</f>
        <v>393</v>
      </c>
      <c r="F446" s="363">
        <f>'Прайс рабочий'!I437/'Экспорт руб'!$G$18</f>
        <v>63.833992094861664</v>
      </c>
      <c r="G446" s="363">
        <f>E446/G18</f>
        <v>77.667984189723327</v>
      </c>
      <c r="H446" s="773"/>
      <c r="I446" s="1"/>
      <c r="J446" s="1"/>
    </row>
    <row r="447" spans="1:10" ht="18" customHeight="1">
      <c r="A447" s="774"/>
      <c r="B447" s="104" t="s">
        <v>39</v>
      </c>
      <c r="C447" s="774"/>
      <c r="D447" s="774"/>
      <c r="E447" s="25">
        <f>'Прайс рабочий'!K438</f>
        <v>405</v>
      </c>
      <c r="F447" s="363">
        <f>'Прайс рабочий'!I438/'Экспорт руб'!$G$18</f>
        <v>65.612648221343875</v>
      </c>
      <c r="G447" s="363">
        <f>E447/G18</f>
        <v>80.039525691699609</v>
      </c>
      <c r="H447" s="774"/>
      <c r="I447" s="1"/>
      <c r="J447" s="1"/>
    </row>
    <row r="448" spans="1:10" ht="18" customHeight="1">
      <c r="A448" s="647" t="s">
        <v>211</v>
      </c>
      <c r="B448" s="765"/>
      <c r="C448" s="765"/>
      <c r="D448" s="766"/>
      <c r="E448" s="44"/>
      <c r="F448" s="361"/>
      <c r="G448" s="361"/>
      <c r="H448" s="685"/>
      <c r="I448" s="1"/>
      <c r="J448" s="1"/>
    </row>
    <row r="449" spans="1:10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876">
        <f>'Прайс рабочий'!K440</f>
        <v>405</v>
      </c>
      <c r="F449" s="881">
        <f>'Прайс рабочий'!I440/'Экспорт руб'!$G$18</f>
        <v>71.93675889328064</v>
      </c>
      <c r="G449" s="881">
        <f>E449/G18</f>
        <v>80.039525691699609</v>
      </c>
      <c r="H449" s="773"/>
      <c r="I449" s="1"/>
      <c r="J449" s="1"/>
    </row>
    <row r="450" spans="1:10" ht="18" customHeight="1">
      <c r="A450" s="773"/>
      <c r="B450" s="104" t="s">
        <v>38</v>
      </c>
      <c r="C450" s="773"/>
      <c r="D450" s="773"/>
      <c r="E450" s="773"/>
      <c r="F450" s="884"/>
      <c r="G450" s="882"/>
      <c r="H450" s="773"/>
      <c r="I450" s="1"/>
      <c r="J450" s="1"/>
    </row>
    <row r="451" spans="1:10" ht="18" customHeight="1">
      <c r="A451" s="773"/>
      <c r="B451" s="104" t="s">
        <v>39</v>
      </c>
      <c r="C451" s="773"/>
      <c r="D451" s="773"/>
      <c r="E451" s="773"/>
      <c r="F451" s="884"/>
      <c r="G451" s="882"/>
      <c r="H451" s="773"/>
      <c r="I451" s="1"/>
      <c r="J451" s="1"/>
    </row>
    <row r="452" spans="1:10" ht="18" customHeight="1">
      <c r="A452" s="773"/>
      <c r="B452" s="104" t="s">
        <v>235</v>
      </c>
      <c r="C452" s="773"/>
      <c r="D452" s="773"/>
      <c r="E452" s="773"/>
      <c r="F452" s="884"/>
      <c r="G452" s="882"/>
      <c r="H452" s="773"/>
      <c r="I452" s="1"/>
      <c r="J452" s="1"/>
    </row>
    <row r="453" spans="1:10" ht="18" customHeight="1">
      <c r="A453" s="773"/>
      <c r="B453" s="104" t="s">
        <v>236</v>
      </c>
      <c r="C453" s="774"/>
      <c r="D453" s="773"/>
      <c r="E453" s="774"/>
      <c r="F453" s="885"/>
      <c r="G453" s="883"/>
      <c r="H453" s="773"/>
      <c r="I453" s="1"/>
      <c r="J453" s="1"/>
    </row>
    <row r="454" spans="1:10" ht="18" customHeight="1">
      <c r="A454" s="773"/>
      <c r="B454" s="104" t="s">
        <v>37</v>
      </c>
      <c r="C454" s="795" t="s">
        <v>67</v>
      </c>
      <c r="D454" s="773"/>
      <c r="E454" s="876">
        <f>'Прайс рабочий'!K445</f>
        <v>576</v>
      </c>
      <c r="F454" s="881">
        <f>'Прайс рабочий'!I445/'Экспорт руб'!$G$18</f>
        <v>102.3715415019763</v>
      </c>
      <c r="G454" s="881">
        <f>E454/G18</f>
        <v>113.83399209486167</v>
      </c>
      <c r="H454" s="773"/>
      <c r="I454" s="1"/>
      <c r="J454" s="1"/>
    </row>
    <row r="455" spans="1:10" ht="18" customHeight="1">
      <c r="A455" s="773"/>
      <c r="B455" s="104" t="s">
        <v>38</v>
      </c>
      <c r="C455" s="773"/>
      <c r="D455" s="773"/>
      <c r="E455" s="773"/>
      <c r="F455" s="884"/>
      <c r="G455" s="882"/>
      <c r="H455" s="773"/>
      <c r="I455" s="1"/>
      <c r="J455" s="1"/>
    </row>
    <row r="456" spans="1:10" ht="18" customHeight="1">
      <c r="A456" s="773"/>
      <c r="B456" s="104" t="s">
        <v>39</v>
      </c>
      <c r="C456" s="773"/>
      <c r="D456" s="773"/>
      <c r="E456" s="773"/>
      <c r="F456" s="884"/>
      <c r="G456" s="882"/>
      <c r="H456" s="773"/>
      <c r="I456" s="1"/>
      <c r="J456" s="1"/>
    </row>
    <row r="457" spans="1:10" ht="18" customHeight="1">
      <c r="A457" s="773"/>
      <c r="B457" s="104" t="s">
        <v>235</v>
      </c>
      <c r="C457" s="773"/>
      <c r="D457" s="773"/>
      <c r="E457" s="773"/>
      <c r="F457" s="884"/>
      <c r="G457" s="882"/>
      <c r="H457" s="773"/>
      <c r="I457" s="1"/>
      <c r="J457" s="1"/>
    </row>
    <row r="458" spans="1:10" ht="18" customHeight="1">
      <c r="A458" s="773"/>
      <c r="B458" s="104" t="s">
        <v>236</v>
      </c>
      <c r="C458" s="774"/>
      <c r="D458" s="773"/>
      <c r="E458" s="774"/>
      <c r="F458" s="885"/>
      <c r="G458" s="883"/>
      <c r="H458" s="773"/>
      <c r="I458" s="1"/>
      <c r="J458" s="1"/>
    </row>
    <row r="459" spans="1:10" ht="18" customHeight="1">
      <c r="A459" s="773"/>
      <c r="B459" s="104" t="s">
        <v>37</v>
      </c>
      <c r="C459" s="795" t="s">
        <v>93</v>
      </c>
      <c r="D459" s="773"/>
      <c r="E459" s="25">
        <f>'Прайс рабочий'!K450</f>
        <v>675</v>
      </c>
      <c r="F459" s="363">
        <f>'Прайс рабочий'!I450/'Экспорт руб'!$G$18</f>
        <v>106.71936758893281</v>
      </c>
      <c r="G459" s="363">
        <f>E459/G18</f>
        <v>133.39920948616603</v>
      </c>
      <c r="H459" s="773"/>
      <c r="I459" s="1"/>
      <c r="J459" s="1"/>
    </row>
    <row r="460" spans="1:10" ht="18" customHeight="1">
      <c r="A460" s="773"/>
      <c r="B460" s="104" t="s">
        <v>38</v>
      </c>
      <c r="C460" s="773"/>
      <c r="D460" s="773"/>
      <c r="E460" s="25">
        <f>'Прайс рабочий'!K451</f>
        <v>711</v>
      </c>
      <c r="F460" s="363">
        <f>'Прайс рабочий'!I451/'Экспорт руб'!$G$18</f>
        <v>110.6719367588933</v>
      </c>
      <c r="G460" s="363">
        <f>E460/G18</f>
        <v>140.51383399209487</v>
      </c>
      <c r="H460" s="773"/>
      <c r="I460" s="1"/>
      <c r="J460" s="1"/>
    </row>
    <row r="461" spans="1:10" ht="18" customHeight="1">
      <c r="A461" s="773"/>
      <c r="B461" s="104" t="s">
        <v>39</v>
      </c>
      <c r="C461" s="773"/>
      <c r="D461" s="773"/>
      <c r="E461" s="25">
        <f>'Прайс рабочий'!K452</f>
        <v>729</v>
      </c>
      <c r="F461" s="363">
        <f>'Прайс рабочий'!I452/'Экспорт руб'!$G$18</f>
        <v>114.62450592885376</v>
      </c>
      <c r="G461" s="363">
        <f>E461/G18</f>
        <v>144.07114624505931</v>
      </c>
      <c r="H461" s="773"/>
      <c r="I461" s="1"/>
      <c r="J461" s="1"/>
    </row>
    <row r="462" spans="1:10" ht="18" customHeight="1">
      <c r="A462" s="773"/>
      <c r="B462" s="104" t="s">
        <v>235</v>
      </c>
      <c r="C462" s="773"/>
      <c r="D462" s="773"/>
      <c r="E462" s="25">
        <f>'Прайс рабочий'!K453</f>
        <v>741</v>
      </c>
      <c r="F462" s="363">
        <f>'Прайс рабочий'!I453/'Экспорт руб'!$G$18</f>
        <v>118.57707509881423</v>
      </c>
      <c r="G462" s="363">
        <f>E462/G18</f>
        <v>146.44268774703559</v>
      </c>
      <c r="H462" s="773"/>
      <c r="I462" s="1"/>
      <c r="J462" s="1"/>
    </row>
    <row r="463" spans="1:10" ht="18" customHeight="1">
      <c r="A463" s="773"/>
      <c r="B463" s="104" t="s">
        <v>236</v>
      </c>
      <c r="C463" s="774"/>
      <c r="D463" s="773"/>
      <c r="E463" s="25">
        <f>'Прайс рабочий'!K454</f>
        <v>748</v>
      </c>
      <c r="F463" s="363">
        <f>'Прайс рабочий'!I454/'Экспорт руб'!$G$18</f>
        <v>122.52964426877472</v>
      </c>
      <c r="G463" s="363">
        <f>E463/G18</f>
        <v>147.82608695652175</v>
      </c>
      <c r="H463" s="773"/>
      <c r="I463" s="1"/>
      <c r="J463" s="1"/>
    </row>
    <row r="464" spans="1:10" ht="18" customHeight="1">
      <c r="A464" s="773"/>
      <c r="B464" s="104" t="s">
        <v>37</v>
      </c>
      <c r="C464" s="795" t="s">
        <v>94</v>
      </c>
      <c r="D464" s="773"/>
      <c r="E464" s="25">
        <f>'Прайс рабочий'!K455</f>
        <v>1397</v>
      </c>
      <c r="F464" s="363">
        <f>'Прайс рабочий'!I455/'Экспорт руб'!$G$18</f>
        <v>231.22529644268778</v>
      </c>
      <c r="G464" s="363">
        <f>E464/G18</f>
        <v>276.08695652173913</v>
      </c>
      <c r="H464" s="773"/>
      <c r="I464" s="1"/>
      <c r="J464" s="1"/>
    </row>
    <row r="465" spans="1:10" ht="18" customHeight="1">
      <c r="A465" s="773"/>
      <c r="B465" s="104" t="s">
        <v>38</v>
      </c>
      <c r="C465" s="773"/>
      <c r="D465" s="773"/>
      <c r="E465" s="25">
        <f>'Прайс рабочий'!K456</f>
        <v>1389</v>
      </c>
      <c r="F465" s="363">
        <f>'Прайс рабочий'!I456/'Экспорт руб'!$G$18</f>
        <v>237.15415019762847</v>
      </c>
      <c r="G465" s="363">
        <f>E465/G18</f>
        <v>274.50592885375494</v>
      </c>
      <c r="H465" s="773"/>
      <c r="I465" s="1"/>
      <c r="J465" s="1"/>
    </row>
    <row r="466" spans="1:10" ht="18" customHeight="1">
      <c r="A466" s="773"/>
      <c r="B466" s="104" t="s">
        <v>39</v>
      </c>
      <c r="C466" s="773"/>
      <c r="D466" s="773"/>
      <c r="E466" s="25">
        <f>'Прайс рабочий'!K457</f>
        <v>1376</v>
      </c>
      <c r="F466" s="363">
        <f>'Прайс рабочий'!I457/'Экспорт руб'!$G$18</f>
        <v>243.08300395256919</v>
      </c>
      <c r="G466" s="363">
        <f>E466/G18</f>
        <v>271.93675889328063</v>
      </c>
      <c r="H466" s="773"/>
      <c r="I466" s="1"/>
      <c r="J466" s="1"/>
    </row>
    <row r="467" spans="1:10" ht="18" customHeight="1">
      <c r="A467" s="773"/>
      <c r="B467" s="104" t="s">
        <v>235</v>
      </c>
      <c r="C467" s="773"/>
      <c r="D467" s="773"/>
      <c r="E467" s="25">
        <f>'Прайс рабочий'!K458</f>
        <v>1334</v>
      </c>
      <c r="F467" s="363">
        <f>'Прайс рабочий'!I458/'Экспорт руб'!$G$18</f>
        <v>249.0118577075099</v>
      </c>
      <c r="G467" s="363">
        <f>E467/G18</f>
        <v>263.63636363636368</v>
      </c>
      <c r="H467" s="773"/>
      <c r="I467" s="1"/>
      <c r="J467" s="1"/>
    </row>
    <row r="468" spans="1:10" ht="18" customHeight="1">
      <c r="A468" s="774"/>
      <c r="B468" s="104" t="s">
        <v>236</v>
      </c>
      <c r="C468" s="774"/>
      <c r="D468" s="774"/>
      <c r="E468" s="25">
        <f>'Прайс рабочий'!K459</f>
        <v>1330</v>
      </c>
      <c r="F468" s="363">
        <f>'Прайс рабочий'!I459/'Экспорт руб'!$G$18</f>
        <v>254.94071146245062</v>
      </c>
      <c r="G468" s="363">
        <f>E468/G18</f>
        <v>262.84584980237156</v>
      </c>
      <c r="H468" s="773"/>
      <c r="I468" s="1"/>
      <c r="J468" s="1"/>
    </row>
    <row r="469" spans="1:10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876">
        <f>'Прайс рабочий'!K460</f>
        <v>441</v>
      </c>
      <c r="F469" s="881">
        <f>'Прайс рабочий'!I460/'Экспорт руб'!$G$18</f>
        <v>77.865612648221344</v>
      </c>
      <c r="G469" s="881">
        <f>E469/G18</f>
        <v>87.154150197628468</v>
      </c>
      <c r="H469" s="773"/>
      <c r="I469" s="1"/>
      <c r="J469" s="1"/>
    </row>
    <row r="470" spans="1:10" ht="18" customHeight="1">
      <c r="A470" s="773"/>
      <c r="B470" s="104" t="s">
        <v>38</v>
      </c>
      <c r="C470" s="773"/>
      <c r="D470" s="773"/>
      <c r="E470" s="773"/>
      <c r="F470" s="884"/>
      <c r="G470" s="882"/>
      <c r="H470" s="773"/>
      <c r="I470" s="1"/>
      <c r="J470" s="1"/>
    </row>
    <row r="471" spans="1:10" ht="18" customHeight="1">
      <c r="A471" s="773"/>
      <c r="B471" s="104" t="s">
        <v>39</v>
      </c>
      <c r="C471" s="774"/>
      <c r="D471" s="773"/>
      <c r="E471" s="774"/>
      <c r="F471" s="885"/>
      <c r="G471" s="883"/>
      <c r="H471" s="773"/>
      <c r="I471" s="1"/>
      <c r="J471" s="1"/>
    </row>
    <row r="472" spans="1:10" ht="18" customHeight="1">
      <c r="A472" s="773"/>
      <c r="B472" s="104" t="s">
        <v>38</v>
      </c>
      <c r="C472" s="795" t="s">
        <v>71</v>
      </c>
      <c r="D472" s="773"/>
      <c r="E472" s="876">
        <f>'Прайс рабочий'!K463</f>
        <v>441</v>
      </c>
      <c r="F472" s="881">
        <f>'Прайс рабочий'!I463/'Экспорт руб'!$G$18</f>
        <v>77.865612648221344</v>
      </c>
      <c r="G472" s="881">
        <f>E472/G18</f>
        <v>87.154150197628468</v>
      </c>
      <c r="H472" s="773"/>
      <c r="I472" s="1"/>
      <c r="J472" s="1"/>
    </row>
    <row r="473" spans="1:10" ht="28.5" customHeight="1">
      <c r="A473" s="774"/>
      <c r="B473" s="104" t="s">
        <v>39</v>
      </c>
      <c r="C473" s="774"/>
      <c r="D473" s="774"/>
      <c r="E473" s="774"/>
      <c r="F473" s="885"/>
      <c r="G473" s="883"/>
      <c r="H473" s="774"/>
      <c r="I473" s="1"/>
      <c r="J473" s="1"/>
    </row>
    <row r="474" spans="1:10" ht="31.5" customHeight="1">
      <c r="A474" s="603" t="s">
        <v>265</v>
      </c>
      <c r="B474" s="765"/>
      <c r="C474" s="765"/>
      <c r="D474" s="766"/>
      <c r="E474" s="43"/>
      <c r="F474" s="356"/>
      <c r="G474" s="356"/>
      <c r="H474" s="19"/>
      <c r="I474" s="1"/>
      <c r="J474" s="1"/>
    </row>
    <row r="475" spans="1:10" ht="36" customHeight="1">
      <c r="A475" s="53" t="s">
        <v>266</v>
      </c>
      <c r="B475" s="32" t="s">
        <v>267</v>
      </c>
      <c r="C475" s="32" t="s">
        <v>268</v>
      </c>
      <c r="D475" s="55" t="s">
        <v>269</v>
      </c>
      <c r="E475" s="25">
        <f>'Прайс рабочий'!K466</f>
        <v>5</v>
      </c>
      <c r="F475" s="363">
        <f>'Прайс рабочий'!I466/'Экспорт руб'!$G$18</f>
        <v>0.98814229249011865</v>
      </c>
      <c r="G475" s="363">
        <f>E475/G18</f>
        <v>0.98814229249011865</v>
      </c>
      <c r="H475" s="681"/>
      <c r="I475" s="1"/>
      <c r="J475" s="1"/>
    </row>
    <row r="476" spans="1:10" ht="36" customHeight="1">
      <c r="A476" s="56" t="s">
        <v>270</v>
      </c>
      <c r="B476" s="32" t="s">
        <v>271</v>
      </c>
      <c r="C476" s="32" t="s">
        <v>272</v>
      </c>
      <c r="D476" s="55" t="s">
        <v>269</v>
      </c>
      <c r="E476" s="25">
        <f>'Прайс рабочий'!K467</f>
        <v>5</v>
      </c>
      <c r="F476" s="363">
        <f>'Прайс рабочий'!I467/'Экспорт руб'!$G$18</f>
        <v>0.98814229249011865</v>
      </c>
      <c r="G476" s="363">
        <f>E476/G18</f>
        <v>0.98814229249011865</v>
      </c>
      <c r="H476" s="773"/>
      <c r="I476" s="1"/>
      <c r="J476" s="1"/>
    </row>
    <row r="477" spans="1:10" ht="35.25" customHeight="1">
      <c r="A477" s="57" t="s">
        <v>273</v>
      </c>
      <c r="B477" s="32" t="s">
        <v>274</v>
      </c>
      <c r="C477" s="796" t="s">
        <v>275</v>
      </c>
      <c r="D477" s="766"/>
      <c r="E477" s="25">
        <f>'Прайс рабочий'!K468</f>
        <v>11</v>
      </c>
      <c r="F477" s="363">
        <f>'Прайс рабочий'!I468/'Экспорт руб'!$G$18</f>
        <v>1.7786561264822136</v>
      </c>
      <c r="G477" s="363">
        <f>E477/G18</f>
        <v>2.1739130434782612</v>
      </c>
      <c r="H477" s="773"/>
      <c r="I477" s="1"/>
      <c r="J477" s="1"/>
    </row>
    <row r="478" spans="1:10" ht="43.5" customHeight="1">
      <c r="A478" s="57" t="s">
        <v>276</v>
      </c>
      <c r="B478" s="32" t="s">
        <v>277</v>
      </c>
      <c r="C478" s="796" t="s">
        <v>275</v>
      </c>
      <c r="D478" s="766"/>
      <c r="E478" s="25" t="str">
        <f>'Прайс рабочий'!K469</f>
        <v>под заказ</v>
      </c>
      <c r="F478" s="363" t="e">
        <f>'Прайс рабочий'!I469/'Экспорт руб'!$G$18</f>
        <v>#VALUE!</v>
      </c>
      <c r="G478" s="363" t="e">
        <f>E478/G18</f>
        <v>#VALUE!</v>
      </c>
      <c r="H478" s="773"/>
      <c r="I478" s="1"/>
      <c r="J478" s="1"/>
    </row>
    <row r="479" spans="1:10" ht="36" customHeight="1">
      <c r="A479" s="58" t="s">
        <v>278</v>
      </c>
      <c r="B479" s="32" t="s">
        <v>274</v>
      </c>
      <c r="C479" s="796" t="s">
        <v>102</v>
      </c>
      <c r="D479" s="766"/>
      <c r="E479" s="25">
        <f>'Прайс рабочий'!K470</f>
        <v>28</v>
      </c>
      <c r="F479" s="363">
        <f>'Прайс рабочий'!I470/'Экспорт руб'!$G$18</f>
        <v>4.3478260869565224</v>
      </c>
      <c r="G479" s="363">
        <f>E479/G18</f>
        <v>5.5335968379446641</v>
      </c>
      <c r="H479" s="773"/>
      <c r="I479" s="1"/>
      <c r="J479" s="1"/>
    </row>
    <row r="480" spans="1:10" ht="35.25" customHeight="1">
      <c r="A480" s="58" t="s">
        <v>279</v>
      </c>
      <c r="B480" s="42" t="s">
        <v>280</v>
      </c>
      <c r="C480" s="23" t="s">
        <v>281</v>
      </c>
      <c r="D480" s="55" t="s">
        <v>282</v>
      </c>
      <c r="E480" s="25" t="str">
        <f>'Прайс рабочий'!K471</f>
        <v>под заказ</v>
      </c>
      <c r="F480" s="286" t="s">
        <v>58</v>
      </c>
      <c r="G480" s="286" t="s">
        <v>58</v>
      </c>
      <c r="H480" s="773"/>
      <c r="I480" s="1"/>
      <c r="J480" s="1"/>
    </row>
    <row r="481" spans="1:10" ht="25.5">
      <c r="A481" s="676" t="s">
        <v>283</v>
      </c>
      <c r="B481" s="800" t="s">
        <v>284</v>
      </c>
      <c r="C481" s="23" t="s">
        <v>285</v>
      </c>
      <c r="D481" s="36" t="s">
        <v>286</v>
      </c>
      <c r="E481" s="25">
        <f>'Прайс рабочий'!K472</f>
        <v>72</v>
      </c>
      <c r="F481" s="363">
        <f>'Прайс рабочий'!I472/'Экспорт руб'!$G$18</f>
        <v>12.648221343873519</v>
      </c>
      <c r="G481" s="363">
        <f>E481/G18</f>
        <v>14.229249011857709</v>
      </c>
      <c r="H481" s="773"/>
      <c r="I481" s="1"/>
      <c r="J481" s="1"/>
    </row>
    <row r="482" spans="1:10">
      <c r="A482" s="773"/>
      <c r="B482" s="773"/>
      <c r="C482" s="23" t="s">
        <v>288</v>
      </c>
      <c r="D482" s="24" t="s">
        <v>289</v>
      </c>
      <c r="E482" s="25">
        <f>'Прайс рабочий'!K473</f>
        <v>157</v>
      </c>
      <c r="F482" s="363">
        <f>'Прайс рабочий'!I473/'Экспорт руб'!$G$18</f>
        <v>25.494071146245062</v>
      </c>
      <c r="G482" s="363">
        <f>E482/G18</f>
        <v>31.027667984189726</v>
      </c>
      <c r="H482" s="773"/>
      <c r="I482" s="1"/>
      <c r="J482" s="1"/>
    </row>
    <row r="483" spans="1:10" ht="25.5">
      <c r="A483" s="773"/>
      <c r="B483" s="773"/>
      <c r="C483" s="23" t="s">
        <v>290</v>
      </c>
      <c r="D483" s="55" t="s">
        <v>286</v>
      </c>
      <c r="E483" s="25">
        <f>'Прайс рабочий'!K474</f>
        <v>55</v>
      </c>
      <c r="F483" s="363">
        <f>'Прайс рабочий'!I474/'Экспорт руб'!$G$18</f>
        <v>10.869565217391305</v>
      </c>
      <c r="G483" s="363">
        <f>E483/G18</f>
        <v>10.869565217391305</v>
      </c>
      <c r="H483" s="773"/>
      <c r="I483" s="1"/>
      <c r="J483" s="1"/>
    </row>
    <row r="484" spans="1:10" ht="21.75" customHeight="1">
      <c r="A484" s="773"/>
      <c r="B484" s="773"/>
      <c r="C484" s="23" t="s">
        <v>291</v>
      </c>
      <c r="D484" s="55" t="s">
        <v>289</v>
      </c>
      <c r="E484" s="25">
        <f>'Прайс рабочий'!K475</f>
        <v>60</v>
      </c>
      <c r="F484" s="363">
        <f>'Прайс рабочий'!I475/'Экспорт руб'!$G$18</f>
        <v>11.857707509881424</v>
      </c>
      <c r="G484" s="363">
        <f>E484/G18</f>
        <v>11.857707509881424</v>
      </c>
      <c r="H484" s="773"/>
      <c r="I484" s="1"/>
      <c r="J484" s="1"/>
    </row>
    <row r="485" spans="1:10" ht="25.5">
      <c r="A485" s="773"/>
      <c r="B485" s="773"/>
      <c r="C485" s="23" t="s">
        <v>292</v>
      </c>
      <c r="D485" s="55" t="s">
        <v>286</v>
      </c>
      <c r="E485" s="25">
        <f>'Прайс рабочий'!K476</f>
        <v>65</v>
      </c>
      <c r="F485" s="363">
        <f>'Прайс рабочий'!I476/'Экспорт руб'!$G$18</f>
        <v>12.845849802371543</v>
      </c>
      <c r="G485" s="363">
        <f>E485/G18</f>
        <v>12.845849802371543</v>
      </c>
      <c r="H485" s="773"/>
      <c r="I485" s="1"/>
      <c r="J485" s="1"/>
    </row>
    <row r="486" spans="1:10" ht="36" customHeight="1">
      <c r="A486" s="774"/>
      <c r="B486" s="774"/>
      <c r="C486" s="23" t="s">
        <v>293</v>
      </c>
      <c r="D486" s="32" t="s">
        <v>289</v>
      </c>
      <c r="E486" s="25">
        <f>'Прайс рабочий'!K477</f>
        <v>70</v>
      </c>
      <c r="F486" s="363">
        <f>'Прайс рабочий'!I477/'Экспорт руб'!$G$18</f>
        <v>13.833992094861662</v>
      </c>
      <c r="G486" s="363">
        <f>E486/G18</f>
        <v>13.833992094861662</v>
      </c>
      <c r="H486" s="773"/>
      <c r="I486" s="1"/>
      <c r="J486" s="1"/>
    </row>
    <row r="487" spans="1:10" ht="28.5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25">
        <f>'Прайс рабочий'!K478</f>
        <v>343</v>
      </c>
      <c r="F487" s="363">
        <f>'Прайс рабочий'!I478/'Экспорт руб'!$G$18</f>
        <v>53.359683794466406</v>
      </c>
      <c r="G487" s="363">
        <f>E487/G18</f>
        <v>67.78656126482214</v>
      </c>
      <c r="H487" s="774"/>
      <c r="I487" s="59"/>
      <c r="J487" s="59"/>
    </row>
    <row r="488" spans="1:10" ht="36" customHeight="1">
      <c r="A488" s="603" t="s">
        <v>297</v>
      </c>
      <c r="B488" s="765"/>
      <c r="C488" s="765"/>
      <c r="D488" s="766"/>
      <c r="E488" s="19"/>
      <c r="F488" s="356"/>
      <c r="G488" s="356"/>
      <c r="H488" s="19"/>
      <c r="I488" s="18"/>
      <c r="J488" s="18"/>
    </row>
    <row r="489" spans="1:10" ht="18" customHeight="1">
      <c r="A489" s="53" t="s">
        <v>298</v>
      </c>
      <c r="B489" s="32" t="s">
        <v>299</v>
      </c>
      <c r="C489" s="32" t="s">
        <v>300</v>
      </c>
      <c r="D489" s="24" t="s">
        <v>301</v>
      </c>
      <c r="E489" s="25">
        <f>'Прайс рабочий'!K480</f>
        <v>13</v>
      </c>
      <c r="F489" s="363">
        <f>'Прайс рабочий'!I480/'Экспорт руб'!$G$18</f>
        <v>1.9762845849802373</v>
      </c>
      <c r="G489" s="363">
        <f>E489/G18</f>
        <v>2.5691699604743086</v>
      </c>
      <c r="H489" s="686"/>
      <c r="I489" s="18"/>
      <c r="J489" s="18"/>
    </row>
    <row r="490" spans="1:10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25">
        <f>'Прайс рабочий'!K483</f>
        <v>59</v>
      </c>
      <c r="F490" s="363">
        <f>'Прайс рабочий'!I483/'Экспорт руб'!$G$18</f>
        <v>10.671936758893281</v>
      </c>
      <c r="G490" s="363">
        <f>E490/G18</f>
        <v>11.6600790513834</v>
      </c>
      <c r="H490" s="773"/>
      <c r="I490" s="18"/>
      <c r="J490" s="18"/>
    </row>
    <row r="491" spans="1:10" ht="18" customHeight="1">
      <c r="A491" s="774"/>
      <c r="B491" s="774"/>
      <c r="C491" s="32" t="s">
        <v>67</v>
      </c>
      <c r="D491" s="774"/>
      <c r="E491" s="25">
        <f>'Прайс рабочий'!K484</f>
        <v>62</v>
      </c>
      <c r="F491" s="363">
        <f>'Прайс рабочий'!I484/'Экспорт руб'!$G$18</f>
        <v>11.264822134387353</v>
      </c>
      <c r="G491" s="363">
        <f>E491/G18</f>
        <v>12.252964426877471</v>
      </c>
      <c r="H491" s="773"/>
      <c r="I491" s="18"/>
      <c r="J491" s="18"/>
    </row>
    <row r="492" spans="1:10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25">
        <f>'Прайс рабочий'!K485</f>
        <v>69</v>
      </c>
      <c r="F492" s="363">
        <f>'Прайс рабочий'!I485/'Экспорт руб'!$G$18</f>
        <v>11.6600790513834</v>
      </c>
      <c r="G492" s="363">
        <f>E492/G18</f>
        <v>13.636363636363637</v>
      </c>
      <c r="H492" s="773"/>
      <c r="I492" s="18"/>
      <c r="J492" s="18"/>
    </row>
    <row r="493" spans="1:10" ht="30" customHeight="1">
      <c r="A493" s="774"/>
      <c r="B493" s="774"/>
      <c r="C493" s="32" t="s">
        <v>67</v>
      </c>
      <c r="D493" s="774"/>
      <c r="E493" s="25">
        <f>'Прайс рабочий'!K486</f>
        <v>69</v>
      </c>
      <c r="F493" s="363">
        <f>'Прайс рабочий'!I486/'Экспорт руб'!$G$18</f>
        <v>11.857707509881424</v>
      </c>
      <c r="G493" s="363">
        <f>E493/G18</f>
        <v>13.636363636363637</v>
      </c>
      <c r="H493" s="774"/>
      <c r="I493" s="59"/>
      <c r="J493" s="59"/>
    </row>
    <row r="494" spans="1:10" ht="26.25">
      <c r="A494" s="603" t="s">
        <v>305</v>
      </c>
      <c r="B494" s="765"/>
      <c r="C494" s="765"/>
      <c r="D494" s="766"/>
      <c r="E494" s="19"/>
      <c r="F494" s="356"/>
      <c r="G494" s="356"/>
      <c r="H494" s="19"/>
      <c r="I494" s="59"/>
      <c r="J494" s="59"/>
    </row>
    <row r="495" spans="1:10" ht="18" customHeight="1">
      <c r="A495" s="889" t="s">
        <v>306</v>
      </c>
      <c r="B495" s="886" t="s">
        <v>307</v>
      </c>
      <c r="C495" s="32" t="s">
        <v>794</v>
      </c>
      <c r="D495" s="784">
        <v>1000</v>
      </c>
      <c r="E495" s="470"/>
      <c r="F495" s="363">
        <f>'Прайс рабочий'!I488/'Экспорт руб'!$G$18</f>
        <v>1.0869565217391306</v>
      </c>
      <c r="G495" s="363">
        <f>'Прайс рабочий'!J488/'Экспорт руб'!$G$18</f>
        <v>1.482213438735178</v>
      </c>
      <c r="H495" s="802"/>
      <c r="I495" s="18"/>
      <c r="J495" s="18"/>
    </row>
    <row r="496" spans="1:10" ht="18" customHeight="1">
      <c r="A496" s="890"/>
      <c r="B496" s="887"/>
      <c r="C496" s="32" t="s">
        <v>308</v>
      </c>
      <c r="D496" s="803"/>
      <c r="E496" s="25">
        <f>'Прайс рабочий'!K489</f>
        <v>13</v>
      </c>
      <c r="F496" s="363">
        <f>'Прайс рабочий'!I489/'Экспорт руб'!$G$18</f>
        <v>1.9762845849802373</v>
      </c>
      <c r="G496" s="363">
        <f>'Прайс рабочий'!J489/'Экспорт руб'!$G$18</f>
        <v>2.3715415019762847</v>
      </c>
      <c r="H496" s="643"/>
      <c r="I496" s="18"/>
      <c r="J496" s="18"/>
    </row>
    <row r="497" spans="1:10" ht="33" customHeight="1">
      <c r="A497" s="891"/>
      <c r="B497" s="888"/>
      <c r="C497" s="32" t="s">
        <v>308</v>
      </c>
      <c r="D497" s="804"/>
      <c r="E497" s="25">
        <f>'Прайс рабочий'!K490</f>
        <v>12</v>
      </c>
      <c r="F497" s="363">
        <f>'Прайс рабочий'!I490/'Экспорт руб'!$G$18</f>
        <v>1.9762845849802373</v>
      </c>
      <c r="G497" s="363">
        <f>'Прайс рабочий'!J490/'Экспорт руб'!$G$18</f>
        <v>2.1739130434782612</v>
      </c>
      <c r="H497" s="643"/>
      <c r="I497" s="18"/>
      <c r="J497" s="18"/>
    </row>
    <row r="498" spans="1:10" ht="18" customHeight="1">
      <c r="A498" s="53" t="s">
        <v>309</v>
      </c>
      <c r="B498" s="32" t="s">
        <v>274</v>
      </c>
      <c r="C498" s="32" t="s">
        <v>71</v>
      </c>
      <c r="D498" s="24" t="s">
        <v>310</v>
      </c>
      <c r="E498" s="25">
        <f>'Прайс рабочий'!K491</f>
        <v>28</v>
      </c>
      <c r="F498" s="363">
        <f>'Прайс рабочий'!I491/'Экспорт руб'!$G$18</f>
        <v>4.5454545454545459</v>
      </c>
      <c r="G498" s="363">
        <f>'Прайс рабочий'!J491/'Экспорт руб'!$G$18</f>
        <v>4.7430830039525693</v>
      </c>
      <c r="H498" s="643"/>
      <c r="I498" s="18"/>
      <c r="J498" s="18"/>
    </row>
    <row r="499" spans="1:10" ht="18" customHeight="1">
      <c r="A499" s="677" t="s">
        <v>311</v>
      </c>
      <c r="B499" s="784" t="s">
        <v>274</v>
      </c>
      <c r="C499" s="32" t="s">
        <v>71</v>
      </c>
      <c r="D499" s="696" t="s">
        <v>312</v>
      </c>
      <c r="E499" s="25">
        <f>'Прайс рабочий'!K492</f>
        <v>139</v>
      </c>
      <c r="F499" s="363">
        <f>'Прайс рабочий'!I492/'Экспорт руб'!$G$18</f>
        <v>22.72727272727273</v>
      </c>
      <c r="G499" s="363">
        <f>'Прайс рабочий'!J492/'Экспорт руб'!$G$18</f>
        <v>23.715415019762847</v>
      </c>
      <c r="H499" s="643"/>
      <c r="I499" s="18"/>
      <c r="J499" s="18"/>
    </row>
    <row r="500" spans="1:10" ht="26.25" customHeight="1">
      <c r="A500" s="774"/>
      <c r="B500" s="774"/>
      <c r="C500" s="32" t="s">
        <v>67</v>
      </c>
      <c r="D500" s="774"/>
      <c r="E500" s="25">
        <f>'Прайс рабочий'!K493</f>
        <v>139</v>
      </c>
      <c r="F500" s="363">
        <f>'Прайс рабочий'!I493/'Экспорт руб'!$G$18</f>
        <v>22.72727272727273</v>
      </c>
      <c r="G500" s="363">
        <f>'Прайс рабочий'!J493/'Экспорт руб'!$G$18</f>
        <v>23.715415019762847</v>
      </c>
      <c r="H500" s="643"/>
      <c r="I500" s="18"/>
      <c r="J500" s="18"/>
    </row>
    <row r="501" spans="1:10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25">
        <f>'Прайс рабочий'!K494</f>
        <v>144</v>
      </c>
      <c r="F501" s="363">
        <f>'Прайс рабочий'!I494/'Экспорт руб'!$G$18</f>
        <v>20.750988142292492</v>
      </c>
      <c r="G501" s="363">
        <f>'Прайс рабочий'!J494/'Экспорт руб'!$G$18</f>
        <v>21.739130434782609</v>
      </c>
      <c r="H501" s="643"/>
      <c r="I501" s="18"/>
      <c r="J501" s="18"/>
    </row>
    <row r="502" spans="1:10" ht="30" customHeight="1">
      <c r="A502" s="774"/>
      <c r="B502" s="774"/>
      <c r="C502" s="32" t="s">
        <v>316</v>
      </c>
      <c r="D502" s="774"/>
      <c r="E502" s="25">
        <f>'Прайс рабочий'!K495</f>
        <v>165</v>
      </c>
      <c r="F502" s="363">
        <f>'Прайс рабочий'!I495/'Экспорт руб'!$G$18</f>
        <v>25.691699604743086</v>
      </c>
      <c r="G502" s="363">
        <f>'Прайс рабочий'!J495/'Экспорт руб'!$G$18</f>
        <v>26.877470355731226</v>
      </c>
      <c r="H502" s="644"/>
      <c r="I502" s="59"/>
      <c r="J502" s="59"/>
    </row>
    <row r="503" spans="1:10" ht="28.5" customHeight="1">
      <c r="A503" s="603" t="s">
        <v>317</v>
      </c>
      <c r="B503" s="765"/>
      <c r="C503" s="765"/>
      <c r="D503" s="766"/>
      <c r="E503" s="19"/>
      <c r="F503" s="356"/>
      <c r="G503" s="356"/>
      <c r="H503" s="19"/>
      <c r="I503" s="1"/>
      <c r="J503" s="1"/>
    </row>
    <row r="504" spans="1:10" ht="18" customHeight="1">
      <c r="A504" s="704" t="s">
        <v>363</v>
      </c>
      <c r="B504" s="766"/>
      <c r="C504" s="32" t="s">
        <v>71</v>
      </c>
      <c r="D504" s="24" t="s">
        <v>225</v>
      </c>
      <c r="E504" s="25">
        <f>'Прайс рабочий'!K497</f>
        <v>53</v>
      </c>
      <c r="F504" s="363">
        <f>'Прайс рабочий'!I497/'Экспорт руб'!$G$18</f>
        <v>9.8814229249011873</v>
      </c>
      <c r="G504" s="363">
        <f>E504/G18</f>
        <v>10.474308300395258</v>
      </c>
      <c r="H504" s="681"/>
      <c r="I504" s="1"/>
      <c r="J504" s="1"/>
    </row>
    <row r="505" spans="1:10" ht="18" customHeight="1">
      <c r="A505" s="672" t="s">
        <v>319</v>
      </c>
      <c r="B505" s="768"/>
      <c r="C505" s="32" t="s">
        <v>71</v>
      </c>
      <c r="D505" s="602" t="s">
        <v>320</v>
      </c>
      <c r="E505" s="25">
        <f>'Прайс рабочий'!K498</f>
        <v>27</v>
      </c>
      <c r="F505" s="363">
        <f>'Прайс рабочий'!I498/'Экспорт руб'!$G$18</f>
        <v>4.9407114624505937</v>
      </c>
      <c r="G505" s="363">
        <f>E505/G18</f>
        <v>5.3359683794466406</v>
      </c>
      <c r="H505" s="773"/>
      <c r="I505" s="1"/>
      <c r="J505" s="1"/>
    </row>
    <row r="506" spans="1:10" ht="18" customHeight="1">
      <c r="A506" s="771"/>
      <c r="B506" s="772"/>
      <c r="C506" s="32" t="s">
        <v>67</v>
      </c>
      <c r="D506" s="774"/>
      <c r="E506" s="25">
        <f>'Прайс рабочий'!K499</f>
        <v>28</v>
      </c>
      <c r="F506" s="363">
        <f>'Прайс рабочий'!I499/'Экспорт руб'!$G$18</f>
        <v>5.1383399209486171</v>
      </c>
      <c r="G506" s="363">
        <f>E506/G18</f>
        <v>5.5335968379446641</v>
      </c>
      <c r="H506" s="773"/>
      <c r="I506" s="1"/>
      <c r="J506" s="1"/>
    </row>
    <row r="507" spans="1:10" ht="18" customHeight="1">
      <c r="A507" s="626" t="s">
        <v>321</v>
      </c>
      <c r="B507" s="768"/>
      <c r="C507" s="32" t="s">
        <v>322</v>
      </c>
      <c r="D507" s="602" t="s">
        <v>323</v>
      </c>
      <c r="E507" s="25">
        <f>'Прайс рабочий'!K500</f>
        <v>140</v>
      </c>
      <c r="F507" s="363">
        <f>'Прайс рабочий'!I500/'Экспорт руб'!$G$18</f>
        <v>24.505928853754941</v>
      </c>
      <c r="G507" s="363">
        <f>E507/G18</f>
        <v>27.667984189723324</v>
      </c>
      <c r="H507" s="773"/>
      <c r="I507" s="1"/>
      <c r="J507" s="1"/>
    </row>
    <row r="508" spans="1:10" ht="18" customHeight="1">
      <c r="A508" s="769"/>
      <c r="B508" s="770"/>
      <c r="C508" s="32" t="s">
        <v>324</v>
      </c>
      <c r="D508" s="773"/>
      <c r="E508" s="25">
        <f>'Прайс рабочий'!K501</f>
        <v>154</v>
      </c>
      <c r="F508" s="363">
        <f>'Прайс рабочий'!I501/'Экспорт руб'!$G$18</f>
        <v>28.260869565217394</v>
      </c>
      <c r="G508" s="363">
        <f>E508/G18</f>
        <v>30.434782608695656</v>
      </c>
      <c r="H508" s="773"/>
      <c r="I508" s="1"/>
      <c r="J508" s="1"/>
    </row>
    <row r="509" spans="1:10" ht="18" customHeight="1">
      <c r="A509" s="771"/>
      <c r="B509" s="772"/>
      <c r="C509" s="32" t="s">
        <v>325</v>
      </c>
      <c r="D509" s="774"/>
      <c r="E509" s="25">
        <f>'Прайс рабочий'!K502</f>
        <v>181</v>
      </c>
      <c r="F509" s="363">
        <f>'Прайс рабочий'!I502/'Экспорт руб'!$G$18</f>
        <v>30.907114624505933</v>
      </c>
      <c r="G509" s="363">
        <f>E509/G18</f>
        <v>35.770750988142296</v>
      </c>
      <c r="H509" s="773"/>
      <c r="I509" s="1"/>
      <c r="J509" s="1"/>
    </row>
    <row r="510" spans="1:10" ht="18" customHeight="1">
      <c r="A510" s="672" t="s">
        <v>326</v>
      </c>
      <c r="B510" s="768"/>
      <c r="C510" s="32" t="s">
        <v>71</v>
      </c>
      <c r="D510" s="602" t="s">
        <v>196</v>
      </c>
      <c r="E510" s="25">
        <f>'Прайс рабочий'!K503</f>
        <v>224</v>
      </c>
      <c r="F510" s="363">
        <f>'Прайс рабочий'!I503/'Экспорт руб'!$G$18</f>
        <v>41.106719367588937</v>
      </c>
      <c r="G510" s="363">
        <f>E510/G18</f>
        <v>44.268774703557312</v>
      </c>
      <c r="H510" s="773"/>
      <c r="I510" s="1"/>
      <c r="J510" s="1"/>
    </row>
    <row r="511" spans="1:10" ht="18" customHeight="1">
      <c r="A511" s="771"/>
      <c r="B511" s="772"/>
      <c r="C511" s="32" t="s">
        <v>67</v>
      </c>
      <c r="D511" s="774"/>
      <c r="E511" s="25">
        <f>'Прайс рабочий'!K504</f>
        <v>256</v>
      </c>
      <c r="F511" s="363">
        <f>'Прайс рабочий'!I504/'Экспорт руб'!$G$18</f>
        <v>47.035573122529648</v>
      </c>
      <c r="G511" s="363">
        <f>E511/G18</f>
        <v>50.592885375494077</v>
      </c>
      <c r="H511" s="773"/>
      <c r="I511" s="1"/>
      <c r="J511" s="1"/>
    </row>
    <row r="512" spans="1:10" ht="18" customHeight="1">
      <c r="A512" s="672" t="s">
        <v>327</v>
      </c>
      <c r="B512" s="768"/>
      <c r="C512" s="32" t="s">
        <v>71</v>
      </c>
      <c r="D512" s="602" t="s">
        <v>328</v>
      </c>
      <c r="E512" s="25">
        <f>'Прайс рабочий'!K505</f>
        <v>150</v>
      </c>
      <c r="F512" s="363">
        <f>'Прайс рабочий'!I505/'Экспорт руб'!$G$18</f>
        <v>25.296442687747039</v>
      </c>
      <c r="G512" s="363">
        <f>E512/G18</f>
        <v>29.644268774703558</v>
      </c>
      <c r="H512" s="773"/>
      <c r="I512" s="1"/>
      <c r="J512" s="1"/>
    </row>
    <row r="513" spans="1:10" ht="18" customHeight="1">
      <c r="A513" s="771"/>
      <c r="B513" s="772"/>
      <c r="C513" s="32" t="s">
        <v>67</v>
      </c>
      <c r="D513" s="774"/>
      <c r="E513" s="25">
        <f>'Прайс рабочий'!K506</f>
        <v>189</v>
      </c>
      <c r="F513" s="363">
        <f>'Прайс рабочий'!I506/'Экспорт руб'!$G$18</f>
        <v>32.015810276679844</v>
      </c>
      <c r="G513" s="363">
        <f>E513/G18</f>
        <v>37.351778656126484</v>
      </c>
      <c r="H513" s="773"/>
      <c r="I513" s="1"/>
      <c r="J513" s="1"/>
    </row>
    <row r="514" spans="1:10" ht="18" customHeight="1">
      <c r="A514" s="672" t="s">
        <v>329</v>
      </c>
      <c r="B514" s="768"/>
      <c r="C514" s="32" t="s">
        <v>67</v>
      </c>
      <c r="D514" s="36" t="s">
        <v>330</v>
      </c>
      <c r="E514" s="25">
        <f>'Прайс рабочий'!K507</f>
        <v>116</v>
      </c>
      <c r="F514" s="363">
        <f>'Прайс рабочий'!I507/'Экспорт руб'!$G$18</f>
        <v>18.774703557312254</v>
      </c>
      <c r="G514" s="363">
        <f>E514/G18</f>
        <v>22.924901185770754</v>
      </c>
      <c r="H514" s="773"/>
      <c r="I514" s="1"/>
      <c r="J514" s="1"/>
    </row>
    <row r="515" spans="1:10" ht="18" customHeight="1">
      <c r="A515" s="771"/>
      <c r="B515" s="772"/>
      <c r="C515" s="32" t="s">
        <v>331</v>
      </c>
      <c r="D515" s="36" t="s">
        <v>332</v>
      </c>
      <c r="E515" s="25">
        <f>'Прайс рабочий'!K508</f>
        <v>91</v>
      </c>
      <c r="F515" s="363">
        <f>'Прайс рабочий'!I508/'Экспорт руб'!$G$18</f>
        <v>14.822134387351779</v>
      </c>
      <c r="G515" s="363">
        <f>E515/G18</f>
        <v>17.98418972332016</v>
      </c>
      <c r="H515" s="773"/>
      <c r="I515" s="1"/>
      <c r="J515" s="1"/>
    </row>
    <row r="516" spans="1:10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25">
        <f>'Прайс рабочий'!K509</f>
        <v>97</v>
      </c>
      <c r="F516" s="363">
        <f>'Прайс рабочий'!I509/'Экспорт руб'!$G$18</f>
        <v>17.786561264822137</v>
      </c>
      <c r="G516" s="363">
        <f>E516/G18</f>
        <v>19.169960474308301</v>
      </c>
      <c r="H516" s="773"/>
      <c r="I516" s="1"/>
      <c r="J516" s="1"/>
    </row>
    <row r="517" spans="1:10" ht="15.75" customHeight="1">
      <c r="A517" s="774"/>
      <c r="B517" s="60" t="s">
        <v>336</v>
      </c>
      <c r="C517" s="32" t="s">
        <v>59</v>
      </c>
      <c r="D517" s="36" t="s">
        <v>337</v>
      </c>
      <c r="E517" s="25">
        <f>'Прайс рабочий'!K510</f>
        <v>143</v>
      </c>
      <c r="F517" s="363">
        <f>'Прайс рабочий'!I510/'Экспорт руб'!$G$18</f>
        <v>26.284584980237156</v>
      </c>
      <c r="G517" s="363">
        <f>E517/G18</f>
        <v>28.260869565217394</v>
      </c>
      <c r="H517" s="774"/>
    </row>
    <row r="518" spans="1:10" ht="26.25">
      <c r="A518" s="618" t="s">
        <v>350</v>
      </c>
      <c r="B518" s="801"/>
      <c r="C518" s="801"/>
      <c r="D518" s="801"/>
      <c r="E518" s="82"/>
      <c r="F518" s="367"/>
      <c r="G518" s="367"/>
      <c r="H518" s="83"/>
    </row>
    <row r="519" spans="1:10" ht="47.25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рабочий'!K512</f>
        <v>12</v>
      </c>
      <c r="F519" s="363">
        <f>'Прайс рабочий'!I512/'Экспорт руб'!$G$18</f>
        <v>1.9762845849802373</v>
      </c>
      <c r="G519" s="368">
        <f>E519/G18</f>
        <v>2.3715415019762847</v>
      </c>
      <c r="H519" s="829"/>
    </row>
    <row r="520" spans="1:10" ht="47.25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рабочий'!K513</f>
        <v>13</v>
      </c>
      <c r="F520" s="363">
        <f>'Прайс рабочий'!I513/'Экспорт руб'!$G$18</f>
        <v>2.1739130434782612</v>
      </c>
      <c r="G520" s="368">
        <f>E520/G18</f>
        <v>2.5691699604743086</v>
      </c>
      <c r="H520" s="830"/>
      <c r="I520" s="1"/>
      <c r="J520" s="1"/>
    </row>
    <row r="521" spans="1:10" ht="19.5" customHeight="1">
      <c r="A521" s="61"/>
      <c r="B521" s="62"/>
      <c r="C521" s="63"/>
      <c r="D521" s="64"/>
      <c r="E521" s="65"/>
      <c r="F521" s="369"/>
      <c r="G521" s="369"/>
      <c r="H521" s="10"/>
      <c r="I521" s="1"/>
      <c r="J521" s="1"/>
    </row>
    <row r="522" spans="1:10" ht="19.5" customHeight="1">
      <c r="A522" s="68" t="s">
        <v>338</v>
      </c>
      <c r="B522" s="69"/>
      <c r="C522" s="69"/>
      <c r="D522" s="70"/>
      <c r="E522" s="71"/>
      <c r="F522" s="370"/>
      <c r="G522" s="370"/>
      <c r="H522" s="5"/>
      <c r="I522" s="1"/>
      <c r="J522" s="1"/>
    </row>
    <row r="523" spans="1:10" ht="19.5" customHeight="1">
      <c r="A523" s="73" t="s">
        <v>339</v>
      </c>
      <c r="B523" s="74"/>
      <c r="C523" s="74"/>
      <c r="D523" s="73"/>
      <c r="E523" s="75"/>
      <c r="F523" s="371"/>
      <c r="G523" s="371"/>
      <c r="H523" s="5"/>
      <c r="I523" s="1"/>
      <c r="J523" s="1"/>
    </row>
    <row r="524" spans="1:10" ht="19.5" customHeight="1">
      <c r="A524" s="73" t="s">
        <v>340</v>
      </c>
      <c r="B524" s="74"/>
      <c r="C524" s="74"/>
      <c r="D524" s="73"/>
      <c r="E524" s="74"/>
      <c r="F524" s="372"/>
      <c r="G524" s="372"/>
      <c r="H524" s="5"/>
      <c r="I524" s="1"/>
      <c r="J524" s="1"/>
    </row>
    <row r="525" spans="1:10" ht="19.5" customHeight="1">
      <c r="A525" s="73" t="s">
        <v>341</v>
      </c>
      <c r="B525" s="74"/>
      <c r="C525" s="74"/>
      <c r="D525" s="73"/>
      <c r="E525" s="74"/>
      <c r="F525" s="372"/>
      <c r="G525" s="372"/>
      <c r="H525" s="5"/>
      <c r="I525" s="1"/>
      <c r="J525" s="1"/>
    </row>
    <row r="526" spans="1:10" ht="19.5" customHeight="1">
      <c r="A526" s="76" t="s">
        <v>342</v>
      </c>
      <c r="B526" s="77"/>
      <c r="C526" s="77"/>
      <c r="D526" s="76"/>
      <c r="E526" s="77"/>
      <c r="F526" s="373"/>
      <c r="G526" s="373"/>
      <c r="H526" s="5"/>
      <c r="I526" s="1"/>
      <c r="J526" s="1"/>
    </row>
    <row r="527" spans="1:10" ht="19.5" customHeight="1">
      <c r="A527" s="76" t="s">
        <v>343</v>
      </c>
      <c r="B527" s="77"/>
      <c r="C527" s="77"/>
      <c r="D527" s="76"/>
      <c r="E527" s="77"/>
      <c r="F527" s="373"/>
      <c r="G527" s="373"/>
      <c r="H527" s="1"/>
      <c r="I527" s="1"/>
      <c r="J527" s="1"/>
    </row>
    <row r="528" spans="1:10" ht="19.5" customHeight="1">
      <c r="A528" s="73"/>
      <c r="B528" s="74"/>
      <c r="C528" s="74"/>
      <c r="D528" s="73"/>
      <c r="E528" s="74"/>
      <c r="F528" s="372"/>
      <c r="G528" s="372"/>
      <c r="H528" s="1"/>
      <c r="I528" s="1"/>
      <c r="J528" s="1"/>
    </row>
    <row r="529" spans="1:10" ht="19.5" customHeight="1">
      <c r="A529" s="5"/>
      <c r="B529" s="2"/>
      <c r="C529" s="3"/>
      <c r="D529" s="10"/>
      <c r="E529" s="4"/>
      <c r="F529" s="358"/>
      <c r="G529" s="358"/>
      <c r="H529" s="5"/>
      <c r="I529" s="1"/>
      <c r="J529" s="1"/>
    </row>
    <row r="530" spans="1:10" ht="19.5" customHeight="1">
      <c r="A530" s="5"/>
      <c r="B530" s="2"/>
      <c r="C530" s="3"/>
      <c r="D530" s="10"/>
      <c r="E530" s="4"/>
      <c r="F530" s="358"/>
      <c r="G530" s="358"/>
      <c r="H530" s="5"/>
      <c r="I530" s="1"/>
      <c r="J530" s="1"/>
    </row>
    <row r="531" spans="1:10" ht="19.5" customHeight="1">
      <c r="A531" s="78" t="s">
        <v>344</v>
      </c>
      <c r="B531" s="2"/>
      <c r="C531" s="79" t="s">
        <v>345</v>
      </c>
      <c r="D531" s="10"/>
      <c r="E531" s="4"/>
      <c r="F531" s="358"/>
      <c r="G531" s="358"/>
      <c r="H531" s="1"/>
      <c r="I531" s="1"/>
      <c r="J531" s="1"/>
    </row>
    <row r="532" spans="1:10" ht="19.5" customHeight="1">
      <c r="A532" s="5"/>
      <c r="B532" s="2"/>
      <c r="C532" s="3"/>
      <c r="D532" s="10"/>
      <c r="E532" s="4"/>
      <c r="F532" s="358"/>
      <c r="G532" s="358"/>
      <c r="H532" s="5"/>
      <c r="I532" s="1"/>
      <c r="J532" s="1"/>
    </row>
    <row r="533" spans="1:10" ht="19.5" customHeight="1">
      <c r="A533" s="78" t="s">
        <v>346</v>
      </c>
      <c r="B533" s="2"/>
      <c r="C533" s="80" t="s">
        <v>347</v>
      </c>
      <c r="D533" s="10"/>
      <c r="E533" s="4"/>
      <c r="F533" s="358"/>
      <c r="G533" s="358"/>
      <c r="H533" s="1"/>
      <c r="I533" s="1"/>
      <c r="J533" s="1"/>
    </row>
    <row r="534" spans="1:10" ht="19.5" customHeight="1">
      <c r="A534" s="5"/>
      <c r="B534" s="2"/>
      <c r="C534" s="2"/>
      <c r="D534" s="10"/>
      <c r="E534" s="4"/>
      <c r="F534" s="358"/>
      <c r="G534" s="358"/>
      <c r="H534" s="1"/>
      <c r="I534" s="1"/>
      <c r="J534" s="1"/>
    </row>
    <row r="535" spans="1:10" ht="19.5" customHeight="1">
      <c r="A535" s="81" t="s">
        <v>348</v>
      </c>
      <c r="B535" s="2"/>
      <c r="C535" s="80" t="s">
        <v>349</v>
      </c>
      <c r="D535" s="10"/>
      <c r="E535" s="4"/>
      <c r="F535" s="358"/>
      <c r="G535" s="358"/>
      <c r="H535" s="1"/>
      <c r="I535" s="1"/>
      <c r="J535" s="1"/>
    </row>
    <row r="536" spans="1:10" ht="19.5" customHeight="1">
      <c r="A536" s="5"/>
      <c r="B536" s="2"/>
      <c r="C536" s="2"/>
      <c r="D536" s="10"/>
      <c r="E536" s="4"/>
      <c r="F536" s="358"/>
      <c r="G536" s="358"/>
      <c r="H536" s="1"/>
      <c r="I536" s="1"/>
      <c r="J536" s="1"/>
    </row>
    <row r="537" spans="1:10" ht="19.5" customHeight="1">
      <c r="A537" s="78"/>
      <c r="B537" s="2"/>
      <c r="C537" s="80"/>
      <c r="D537" s="10"/>
      <c r="E537" s="4"/>
      <c r="F537" s="358"/>
      <c r="G537" s="358"/>
      <c r="H537" s="1"/>
      <c r="I537" s="1"/>
      <c r="J537" s="1"/>
    </row>
    <row r="538" spans="1:10" ht="19.5" customHeight="1">
      <c r="A538" s="5"/>
      <c r="B538" s="2"/>
      <c r="C538" s="3"/>
      <c r="D538" s="10"/>
      <c r="E538" s="4"/>
      <c r="F538" s="358"/>
      <c r="G538" s="358"/>
      <c r="H538" s="5"/>
      <c r="I538" s="1"/>
      <c r="J538" s="1"/>
    </row>
    <row r="539" spans="1:10" ht="19.5" customHeight="1">
      <c r="A539" s="5"/>
      <c r="B539" s="2"/>
      <c r="C539" s="3"/>
      <c r="D539" s="10"/>
      <c r="E539" s="4"/>
      <c r="F539" s="358"/>
      <c r="G539" s="358"/>
      <c r="H539" s="5"/>
      <c r="I539" s="1"/>
      <c r="J539" s="1"/>
    </row>
    <row r="540" spans="1:10" ht="19.5" customHeight="1">
      <c r="A540" s="5"/>
      <c r="B540" s="2"/>
      <c r="C540" s="3"/>
      <c r="D540" s="10"/>
      <c r="E540" s="4"/>
      <c r="F540" s="358"/>
      <c r="G540" s="358"/>
      <c r="H540" s="5"/>
      <c r="I540" s="1"/>
      <c r="J540" s="1"/>
    </row>
    <row r="541" spans="1:10" ht="19.5" customHeight="1">
      <c r="A541" s="5"/>
      <c r="B541" s="2"/>
      <c r="C541" s="3"/>
      <c r="D541" s="10"/>
      <c r="E541" s="4"/>
      <c r="F541" s="358"/>
      <c r="G541" s="358"/>
      <c r="H541" s="5"/>
      <c r="I541" s="1"/>
      <c r="J541" s="1"/>
    </row>
    <row r="542" spans="1:10" ht="19.5" customHeight="1">
      <c r="A542" s="5"/>
      <c r="B542" s="2"/>
      <c r="C542" s="3"/>
      <c r="D542" s="10"/>
      <c r="E542" s="4"/>
      <c r="F542" s="358"/>
      <c r="G542" s="358"/>
      <c r="H542" s="5"/>
      <c r="I542" s="1"/>
      <c r="J542" s="1"/>
    </row>
    <row r="543" spans="1:10" ht="19.5" customHeight="1">
      <c r="A543" s="5"/>
      <c r="B543" s="2"/>
      <c r="C543" s="3"/>
      <c r="D543" s="10"/>
      <c r="E543" s="4"/>
      <c r="F543" s="358"/>
      <c r="G543" s="358"/>
      <c r="H543" s="5"/>
      <c r="I543" s="1"/>
      <c r="J543" s="1"/>
    </row>
    <row r="544" spans="1:10" ht="19.5" customHeight="1">
      <c r="A544" s="5"/>
      <c r="B544" s="2"/>
      <c r="C544" s="3"/>
      <c r="D544" s="10"/>
      <c r="E544" s="4"/>
      <c r="F544" s="358"/>
      <c r="G544" s="358"/>
      <c r="H544" s="5"/>
      <c r="I544" s="1"/>
      <c r="J544" s="1"/>
    </row>
    <row r="545" spans="1:10" ht="19.5" customHeight="1">
      <c r="A545" s="5"/>
      <c r="B545" s="2"/>
      <c r="C545" s="3"/>
      <c r="D545" s="10"/>
      <c r="E545" s="4"/>
      <c r="F545" s="358"/>
      <c r="G545" s="358"/>
      <c r="H545" s="5"/>
      <c r="I545" s="1"/>
      <c r="J545" s="1"/>
    </row>
    <row r="546" spans="1:10" ht="19.5" customHeight="1">
      <c r="A546" s="5"/>
      <c r="B546" s="2"/>
      <c r="C546" s="3"/>
      <c r="D546" s="10"/>
      <c r="E546" s="4"/>
      <c r="F546" s="358"/>
      <c r="G546" s="358"/>
      <c r="H546" s="5"/>
      <c r="I546" s="1"/>
      <c r="J546" s="1"/>
    </row>
    <row r="547" spans="1:10" ht="19.5" customHeight="1">
      <c r="A547" s="5"/>
      <c r="B547" s="2"/>
      <c r="C547" s="3"/>
      <c r="D547" s="10"/>
      <c r="E547" s="4"/>
      <c r="F547" s="358"/>
      <c r="G547" s="358"/>
      <c r="H547" s="5"/>
      <c r="I547" s="1"/>
      <c r="J547" s="1"/>
    </row>
    <row r="548" spans="1:10" ht="19.5" customHeight="1">
      <c r="A548" s="5"/>
      <c r="B548" s="2"/>
      <c r="C548" s="3"/>
      <c r="D548" s="10"/>
      <c r="E548" s="4"/>
      <c r="F548" s="358"/>
      <c r="G548" s="358"/>
      <c r="H548" s="5"/>
      <c r="I548" s="1"/>
      <c r="J548" s="1"/>
    </row>
    <row r="549" spans="1:10" ht="19.5" customHeight="1">
      <c r="A549" s="5"/>
      <c r="B549" s="2"/>
      <c r="C549" s="3"/>
      <c r="D549" s="10"/>
      <c r="E549" s="4"/>
      <c r="F549" s="358"/>
      <c r="G549" s="358"/>
      <c r="H549" s="5"/>
      <c r="I549" s="1"/>
      <c r="J549" s="1"/>
    </row>
    <row r="550" spans="1:10" ht="19.5" customHeight="1">
      <c r="A550" s="5"/>
      <c r="B550" s="2"/>
      <c r="C550" s="3"/>
      <c r="D550" s="10"/>
      <c r="E550" s="4"/>
      <c r="F550" s="358"/>
      <c r="G550" s="358"/>
      <c r="H550" s="5"/>
      <c r="I550" s="1"/>
      <c r="J550" s="1"/>
    </row>
    <row r="551" spans="1:10" ht="19.5" customHeight="1">
      <c r="A551" s="5"/>
      <c r="B551" s="2"/>
      <c r="C551" s="3"/>
      <c r="D551" s="10"/>
      <c r="E551" s="4"/>
      <c r="F551" s="358"/>
      <c r="G551" s="358"/>
      <c r="H551" s="5"/>
      <c r="I551" s="1"/>
      <c r="J551" s="1"/>
    </row>
    <row r="552" spans="1:10" ht="19.5" customHeight="1">
      <c r="A552" s="5"/>
      <c r="B552" s="2"/>
      <c r="C552" s="3"/>
      <c r="D552" s="10"/>
      <c r="E552" s="4"/>
      <c r="F552" s="358"/>
      <c r="G552" s="358"/>
      <c r="H552" s="5"/>
      <c r="I552" s="1"/>
      <c r="J552" s="1"/>
    </row>
    <row r="553" spans="1:10" ht="19.5" customHeight="1">
      <c r="A553" s="5"/>
      <c r="B553" s="2"/>
      <c r="C553" s="3"/>
      <c r="D553" s="10"/>
      <c r="E553" s="4"/>
      <c r="F553" s="358"/>
      <c r="G553" s="358"/>
      <c r="H553" s="5"/>
      <c r="I553" s="1"/>
      <c r="J553" s="1"/>
    </row>
    <row r="554" spans="1:10" ht="19.5" customHeight="1">
      <c r="A554" s="5"/>
      <c r="B554" s="2"/>
      <c r="C554" s="3"/>
      <c r="D554" s="10"/>
      <c r="E554" s="4"/>
      <c r="F554" s="358"/>
      <c r="G554" s="358"/>
      <c r="H554" s="5"/>
      <c r="I554" s="1"/>
      <c r="J554" s="1"/>
    </row>
    <row r="555" spans="1:10" ht="19.5" customHeight="1">
      <c r="A555" s="5"/>
      <c r="B555" s="2"/>
      <c r="C555" s="3"/>
      <c r="D555" s="10"/>
      <c r="E555" s="4"/>
      <c r="F555" s="358"/>
      <c r="G555" s="358"/>
      <c r="H555" s="5"/>
      <c r="I555" s="1"/>
      <c r="J555" s="1"/>
    </row>
    <row r="556" spans="1:10" ht="19.5" customHeight="1">
      <c r="A556" s="5"/>
      <c r="B556" s="2"/>
      <c r="C556" s="3"/>
      <c r="D556" s="10"/>
      <c r="E556" s="4"/>
      <c r="F556" s="358"/>
      <c r="G556" s="358"/>
      <c r="H556" s="5"/>
      <c r="I556" s="1"/>
      <c r="J556" s="1"/>
    </row>
    <row r="557" spans="1:10" ht="19.5" customHeight="1">
      <c r="A557" s="5"/>
      <c r="B557" s="2"/>
      <c r="C557" s="3"/>
      <c r="D557" s="10"/>
      <c r="E557" s="4"/>
      <c r="F557" s="358"/>
      <c r="G557" s="358"/>
      <c r="H557" s="5"/>
      <c r="I557" s="1"/>
      <c r="J557" s="1"/>
    </row>
    <row r="558" spans="1:10" ht="19.5" customHeight="1">
      <c r="A558" s="5"/>
      <c r="B558" s="2"/>
      <c r="C558" s="3"/>
      <c r="D558" s="10"/>
      <c r="E558" s="4"/>
      <c r="F558" s="358"/>
      <c r="G558" s="358"/>
      <c r="H558" s="5"/>
      <c r="I558" s="1"/>
      <c r="J558" s="1"/>
    </row>
    <row r="559" spans="1:10" ht="19.5" customHeight="1">
      <c r="A559" s="5"/>
      <c r="B559" s="2"/>
      <c r="C559" s="3"/>
      <c r="D559" s="10"/>
      <c r="E559" s="4"/>
      <c r="F559" s="358"/>
      <c r="G559" s="358"/>
      <c r="H559" s="5"/>
      <c r="I559" s="1"/>
      <c r="J559" s="1"/>
    </row>
    <row r="560" spans="1:10" ht="19.5" customHeight="1">
      <c r="A560" s="5"/>
      <c r="B560" s="2"/>
      <c r="C560" s="3"/>
      <c r="D560" s="10"/>
      <c r="E560" s="4"/>
      <c r="F560" s="358"/>
      <c r="G560" s="358"/>
      <c r="H560" s="5"/>
      <c r="I560" s="1"/>
      <c r="J560" s="1"/>
    </row>
    <row r="561" spans="1:10" ht="19.5" customHeight="1">
      <c r="A561" s="5"/>
      <c r="B561" s="2"/>
      <c r="C561" s="3"/>
      <c r="D561" s="10"/>
      <c r="E561" s="4"/>
      <c r="F561" s="358"/>
      <c r="G561" s="358"/>
      <c r="H561" s="5"/>
      <c r="I561" s="1"/>
      <c r="J561" s="1"/>
    </row>
    <row r="562" spans="1:10" ht="19.5" customHeight="1">
      <c r="A562" s="5"/>
      <c r="B562" s="2"/>
      <c r="C562" s="3"/>
      <c r="D562" s="10"/>
      <c r="E562" s="4"/>
      <c r="F562" s="358"/>
      <c r="G562" s="358"/>
      <c r="H562" s="5"/>
      <c r="I562" s="1"/>
      <c r="J562" s="1"/>
    </row>
    <row r="563" spans="1:10" ht="19.5" customHeight="1">
      <c r="A563" s="5"/>
      <c r="B563" s="2"/>
      <c r="C563" s="3"/>
      <c r="D563" s="10"/>
      <c r="E563" s="4"/>
      <c r="F563" s="358"/>
      <c r="G563" s="358"/>
      <c r="H563" s="5"/>
      <c r="I563" s="1"/>
      <c r="J563" s="1"/>
    </row>
    <row r="564" spans="1:10" ht="19.5" customHeight="1">
      <c r="A564" s="5"/>
      <c r="B564" s="2"/>
      <c r="C564" s="3"/>
      <c r="D564" s="10"/>
      <c r="E564" s="4"/>
      <c r="F564" s="358"/>
      <c r="G564" s="358"/>
      <c r="H564" s="5"/>
      <c r="I564" s="1"/>
      <c r="J564" s="1"/>
    </row>
    <row r="565" spans="1:10" ht="19.5" customHeight="1">
      <c r="A565" s="5"/>
      <c r="B565" s="2"/>
      <c r="C565" s="3"/>
      <c r="D565" s="10"/>
      <c r="E565" s="4"/>
      <c r="F565" s="358"/>
      <c r="G565" s="358"/>
      <c r="H565" s="5"/>
      <c r="I565" s="1"/>
      <c r="J565" s="1"/>
    </row>
    <row r="566" spans="1:10" ht="19.5" customHeight="1">
      <c r="A566" s="5"/>
      <c r="B566" s="2"/>
      <c r="C566" s="3"/>
      <c r="D566" s="10"/>
      <c r="E566" s="4"/>
      <c r="F566" s="358"/>
      <c r="G566" s="358"/>
      <c r="H566" s="5"/>
      <c r="I566" s="1"/>
      <c r="J566" s="1"/>
    </row>
    <row r="567" spans="1:10" ht="19.5" customHeight="1">
      <c r="A567" s="5"/>
      <c r="B567" s="2"/>
      <c r="C567" s="3"/>
      <c r="D567" s="10"/>
      <c r="E567" s="4"/>
      <c r="F567" s="358"/>
      <c r="G567" s="358"/>
      <c r="H567" s="5"/>
      <c r="I567" s="1"/>
      <c r="J567" s="1"/>
    </row>
    <row r="568" spans="1:10" ht="19.5" customHeight="1">
      <c r="A568" s="5"/>
      <c r="B568" s="2"/>
      <c r="C568" s="3"/>
      <c r="D568" s="10"/>
      <c r="E568" s="4"/>
      <c r="F568" s="358"/>
      <c r="G568" s="358"/>
      <c r="H568" s="5"/>
      <c r="I568" s="1"/>
      <c r="J568" s="1"/>
    </row>
    <row r="569" spans="1:10" ht="19.5" customHeight="1">
      <c r="A569" s="5"/>
      <c r="B569" s="2"/>
      <c r="C569" s="3"/>
      <c r="D569" s="10"/>
      <c r="E569" s="4"/>
      <c r="F569" s="358"/>
      <c r="G569" s="358"/>
      <c r="H569" s="5"/>
      <c r="I569" s="1"/>
      <c r="J569" s="1"/>
    </row>
    <row r="570" spans="1:10" ht="19.5" customHeight="1">
      <c r="A570" s="5"/>
      <c r="B570" s="2"/>
      <c r="C570" s="3"/>
      <c r="D570" s="10"/>
      <c r="E570" s="4"/>
      <c r="F570" s="358"/>
      <c r="G570" s="358"/>
      <c r="H570" s="5"/>
      <c r="I570" s="1"/>
      <c r="J570" s="1"/>
    </row>
    <row r="571" spans="1:10" ht="19.5" customHeight="1">
      <c r="A571" s="5"/>
      <c r="B571" s="2"/>
      <c r="C571" s="3"/>
      <c r="D571" s="10"/>
      <c r="E571" s="4"/>
      <c r="F571" s="358"/>
      <c r="G571" s="358"/>
      <c r="H571" s="5"/>
      <c r="I571" s="1"/>
      <c r="J571" s="1"/>
    </row>
    <row r="572" spans="1:10" ht="19.5" customHeight="1">
      <c r="A572" s="5"/>
      <c r="B572" s="2"/>
      <c r="C572" s="3"/>
      <c r="D572" s="10"/>
      <c r="E572" s="4"/>
      <c r="F572" s="358"/>
      <c r="G572" s="358"/>
      <c r="H572" s="5"/>
      <c r="I572" s="1"/>
      <c r="J572" s="1"/>
    </row>
    <row r="573" spans="1:10" ht="19.5" customHeight="1">
      <c r="A573" s="5"/>
      <c r="B573" s="2"/>
      <c r="C573" s="3"/>
      <c r="D573" s="10"/>
      <c r="E573" s="4"/>
      <c r="F573" s="358"/>
      <c r="G573" s="358"/>
      <c r="H573" s="5"/>
      <c r="I573" s="1"/>
      <c r="J573" s="1"/>
    </row>
    <row r="574" spans="1:10" ht="19.5" customHeight="1">
      <c r="A574" s="5"/>
      <c r="B574" s="2"/>
      <c r="C574" s="3"/>
      <c r="D574" s="10"/>
      <c r="E574" s="4"/>
      <c r="F574" s="358"/>
      <c r="G574" s="358"/>
      <c r="H574" s="5"/>
      <c r="I574" s="1"/>
      <c r="J574" s="1"/>
    </row>
    <row r="575" spans="1:10" ht="19.5" customHeight="1">
      <c r="A575" s="5"/>
      <c r="B575" s="2"/>
      <c r="C575" s="3"/>
      <c r="D575" s="10"/>
      <c r="E575" s="4"/>
      <c r="F575" s="358"/>
      <c r="G575" s="358"/>
      <c r="H575" s="5"/>
      <c r="I575" s="1"/>
      <c r="J575" s="1"/>
    </row>
    <row r="576" spans="1:10" ht="19.5" customHeight="1">
      <c r="A576" s="5"/>
      <c r="B576" s="2"/>
      <c r="C576" s="3"/>
      <c r="D576" s="10"/>
      <c r="E576" s="4"/>
      <c r="F576" s="358"/>
      <c r="G576" s="358"/>
      <c r="H576" s="5"/>
      <c r="I576" s="1"/>
      <c r="J576" s="1"/>
    </row>
    <row r="577" spans="1:10" ht="19.5" customHeight="1">
      <c r="A577" s="5"/>
      <c r="B577" s="2"/>
      <c r="C577" s="3"/>
      <c r="D577" s="10"/>
      <c r="E577" s="4"/>
      <c r="F577" s="358"/>
      <c r="G577" s="358"/>
      <c r="H577" s="5"/>
      <c r="I577" s="1"/>
      <c r="J577" s="1"/>
    </row>
    <row r="578" spans="1:10" ht="19.5" customHeight="1">
      <c r="A578" s="5"/>
      <c r="B578" s="2"/>
      <c r="C578" s="3"/>
      <c r="D578" s="10"/>
      <c r="E578" s="4"/>
      <c r="F578" s="358"/>
      <c r="G578" s="358"/>
      <c r="H578" s="5"/>
      <c r="I578" s="1"/>
      <c r="J578" s="1"/>
    </row>
    <row r="579" spans="1:10" ht="19.5" customHeight="1">
      <c r="A579" s="5"/>
      <c r="B579" s="2"/>
      <c r="C579" s="3"/>
      <c r="D579" s="10"/>
      <c r="E579" s="4"/>
      <c r="F579" s="358"/>
      <c r="G579" s="358"/>
      <c r="H579" s="5"/>
      <c r="I579" s="1"/>
      <c r="J579" s="1"/>
    </row>
    <row r="580" spans="1:10" ht="19.5" customHeight="1">
      <c r="A580" s="5"/>
      <c r="B580" s="2"/>
      <c r="C580" s="3"/>
      <c r="D580" s="10"/>
      <c r="E580" s="4"/>
      <c r="F580" s="358"/>
      <c r="G580" s="358"/>
      <c r="H580" s="5"/>
      <c r="I580" s="1"/>
      <c r="J580" s="1"/>
    </row>
    <row r="581" spans="1:10" ht="19.5" customHeight="1">
      <c r="A581" s="5"/>
      <c r="B581" s="2"/>
      <c r="C581" s="3"/>
      <c r="D581" s="10"/>
      <c r="E581" s="4"/>
      <c r="F581" s="358"/>
      <c r="G581" s="358"/>
      <c r="H581" s="5"/>
      <c r="I581" s="1"/>
      <c r="J581" s="1"/>
    </row>
    <row r="582" spans="1:10" ht="19.5" customHeight="1">
      <c r="A582" s="5"/>
      <c r="B582" s="2"/>
      <c r="C582" s="3"/>
      <c r="D582" s="10"/>
      <c r="E582" s="4"/>
      <c r="F582" s="358"/>
      <c r="G582" s="358"/>
      <c r="H582" s="5"/>
      <c r="I582" s="1"/>
      <c r="J582" s="1"/>
    </row>
    <row r="583" spans="1:10" ht="19.5" customHeight="1">
      <c r="A583" s="5"/>
      <c r="B583" s="2"/>
      <c r="C583" s="3"/>
      <c r="D583" s="10"/>
      <c r="E583" s="4"/>
      <c r="F583" s="358"/>
      <c r="G583" s="358"/>
      <c r="H583" s="5"/>
      <c r="I583" s="1"/>
      <c r="J583" s="1"/>
    </row>
    <row r="584" spans="1:10" ht="19.5" customHeight="1">
      <c r="A584" s="5"/>
      <c r="B584" s="2"/>
      <c r="C584" s="3"/>
      <c r="D584" s="10"/>
      <c r="E584" s="4"/>
      <c r="F584" s="358"/>
      <c r="G584" s="358"/>
      <c r="H584" s="5"/>
      <c r="I584" s="1"/>
      <c r="J584" s="1"/>
    </row>
    <row r="585" spans="1:10" ht="19.5" customHeight="1">
      <c r="A585" s="5"/>
      <c r="B585" s="2"/>
      <c r="C585" s="3"/>
      <c r="D585" s="10"/>
      <c r="E585" s="4"/>
      <c r="F585" s="358"/>
      <c r="G585" s="358"/>
      <c r="H585" s="5"/>
      <c r="I585" s="1"/>
      <c r="J585" s="1"/>
    </row>
    <row r="586" spans="1:10" ht="19.5" customHeight="1">
      <c r="A586" s="5"/>
      <c r="B586" s="2"/>
      <c r="C586" s="3"/>
      <c r="D586" s="10"/>
      <c r="E586" s="4"/>
      <c r="F586" s="358"/>
      <c r="G586" s="358"/>
      <c r="H586" s="5"/>
      <c r="I586" s="1"/>
      <c r="J586" s="1"/>
    </row>
    <row r="587" spans="1:10" ht="19.5" customHeight="1">
      <c r="A587" s="5"/>
      <c r="B587" s="2"/>
      <c r="C587" s="3"/>
      <c r="D587" s="10"/>
      <c r="E587" s="4"/>
      <c r="F587" s="358"/>
      <c r="G587" s="358"/>
      <c r="H587" s="5"/>
      <c r="I587" s="1"/>
      <c r="J587" s="1"/>
    </row>
    <row r="588" spans="1:10" ht="19.5" customHeight="1">
      <c r="A588" s="5"/>
      <c r="B588" s="2"/>
      <c r="C588" s="3"/>
      <c r="D588" s="10"/>
      <c r="E588" s="4"/>
      <c r="F588" s="358"/>
      <c r="G588" s="358"/>
      <c r="H588" s="5"/>
      <c r="I588" s="1"/>
      <c r="J588" s="1"/>
    </row>
    <row r="589" spans="1:10" ht="19.5" customHeight="1">
      <c r="A589" s="5"/>
      <c r="B589" s="2"/>
      <c r="C589" s="3"/>
      <c r="D589" s="10"/>
      <c r="E589" s="4"/>
      <c r="F589" s="358"/>
      <c r="G589" s="358"/>
      <c r="H589" s="5"/>
      <c r="I589" s="1"/>
      <c r="J589" s="1"/>
    </row>
    <row r="590" spans="1:10" ht="19.5" customHeight="1">
      <c r="A590" s="5"/>
      <c r="B590" s="2"/>
      <c r="C590" s="3"/>
      <c r="D590" s="10"/>
      <c r="E590" s="4"/>
      <c r="F590" s="358"/>
      <c r="G590" s="358"/>
      <c r="H590" s="5"/>
      <c r="I590" s="1"/>
      <c r="J590" s="1"/>
    </row>
    <row r="591" spans="1:10" ht="19.5" customHeight="1">
      <c r="A591" s="5"/>
      <c r="B591" s="2"/>
      <c r="C591" s="3"/>
      <c r="D591" s="10"/>
      <c r="E591" s="4"/>
      <c r="F591" s="358"/>
      <c r="G591" s="358"/>
      <c r="H591" s="5"/>
      <c r="I591" s="1"/>
      <c r="J591" s="1"/>
    </row>
    <row r="592" spans="1:10" ht="19.5" customHeight="1">
      <c r="A592" s="5"/>
      <c r="B592" s="2"/>
      <c r="C592" s="3"/>
      <c r="D592" s="10"/>
      <c r="E592" s="4"/>
      <c r="F592" s="358"/>
      <c r="G592" s="358"/>
      <c r="H592" s="5"/>
      <c r="I592" s="1"/>
      <c r="J592" s="1"/>
    </row>
    <row r="593" spans="1:10" ht="19.5" customHeight="1">
      <c r="A593" s="5"/>
      <c r="B593" s="2"/>
      <c r="C593" s="3"/>
      <c r="D593" s="10"/>
      <c r="E593" s="4"/>
      <c r="F593" s="358"/>
      <c r="G593" s="358"/>
      <c r="H593" s="5"/>
      <c r="I593" s="1"/>
      <c r="J593" s="1"/>
    </row>
    <row r="594" spans="1:10" ht="19.5" customHeight="1">
      <c r="A594" s="5"/>
      <c r="B594" s="2"/>
      <c r="C594" s="3"/>
      <c r="D594" s="10"/>
      <c r="E594" s="4"/>
      <c r="F594" s="358"/>
      <c r="G594" s="358"/>
      <c r="H594" s="5"/>
      <c r="I594" s="1"/>
      <c r="J594" s="1"/>
    </row>
    <row r="595" spans="1:10" ht="19.5" customHeight="1">
      <c r="A595" s="5"/>
      <c r="B595" s="2"/>
      <c r="C595" s="3"/>
      <c r="D595" s="10"/>
      <c r="E595" s="4"/>
      <c r="F595" s="358"/>
      <c r="G595" s="358"/>
      <c r="H595" s="5"/>
      <c r="I595" s="1"/>
      <c r="J595" s="1"/>
    </row>
    <row r="596" spans="1:10" ht="19.5" customHeight="1">
      <c r="A596" s="5"/>
      <c r="B596" s="2"/>
      <c r="C596" s="3"/>
      <c r="D596" s="10"/>
      <c r="E596" s="4"/>
      <c r="F596" s="358"/>
      <c r="G596" s="358"/>
      <c r="H596" s="5"/>
      <c r="I596" s="1"/>
      <c r="J596" s="1"/>
    </row>
    <row r="597" spans="1:10" ht="19.5" customHeight="1">
      <c r="A597" s="5"/>
      <c r="B597" s="2"/>
      <c r="C597" s="3"/>
      <c r="D597" s="10"/>
      <c r="E597" s="4"/>
      <c r="F597" s="358"/>
      <c r="G597" s="358"/>
      <c r="H597" s="5"/>
      <c r="I597" s="1"/>
      <c r="J597" s="1"/>
    </row>
    <row r="598" spans="1:10" ht="19.5" customHeight="1">
      <c r="A598" s="5"/>
      <c r="B598" s="2"/>
      <c r="C598" s="3"/>
      <c r="D598" s="10"/>
      <c r="E598" s="4"/>
      <c r="F598" s="358"/>
      <c r="G598" s="358"/>
      <c r="H598" s="5"/>
      <c r="I598" s="1"/>
      <c r="J598" s="1"/>
    </row>
    <row r="599" spans="1:10" ht="19.5" customHeight="1">
      <c r="A599" s="5"/>
      <c r="B599" s="2"/>
      <c r="C599" s="3"/>
      <c r="D599" s="10"/>
      <c r="E599" s="4"/>
      <c r="F599" s="358"/>
      <c r="G599" s="358"/>
      <c r="H599" s="5"/>
      <c r="I599" s="1"/>
      <c r="J599" s="1"/>
    </row>
    <row r="600" spans="1:10" ht="19.5" customHeight="1">
      <c r="A600" s="5"/>
      <c r="B600" s="2"/>
      <c r="C600" s="3"/>
      <c r="D600" s="10"/>
      <c r="E600" s="4"/>
      <c r="F600" s="358"/>
      <c r="G600" s="358"/>
      <c r="H600" s="5"/>
      <c r="I600" s="1"/>
      <c r="J600" s="1"/>
    </row>
    <row r="601" spans="1:10" ht="19.5" customHeight="1">
      <c r="A601" s="5"/>
      <c r="B601" s="2"/>
      <c r="C601" s="3"/>
      <c r="D601" s="10"/>
      <c r="E601" s="4"/>
      <c r="F601" s="358"/>
      <c r="G601" s="358"/>
      <c r="H601" s="5"/>
      <c r="I601" s="1"/>
      <c r="J601" s="1"/>
    </row>
    <row r="602" spans="1:10" ht="19.5" customHeight="1">
      <c r="A602" s="5"/>
      <c r="B602" s="2"/>
      <c r="C602" s="3"/>
      <c r="D602" s="10"/>
      <c r="E602" s="4"/>
      <c r="F602" s="358"/>
      <c r="G602" s="358"/>
      <c r="H602" s="5"/>
      <c r="I602" s="1"/>
      <c r="J602" s="1"/>
    </row>
    <row r="603" spans="1:10" ht="19.5" customHeight="1">
      <c r="A603" s="5"/>
      <c r="B603" s="2"/>
      <c r="C603" s="3"/>
      <c r="D603" s="10"/>
      <c r="E603" s="4"/>
      <c r="F603" s="358"/>
      <c r="G603" s="358"/>
      <c r="H603" s="5"/>
      <c r="I603" s="1"/>
      <c r="J603" s="1"/>
    </row>
    <row r="604" spans="1:10" ht="19.5" customHeight="1">
      <c r="A604" s="5"/>
      <c r="B604" s="2"/>
      <c r="C604" s="3"/>
      <c r="D604" s="10"/>
      <c r="E604" s="4"/>
      <c r="F604" s="358"/>
      <c r="G604" s="358"/>
      <c r="H604" s="5"/>
      <c r="I604" s="1"/>
      <c r="J604" s="1"/>
    </row>
    <row r="605" spans="1:10" ht="19.5" customHeight="1">
      <c r="A605" s="5"/>
      <c r="B605" s="2"/>
      <c r="C605" s="3"/>
      <c r="D605" s="10"/>
      <c r="E605" s="4"/>
      <c r="F605" s="358"/>
      <c r="G605" s="358"/>
      <c r="H605" s="5"/>
      <c r="I605" s="1"/>
      <c r="J605" s="1"/>
    </row>
    <row r="606" spans="1:10" ht="19.5" customHeight="1">
      <c r="A606" s="5"/>
      <c r="B606" s="2"/>
      <c r="C606" s="3"/>
      <c r="D606" s="10"/>
      <c r="E606" s="4"/>
      <c r="F606" s="358"/>
      <c r="G606" s="358"/>
      <c r="H606" s="5"/>
      <c r="I606" s="1"/>
      <c r="J606" s="1"/>
    </row>
    <row r="607" spans="1:10" ht="19.5" customHeight="1">
      <c r="A607" s="5"/>
      <c r="B607" s="2"/>
      <c r="C607" s="3"/>
      <c r="D607" s="10"/>
      <c r="E607" s="4"/>
      <c r="F607" s="358"/>
      <c r="G607" s="358"/>
      <c r="H607" s="5"/>
      <c r="I607" s="1"/>
      <c r="J607" s="1"/>
    </row>
    <row r="608" spans="1:10" ht="19.5" customHeight="1">
      <c r="A608" s="5"/>
      <c r="B608" s="2"/>
      <c r="C608" s="3"/>
      <c r="D608" s="10"/>
      <c r="E608" s="4"/>
      <c r="F608" s="358"/>
      <c r="G608" s="358"/>
      <c r="H608" s="5"/>
      <c r="I608" s="1"/>
      <c r="J608" s="1"/>
    </row>
    <row r="609" spans="1:10" ht="19.5" customHeight="1">
      <c r="A609" s="5"/>
      <c r="B609" s="2"/>
      <c r="C609" s="3"/>
      <c r="D609" s="10"/>
      <c r="E609" s="4"/>
      <c r="F609" s="358"/>
      <c r="G609" s="358"/>
      <c r="H609" s="5"/>
      <c r="I609" s="1"/>
      <c r="J609" s="1"/>
    </row>
    <row r="610" spans="1:10" ht="19.5" customHeight="1">
      <c r="A610" s="5"/>
      <c r="B610" s="2"/>
      <c r="C610" s="3"/>
      <c r="D610" s="10"/>
      <c r="E610" s="4"/>
      <c r="F610" s="358"/>
      <c r="G610" s="358"/>
      <c r="H610" s="5"/>
      <c r="I610" s="1"/>
      <c r="J610" s="1"/>
    </row>
    <row r="611" spans="1:10" ht="19.5" customHeight="1">
      <c r="A611" s="5"/>
      <c r="B611" s="2"/>
      <c r="C611" s="3"/>
      <c r="D611" s="10"/>
      <c r="E611" s="4"/>
      <c r="F611" s="358"/>
      <c r="G611" s="358"/>
      <c r="H611" s="5"/>
      <c r="I611" s="1"/>
      <c r="J611" s="1"/>
    </row>
    <row r="612" spans="1:10" ht="19.5" customHeight="1">
      <c r="A612" s="5"/>
      <c r="B612" s="2"/>
      <c r="C612" s="3"/>
      <c r="D612" s="10"/>
      <c r="E612" s="4"/>
      <c r="F612" s="358"/>
      <c r="G612" s="358"/>
      <c r="H612" s="5"/>
      <c r="I612" s="1"/>
      <c r="J612" s="1"/>
    </row>
    <row r="613" spans="1:10" ht="19.5" customHeight="1">
      <c r="A613" s="5"/>
      <c r="B613" s="2"/>
      <c r="C613" s="3"/>
      <c r="D613" s="10"/>
      <c r="E613" s="4"/>
      <c r="F613" s="358"/>
      <c r="G613" s="358"/>
      <c r="H613" s="5"/>
      <c r="I613" s="1"/>
      <c r="J613" s="1"/>
    </row>
    <row r="614" spans="1:10" ht="19.5" customHeight="1">
      <c r="A614" s="5"/>
      <c r="B614" s="2"/>
      <c r="C614" s="3"/>
      <c r="D614" s="10"/>
      <c r="E614" s="4"/>
      <c r="F614" s="358"/>
      <c r="G614" s="358"/>
      <c r="H614" s="5"/>
      <c r="I614" s="1"/>
      <c r="J614" s="1"/>
    </row>
    <row r="615" spans="1:10" ht="19.5" customHeight="1">
      <c r="A615" s="5"/>
      <c r="B615" s="2"/>
      <c r="C615" s="3"/>
      <c r="D615" s="10"/>
      <c r="E615" s="4"/>
      <c r="F615" s="358"/>
      <c r="G615" s="358"/>
      <c r="H615" s="5"/>
      <c r="I615" s="1"/>
      <c r="J615" s="1"/>
    </row>
    <row r="616" spans="1:10" ht="19.5" customHeight="1">
      <c r="A616" s="5"/>
      <c r="B616" s="2"/>
      <c r="C616" s="3"/>
      <c r="D616" s="10"/>
      <c r="E616" s="4"/>
      <c r="F616" s="358"/>
      <c r="G616" s="358"/>
      <c r="H616" s="5"/>
      <c r="I616" s="1"/>
      <c r="J616" s="1"/>
    </row>
    <row r="617" spans="1:10" ht="19.5" customHeight="1">
      <c r="A617" s="5"/>
      <c r="B617" s="2"/>
      <c r="C617" s="3"/>
      <c r="D617" s="10"/>
      <c r="E617" s="4"/>
      <c r="F617" s="358"/>
      <c r="G617" s="358"/>
      <c r="H617" s="5"/>
      <c r="I617" s="1"/>
      <c r="J617" s="1"/>
    </row>
    <row r="618" spans="1:10" ht="19.5" customHeight="1">
      <c r="A618" s="5"/>
      <c r="B618" s="2"/>
      <c r="C618" s="3"/>
      <c r="D618" s="10"/>
      <c r="E618" s="4"/>
      <c r="F618" s="358"/>
      <c r="G618" s="358"/>
      <c r="H618" s="5"/>
      <c r="I618" s="1"/>
      <c r="J618" s="1"/>
    </row>
    <row r="619" spans="1:10" ht="19.5" customHeight="1">
      <c r="A619" s="5"/>
      <c r="B619" s="2"/>
      <c r="C619" s="3"/>
      <c r="D619" s="10"/>
      <c r="E619" s="4"/>
      <c r="F619" s="358"/>
      <c r="G619" s="358"/>
      <c r="H619" s="5"/>
      <c r="I619" s="1"/>
      <c r="J619" s="1"/>
    </row>
    <row r="620" spans="1:10" ht="19.5" customHeight="1">
      <c r="A620" s="5"/>
      <c r="B620" s="2"/>
      <c r="C620" s="3"/>
      <c r="D620" s="10"/>
      <c r="E620" s="4"/>
      <c r="F620" s="358"/>
      <c r="G620" s="358"/>
      <c r="H620" s="5"/>
      <c r="I620" s="1"/>
      <c r="J620" s="1"/>
    </row>
    <row r="621" spans="1:10" ht="19.5" customHeight="1">
      <c r="A621" s="5"/>
      <c r="B621" s="2"/>
      <c r="C621" s="3"/>
      <c r="D621" s="10"/>
      <c r="E621" s="4"/>
      <c r="F621" s="358"/>
      <c r="G621" s="358"/>
      <c r="H621" s="5"/>
      <c r="I621" s="1"/>
      <c r="J621" s="1"/>
    </row>
    <row r="622" spans="1:10" ht="19.5" customHeight="1">
      <c r="A622" s="5"/>
      <c r="B622" s="2"/>
      <c r="C622" s="3"/>
      <c r="D622" s="10"/>
      <c r="E622" s="4"/>
      <c r="F622" s="358"/>
      <c r="G622" s="358"/>
      <c r="H622" s="5"/>
      <c r="I622" s="1"/>
      <c r="J622" s="1"/>
    </row>
    <row r="623" spans="1:10" ht="19.5" customHeight="1">
      <c r="A623" s="5"/>
      <c r="B623" s="2"/>
      <c r="C623" s="3"/>
      <c r="D623" s="10"/>
      <c r="E623" s="4"/>
      <c r="F623" s="358"/>
      <c r="G623" s="358"/>
      <c r="H623" s="5"/>
      <c r="I623" s="1"/>
      <c r="J623" s="1"/>
    </row>
    <row r="624" spans="1:10" ht="19.5" customHeight="1">
      <c r="A624" s="5"/>
      <c r="B624" s="2"/>
      <c r="C624" s="3"/>
      <c r="D624" s="10"/>
      <c r="E624" s="4"/>
      <c r="F624" s="358"/>
      <c r="G624" s="358"/>
      <c r="H624" s="5"/>
      <c r="I624" s="1"/>
      <c r="J624" s="1"/>
    </row>
    <row r="625" spans="1:10" ht="19.5" customHeight="1">
      <c r="A625" s="5"/>
      <c r="B625" s="2"/>
      <c r="C625" s="3"/>
      <c r="D625" s="10"/>
      <c r="E625" s="4"/>
      <c r="F625" s="358"/>
      <c r="G625" s="358"/>
      <c r="H625" s="5"/>
      <c r="I625" s="1"/>
      <c r="J625" s="1"/>
    </row>
    <row r="626" spans="1:10" ht="19.5" customHeight="1">
      <c r="A626" s="5"/>
      <c r="B626" s="2"/>
      <c r="C626" s="3"/>
      <c r="D626" s="10"/>
      <c r="E626" s="4"/>
      <c r="F626" s="358"/>
      <c r="G626" s="358"/>
      <c r="H626" s="5"/>
      <c r="I626" s="1"/>
      <c r="J626" s="1"/>
    </row>
    <row r="627" spans="1:10" ht="19.5" customHeight="1">
      <c r="A627" s="5"/>
      <c r="B627" s="2"/>
      <c r="C627" s="3"/>
      <c r="D627" s="10"/>
      <c r="E627" s="4"/>
      <c r="F627" s="358"/>
      <c r="G627" s="358"/>
      <c r="H627" s="5"/>
      <c r="I627" s="1"/>
      <c r="J627" s="1"/>
    </row>
    <row r="628" spans="1:10" ht="19.5" customHeight="1">
      <c r="A628" s="5"/>
      <c r="B628" s="2"/>
      <c r="C628" s="3"/>
      <c r="D628" s="10"/>
      <c r="E628" s="4"/>
      <c r="F628" s="358"/>
      <c r="G628" s="358"/>
      <c r="H628" s="5"/>
      <c r="I628" s="1"/>
      <c r="J628" s="1"/>
    </row>
    <row r="629" spans="1:10" ht="19.5" customHeight="1">
      <c r="A629" s="5"/>
      <c r="B629" s="2"/>
      <c r="C629" s="3"/>
      <c r="D629" s="10"/>
      <c r="E629" s="4"/>
      <c r="F629" s="358"/>
      <c r="G629" s="358"/>
      <c r="H629" s="5"/>
      <c r="I629" s="1"/>
      <c r="J629" s="1"/>
    </row>
    <row r="630" spans="1:10" ht="19.5" customHeight="1">
      <c r="A630" s="5"/>
      <c r="B630" s="2"/>
      <c r="C630" s="3"/>
      <c r="D630" s="10"/>
      <c r="E630" s="4"/>
      <c r="F630" s="358"/>
      <c r="G630" s="358"/>
      <c r="H630" s="5"/>
      <c r="I630" s="1"/>
      <c r="J630" s="1"/>
    </row>
    <row r="631" spans="1:10" ht="19.5" customHeight="1">
      <c r="A631" s="5"/>
      <c r="B631" s="2"/>
      <c r="C631" s="3"/>
      <c r="D631" s="10"/>
      <c r="E631" s="4"/>
      <c r="F631" s="358"/>
      <c r="G631" s="358"/>
      <c r="H631" s="5"/>
      <c r="I631" s="1"/>
      <c r="J631" s="1"/>
    </row>
    <row r="632" spans="1:10" ht="19.5" customHeight="1">
      <c r="A632" s="5"/>
      <c r="B632" s="2"/>
      <c r="C632" s="3"/>
      <c r="D632" s="10"/>
      <c r="E632" s="4"/>
      <c r="F632" s="358"/>
      <c r="G632" s="358"/>
      <c r="H632" s="5"/>
      <c r="I632" s="1"/>
      <c r="J632" s="1"/>
    </row>
    <row r="633" spans="1:10" ht="19.5" customHeight="1">
      <c r="A633" s="5"/>
      <c r="B633" s="2"/>
      <c r="C633" s="3"/>
      <c r="D633" s="10"/>
      <c r="E633" s="4"/>
      <c r="F633" s="358"/>
      <c r="G633" s="358"/>
      <c r="H633" s="5"/>
      <c r="I633" s="1"/>
      <c r="J633" s="1"/>
    </row>
    <row r="634" spans="1:10" ht="19.5" customHeight="1">
      <c r="A634" s="5"/>
      <c r="B634" s="2"/>
      <c r="C634" s="3"/>
      <c r="D634" s="10"/>
      <c r="E634" s="4"/>
      <c r="F634" s="358"/>
      <c r="G634" s="358"/>
      <c r="H634" s="5"/>
      <c r="I634" s="1"/>
      <c r="J634" s="1"/>
    </row>
    <row r="635" spans="1:10" ht="19.5" customHeight="1">
      <c r="A635" s="5"/>
      <c r="B635" s="2"/>
      <c r="C635" s="3"/>
      <c r="D635" s="10"/>
      <c r="E635" s="4"/>
      <c r="F635" s="358"/>
      <c r="G635" s="358"/>
      <c r="H635" s="5"/>
      <c r="I635" s="1"/>
      <c r="J635" s="1"/>
    </row>
    <row r="636" spans="1:10" ht="19.5" customHeight="1">
      <c r="A636" s="5"/>
      <c r="B636" s="2"/>
      <c r="C636" s="3"/>
      <c r="D636" s="10"/>
      <c r="E636" s="4"/>
      <c r="F636" s="358"/>
      <c r="G636" s="358"/>
      <c r="H636" s="5"/>
      <c r="I636" s="1"/>
      <c r="J636" s="1"/>
    </row>
    <row r="637" spans="1:10" ht="19.5" customHeight="1">
      <c r="A637" s="5"/>
      <c r="B637" s="2"/>
      <c r="C637" s="3"/>
      <c r="D637" s="10"/>
      <c r="E637" s="4"/>
      <c r="F637" s="358"/>
      <c r="G637" s="358"/>
      <c r="H637" s="5"/>
      <c r="I637" s="1"/>
      <c r="J637" s="1"/>
    </row>
    <row r="638" spans="1:10" ht="19.5" customHeight="1">
      <c r="A638" s="5"/>
      <c r="B638" s="2"/>
      <c r="C638" s="3"/>
      <c r="D638" s="10"/>
      <c r="E638" s="4"/>
      <c r="F638" s="358"/>
      <c r="G638" s="358"/>
      <c r="H638" s="5"/>
      <c r="I638" s="1"/>
      <c r="J638" s="1"/>
    </row>
    <row r="639" spans="1:10" ht="19.5" customHeight="1">
      <c r="A639" s="5"/>
      <c r="B639" s="2"/>
      <c r="C639" s="3"/>
      <c r="D639" s="10"/>
      <c r="E639" s="4"/>
      <c r="F639" s="358"/>
      <c r="G639" s="358"/>
      <c r="H639" s="5"/>
      <c r="I639" s="1"/>
      <c r="J639" s="1"/>
    </row>
    <row r="640" spans="1:10" ht="19.5" customHeight="1">
      <c r="A640" s="5"/>
      <c r="B640" s="2"/>
      <c r="C640" s="3"/>
      <c r="D640" s="10"/>
      <c r="E640" s="4"/>
      <c r="F640" s="358"/>
      <c r="G640" s="358"/>
      <c r="H640" s="5"/>
      <c r="I640" s="1"/>
      <c r="J640" s="1"/>
    </row>
    <row r="641" spans="1:10" ht="19.5" customHeight="1">
      <c r="A641" s="5"/>
      <c r="B641" s="2"/>
      <c r="C641" s="3"/>
      <c r="D641" s="10"/>
      <c r="E641" s="4"/>
      <c r="F641" s="358"/>
      <c r="G641" s="358"/>
      <c r="H641" s="5"/>
      <c r="I641" s="1"/>
      <c r="J641" s="1"/>
    </row>
    <row r="642" spans="1:10" ht="19.5" customHeight="1">
      <c r="A642" s="5"/>
      <c r="B642" s="2"/>
      <c r="C642" s="3"/>
      <c r="D642" s="10"/>
      <c r="E642" s="4"/>
      <c r="F642" s="358"/>
      <c r="G642" s="358"/>
      <c r="H642" s="5"/>
      <c r="I642" s="1"/>
      <c r="J642" s="1"/>
    </row>
    <row r="643" spans="1:10" ht="19.5" customHeight="1">
      <c r="A643" s="5"/>
      <c r="B643" s="2"/>
      <c r="C643" s="3"/>
      <c r="D643" s="10"/>
      <c r="E643" s="4"/>
      <c r="F643" s="358"/>
      <c r="G643" s="358"/>
      <c r="H643" s="5"/>
      <c r="I643" s="1"/>
      <c r="J643" s="1"/>
    </row>
    <row r="644" spans="1:10" ht="19.5" customHeight="1">
      <c r="A644" s="5"/>
      <c r="B644" s="2"/>
      <c r="C644" s="3"/>
      <c r="D644" s="10"/>
      <c r="E644" s="4"/>
      <c r="F644" s="358"/>
      <c r="G644" s="358"/>
      <c r="H644" s="5"/>
      <c r="I644" s="1"/>
      <c r="J644" s="1"/>
    </row>
    <row r="645" spans="1:10" ht="19.5" customHeight="1">
      <c r="A645" s="5"/>
      <c r="B645" s="2"/>
      <c r="C645" s="3"/>
      <c r="D645" s="10"/>
      <c r="E645" s="4"/>
      <c r="F645" s="358"/>
      <c r="G645" s="358"/>
      <c r="H645" s="5"/>
      <c r="I645" s="1"/>
      <c r="J645" s="1"/>
    </row>
    <row r="646" spans="1:10" ht="19.5" customHeight="1">
      <c r="A646" s="5"/>
      <c r="B646" s="2"/>
      <c r="C646" s="3"/>
      <c r="D646" s="10"/>
      <c r="E646" s="4"/>
      <c r="F646" s="358"/>
      <c r="G646" s="358"/>
      <c r="H646" s="5"/>
      <c r="I646" s="1"/>
      <c r="J646" s="1"/>
    </row>
    <row r="647" spans="1:10" ht="19.5" customHeight="1">
      <c r="A647" s="5"/>
      <c r="B647" s="2"/>
      <c r="C647" s="3"/>
      <c r="D647" s="10"/>
      <c r="E647" s="4"/>
      <c r="F647" s="358"/>
      <c r="G647" s="358"/>
      <c r="H647" s="5"/>
      <c r="I647" s="1"/>
      <c r="J647" s="1"/>
    </row>
    <row r="648" spans="1:10" ht="19.5" customHeight="1">
      <c r="A648" s="5"/>
      <c r="B648" s="2"/>
      <c r="C648" s="3"/>
      <c r="D648" s="10"/>
      <c r="E648" s="4"/>
      <c r="F648" s="358"/>
      <c r="G648" s="358"/>
      <c r="H648" s="5"/>
      <c r="I648" s="1"/>
      <c r="J648" s="1"/>
    </row>
    <row r="649" spans="1:10" ht="19.5" customHeight="1">
      <c r="A649" s="5"/>
      <c r="B649" s="2"/>
      <c r="C649" s="3"/>
      <c r="D649" s="10"/>
      <c r="E649" s="4"/>
      <c r="F649" s="358"/>
      <c r="G649" s="358"/>
      <c r="H649" s="5"/>
      <c r="I649" s="1"/>
      <c r="J649" s="1"/>
    </row>
    <row r="650" spans="1:10" ht="19.5" customHeight="1">
      <c r="A650" s="5"/>
      <c r="B650" s="2"/>
      <c r="C650" s="3"/>
      <c r="D650" s="10"/>
      <c r="E650" s="4"/>
      <c r="F650" s="358"/>
      <c r="G650" s="358"/>
      <c r="H650" s="5"/>
      <c r="I650" s="1"/>
      <c r="J650" s="1"/>
    </row>
    <row r="651" spans="1:10" ht="19.5" customHeight="1">
      <c r="A651" s="5"/>
      <c r="B651" s="2"/>
      <c r="C651" s="3"/>
      <c r="D651" s="10"/>
      <c r="E651" s="4"/>
      <c r="F651" s="358"/>
      <c r="G651" s="358"/>
      <c r="H651" s="5"/>
      <c r="I651" s="1"/>
      <c r="J651" s="1"/>
    </row>
    <row r="652" spans="1:10" ht="19.5" customHeight="1">
      <c r="A652" s="5"/>
      <c r="B652" s="2"/>
      <c r="C652" s="3"/>
      <c r="D652" s="10"/>
      <c r="E652" s="4"/>
      <c r="F652" s="358"/>
      <c r="G652" s="358"/>
      <c r="H652" s="5"/>
      <c r="I652" s="1"/>
      <c r="J652" s="1"/>
    </row>
    <row r="653" spans="1:10" ht="19.5" customHeight="1">
      <c r="A653" s="5"/>
      <c r="B653" s="2"/>
      <c r="C653" s="3"/>
      <c r="D653" s="10"/>
      <c r="E653" s="4"/>
      <c r="F653" s="358"/>
      <c r="G653" s="358"/>
      <c r="H653" s="5"/>
      <c r="I653" s="1"/>
      <c r="J653" s="1"/>
    </row>
    <row r="654" spans="1:10" ht="19.5" customHeight="1">
      <c r="A654" s="5"/>
      <c r="B654" s="2"/>
      <c r="C654" s="3"/>
      <c r="D654" s="10"/>
      <c r="E654" s="4"/>
      <c r="F654" s="358"/>
      <c r="G654" s="358"/>
      <c r="H654" s="5"/>
      <c r="I654" s="1"/>
      <c r="J654" s="1"/>
    </row>
    <row r="655" spans="1:10" ht="19.5" customHeight="1">
      <c r="A655" s="5"/>
      <c r="B655" s="2"/>
      <c r="C655" s="3"/>
      <c r="D655" s="10"/>
      <c r="E655" s="4"/>
      <c r="F655" s="358"/>
      <c r="G655" s="358"/>
      <c r="H655" s="5"/>
      <c r="I655" s="1"/>
      <c r="J655" s="1"/>
    </row>
    <row r="656" spans="1:10" ht="19.5" customHeight="1">
      <c r="A656" s="5"/>
      <c r="B656" s="2"/>
      <c r="C656" s="3"/>
      <c r="D656" s="10"/>
      <c r="E656" s="4"/>
      <c r="F656" s="358"/>
      <c r="G656" s="358"/>
      <c r="H656" s="5"/>
      <c r="I656" s="1"/>
      <c r="J656" s="1"/>
    </row>
    <row r="657" spans="1:10" ht="19.5" customHeight="1">
      <c r="A657" s="5"/>
      <c r="B657" s="2"/>
      <c r="C657" s="3"/>
      <c r="D657" s="10"/>
      <c r="E657" s="4"/>
      <c r="F657" s="358"/>
      <c r="G657" s="358"/>
      <c r="H657" s="5"/>
      <c r="I657" s="1"/>
      <c r="J657" s="1"/>
    </row>
    <row r="658" spans="1:10" ht="19.5" customHeight="1">
      <c r="A658" s="5"/>
      <c r="B658" s="2"/>
      <c r="C658" s="3"/>
      <c r="D658" s="10"/>
      <c r="E658" s="4"/>
      <c r="F658" s="358"/>
      <c r="G658" s="358"/>
      <c r="H658" s="5"/>
      <c r="I658" s="1"/>
      <c r="J658" s="1"/>
    </row>
    <row r="659" spans="1:10" ht="19.5" customHeight="1">
      <c r="A659" s="5"/>
      <c r="B659" s="2"/>
      <c r="C659" s="3"/>
      <c r="D659" s="10"/>
      <c r="E659" s="4"/>
      <c r="F659" s="358"/>
      <c r="G659" s="358"/>
      <c r="H659" s="5"/>
      <c r="I659" s="1"/>
      <c r="J659" s="1"/>
    </row>
    <row r="660" spans="1:10" ht="19.5" customHeight="1">
      <c r="A660" s="5"/>
      <c r="B660" s="2"/>
      <c r="C660" s="3"/>
      <c r="D660" s="10"/>
      <c r="E660" s="4"/>
      <c r="F660" s="358"/>
      <c r="G660" s="358"/>
      <c r="H660" s="5"/>
      <c r="I660" s="1"/>
      <c r="J660" s="1"/>
    </row>
    <row r="661" spans="1:10" ht="19.5" customHeight="1">
      <c r="A661" s="5"/>
      <c r="B661" s="2"/>
      <c r="C661" s="3"/>
      <c r="D661" s="10"/>
      <c r="E661" s="4"/>
      <c r="F661" s="358"/>
      <c r="G661" s="358"/>
      <c r="H661" s="5"/>
      <c r="I661" s="1"/>
      <c r="J661" s="1"/>
    </row>
    <row r="662" spans="1:10" ht="19.5" customHeight="1">
      <c r="A662" s="5"/>
      <c r="B662" s="2"/>
      <c r="C662" s="3"/>
      <c r="D662" s="10"/>
      <c r="E662" s="4"/>
      <c r="F662" s="358"/>
      <c r="G662" s="358"/>
      <c r="H662" s="5"/>
      <c r="I662" s="1"/>
      <c r="J662" s="1"/>
    </row>
    <row r="663" spans="1:10" ht="19.5" customHeight="1">
      <c r="A663" s="5"/>
      <c r="B663" s="2"/>
      <c r="C663" s="3"/>
      <c r="D663" s="10"/>
      <c r="E663" s="4"/>
      <c r="F663" s="358"/>
      <c r="G663" s="358"/>
      <c r="H663" s="5"/>
      <c r="I663" s="1"/>
      <c r="J663" s="1"/>
    </row>
    <row r="664" spans="1:10" ht="19.5" customHeight="1">
      <c r="A664" s="5"/>
      <c r="B664" s="2"/>
      <c r="C664" s="3"/>
      <c r="D664" s="10"/>
      <c r="E664" s="4"/>
      <c r="F664" s="358"/>
      <c r="G664" s="358"/>
      <c r="H664" s="5"/>
      <c r="I664" s="1"/>
      <c r="J664" s="1"/>
    </row>
    <row r="665" spans="1:10" ht="19.5" customHeight="1">
      <c r="A665" s="5"/>
      <c r="B665" s="2"/>
      <c r="C665" s="3"/>
      <c r="D665" s="10"/>
      <c r="E665" s="4"/>
      <c r="F665" s="358"/>
      <c r="G665" s="358"/>
      <c r="H665" s="5"/>
      <c r="I665" s="1"/>
      <c r="J665" s="1"/>
    </row>
    <row r="666" spans="1:10" ht="19.5" customHeight="1">
      <c r="A666" s="5"/>
      <c r="B666" s="2"/>
      <c r="C666" s="3"/>
      <c r="D666" s="10"/>
      <c r="E666" s="4"/>
      <c r="F666" s="358"/>
      <c r="G666" s="358"/>
      <c r="H666" s="5"/>
      <c r="I666" s="1"/>
      <c r="J666" s="1"/>
    </row>
    <row r="667" spans="1:10" ht="19.5" customHeight="1">
      <c r="A667" s="5"/>
      <c r="B667" s="2"/>
      <c r="C667" s="3"/>
      <c r="D667" s="10"/>
      <c r="E667" s="4"/>
      <c r="F667" s="358"/>
      <c r="G667" s="358"/>
      <c r="H667" s="5"/>
      <c r="I667" s="1"/>
      <c r="J667" s="1"/>
    </row>
    <row r="668" spans="1:10" ht="19.5" customHeight="1">
      <c r="A668" s="5"/>
      <c r="B668" s="2"/>
      <c r="C668" s="3"/>
      <c r="D668" s="10"/>
      <c r="E668" s="4"/>
      <c r="F668" s="358"/>
      <c r="G668" s="358"/>
      <c r="H668" s="5"/>
      <c r="I668" s="1"/>
      <c r="J668" s="1"/>
    </row>
    <row r="669" spans="1:10" ht="19.5" customHeight="1">
      <c r="A669" s="5"/>
      <c r="B669" s="2"/>
      <c r="C669" s="3"/>
      <c r="D669" s="10"/>
      <c r="E669" s="4"/>
      <c r="F669" s="358"/>
      <c r="G669" s="358"/>
      <c r="H669" s="5"/>
      <c r="I669" s="1"/>
      <c r="J669" s="1"/>
    </row>
    <row r="670" spans="1:10" ht="19.5" customHeight="1">
      <c r="A670" s="5"/>
      <c r="B670" s="2"/>
      <c r="C670" s="3"/>
      <c r="D670" s="10"/>
      <c r="E670" s="4"/>
      <c r="F670" s="358"/>
      <c r="G670" s="358"/>
      <c r="H670" s="5"/>
      <c r="I670" s="1"/>
      <c r="J670" s="1"/>
    </row>
    <row r="671" spans="1:10" ht="19.5" customHeight="1">
      <c r="A671" s="5"/>
      <c r="B671" s="2"/>
      <c r="C671" s="3"/>
      <c r="D671" s="10"/>
      <c r="E671" s="4"/>
      <c r="F671" s="358"/>
      <c r="G671" s="358"/>
      <c r="H671" s="5"/>
      <c r="I671" s="1"/>
      <c r="J671" s="1"/>
    </row>
    <row r="672" spans="1:10" ht="19.5" customHeight="1">
      <c r="A672" s="5"/>
      <c r="B672" s="2"/>
      <c r="C672" s="3"/>
      <c r="D672" s="10"/>
      <c r="E672" s="4"/>
      <c r="F672" s="358"/>
      <c r="G672" s="358"/>
      <c r="H672" s="5"/>
      <c r="I672" s="1"/>
      <c r="J672" s="1"/>
    </row>
    <row r="673" spans="1:10" ht="19.5" customHeight="1">
      <c r="A673" s="5"/>
      <c r="B673" s="2"/>
      <c r="C673" s="3"/>
      <c r="D673" s="10"/>
      <c r="E673" s="4"/>
      <c r="F673" s="358"/>
      <c r="G673" s="358"/>
      <c r="H673" s="5"/>
      <c r="I673" s="1"/>
      <c r="J673" s="1"/>
    </row>
    <row r="674" spans="1:10" ht="19.5" customHeight="1">
      <c r="A674" s="5"/>
      <c r="B674" s="2"/>
      <c r="C674" s="3"/>
      <c r="D674" s="10"/>
      <c r="E674" s="4"/>
      <c r="F674" s="358"/>
      <c r="G674" s="358"/>
      <c r="H674" s="5"/>
      <c r="I674" s="1"/>
      <c r="J674" s="1"/>
    </row>
    <row r="675" spans="1:10" ht="19.5" customHeight="1">
      <c r="A675" s="5"/>
      <c r="B675" s="2"/>
      <c r="C675" s="3"/>
      <c r="D675" s="10"/>
      <c r="E675" s="4"/>
      <c r="F675" s="358"/>
      <c r="G675" s="358"/>
      <c r="H675" s="5"/>
      <c r="I675" s="1"/>
      <c r="J675" s="1"/>
    </row>
    <row r="676" spans="1:10" ht="19.5" customHeight="1">
      <c r="A676" s="5"/>
      <c r="B676" s="2"/>
      <c r="C676" s="3"/>
      <c r="D676" s="10"/>
      <c r="E676" s="4"/>
      <c r="F676" s="358"/>
      <c r="G676" s="358"/>
      <c r="H676" s="5"/>
      <c r="I676" s="1"/>
      <c r="J676" s="1"/>
    </row>
    <row r="677" spans="1:10" ht="19.5" customHeight="1">
      <c r="A677" s="5"/>
      <c r="B677" s="2"/>
      <c r="C677" s="3"/>
      <c r="D677" s="10"/>
      <c r="E677" s="4"/>
      <c r="F677" s="358"/>
      <c r="G677" s="358"/>
      <c r="H677" s="5"/>
      <c r="I677" s="1"/>
      <c r="J677" s="1"/>
    </row>
    <row r="678" spans="1:10" ht="19.5" customHeight="1">
      <c r="A678" s="5"/>
      <c r="B678" s="2"/>
      <c r="C678" s="3"/>
      <c r="D678" s="10"/>
      <c r="E678" s="4"/>
      <c r="F678" s="358"/>
      <c r="G678" s="358"/>
      <c r="H678" s="5"/>
      <c r="I678" s="1"/>
      <c r="J678" s="1"/>
    </row>
    <row r="679" spans="1:10" ht="19.5" customHeight="1">
      <c r="A679" s="5"/>
      <c r="B679" s="2"/>
      <c r="C679" s="3"/>
      <c r="D679" s="10"/>
      <c r="E679" s="4"/>
      <c r="F679" s="358"/>
      <c r="G679" s="358"/>
      <c r="H679" s="5"/>
      <c r="I679" s="1"/>
      <c r="J679" s="1"/>
    </row>
    <row r="680" spans="1:10" ht="19.5" customHeight="1">
      <c r="A680" s="5"/>
      <c r="B680" s="2"/>
      <c r="C680" s="3"/>
      <c r="D680" s="10"/>
      <c r="E680" s="4"/>
      <c r="F680" s="358"/>
      <c r="G680" s="358"/>
      <c r="H680" s="5"/>
      <c r="I680" s="1"/>
      <c r="J680" s="1"/>
    </row>
    <row r="681" spans="1:10" ht="19.5" customHeight="1">
      <c r="A681" s="5"/>
      <c r="B681" s="2"/>
      <c r="C681" s="3"/>
      <c r="D681" s="10"/>
      <c r="E681" s="4"/>
      <c r="F681" s="358"/>
      <c r="G681" s="358"/>
      <c r="H681" s="5"/>
      <c r="I681" s="1"/>
      <c r="J681" s="1"/>
    </row>
    <row r="682" spans="1:10" ht="19.5" customHeight="1">
      <c r="A682" s="5"/>
      <c r="B682" s="2"/>
      <c r="C682" s="3"/>
      <c r="D682" s="10"/>
      <c r="E682" s="4"/>
      <c r="F682" s="358"/>
      <c r="G682" s="358"/>
      <c r="H682" s="5"/>
      <c r="I682" s="1"/>
      <c r="J682" s="1"/>
    </row>
    <row r="683" spans="1:10" ht="19.5" customHeight="1">
      <c r="A683" s="5"/>
      <c r="B683" s="2"/>
      <c r="C683" s="3"/>
      <c r="D683" s="10"/>
      <c r="E683" s="4"/>
      <c r="F683" s="358"/>
      <c r="G683" s="358"/>
      <c r="H683" s="5"/>
      <c r="I683" s="1"/>
      <c r="J683" s="1"/>
    </row>
    <row r="684" spans="1:10" ht="19.5" customHeight="1">
      <c r="A684" s="5"/>
      <c r="B684" s="2"/>
      <c r="C684" s="3"/>
      <c r="D684" s="10"/>
      <c r="E684" s="4"/>
      <c r="F684" s="358"/>
      <c r="G684" s="358"/>
      <c r="H684" s="5"/>
      <c r="I684" s="1"/>
      <c r="J684" s="1"/>
    </row>
    <row r="685" spans="1:10" ht="19.5" customHeight="1">
      <c r="A685" s="5"/>
      <c r="B685" s="2"/>
      <c r="C685" s="3"/>
      <c r="D685" s="10"/>
      <c r="E685" s="4"/>
      <c r="F685" s="358"/>
      <c r="G685" s="358"/>
      <c r="H685" s="5"/>
      <c r="I685" s="1"/>
      <c r="J685" s="1"/>
    </row>
    <row r="686" spans="1:10" ht="19.5" customHeight="1">
      <c r="A686" s="5"/>
      <c r="B686" s="2"/>
      <c r="C686" s="3"/>
      <c r="D686" s="10"/>
      <c r="E686" s="4"/>
      <c r="F686" s="358"/>
      <c r="G686" s="358"/>
      <c r="H686" s="5"/>
      <c r="I686" s="1"/>
      <c r="J686" s="1"/>
    </row>
    <row r="687" spans="1:10" ht="19.5" customHeight="1">
      <c r="A687" s="5"/>
      <c r="B687" s="2"/>
      <c r="C687" s="3"/>
      <c r="D687" s="10"/>
      <c r="E687" s="4"/>
      <c r="F687" s="358"/>
      <c r="G687" s="358"/>
      <c r="H687" s="5"/>
      <c r="I687" s="1"/>
      <c r="J687" s="1"/>
    </row>
    <row r="688" spans="1:10" ht="19.5" customHeight="1">
      <c r="A688" s="5"/>
      <c r="B688" s="2"/>
      <c r="C688" s="3"/>
      <c r="D688" s="10"/>
      <c r="E688" s="4"/>
      <c r="F688" s="358"/>
      <c r="G688" s="358"/>
      <c r="H688" s="5"/>
      <c r="I688" s="1"/>
      <c r="J688" s="1"/>
    </row>
    <row r="689" spans="1:10" ht="19.5" customHeight="1">
      <c r="A689" s="5"/>
      <c r="B689" s="2"/>
      <c r="C689" s="3"/>
      <c r="D689" s="10"/>
      <c r="E689" s="4"/>
      <c r="F689" s="358"/>
      <c r="G689" s="358"/>
      <c r="H689" s="5"/>
      <c r="I689" s="1"/>
      <c r="J689" s="1"/>
    </row>
    <row r="690" spans="1:10" ht="19.5" customHeight="1">
      <c r="A690" s="5"/>
      <c r="B690" s="2"/>
      <c r="C690" s="3"/>
      <c r="D690" s="10"/>
      <c r="E690" s="4"/>
      <c r="F690" s="358"/>
      <c r="G690" s="358"/>
      <c r="H690" s="5"/>
      <c r="I690" s="1"/>
      <c r="J690" s="1"/>
    </row>
    <row r="691" spans="1:10" ht="19.5" customHeight="1">
      <c r="A691" s="5"/>
      <c r="B691" s="2"/>
      <c r="C691" s="3"/>
      <c r="D691" s="10"/>
      <c r="E691" s="4"/>
      <c r="F691" s="358"/>
      <c r="G691" s="358"/>
      <c r="H691" s="5"/>
      <c r="I691" s="1"/>
      <c r="J691" s="1"/>
    </row>
    <row r="692" spans="1:10" ht="19.5" customHeight="1">
      <c r="A692" s="5"/>
      <c r="B692" s="2"/>
      <c r="C692" s="3"/>
      <c r="D692" s="10"/>
      <c r="E692" s="4"/>
      <c r="F692" s="358"/>
      <c r="G692" s="358"/>
      <c r="H692" s="5"/>
      <c r="I692" s="1"/>
      <c r="J692" s="1"/>
    </row>
    <row r="693" spans="1:10" ht="19.5" customHeight="1">
      <c r="A693" s="5"/>
      <c r="B693" s="2"/>
      <c r="C693" s="3"/>
      <c r="D693" s="10"/>
      <c r="E693" s="4"/>
      <c r="F693" s="358"/>
      <c r="G693" s="358"/>
      <c r="H693" s="5"/>
      <c r="I693" s="1"/>
      <c r="J693" s="1"/>
    </row>
    <row r="694" spans="1:10" ht="19.5" customHeight="1">
      <c r="A694" s="5"/>
      <c r="B694" s="2"/>
      <c r="C694" s="3"/>
      <c r="D694" s="10"/>
      <c r="E694" s="4"/>
      <c r="F694" s="358"/>
      <c r="G694" s="358"/>
      <c r="H694" s="5"/>
      <c r="I694" s="1"/>
      <c r="J694" s="1"/>
    </row>
    <row r="695" spans="1:10" ht="19.5" customHeight="1">
      <c r="A695" s="5"/>
      <c r="B695" s="2"/>
      <c r="C695" s="3"/>
      <c r="D695" s="10"/>
      <c r="E695" s="4"/>
      <c r="F695" s="358"/>
      <c r="G695" s="358"/>
      <c r="H695" s="5"/>
      <c r="I695" s="1"/>
      <c r="J695" s="1"/>
    </row>
    <row r="696" spans="1:10" ht="19.5" customHeight="1">
      <c r="A696" s="5"/>
      <c r="B696" s="2"/>
      <c r="C696" s="3"/>
      <c r="D696" s="10"/>
      <c r="E696" s="4"/>
      <c r="F696" s="358"/>
      <c r="G696" s="358"/>
      <c r="H696" s="5"/>
      <c r="I696" s="1"/>
      <c r="J696" s="1"/>
    </row>
    <row r="697" spans="1:10" ht="19.5" customHeight="1">
      <c r="A697" s="5"/>
      <c r="B697" s="2"/>
      <c r="C697" s="3"/>
      <c r="D697" s="10"/>
      <c r="E697" s="4"/>
      <c r="F697" s="358"/>
      <c r="G697" s="358"/>
      <c r="H697" s="5"/>
      <c r="I697" s="1"/>
      <c r="J697" s="1"/>
    </row>
    <row r="698" spans="1:10" ht="19.5" customHeight="1">
      <c r="A698" s="5"/>
      <c r="B698" s="2"/>
      <c r="C698" s="3"/>
      <c r="D698" s="10"/>
      <c r="E698" s="4"/>
      <c r="F698" s="358"/>
      <c r="G698" s="358"/>
      <c r="H698" s="5"/>
      <c r="I698" s="1"/>
      <c r="J698" s="1"/>
    </row>
    <row r="699" spans="1:10" ht="19.5" customHeight="1">
      <c r="A699" s="5"/>
      <c r="B699" s="2"/>
      <c r="C699" s="3"/>
      <c r="D699" s="10"/>
      <c r="E699" s="4"/>
      <c r="F699" s="358"/>
      <c r="G699" s="358"/>
      <c r="H699" s="5"/>
      <c r="I699" s="1"/>
      <c r="J699" s="1"/>
    </row>
    <row r="700" spans="1:10" ht="19.5" customHeight="1">
      <c r="A700" s="5"/>
      <c r="B700" s="2"/>
      <c r="C700" s="3"/>
      <c r="D700" s="10"/>
      <c r="E700" s="4"/>
      <c r="F700" s="358"/>
      <c r="G700" s="358"/>
      <c r="H700" s="5"/>
      <c r="I700" s="1"/>
      <c r="J700" s="1"/>
    </row>
    <row r="701" spans="1:10" ht="19.5" customHeight="1">
      <c r="A701" s="5"/>
      <c r="B701" s="2"/>
      <c r="C701" s="3"/>
      <c r="D701" s="10"/>
      <c r="E701" s="4"/>
      <c r="F701" s="358"/>
      <c r="G701" s="358"/>
      <c r="H701" s="5"/>
      <c r="I701" s="1"/>
      <c r="J701" s="1"/>
    </row>
    <row r="702" spans="1:10" ht="19.5" customHeight="1">
      <c r="A702" s="5"/>
      <c r="B702" s="2"/>
      <c r="C702" s="3"/>
      <c r="D702" s="10"/>
      <c r="E702" s="4"/>
      <c r="F702" s="358"/>
      <c r="G702" s="358"/>
      <c r="H702" s="5"/>
      <c r="I702" s="1"/>
      <c r="J702" s="1"/>
    </row>
    <row r="703" spans="1:10" ht="19.5" customHeight="1">
      <c r="A703" s="5"/>
      <c r="B703" s="2"/>
      <c r="C703" s="3"/>
      <c r="D703" s="10"/>
      <c r="E703" s="4"/>
      <c r="F703" s="358"/>
      <c r="G703" s="358"/>
      <c r="H703" s="5"/>
      <c r="I703" s="1"/>
      <c r="J703" s="1"/>
    </row>
    <row r="704" spans="1:10" ht="19.5" customHeight="1">
      <c r="A704" s="5"/>
      <c r="B704" s="2"/>
      <c r="C704" s="3"/>
      <c r="D704" s="10"/>
      <c r="E704" s="4"/>
      <c r="F704" s="358"/>
      <c r="G704" s="358"/>
      <c r="H704" s="5"/>
      <c r="I704" s="1"/>
      <c r="J704" s="1"/>
    </row>
    <row r="705" spans="1:10" ht="19.5" customHeight="1">
      <c r="A705" s="5"/>
      <c r="B705" s="2"/>
      <c r="C705" s="3"/>
      <c r="D705" s="10"/>
      <c r="E705" s="4"/>
      <c r="F705" s="358"/>
      <c r="G705" s="358"/>
      <c r="H705" s="5"/>
      <c r="I705" s="1"/>
      <c r="J705" s="1"/>
    </row>
    <row r="706" spans="1:10" ht="19.5" customHeight="1">
      <c r="A706" s="5"/>
      <c r="B706" s="2"/>
      <c r="C706" s="3"/>
      <c r="D706" s="10"/>
      <c r="E706" s="4"/>
      <c r="F706" s="358"/>
      <c r="G706" s="358"/>
      <c r="H706" s="5"/>
      <c r="I706" s="1"/>
      <c r="J706" s="1"/>
    </row>
    <row r="707" spans="1:10" ht="19.5" customHeight="1">
      <c r="A707" s="5"/>
      <c r="B707" s="2"/>
      <c r="C707" s="3"/>
      <c r="D707" s="10"/>
      <c r="E707" s="4"/>
      <c r="F707" s="358"/>
      <c r="G707" s="358"/>
      <c r="H707" s="5"/>
      <c r="I707" s="1"/>
      <c r="J707" s="1"/>
    </row>
    <row r="708" spans="1:10" ht="19.5" customHeight="1">
      <c r="A708" s="5"/>
      <c r="B708" s="2"/>
      <c r="C708" s="3"/>
      <c r="D708" s="10"/>
      <c r="E708" s="4"/>
      <c r="F708" s="358"/>
      <c r="G708" s="358"/>
      <c r="H708" s="5"/>
      <c r="I708" s="1"/>
      <c r="J708" s="1"/>
    </row>
    <row r="709" spans="1:10" ht="19.5" customHeight="1">
      <c r="A709" s="5"/>
      <c r="B709" s="2"/>
      <c r="C709" s="3"/>
      <c r="D709" s="10"/>
      <c r="E709" s="4"/>
      <c r="F709" s="358"/>
      <c r="G709" s="358"/>
      <c r="H709" s="5"/>
      <c r="I709" s="1"/>
      <c r="J709" s="1"/>
    </row>
    <row r="710" spans="1:10" ht="19.5" customHeight="1">
      <c r="A710" s="5"/>
      <c r="B710" s="2"/>
      <c r="C710" s="3"/>
      <c r="D710" s="10"/>
      <c r="E710" s="4"/>
      <c r="F710" s="358"/>
      <c r="G710" s="358"/>
      <c r="H710" s="5"/>
      <c r="I710" s="1"/>
      <c r="J710" s="1"/>
    </row>
    <row r="711" spans="1:10" ht="19.5" customHeight="1">
      <c r="A711" s="5"/>
      <c r="B711" s="2"/>
      <c r="C711" s="3"/>
      <c r="D711" s="10"/>
      <c r="E711" s="4"/>
      <c r="F711" s="358"/>
      <c r="G711" s="358"/>
      <c r="H711" s="5"/>
      <c r="I711" s="1"/>
      <c r="J711" s="1"/>
    </row>
    <row r="712" spans="1:10" ht="19.5" customHeight="1">
      <c r="A712" s="5"/>
      <c r="B712" s="2"/>
      <c r="C712" s="3"/>
      <c r="D712" s="10"/>
      <c r="E712" s="4"/>
      <c r="F712" s="358"/>
      <c r="G712" s="358"/>
      <c r="H712" s="5"/>
      <c r="I712" s="1"/>
      <c r="J712" s="1"/>
    </row>
    <row r="713" spans="1:10" ht="19.5" customHeight="1">
      <c r="A713" s="5"/>
      <c r="B713" s="2"/>
      <c r="C713" s="3"/>
      <c r="D713" s="10"/>
      <c r="E713" s="4"/>
      <c r="F713" s="358"/>
      <c r="G713" s="358"/>
      <c r="H713" s="5"/>
      <c r="I713" s="1"/>
      <c r="J713" s="1"/>
    </row>
    <row r="714" spans="1:10" ht="19.5" customHeight="1">
      <c r="A714" s="5"/>
      <c r="B714" s="2"/>
      <c r="C714" s="3"/>
      <c r="D714" s="10"/>
      <c r="E714" s="4"/>
      <c r="F714" s="358"/>
      <c r="G714" s="358"/>
      <c r="H714" s="5"/>
      <c r="I714" s="1"/>
      <c r="J714" s="1"/>
    </row>
    <row r="715" spans="1:10" ht="19.5" customHeight="1">
      <c r="A715" s="5"/>
      <c r="B715" s="2"/>
      <c r="C715" s="3"/>
      <c r="D715" s="10"/>
      <c r="E715" s="4"/>
      <c r="F715" s="358"/>
      <c r="G715" s="358"/>
      <c r="H715" s="5"/>
      <c r="I715" s="1"/>
      <c r="J715" s="1"/>
    </row>
    <row r="716" spans="1:10" ht="19.5" customHeight="1">
      <c r="A716" s="5"/>
      <c r="B716" s="2"/>
      <c r="C716" s="3"/>
      <c r="D716" s="10"/>
      <c r="E716" s="4"/>
      <c r="F716" s="358"/>
      <c r="G716" s="358"/>
      <c r="H716" s="5"/>
      <c r="I716" s="1"/>
      <c r="J716" s="1"/>
    </row>
    <row r="717" spans="1:10" ht="19.5" customHeight="1">
      <c r="A717" s="5"/>
      <c r="B717" s="2"/>
      <c r="C717" s="3"/>
      <c r="D717" s="10"/>
      <c r="E717" s="4"/>
      <c r="F717" s="358"/>
      <c r="G717" s="358"/>
      <c r="H717" s="5"/>
      <c r="I717" s="1"/>
      <c r="J717" s="1"/>
    </row>
    <row r="718" spans="1:10" ht="19.5" customHeight="1">
      <c r="A718" s="5"/>
      <c r="B718" s="2"/>
      <c r="C718" s="3"/>
      <c r="D718" s="10"/>
      <c r="E718" s="4"/>
      <c r="F718" s="358"/>
      <c r="G718" s="358"/>
      <c r="H718" s="5"/>
      <c r="I718" s="1"/>
      <c r="J718" s="1"/>
    </row>
    <row r="719" spans="1:10" ht="19.5" customHeight="1">
      <c r="A719" s="5"/>
      <c r="B719" s="2"/>
      <c r="C719" s="3"/>
      <c r="D719" s="10"/>
      <c r="E719" s="4"/>
      <c r="F719" s="358"/>
      <c r="G719" s="358"/>
      <c r="H719" s="5"/>
      <c r="I719" s="1"/>
      <c r="J719" s="1"/>
    </row>
    <row r="720" spans="1:10" ht="19.5" customHeight="1">
      <c r="A720" s="5"/>
      <c r="B720" s="2"/>
      <c r="C720" s="3"/>
      <c r="D720" s="10"/>
      <c r="E720" s="4"/>
      <c r="F720" s="358"/>
      <c r="G720" s="358"/>
      <c r="H720" s="5"/>
      <c r="I720" s="1"/>
      <c r="J720" s="1"/>
    </row>
    <row r="721" spans="1:10" ht="19.5" customHeight="1">
      <c r="A721" s="5"/>
      <c r="B721" s="2"/>
      <c r="C721" s="3"/>
      <c r="D721" s="10"/>
      <c r="E721" s="4"/>
      <c r="F721" s="358"/>
      <c r="G721" s="358"/>
      <c r="H721" s="5"/>
      <c r="I721" s="1"/>
      <c r="J721" s="1"/>
    </row>
    <row r="722" spans="1:10" ht="19.5" customHeight="1">
      <c r="A722" s="5"/>
      <c r="B722" s="2"/>
      <c r="C722" s="3"/>
      <c r="D722" s="10"/>
      <c r="E722" s="4"/>
      <c r="F722" s="358"/>
      <c r="G722" s="358"/>
      <c r="H722" s="5"/>
      <c r="I722" s="1"/>
      <c r="J722" s="1"/>
    </row>
    <row r="723" spans="1:10" ht="19.5" customHeight="1">
      <c r="A723" s="5"/>
      <c r="B723" s="2"/>
      <c r="C723" s="3"/>
      <c r="D723" s="10"/>
      <c r="E723" s="4"/>
      <c r="F723" s="358"/>
      <c r="G723" s="358"/>
      <c r="H723" s="5"/>
      <c r="I723" s="1"/>
      <c r="J723" s="1"/>
    </row>
    <row r="724" spans="1:10" ht="19.5" customHeight="1">
      <c r="A724" s="5"/>
      <c r="B724" s="2"/>
      <c r="C724" s="3"/>
      <c r="D724" s="10"/>
      <c r="E724" s="4"/>
      <c r="F724" s="358"/>
      <c r="G724" s="358"/>
      <c r="H724" s="5"/>
      <c r="I724" s="1"/>
      <c r="J724" s="1"/>
    </row>
    <row r="725" spans="1:10" ht="19.5" customHeight="1">
      <c r="A725" s="5"/>
      <c r="B725" s="2"/>
      <c r="C725" s="3"/>
      <c r="D725" s="10"/>
      <c r="E725" s="4"/>
      <c r="F725" s="358"/>
      <c r="G725" s="358"/>
      <c r="H725" s="5"/>
      <c r="I725" s="1"/>
      <c r="J725" s="1"/>
    </row>
    <row r="726" spans="1:10" ht="19.5" customHeight="1">
      <c r="A726" s="5"/>
      <c r="B726" s="2"/>
      <c r="C726" s="3"/>
      <c r="D726" s="10"/>
      <c r="E726" s="4"/>
      <c r="F726" s="358"/>
      <c r="G726" s="358"/>
      <c r="H726" s="5"/>
      <c r="I726" s="1"/>
      <c r="J726" s="1"/>
    </row>
    <row r="727" spans="1:10" ht="19.5" customHeight="1">
      <c r="A727" s="5"/>
      <c r="B727" s="2"/>
      <c r="C727" s="3"/>
      <c r="D727" s="10"/>
      <c r="E727" s="4"/>
      <c r="F727" s="358"/>
      <c r="G727" s="358"/>
      <c r="H727" s="5"/>
      <c r="I727" s="1"/>
      <c r="J727" s="1"/>
    </row>
    <row r="728" spans="1:10" ht="19.5" customHeight="1">
      <c r="A728" s="5"/>
      <c r="B728" s="2"/>
      <c r="C728" s="3"/>
      <c r="D728" s="10"/>
      <c r="E728" s="4"/>
      <c r="F728" s="358"/>
      <c r="G728" s="358"/>
      <c r="H728" s="5"/>
      <c r="I728" s="1"/>
      <c r="J728" s="1"/>
    </row>
    <row r="729" spans="1:10" ht="19.5" customHeight="1">
      <c r="A729" s="5"/>
      <c r="B729" s="2"/>
      <c r="C729" s="3"/>
      <c r="D729" s="10"/>
      <c r="E729" s="4"/>
      <c r="F729" s="358"/>
      <c r="G729" s="358"/>
      <c r="H729" s="5"/>
      <c r="I729" s="1"/>
      <c r="J729" s="1"/>
    </row>
    <row r="730" spans="1:10" ht="19.5" customHeight="1">
      <c r="A730" s="5"/>
      <c r="B730" s="2"/>
      <c r="C730" s="3"/>
      <c r="D730" s="10"/>
      <c r="E730" s="4"/>
      <c r="F730" s="358"/>
      <c r="G730" s="358"/>
      <c r="H730" s="5"/>
      <c r="I730" s="1"/>
      <c r="J730" s="1"/>
    </row>
    <row r="731" spans="1:10" ht="19.5" customHeight="1">
      <c r="A731" s="5"/>
      <c r="B731" s="2"/>
      <c r="C731" s="3"/>
      <c r="D731" s="10"/>
      <c r="E731" s="4"/>
      <c r="F731" s="358"/>
      <c r="G731" s="358"/>
      <c r="H731" s="5"/>
      <c r="I731" s="1"/>
      <c r="J731" s="1"/>
    </row>
    <row r="732" spans="1:10" ht="19.5" customHeight="1">
      <c r="A732" s="5"/>
      <c r="B732" s="2"/>
      <c r="C732" s="3"/>
      <c r="D732" s="10"/>
      <c r="E732" s="4"/>
      <c r="F732" s="358"/>
      <c r="G732" s="358"/>
      <c r="H732" s="5"/>
      <c r="I732" s="1"/>
      <c r="J732" s="1"/>
    </row>
    <row r="733" spans="1:10" ht="19.5" customHeight="1">
      <c r="A733" s="5"/>
      <c r="B733" s="2"/>
      <c r="C733" s="3"/>
      <c r="D733" s="10"/>
      <c r="E733" s="4"/>
      <c r="F733" s="358"/>
      <c r="G733" s="358"/>
      <c r="H733" s="5"/>
      <c r="I733" s="1"/>
      <c r="J733" s="1"/>
    </row>
    <row r="734" spans="1:10" ht="19.5" customHeight="1">
      <c r="A734" s="5"/>
      <c r="B734" s="2"/>
      <c r="C734" s="3"/>
      <c r="D734" s="10"/>
      <c r="E734" s="4"/>
      <c r="F734" s="358"/>
      <c r="G734" s="358"/>
      <c r="H734" s="5"/>
      <c r="I734" s="1"/>
      <c r="J734" s="1"/>
    </row>
    <row r="735" spans="1:10" ht="19.5" customHeight="1">
      <c r="A735" s="5"/>
      <c r="B735" s="2"/>
      <c r="C735" s="3"/>
      <c r="D735" s="10"/>
      <c r="E735" s="4"/>
      <c r="F735" s="358"/>
      <c r="G735" s="358"/>
      <c r="H735" s="5"/>
      <c r="I735" s="1"/>
      <c r="J735" s="1"/>
    </row>
    <row r="736" spans="1:10" ht="19.5" customHeight="1">
      <c r="A736" s="5"/>
      <c r="B736" s="2"/>
      <c r="C736" s="3"/>
      <c r="D736" s="10"/>
      <c r="E736" s="4"/>
      <c r="F736" s="358"/>
      <c r="G736" s="358"/>
      <c r="H736" s="5"/>
      <c r="I736" s="1"/>
      <c r="J736" s="1"/>
    </row>
    <row r="737" spans="1:10" ht="19.5" customHeight="1">
      <c r="A737" s="5"/>
      <c r="B737" s="2"/>
      <c r="C737" s="3"/>
      <c r="D737" s="10"/>
      <c r="E737" s="4"/>
      <c r="F737" s="358"/>
      <c r="G737" s="358"/>
      <c r="H737" s="5"/>
      <c r="I737" s="1"/>
      <c r="J737" s="1"/>
    </row>
    <row r="738" spans="1:10" ht="19.5" customHeight="1">
      <c r="A738" s="5"/>
      <c r="B738" s="2"/>
      <c r="C738" s="3"/>
      <c r="D738" s="10"/>
      <c r="E738" s="4"/>
      <c r="F738" s="358"/>
      <c r="G738" s="358"/>
      <c r="H738" s="5"/>
      <c r="I738" s="1"/>
      <c r="J738" s="1"/>
    </row>
    <row r="739" spans="1:10" ht="19.5" customHeight="1">
      <c r="A739" s="5"/>
      <c r="B739" s="2"/>
      <c r="C739" s="3"/>
      <c r="D739" s="10"/>
      <c r="E739" s="4"/>
      <c r="F739" s="358"/>
      <c r="G739" s="358"/>
      <c r="H739" s="5"/>
      <c r="I739" s="1"/>
      <c r="J739" s="1"/>
    </row>
    <row r="740" spans="1:10" ht="19.5" customHeight="1">
      <c r="A740" s="5"/>
      <c r="B740" s="2"/>
      <c r="C740" s="3"/>
      <c r="D740" s="10"/>
      <c r="E740" s="4"/>
      <c r="F740" s="358"/>
      <c r="G740" s="358"/>
      <c r="H740" s="5"/>
      <c r="I740" s="1"/>
      <c r="J740" s="1"/>
    </row>
    <row r="741" spans="1:10" ht="19.5" customHeight="1">
      <c r="A741" s="5"/>
      <c r="B741" s="2"/>
      <c r="C741" s="3"/>
      <c r="D741" s="10"/>
      <c r="E741" s="4"/>
      <c r="F741" s="358"/>
      <c r="G741" s="358"/>
      <c r="H741" s="5"/>
      <c r="I741" s="1"/>
      <c r="J741" s="1"/>
    </row>
    <row r="742" spans="1:10" ht="19.5" customHeight="1">
      <c r="A742" s="5"/>
      <c r="B742" s="2"/>
      <c r="C742" s="3"/>
      <c r="D742" s="10"/>
      <c r="E742" s="4"/>
      <c r="F742" s="358"/>
      <c r="G742" s="358"/>
      <c r="H742" s="5"/>
      <c r="I742" s="1"/>
      <c r="J742" s="1"/>
    </row>
    <row r="743" spans="1:10" ht="19.5" customHeight="1">
      <c r="A743" s="5"/>
      <c r="B743" s="2"/>
      <c r="C743" s="3"/>
      <c r="D743" s="10"/>
      <c r="E743" s="4"/>
      <c r="F743" s="358"/>
      <c r="G743" s="358"/>
      <c r="H743" s="5"/>
      <c r="I743" s="1"/>
      <c r="J743" s="1"/>
    </row>
    <row r="744" spans="1:10" ht="19.5" customHeight="1">
      <c r="A744" s="5"/>
      <c r="B744" s="2"/>
      <c r="C744" s="3"/>
      <c r="D744" s="10"/>
      <c r="E744" s="4"/>
      <c r="F744" s="358"/>
      <c r="G744" s="358"/>
      <c r="H744" s="5"/>
      <c r="I744" s="1"/>
      <c r="J744" s="1"/>
    </row>
    <row r="745" spans="1:10" ht="19.5" customHeight="1">
      <c r="A745" s="5"/>
      <c r="B745" s="2"/>
      <c r="C745" s="3"/>
      <c r="D745" s="10"/>
      <c r="E745" s="4"/>
      <c r="F745" s="358"/>
      <c r="G745" s="358"/>
      <c r="H745" s="5"/>
      <c r="I745" s="1"/>
      <c r="J745" s="1"/>
    </row>
    <row r="746" spans="1:10" ht="19.5" customHeight="1">
      <c r="A746" s="5"/>
      <c r="B746" s="2"/>
      <c r="C746" s="3"/>
      <c r="D746" s="10"/>
      <c r="E746" s="4"/>
      <c r="F746" s="358"/>
      <c r="G746" s="358"/>
      <c r="H746" s="5"/>
      <c r="I746" s="1"/>
      <c r="J746" s="1"/>
    </row>
    <row r="747" spans="1:10" ht="19.5" customHeight="1">
      <c r="A747" s="5"/>
      <c r="B747" s="2"/>
      <c r="C747" s="3"/>
      <c r="D747" s="10"/>
      <c r="E747" s="4"/>
      <c r="F747" s="358"/>
      <c r="G747" s="358"/>
      <c r="H747" s="5"/>
      <c r="I747" s="1"/>
      <c r="J747" s="1"/>
    </row>
    <row r="748" spans="1:10" ht="19.5" customHeight="1">
      <c r="A748" s="5"/>
      <c r="B748" s="2"/>
      <c r="C748" s="3"/>
      <c r="D748" s="10"/>
      <c r="E748" s="4"/>
      <c r="F748" s="358"/>
      <c r="G748" s="358"/>
      <c r="H748" s="5"/>
      <c r="I748" s="1"/>
      <c r="J748" s="1"/>
    </row>
    <row r="749" spans="1:10" ht="19.5" customHeight="1">
      <c r="A749" s="5"/>
      <c r="B749" s="2"/>
      <c r="C749" s="3"/>
      <c r="D749" s="10"/>
      <c r="E749" s="4"/>
      <c r="F749" s="358"/>
      <c r="G749" s="358"/>
      <c r="H749" s="5"/>
      <c r="I749" s="1"/>
      <c r="J749" s="1"/>
    </row>
    <row r="750" spans="1:10" ht="19.5" customHeight="1">
      <c r="A750" s="5"/>
      <c r="B750" s="2"/>
      <c r="C750" s="3"/>
      <c r="D750" s="10"/>
      <c r="E750" s="4"/>
      <c r="F750" s="358"/>
      <c r="G750" s="358"/>
      <c r="H750" s="5"/>
      <c r="I750" s="1"/>
      <c r="J750" s="1"/>
    </row>
    <row r="751" spans="1:10" ht="19.5" customHeight="1">
      <c r="A751" s="5"/>
      <c r="B751" s="2"/>
      <c r="C751" s="3"/>
      <c r="D751" s="10"/>
      <c r="E751" s="4"/>
      <c r="F751" s="358"/>
      <c r="G751" s="358"/>
      <c r="H751" s="5"/>
      <c r="I751" s="1"/>
      <c r="J751" s="1"/>
    </row>
    <row r="752" spans="1:10" ht="19.5" customHeight="1">
      <c r="A752" s="5"/>
      <c r="B752" s="2"/>
      <c r="C752" s="3"/>
      <c r="D752" s="10"/>
      <c r="E752" s="4"/>
      <c r="F752" s="358"/>
      <c r="G752" s="358"/>
      <c r="H752" s="5"/>
      <c r="I752" s="1"/>
      <c r="J752" s="1"/>
    </row>
    <row r="753" spans="1:10" ht="19.5" customHeight="1">
      <c r="A753" s="5"/>
      <c r="B753" s="2"/>
      <c r="C753" s="3"/>
      <c r="D753" s="10"/>
      <c r="E753" s="4"/>
      <c r="F753" s="358"/>
      <c r="G753" s="358"/>
      <c r="H753" s="5"/>
      <c r="I753" s="1"/>
      <c r="J753" s="1"/>
    </row>
    <row r="754" spans="1:10" ht="19.5" customHeight="1">
      <c r="A754" s="5"/>
      <c r="B754" s="2"/>
      <c r="C754" s="3"/>
      <c r="D754" s="10"/>
      <c r="E754" s="4"/>
      <c r="F754" s="358"/>
      <c r="G754" s="358"/>
      <c r="H754" s="5"/>
      <c r="I754" s="1"/>
      <c r="J754" s="1"/>
    </row>
    <row r="755" spans="1:10" ht="19.5" customHeight="1">
      <c r="A755" s="5"/>
      <c r="B755" s="2"/>
      <c r="C755" s="3"/>
      <c r="D755" s="10"/>
      <c r="E755" s="4"/>
      <c r="F755" s="358"/>
      <c r="G755" s="358"/>
      <c r="H755" s="5"/>
      <c r="I755" s="1"/>
      <c r="J755" s="1"/>
    </row>
    <row r="756" spans="1:10" ht="19.5" customHeight="1">
      <c r="A756" s="5"/>
      <c r="B756" s="2"/>
      <c r="C756" s="3"/>
      <c r="D756" s="10"/>
      <c r="E756" s="4"/>
      <c r="F756" s="358"/>
      <c r="G756" s="358"/>
      <c r="H756" s="5"/>
      <c r="I756" s="1"/>
      <c r="J756" s="1"/>
    </row>
    <row r="757" spans="1:10" ht="19.5" customHeight="1">
      <c r="A757" s="5"/>
      <c r="B757" s="2"/>
      <c r="C757" s="3"/>
      <c r="D757" s="10"/>
      <c r="E757" s="4"/>
      <c r="F757" s="358"/>
      <c r="G757" s="358"/>
      <c r="H757" s="5"/>
      <c r="I757" s="1"/>
      <c r="J757" s="1"/>
    </row>
    <row r="758" spans="1:10" ht="19.5" customHeight="1">
      <c r="A758" s="5"/>
      <c r="B758" s="2"/>
      <c r="C758" s="3"/>
      <c r="D758" s="10"/>
      <c r="E758" s="4"/>
      <c r="F758" s="358"/>
      <c r="G758" s="358"/>
      <c r="H758" s="5"/>
      <c r="I758" s="1"/>
      <c r="J758" s="1"/>
    </row>
    <row r="759" spans="1:10" ht="19.5" customHeight="1">
      <c r="A759" s="5"/>
      <c r="B759" s="2"/>
      <c r="C759" s="3"/>
      <c r="D759" s="10"/>
      <c r="E759" s="4"/>
      <c r="F759" s="358"/>
      <c r="G759" s="358"/>
      <c r="H759" s="5"/>
      <c r="I759" s="1"/>
      <c r="J759" s="1"/>
    </row>
    <row r="760" spans="1:10" ht="19.5" customHeight="1">
      <c r="A760" s="5"/>
      <c r="B760" s="2"/>
      <c r="C760" s="3"/>
      <c r="D760" s="10"/>
      <c r="E760" s="4"/>
      <c r="F760" s="358"/>
      <c r="G760" s="358"/>
      <c r="H760" s="5"/>
      <c r="I760" s="1"/>
      <c r="J760" s="1"/>
    </row>
    <row r="761" spans="1:10" ht="19.5" customHeight="1">
      <c r="A761" s="5"/>
      <c r="B761" s="2"/>
      <c r="C761" s="3"/>
      <c r="D761" s="10"/>
      <c r="E761" s="4"/>
      <c r="F761" s="358"/>
      <c r="G761" s="358"/>
      <c r="H761" s="5"/>
      <c r="I761" s="1"/>
      <c r="J761" s="1"/>
    </row>
    <row r="762" spans="1:10" ht="19.5" customHeight="1">
      <c r="A762" s="5"/>
      <c r="B762" s="2"/>
      <c r="C762" s="3"/>
      <c r="D762" s="10"/>
      <c r="E762" s="4"/>
      <c r="F762" s="358"/>
      <c r="G762" s="358"/>
      <c r="H762" s="5"/>
      <c r="I762" s="1"/>
      <c r="J762" s="1"/>
    </row>
    <row r="763" spans="1:10" ht="19.5" customHeight="1">
      <c r="A763" s="5"/>
      <c r="B763" s="2"/>
      <c r="C763" s="3"/>
      <c r="D763" s="10"/>
      <c r="E763" s="4"/>
      <c r="F763" s="358"/>
      <c r="G763" s="358"/>
      <c r="H763" s="5"/>
      <c r="I763" s="1"/>
      <c r="J763" s="1"/>
    </row>
    <row r="764" spans="1:10" ht="19.5" customHeight="1">
      <c r="A764" s="5"/>
      <c r="B764" s="2"/>
      <c r="C764" s="3"/>
      <c r="D764" s="10"/>
      <c r="E764" s="4"/>
      <c r="F764" s="358"/>
      <c r="G764" s="358"/>
      <c r="H764" s="5"/>
      <c r="I764" s="1"/>
      <c r="J764" s="1"/>
    </row>
    <row r="765" spans="1:10" ht="19.5" customHeight="1">
      <c r="A765" s="5"/>
      <c r="B765" s="2"/>
      <c r="C765" s="3"/>
      <c r="D765" s="10"/>
      <c r="E765" s="4"/>
      <c r="F765" s="358"/>
      <c r="G765" s="358"/>
      <c r="H765" s="5"/>
      <c r="I765" s="1"/>
      <c r="J765" s="1"/>
    </row>
    <row r="766" spans="1:10" ht="19.5" customHeight="1">
      <c r="A766" s="5"/>
      <c r="B766" s="2"/>
      <c r="C766" s="3"/>
      <c r="D766" s="10"/>
      <c r="E766" s="4"/>
      <c r="F766" s="358"/>
      <c r="G766" s="358"/>
      <c r="H766" s="5"/>
      <c r="I766" s="1"/>
      <c r="J766" s="1"/>
    </row>
    <row r="767" spans="1:10" ht="19.5" customHeight="1">
      <c r="A767" s="5"/>
      <c r="B767" s="2"/>
      <c r="C767" s="3"/>
      <c r="D767" s="10"/>
      <c r="E767" s="4"/>
      <c r="F767" s="358"/>
      <c r="G767" s="358"/>
      <c r="H767" s="5"/>
      <c r="I767" s="1"/>
      <c r="J767" s="1"/>
    </row>
    <row r="768" spans="1:10" ht="19.5" customHeight="1">
      <c r="A768" s="5"/>
      <c r="B768" s="2"/>
      <c r="C768" s="3"/>
      <c r="D768" s="10"/>
      <c r="E768" s="4"/>
      <c r="F768" s="358"/>
      <c r="G768" s="358"/>
      <c r="H768" s="5"/>
      <c r="I768" s="1"/>
      <c r="J768" s="1"/>
    </row>
    <row r="769" spans="1:10" ht="19.5" customHeight="1">
      <c r="A769" s="5"/>
      <c r="B769" s="2"/>
      <c r="C769" s="3"/>
      <c r="D769" s="10"/>
      <c r="E769" s="4"/>
      <c r="F769" s="358"/>
      <c r="G769" s="358"/>
      <c r="H769" s="5"/>
      <c r="I769" s="1"/>
      <c r="J769" s="1"/>
    </row>
    <row r="770" spans="1:10" ht="19.5" customHeight="1">
      <c r="A770" s="5"/>
      <c r="B770" s="2"/>
      <c r="C770" s="3"/>
      <c r="D770" s="10"/>
      <c r="E770" s="4"/>
      <c r="F770" s="358"/>
      <c r="G770" s="358"/>
      <c r="H770" s="5"/>
      <c r="I770" s="1"/>
      <c r="J770" s="1"/>
    </row>
    <row r="771" spans="1:10" ht="19.5" customHeight="1">
      <c r="A771" s="5"/>
      <c r="B771" s="2"/>
      <c r="C771" s="3"/>
      <c r="D771" s="10"/>
      <c r="E771" s="4"/>
      <c r="F771" s="358"/>
      <c r="G771" s="358"/>
      <c r="H771" s="5"/>
      <c r="I771" s="1"/>
      <c r="J771" s="1"/>
    </row>
    <row r="772" spans="1:10" ht="19.5" customHeight="1">
      <c r="A772" s="5"/>
      <c r="B772" s="2"/>
      <c r="C772" s="3"/>
      <c r="D772" s="10"/>
      <c r="E772" s="4"/>
      <c r="F772" s="358"/>
      <c r="G772" s="358"/>
      <c r="H772" s="5"/>
      <c r="I772" s="1"/>
      <c r="J772" s="1"/>
    </row>
    <row r="773" spans="1:10" ht="19.5" customHeight="1">
      <c r="A773" s="5"/>
      <c r="B773" s="2"/>
      <c r="C773" s="3"/>
      <c r="D773" s="10"/>
      <c r="E773" s="4"/>
      <c r="F773" s="358"/>
      <c r="G773" s="358"/>
      <c r="H773" s="5"/>
      <c r="I773" s="1"/>
      <c r="J773" s="1"/>
    </row>
    <row r="774" spans="1:10" ht="19.5" customHeight="1">
      <c r="A774" s="5"/>
      <c r="B774" s="2"/>
      <c r="C774" s="3"/>
      <c r="D774" s="10"/>
      <c r="E774" s="4"/>
      <c r="F774" s="358"/>
      <c r="G774" s="358"/>
      <c r="H774" s="5"/>
      <c r="I774" s="1"/>
      <c r="J774" s="1"/>
    </row>
    <row r="775" spans="1:10" ht="19.5" customHeight="1">
      <c r="A775" s="5"/>
      <c r="B775" s="2"/>
      <c r="C775" s="3"/>
      <c r="D775" s="10"/>
      <c r="E775" s="4"/>
      <c r="F775" s="358"/>
      <c r="G775" s="358"/>
      <c r="H775" s="5"/>
      <c r="I775" s="1"/>
      <c r="J775" s="1"/>
    </row>
    <row r="776" spans="1:10" ht="19.5" customHeight="1">
      <c r="A776" s="5"/>
      <c r="B776" s="2"/>
      <c r="C776" s="3"/>
      <c r="D776" s="10"/>
      <c r="E776" s="4"/>
      <c r="F776" s="358"/>
      <c r="G776" s="358"/>
      <c r="H776" s="5"/>
      <c r="I776" s="1"/>
      <c r="J776" s="1"/>
    </row>
    <row r="777" spans="1:10" ht="19.5" customHeight="1">
      <c r="A777" s="5"/>
      <c r="B777" s="2"/>
      <c r="C777" s="3"/>
      <c r="D777" s="10"/>
      <c r="E777" s="4"/>
      <c r="F777" s="358"/>
      <c r="G777" s="358"/>
      <c r="H777" s="5"/>
      <c r="I777" s="1"/>
      <c r="J777" s="1"/>
    </row>
    <row r="778" spans="1:10" ht="19.5" customHeight="1">
      <c r="A778" s="5"/>
      <c r="B778" s="2"/>
      <c r="C778" s="3"/>
      <c r="D778" s="10"/>
      <c r="E778" s="4"/>
      <c r="F778" s="358"/>
      <c r="G778" s="358"/>
      <c r="H778" s="5"/>
      <c r="I778" s="1"/>
      <c r="J778" s="1"/>
    </row>
    <row r="779" spans="1:10" ht="19.5" customHeight="1">
      <c r="A779" s="5"/>
      <c r="B779" s="2"/>
      <c r="C779" s="3"/>
      <c r="D779" s="10"/>
      <c r="E779" s="4"/>
      <c r="F779" s="358"/>
      <c r="G779" s="358"/>
      <c r="H779" s="5"/>
      <c r="I779" s="1"/>
      <c r="J779" s="1"/>
    </row>
    <row r="780" spans="1:10" ht="19.5" customHeight="1">
      <c r="A780" s="5"/>
      <c r="B780" s="2"/>
      <c r="C780" s="3"/>
      <c r="D780" s="10"/>
      <c r="E780" s="4"/>
      <c r="F780" s="358"/>
      <c r="G780" s="358"/>
      <c r="H780" s="5"/>
      <c r="I780" s="1"/>
      <c r="J780" s="1"/>
    </row>
    <row r="781" spans="1:10" ht="19.5" customHeight="1">
      <c r="A781" s="5"/>
      <c r="B781" s="2"/>
      <c r="C781" s="3"/>
      <c r="D781" s="10"/>
      <c r="E781" s="4"/>
      <c r="F781" s="358"/>
      <c r="G781" s="358"/>
      <c r="H781" s="5"/>
      <c r="I781" s="1"/>
      <c r="J781" s="1"/>
    </row>
    <row r="782" spans="1:10" ht="19.5" customHeight="1">
      <c r="A782" s="5"/>
      <c r="B782" s="2"/>
      <c r="C782" s="3"/>
      <c r="D782" s="10"/>
      <c r="E782" s="4"/>
      <c r="F782" s="358"/>
      <c r="G782" s="358"/>
      <c r="H782" s="5"/>
      <c r="I782" s="1"/>
      <c r="J782" s="1"/>
    </row>
    <row r="783" spans="1:10" ht="19.5" customHeight="1">
      <c r="A783" s="5"/>
      <c r="B783" s="2"/>
      <c r="C783" s="3"/>
      <c r="D783" s="10"/>
      <c r="E783" s="4"/>
      <c r="F783" s="358"/>
      <c r="G783" s="358"/>
      <c r="H783" s="5"/>
      <c r="I783" s="1"/>
      <c r="J783" s="1"/>
    </row>
    <row r="784" spans="1:10" ht="19.5" customHeight="1">
      <c r="A784" s="5"/>
      <c r="B784" s="2"/>
      <c r="C784" s="3"/>
      <c r="D784" s="10"/>
      <c r="E784" s="4"/>
      <c r="F784" s="358"/>
      <c r="G784" s="358"/>
      <c r="H784" s="5"/>
      <c r="I784" s="1"/>
      <c r="J784" s="1"/>
    </row>
    <row r="785" spans="1:10" ht="19.5" customHeight="1">
      <c r="A785" s="5"/>
      <c r="B785" s="2"/>
      <c r="C785" s="3"/>
      <c r="D785" s="10"/>
      <c r="E785" s="4"/>
      <c r="F785" s="358"/>
      <c r="G785" s="358"/>
      <c r="H785" s="5"/>
      <c r="I785" s="1"/>
      <c r="J785" s="1"/>
    </row>
    <row r="786" spans="1:10" ht="19.5" customHeight="1">
      <c r="A786" s="5"/>
      <c r="B786" s="2"/>
      <c r="C786" s="3"/>
      <c r="D786" s="10"/>
      <c r="E786" s="4"/>
      <c r="F786" s="358"/>
      <c r="G786" s="358"/>
      <c r="H786" s="5"/>
      <c r="I786" s="1"/>
      <c r="J786" s="1"/>
    </row>
    <row r="787" spans="1:10" ht="19.5" customHeight="1">
      <c r="A787" s="5"/>
      <c r="B787" s="2"/>
      <c r="C787" s="3"/>
      <c r="D787" s="10"/>
      <c r="E787" s="4"/>
      <c r="F787" s="358"/>
      <c r="G787" s="358"/>
      <c r="H787" s="5"/>
      <c r="I787" s="1"/>
      <c r="J787" s="1"/>
    </row>
    <row r="788" spans="1:10" ht="19.5" customHeight="1">
      <c r="A788" s="5"/>
      <c r="B788" s="2"/>
      <c r="C788" s="3"/>
      <c r="D788" s="10"/>
      <c r="E788" s="4"/>
      <c r="F788" s="358"/>
      <c r="G788" s="358"/>
      <c r="H788" s="5"/>
      <c r="I788" s="1"/>
      <c r="J788" s="1"/>
    </row>
    <row r="789" spans="1:10" ht="19.5" customHeight="1">
      <c r="A789" s="5"/>
      <c r="B789" s="2"/>
      <c r="C789" s="3"/>
      <c r="D789" s="10"/>
      <c r="E789" s="4"/>
      <c r="F789" s="358"/>
      <c r="G789" s="358"/>
      <c r="H789" s="5"/>
      <c r="I789" s="1"/>
      <c r="J789" s="1"/>
    </row>
    <row r="790" spans="1:10" ht="19.5" customHeight="1">
      <c r="A790" s="5"/>
      <c r="B790" s="2"/>
      <c r="C790" s="3"/>
      <c r="D790" s="10"/>
      <c r="E790" s="4"/>
      <c r="F790" s="358"/>
      <c r="G790" s="358"/>
      <c r="H790" s="5"/>
      <c r="I790" s="1"/>
      <c r="J790" s="1"/>
    </row>
    <row r="791" spans="1:10" ht="19.5" customHeight="1">
      <c r="A791" s="5"/>
      <c r="B791" s="2"/>
      <c r="C791" s="3"/>
      <c r="D791" s="10"/>
      <c r="E791" s="4"/>
      <c r="F791" s="358"/>
      <c r="G791" s="358"/>
      <c r="H791" s="5"/>
      <c r="I791" s="1"/>
      <c r="J791" s="1"/>
    </row>
    <row r="792" spans="1:10" ht="19.5" customHeight="1">
      <c r="A792" s="5"/>
      <c r="B792" s="2"/>
      <c r="C792" s="3"/>
      <c r="D792" s="10"/>
      <c r="E792" s="4"/>
      <c r="F792" s="358"/>
      <c r="G792" s="358"/>
      <c r="H792" s="5"/>
      <c r="I792" s="1"/>
      <c r="J792" s="1"/>
    </row>
    <row r="793" spans="1:10" ht="19.5" customHeight="1">
      <c r="A793" s="5"/>
      <c r="B793" s="2"/>
      <c r="C793" s="3"/>
      <c r="D793" s="10"/>
      <c r="E793" s="4"/>
      <c r="F793" s="358"/>
      <c r="G793" s="358"/>
      <c r="H793" s="5"/>
      <c r="I793" s="1"/>
      <c r="J793" s="1"/>
    </row>
    <row r="794" spans="1:10" ht="19.5" customHeight="1">
      <c r="A794" s="5"/>
      <c r="B794" s="2"/>
      <c r="C794" s="3"/>
      <c r="D794" s="10"/>
      <c r="E794" s="4"/>
      <c r="F794" s="358"/>
      <c r="G794" s="358"/>
      <c r="H794" s="5"/>
      <c r="I794" s="1"/>
      <c r="J794" s="1"/>
    </row>
    <row r="795" spans="1:10" ht="19.5" customHeight="1">
      <c r="A795" s="5"/>
      <c r="B795" s="2"/>
      <c r="C795" s="3"/>
      <c r="D795" s="10"/>
      <c r="E795" s="4"/>
      <c r="F795" s="358"/>
      <c r="G795" s="358"/>
      <c r="H795" s="5"/>
      <c r="I795" s="1"/>
      <c r="J795" s="1"/>
    </row>
    <row r="796" spans="1:10" ht="19.5" customHeight="1">
      <c r="A796" s="5"/>
      <c r="B796" s="2"/>
      <c r="C796" s="3"/>
      <c r="D796" s="10"/>
      <c r="E796" s="4"/>
      <c r="F796" s="358"/>
      <c r="G796" s="358"/>
      <c r="H796" s="5"/>
      <c r="I796" s="1"/>
      <c r="J796" s="1"/>
    </row>
    <row r="797" spans="1:10" ht="19.5" customHeight="1">
      <c r="A797" s="5"/>
      <c r="B797" s="2"/>
      <c r="C797" s="3"/>
      <c r="D797" s="10"/>
      <c r="E797" s="4"/>
      <c r="F797" s="358"/>
      <c r="G797" s="358"/>
      <c r="H797" s="5"/>
      <c r="I797" s="1"/>
      <c r="J797" s="1"/>
    </row>
    <row r="798" spans="1:10" ht="19.5" customHeight="1">
      <c r="A798" s="5"/>
      <c r="B798" s="2"/>
      <c r="C798" s="3"/>
      <c r="D798" s="10"/>
      <c r="E798" s="4"/>
      <c r="F798" s="358"/>
      <c r="G798" s="358"/>
      <c r="H798" s="5"/>
      <c r="I798" s="1"/>
      <c r="J798" s="1"/>
    </row>
    <row r="799" spans="1:10" ht="19.5" customHeight="1">
      <c r="A799" s="5"/>
      <c r="B799" s="2"/>
      <c r="C799" s="3"/>
      <c r="D799" s="10"/>
      <c r="E799" s="4"/>
      <c r="F799" s="358"/>
      <c r="G799" s="358"/>
      <c r="H799" s="5"/>
      <c r="I799" s="1"/>
      <c r="J799" s="1"/>
    </row>
    <row r="800" spans="1:10" ht="19.5" customHeight="1">
      <c r="A800" s="5"/>
      <c r="B800" s="2"/>
      <c r="C800" s="3"/>
      <c r="D800" s="10"/>
      <c r="E800" s="4"/>
      <c r="F800" s="358"/>
      <c r="G800" s="358"/>
      <c r="H800" s="5"/>
      <c r="I800" s="1"/>
      <c r="J800" s="1"/>
    </row>
    <row r="801" spans="1:10" ht="19.5" customHeight="1">
      <c r="A801" s="5"/>
      <c r="B801" s="2"/>
      <c r="C801" s="3"/>
      <c r="D801" s="10"/>
      <c r="E801" s="4"/>
      <c r="F801" s="358"/>
      <c r="G801" s="358"/>
      <c r="H801" s="5"/>
      <c r="I801" s="1"/>
      <c r="J801" s="1"/>
    </row>
    <row r="802" spans="1:10" ht="19.5" customHeight="1">
      <c r="A802" s="5"/>
      <c r="B802" s="2"/>
      <c r="C802" s="3"/>
      <c r="D802" s="10"/>
      <c r="E802" s="4"/>
      <c r="F802" s="358"/>
      <c r="G802" s="358"/>
      <c r="H802" s="5"/>
      <c r="I802" s="1"/>
      <c r="J802" s="1"/>
    </row>
    <row r="803" spans="1:10" ht="19.5" customHeight="1">
      <c r="A803" s="5"/>
      <c r="B803" s="2"/>
      <c r="C803" s="3"/>
      <c r="D803" s="10"/>
      <c r="E803" s="4"/>
      <c r="F803" s="358"/>
      <c r="G803" s="358"/>
      <c r="H803" s="5"/>
      <c r="I803" s="1"/>
      <c r="J803" s="1"/>
    </row>
    <row r="804" spans="1:10" ht="19.5" customHeight="1">
      <c r="A804" s="5"/>
      <c r="B804" s="2"/>
      <c r="C804" s="3"/>
      <c r="D804" s="10"/>
      <c r="E804" s="4"/>
      <c r="F804" s="358"/>
      <c r="G804" s="358"/>
      <c r="H804" s="5"/>
      <c r="I804" s="1"/>
      <c r="J804" s="1"/>
    </row>
    <row r="805" spans="1:10" ht="19.5" customHeight="1">
      <c r="A805" s="5"/>
      <c r="B805" s="2"/>
      <c r="C805" s="3"/>
      <c r="D805" s="10"/>
      <c r="E805" s="4"/>
      <c r="F805" s="358"/>
      <c r="G805" s="358"/>
      <c r="H805" s="5"/>
      <c r="I805" s="1"/>
      <c r="J805" s="1"/>
    </row>
    <row r="806" spans="1:10" ht="19.5" customHeight="1">
      <c r="A806" s="5"/>
      <c r="B806" s="2"/>
      <c r="C806" s="3"/>
      <c r="D806" s="10"/>
      <c r="E806" s="4"/>
      <c r="F806" s="358"/>
      <c r="G806" s="358"/>
      <c r="H806" s="5"/>
      <c r="I806" s="1"/>
      <c r="J806" s="1"/>
    </row>
    <row r="807" spans="1:10" ht="19.5" customHeight="1">
      <c r="A807" s="5"/>
      <c r="B807" s="2"/>
      <c r="C807" s="3"/>
      <c r="D807" s="10"/>
      <c r="E807" s="4"/>
      <c r="F807" s="358"/>
      <c r="G807" s="358"/>
      <c r="H807" s="5"/>
      <c r="I807" s="1"/>
      <c r="J807" s="1"/>
    </row>
    <row r="808" spans="1:10" ht="19.5" customHeight="1">
      <c r="A808" s="5"/>
      <c r="B808" s="2"/>
      <c r="C808" s="3"/>
      <c r="D808" s="10"/>
      <c r="E808" s="4"/>
      <c r="F808" s="358"/>
      <c r="G808" s="358"/>
      <c r="H808" s="5"/>
      <c r="I808" s="1"/>
      <c r="J808" s="1"/>
    </row>
    <row r="809" spans="1:10" ht="19.5" customHeight="1">
      <c r="A809" s="5"/>
      <c r="B809" s="2"/>
      <c r="C809" s="3"/>
      <c r="D809" s="10"/>
      <c r="E809" s="4"/>
      <c r="F809" s="358"/>
      <c r="G809" s="358"/>
      <c r="H809" s="5"/>
      <c r="I809" s="1"/>
      <c r="J809" s="1"/>
    </row>
    <row r="810" spans="1:10" ht="19.5" customHeight="1">
      <c r="A810" s="5"/>
      <c r="B810" s="2"/>
      <c r="C810" s="3"/>
      <c r="D810" s="10"/>
      <c r="E810" s="4"/>
      <c r="F810" s="358"/>
      <c r="G810" s="358"/>
      <c r="H810" s="5"/>
      <c r="I810" s="1"/>
      <c r="J810" s="1"/>
    </row>
    <row r="811" spans="1:10" ht="19.5" customHeight="1">
      <c r="A811" s="5"/>
      <c r="B811" s="2"/>
      <c r="C811" s="3"/>
      <c r="D811" s="10"/>
      <c r="E811" s="4"/>
      <c r="F811" s="358"/>
      <c r="G811" s="358"/>
      <c r="H811" s="5"/>
      <c r="I811" s="1"/>
      <c r="J811" s="1"/>
    </row>
    <row r="812" spans="1:10" ht="19.5" customHeight="1">
      <c r="A812" s="5"/>
      <c r="B812" s="2"/>
      <c r="C812" s="3"/>
      <c r="D812" s="10"/>
      <c r="E812" s="4"/>
      <c r="F812" s="358"/>
      <c r="G812" s="358"/>
      <c r="H812" s="5"/>
      <c r="I812" s="1"/>
      <c r="J812" s="1"/>
    </row>
    <row r="813" spans="1:10" ht="19.5" customHeight="1">
      <c r="A813" s="5"/>
      <c r="B813" s="2"/>
      <c r="C813" s="3"/>
      <c r="D813" s="10"/>
      <c r="E813" s="4"/>
      <c r="F813" s="358"/>
      <c r="G813" s="358"/>
      <c r="H813" s="5"/>
      <c r="I813" s="1"/>
      <c r="J813" s="1"/>
    </row>
    <row r="814" spans="1:10" ht="19.5" customHeight="1">
      <c r="A814" s="5"/>
      <c r="B814" s="2"/>
      <c r="C814" s="3"/>
      <c r="D814" s="10"/>
      <c r="E814" s="4"/>
      <c r="F814" s="358"/>
      <c r="G814" s="358"/>
      <c r="H814" s="5"/>
      <c r="I814" s="1"/>
      <c r="J814" s="1"/>
    </row>
    <row r="815" spans="1:10" ht="19.5" customHeight="1">
      <c r="A815" s="5"/>
      <c r="B815" s="2"/>
      <c r="C815" s="3"/>
      <c r="D815" s="10"/>
      <c r="E815" s="4"/>
      <c r="F815" s="358"/>
      <c r="G815" s="358"/>
      <c r="H815" s="5"/>
      <c r="I815" s="1"/>
      <c r="J815" s="1"/>
    </row>
    <row r="816" spans="1:10" ht="19.5" customHeight="1">
      <c r="A816" s="5"/>
      <c r="B816" s="2"/>
      <c r="C816" s="3"/>
      <c r="D816" s="10"/>
      <c r="E816" s="4"/>
      <c r="F816" s="358"/>
      <c r="G816" s="358"/>
      <c r="H816" s="5"/>
      <c r="I816" s="1"/>
      <c r="J816" s="1"/>
    </row>
    <row r="817" spans="1:10" ht="19.5" customHeight="1">
      <c r="A817" s="5"/>
      <c r="B817" s="2"/>
      <c r="C817" s="3"/>
      <c r="D817" s="10"/>
      <c r="E817" s="4"/>
      <c r="F817" s="358"/>
      <c r="G817" s="358"/>
      <c r="H817" s="5"/>
      <c r="I817" s="1"/>
      <c r="J817" s="1"/>
    </row>
    <row r="818" spans="1:10" ht="19.5" customHeight="1">
      <c r="A818" s="5"/>
      <c r="B818" s="2"/>
      <c r="C818" s="3"/>
      <c r="D818" s="10"/>
      <c r="E818" s="4"/>
      <c r="F818" s="358"/>
      <c r="G818" s="358"/>
      <c r="H818" s="5"/>
      <c r="I818" s="1"/>
      <c r="J818" s="1"/>
    </row>
    <row r="819" spans="1:10" ht="19.5" customHeight="1">
      <c r="A819" s="5"/>
      <c r="B819" s="2"/>
      <c r="C819" s="3"/>
      <c r="D819" s="10"/>
      <c r="E819" s="4"/>
      <c r="F819" s="358"/>
      <c r="G819" s="358"/>
      <c r="H819" s="5"/>
      <c r="I819" s="1"/>
      <c r="J819" s="1"/>
    </row>
    <row r="820" spans="1:10" ht="19.5" customHeight="1">
      <c r="A820" s="5"/>
      <c r="B820" s="2"/>
      <c r="C820" s="3"/>
      <c r="D820" s="10"/>
      <c r="E820" s="4"/>
      <c r="F820" s="358"/>
      <c r="G820" s="358"/>
      <c r="H820" s="5"/>
      <c r="I820" s="1"/>
      <c r="J820" s="1"/>
    </row>
    <row r="821" spans="1:10" ht="19.5" customHeight="1">
      <c r="A821" s="5"/>
      <c r="B821" s="2"/>
      <c r="C821" s="3"/>
      <c r="D821" s="10"/>
      <c r="E821" s="4"/>
      <c r="F821" s="358"/>
      <c r="G821" s="358"/>
      <c r="H821" s="5"/>
      <c r="I821" s="1"/>
      <c r="J821" s="1"/>
    </row>
    <row r="822" spans="1:10" ht="19.5" customHeight="1">
      <c r="A822" s="5"/>
      <c r="B822" s="2"/>
      <c r="C822" s="3"/>
      <c r="D822" s="10"/>
      <c r="E822" s="4"/>
      <c r="F822" s="358"/>
      <c r="G822" s="358"/>
      <c r="H822" s="5"/>
      <c r="I822" s="1"/>
      <c r="J822" s="1"/>
    </row>
    <row r="823" spans="1:10" ht="19.5" customHeight="1">
      <c r="A823" s="5"/>
      <c r="B823" s="2"/>
      <c r="C823" s="3"/>
      <c r="D823" s="10"/>
      <c r="E823" s="4"/>
      <c r="F823" s="358"/>
      <c r="G823" s="358"/>
      <c r="H823" s="5"/>
      <c r="I823" s="1"/>
      <c r="J823" s="1"/>
    </row>
    <row r="824" spans="1:10" ht="19.5" customHeight="1">
      <c r="A824" s="5"/>
      <c r="B824" s="2"/>
      <c r="C824" s="3"/>
      <c r="D824" s="10"/>
      <c r="E824" s="4"/>
      <c r="F824" s="358"/>
      <c r="G824" s="358"/>
      <c r="H824" s="5"/>
      <c r="I824" s="1"/>
      <c r="J824" s="1"/>
    </row>
    <row r="825" spans="1:10" ht="19.5" customHeight="1">
      <c r="A825" s="5"/>
      <c r="B825" s="2"/>
      <c r="C825" s="3"/>
      <c r="D825" s="10"/>
      <c r="E825" s="4"/>
      <c r="F825" s="358"/>
      <c r="G825" s="358"/>
      <c r="H825" s="5"/>
      <c r="I825" s="1"/>
      <c r="J825" s="1"/>
    </row>
    <row r="826" spans="1:10" ht="19.5" customHeight="1">
      <c r="A826" s="5"/>
      <c r="B826" s="2"/>
      <c r="C826" s="3"/>
      <c r="D826" s="10"/>
      <c r="E826" s="4"/>
      <c r="F826" s="358"/>
      <c r="G826" s="358"/>
      <c r="H826" s="5"/>
      <c r="I826" s="1"/>
      <c r="J826" s="1"/>
    </row>
    <row r="827" spans="1:10" ht="19.5" customHeight="1">
      <c r="A827" s="5"/>
      <c r="B827" s="2"/>
      <c r="C827" s="3"/>
      <c r="D827" s="10"/>
      <c r="E827" s="4"/>
      <c r="F827" s="358"/>
      <c r="G827" s="358"/>
      <c r="H827" s="5"/>
      <c r="I827" s="1"/>
      <c r="J827" s="1"/>
    </row>
    <row r="828" spans="1:10" ht="19.5" customHeight="1">
      <c r="A828" s="5"/>
      <c r="B828" s="2"/>
      <c r="C828" s="3"/>
      <c r="D828" s="10"/>
      <c r="E828" s="4"/>
      <c r="F828" s="358"/>
      <c r="G828" s="358"/>
      <c r="H828" s="5"/>
      <c r="I828" s="1"/>
      <c r="J828" s="1"/>
    </row>
    <row r="829" spans="1:10" ht="19.5" customHeight="1">
      <c r="A829" s="5"/>
      <c r="B829" s="2"/>
      <c r="C829" s="3"/>
      <c r="D829" s="10"/>
      <c r="E829" s="4"/>
      <c r="F829" s="358"/>
      <c r="G829" s="358"/>
      <c r="H829" s="5"/>
      <c r="I829" s="1"/>
      <c r="J829" s="1"/>
    </row>
    <row r="830" spans="1:10" ht="19.5" customHeight="1">
      <c r="A830" s="5"/>
      <c r="B830" s="2"/>
      <c r="C830" s="3"/>
      <c r="D830" s="10"/>
      <c r="E830" s="4"/>
      <c r="F830" s="358"/>
      <c r="G830" s="358"/>
      <c r="H830" s="5"/>
      <c r="I830" s="1"/>
      <c r="J830" s="1"/>
    </row>
    <row r="831" spans="1:10" ht="19.5" customHeight="1">
      <c r="A831" s="5"/>
      <c r="B831" s="2"/>
      <c r="C831" s="3"/>
      <c r="D831" s="10"/>
      <c r="E831" s="4"/>
      <c r="F831" s="358"/>
      <c r="G831" s="358"/>
      <c r="H831" s="5"/>
      <c r="I831" s="1"/>
      <c r="J831" s="1"/>
    </row>
    <row r="832" spans="1:10" ht="19.5" customHeight="1">
      <c r="A832" s="5"/>
      <c r="B832" s="2"/>
      <c r="C832" s="3"/>
      <c r="D832" s="10"/>
      <c r="E832" s="4"/>
      <c r="F832" s="358"/>
      <c r="G832" s="358"/>
      <c r="H832" s="5"/>
      <c r="I832" s="1"/>
      <c r="J832" s="1"/>
    </row>
    <row r="833" spans="1:10" ht="19.5" customHeight="1">
      <c r="A833" s="5"/>
      <c r="B833" s="2"/>
      <c r="C833" s="3"/>
      <c r="D833" s="10"/>
      <c r="E833" s="4"/>
      <c r="F833" s="358"/>
      <c r="G833" s="358"/>
      <c r="H833" s="5"/>
      <c r="I833" s="1"/>
      <c r="J833" s="1"/>
    </row>
    <row r="834" spans="1:10" ht="19.5" customHeight="1">
      <c r="A834" s="5"/>
      <c r="B834" s="2"/>
      <c r="C834" s="3"/>
      <c r="D834" s="10"/>
      <c r="E834" s="4"/>
      <c r="F834" s="358"/>
      <c r="G834" s="358"/>
      <c r="H834" s="5"/>
      <c r="I834" s="1"/>
      <c r="J834" s="1"/>
    </row>
    <row r="835" spans="1:10" ht="19.5" customHeight="1">
      <c r="A835" s="5"/>
      <c r="B835" s="2"/>
      <c r="C835" s="3"/>
      <c r="D835" s="10"/>
      <c r="E835" s="4"/>
      <c r="F835" s="358"/>
      <c r="G835" s="358"/>
      <c r="H835" s="5"/>
      <c r="I835" s="1"/>
      <c r="J835" s="1"/>
    </row>
    <row r="836" spans="1:10" ht="19.5" customHeight="1">
      <c r="A836" s="5"/>
      <c r="B836" s="2"/>
      <c r="C836" s="3"/>
      <c r="D836" s="10"/>
      <c r="E836" s="4"/>
      <c r="F836" s="358"/>
      <c r="G836" s="358"/>
      <c r="H836" s="5"/>
      <c r="I836" s="1"/>
      <c r="J836" s="1"/>
    </row>
    <row r="837" spans="1:10" ht="19.5" customHeight="1">
      <c r="A837" s="5"/>
      <c r="B837" s="2"/>
      <c r="C837" s="3"/>
      <c r="D837" s="10"/>
      <c r="E837" s="4"/>
      <c r="F837" s="358"/>
      <c r="G837" s="358"/>
      <c r="H837" s="5"/>
      <c r="I837" s="1"/>
      <c r="J837" s="1"/>
    </row>
    <row r="838" spans="1:10" ht="19.5" customHeight="1">
      <c r="A838" s="5"/>
      <c r="B838" s="2"/>
      <c r="C838" s="3"/>
      <c r="D838" s="10"/>
      <c r="E838" s="4"/>
      <c r="F838" s="358"/>
      <c r="G838" s="358"/>
      <c r="H838" s="5"/>
      <c r="I838" s="1"/>
      <c r="J838" s="1"/>
    </row>
    <row r="839" spans="1:10" ht="19.5" customHeight="1">
      <c r="A839" s="5"/>
      <c r="B839" s="2"/>
      <c r="C839" s="3"/>
      <c r="D839" s="10"/>
      <c r="E839" s="4"/>
      <c r="F839" s="358"/>
      <c r="G839" s="358"/>
      <c r="H839" s="5"/>
      <c r="I839" s="1"/>
      <c r="J839" s="1"/>
    </row>
    <row r="840" spans="1:10" ht="19.5" customHeight="1">
      <c r="A840" s="5"/>
      <c r="B840" s="2"/>
      <c r="C840" s="3"/>
      <c r="D840" s="10"/>
      <c r="E840" s="4"/>
      <c r="F840" s="358"/>
      <c r="G840" s="358"/>
      <c r="H840" s="5"/>
      <c r="I840" s="1"/>
      <c r="J840" s="1"/>
    </row>
    <row r="841" spans="1:10" ht="19.5" customHeight="1">
      <c r="A841" s="5"/>
      <c r="B841" s="2"/>
      <c r="C841" s="3"/>
      <c r="D841" s="10"/>
      <c r="E841" s="4"/>
      <c r="F841" s="358"/>
      <c r="G841" s="358"/>
      <c r="H841" s="5"/>
      <c r="I841" s="1"/>
      <c r="J841" s="1"/>
    </row>
    <row r="842" spans="1:10" ht="19.5" customHeight="1">
      <c r="A842" s="5"/>
      <c r="B842" s="2"/>
      <c r="C842" s="3"/>
      <c r="D842" s="10"/>
      <c r="E842" s="4"/>
      <c r="F842" s="358"/>
      <c r="G842" s="358"/>
      <c r="H842" s="5"/>
      <c r="I842" s="1"/>
      <c r="J842" s="1"/>
    </row>
    <row r="843" spans="1:10" ht="19.5" customHeight="1">
      <c r="A843" s="5"/>
      <c r="B843" s="2"/>
      <c r="C843" s="3"/>
      <c r="D843" s="10"/>
      <c r="E843" s="4"/>
      <c r="F843" s="358"/>
      <c r="G843" s="358"/>
      <c r="H843" s="5"/>
      <c r="I843" s="1"/>
      <c r="J843" s="1"/>
    </row>
    <row r="844" spans="1:10" ht="19.5" customHeight="1">
      <c r="A844" s="5"/>
      <c r="B844" s="2"/>
      <c r="C844" s="3"/>
      <c r="D844" s="10"/>
      <c r="E844" s="4"/>
      <c r="F844" s="358"/>
      <c r="G844" s="358"/>
      <c r="H844" s="5"/>
      <c r="I844" s="1"/>
      <c r="J844" s="1"/>
    </row>
    <row r="845" spans="1:10" ht="19.5" customHeight="1">
      <c r="A845" s="5"/>
      <c r="B845" s="2"/>
      <c r="C845" s="3"/>
      <c r="D845" s="10"/>
      <c r="E845" s="4"/>
      <c r="F845" s="358"/>
      <c r="G845" s="358"/>
      <c r="H845" s="5"/>
      <c r="I845" s="1"/>
      <c r="J845" s="1"/>
    </row>
    <row r="846" spans="1:10" ht="19.5" customHeight="1">
      <c r="A846" s="5"/>
      <c r="B846" s="2"/>
      <c r="C846" s="3"/>
      <c r="D846" s="10"/>
      <c r="E846" s="4"/>
      <c r="F846" s="358"/>
      <c r="G846" s="358"/>
      <c r="H846" s="5"/>
      <c r="I846" s="1"/>
      <c r="J846" s="1"/>
    </row>
    <row r="847" spans="1:10" ht="19.5" customHeight="1">
      <c r="A847" s="5"/>
      <c r="B847" s="2"/>
      <c r="C847" s="3"/>
      <c r="D847" s="10"/>
      <c r="E847" s="4"/>
      <c r="F847" s="358"/>
      <c r="G847" s="358"/>
      <c r="H847" s="5"/>
      <c r="I847" s="1"/>
      <c r="J847" s="1"/>
    </row>
    <row r="848" spans="1:10" ht="19.5" customHeight="1">
      <c r="A848" s="5"/>
      <c r="B848" s="2"/>
      <c r="C848" s="3"/>
      <c r="D848" s="10"/>
      <c r="E848" s="4"/>
      <c r="F848" s="358"/>
      <c r="G848" s="358"/>
      <c r="H848" s="5"/>
      <c r="I848" s="1"/>
      <c r="J848" s="1"/>
    </row>
    <row r="849" spans="1:10" ht="19.5" customHeight="1">
      <c r="A849" s="5"/>
      <c r="B849" s="2"/>
      <c r="C849" s="3"/>
      <c r="D849" s="10"/>
      <c r="E849" s="4"/>
      <c r="F849" s="358"/>
      <c r="G849" s="358"/>
      <c r="H849" s="5"/>
      <c r="I849" s="1"/>
      <c r="J849" s="1"/>
    </row>
    <row r="850" spans="1:10" ht="19.5" customHeight="1">
      <c r="A850" s="5"/>
      <c r="B850" s="2"/>
      <c r="C850" s="3"/>
      <c r="D850" s="10"/>
      <c r="E850" s="4"/>
      <c r="F850" s="358"/>
      <c r="G850" s="358"/>
      <c r="H850" s="5"/>
      <c r="I850" s="1"/>
      <c r="J850" s="1"/>
    </row>
    <row r="851" spans="1:10" ht="19.5" customHeight="1">
      <c r="A851" s="5"/>
      <c r="B851" s="2"/>
      <c r="C851" s="3"/>
      <c r="D851" s="10"/>
      <c r="E851" s="4"/>
      <c r="F851" s="358"/>
      <c r="G851" s="358"/>
      <c r="H851" s="5"/>
      <c r="I851" s="1"/>
      <c r="J851" s="1"/>
    </row>
    <row r="852" spans="1:10" ht="19.5" customHeight="1">
      <c r="A852" s="5"/>
      <c r="B852" s="2"/>
      <c r="C852" s="3"/>
      <c r="D852" s="10"/>
      <c r="E852" s="4"/>
      <c r="F852" s="358"/>
      <c r="G852" s="358"/>
      <c r="H852" s="5"/>
      <c r="I852" s="1"/>
      <c r="J852" s="1"/>
    </row>
    <row r="853" spans="1:10" ht="19.5" customHeight="1">
      <c r="A853" s="5"/>
      <c r="B853" s="2"/>
      <c r="C853" s="3"/>
      <c r="D853" s="10"/>
      <c r="E853" s="4"/>
      <c r="F853" s="358"/>
      <c r="G853" s="358"/>
      <c r="H853" s="5"/>
      <c r="I853" s="1"/>
      <c r="J853" s="1"/>
    </row>
    <row r="854" spans="1:10" ht="19.5" customHeight="1">
      <c r="A854" s="5"/>
      <c r="B854" s="2"/>
      <c r="C854" s="3"/>
      <c r="D854" s="10"/>
      <c r="E854" s="4"/>
      <c r="F854" s="358"/>
      <c r="G854" s="358"/>
      <c r="H854" s="5"/>
      <c r="I854" s="1"/>
      <c r="J854" s="1"/>
    </row>
    <row r="855" spans="1:10" ht="19.5" customHeight="1">
      <c r="A855" s="5"/>
      <c r="B855" s="2"/>
      <c r="C855" s="3"/>
      <c r="D855" s="10"/>
      <c r="E855" s="4"/>
      <c r="F855" s="358"/>
      <c r="G855" s="358"/>
      <c r="H855" s="5"/>
      <c r="I855" s="1"/>
      <c r="J855" s="1"/>
    </row>
    <row r="856" spans="1:10" ht="19.5" customHeight="1">
      <c r="A856" s="5"/>
      <c r="B856" s="2"/>
      <c r="C856" s="3"/>
      <c r="D856" s="10"/>
      <c r="E856" s="4"/>
      <c r="F856" s="358"/>
      <c r="G856" s="358"/>
      <c r="H856" s="5"/>
      <c r="I856" s="1"/>
      <c r="J856" s="1"/>
    </row>
    <row r="857" spans="1:10" ht="19.5" customHeight="1">
      <c r="A857" s="5"/>
      <c r="B857" s="2"/>
      <c r="C857" s="3"/>
      <c r="D857" s="10"/>
      <c r="E857" s="4"/>
      <c r="F857" s="358"/>
      <c r="G857" s="358"/>
      <c r="H857" s="5"/>
      <c r="I857" s="1"/>
      <c r="J857" s="1"/>
    </row>
    <row r="858" spans="1:10" ht="19.5" customHeight="1">
      <c r="A858" s="5"/>
      <c r="B858" s="2"/>
      <c r="C858" s="3"/>
      <c r="D858" s="10"/>
      <c r="E858" s="4"/>
      <c r="F858" s="358"/>
      <c r="G858" s="358"/>
      <c r="H858" s="5"/>
      <c r="I858" s="1"/>
      <c r="J858" s="1"/>
    </row>
    <row r="859" spans="1:10" ht="19.5" customHeight="1">
      <c r="A859" s="5"/>
      <c r="B859" s="2"/>
      <c r="C859" s="3"/>
      <c r="D859" s="10"/>
      <c r="E859" s="4"/>
      <c r="F859" s="358"/>
      <c r="G859" s="358"/>
      <c r="H859" s="5"/>
      <c r="I859" s="1"/>
      <c r="J859" s="1"/>
    </row>
    <row r="860" spans="1:10" ht="19.5" customHeight="1">
      <c r="A860" s="5"/>
      <c r="B860" s="2"/>
      <c r="C860" s="3"/>
      <c r="D860" s="10"/>
      <c r="E860" s="4"/>
      <c r="F860" s="358"/>
      <c r="G860" s="358"/>
      <c r="H860" s="5"/>
      <c r="I860" s="1"/>
      <c r="J860" s="1"/>
    </row>
    <row r="861" spans="1:10" ht="19.5" customHeight="1">
      <c r="A861" s="5"/>
      <c r="B861" s="2"/>
      <c r="C861" s="3"/>
      <c r="D861" s="10"/>
      <c r="E861" s="4"/>
      <c r="F861" s="358"/>
      <c r="G861" s="358"/>
      <c r="H861" s="5"/>
      <c r="I861" s="1"/>
      <c r="J861" s="1"/>
    </row>
    <row r="862" spans="1:10" ht="19.5" customHeight="1">
      <c r="A862" s="5"/>
      <c r="B862" s="2"/>
      <c r="C862" s="3"/>
      <c r="D862" s="10"/>
      <c r="E862" s="4"/>
      <c r="F862" s="358"/>
      <c r="G862" s="358"/>
      <c r="H862" s="5"/>
      <c r="I862" s="1"/>
      <c r="J862" s="1"/>
    </row>
    <row r="863" spans="1:10" ht="19.5" customHeight="1">
      <c r="A863" s="5"/>
      <c r="B863" s="2"/>
      <c r="C863" s="3"/>
      <c r="D863" s="10"/>
      <c r="E863" s="4"/>
      <c r="F863" s="358"/>
      <c r="G863" s="358"/>
      <c r="H863" s="5"/>
      <c r="I863" s="1"/>
      <c r="J863" s="1"/>
    </row>
    <row r="864" spans="1:10" ht="19.5" customHeight="1">
      <c r="A864" s="5"/>
      <c r="B864" s="2"/>
      <c r="C864" s="3"/>
      <c r="D864" s="10"/>
      <c r="E864" s="4"/>
      <c r="F864" s="358"/>
      <c r="G864" s="358"/>
      <c r="H864" s="5"/>
      <c r="I864" s="1"/>
      <c r="J864" s="1"/>
    </row>
    <row r="865" spans="1:10" ht="19.5" customHeight="1">
      <c r="A865" s="5"/>
      <c r="B865" s="2"/>
      <c r="C865" s="3"/>
      <c r="D865" s="10"/>
      <c r="E865" s="4"/>
      <c r="F865" s="358"/>
      <c r="G865" s="358"/>
      <c r="H865" s="5"/>
      <c r="I865" s="1"/>
      <c r="J865" s="1"/>
    </row>
    <row r="866" spans="1:10" ht="19.5" customHeight="1">
      <c r="A866" s="5"/>
      <c r="B866" s="2"/>
      <c r="C866" s="3"/>
      <c r="D866" s="10"/>
      <c r="E866" s="4"/>
      <c r="F866" s="358"/>
      <c r="G866" s="358"/>
      <c r="H866" s="5"/>
      <c r="I866" s="1"/>
      <c r="J866" s="1"/>
    </row>
    <row r="867" spans="1:10" ht="19.5" customHeight="1">
      <c r="A867" s="5"/>
      <c r="B867" s="2"/>
      <c r="C867" s="3"/>
      <c r="D867" s="10"/>
      <c r="E867" s="4"/>
      <c r="F867" s="358"/>
      <c r="G867" s="358"/>
      <c r="H867" s="5"/>
      <c r="I867" s="1"/>
      <c r="J867" s="1"/>
    </row>
    <row r="868" spans="1:10" ht="19.5" customHeight="1">
      <c r="A868" s="5"/>
      <c r="B868" s="2"/>
      <c r="C868" s="3"/>
      <c r="D868" s="10"/>
      <c r="E868" s="4"/>
      <c r="F868" s="358"/>
      <c r="G868" s="358"/>
      <c r="H868" s="5"/>
      <c r="I868" s="1"/>
      <c r="J868" s="1"/>
    </row>
    <row r="869" spans="1:10" ht="19.5" customHeight="1">
      <c r="A869" s="5"/>
      <c r="B869" s="2"/>
      <c r="C869" s="3"/>
      <c r="D869" s="10"/>
      <c r="E869" s="4"/>
      <c r="F869" s="358"/>
      <c r="G869" s="358"/>
      <c r="H869" s="5"/>
      <c r="I869" s="1"/>
      <c r="J869" s="1"/>
    </row>
    <row r="870" spans="1:10" ht="19.5" customHeight="1">
      <c r="A870" s="5"/>
      <c r="B870" s="2"/>
      <c r="C870" s="3"/>
      <c r="D870" s="10"/>
      <c r="E870" s="4"/>
      <c r="F870" s="358"/>
      <c r="G870" s="358"/>
      <c r="H870" s="5"/>
      <c r="I870" s="1"/>
      <c r="J870" s="1"/>
    </row>
    <row r="871" spans="1:10" ht="19.5" customHeight="1">
      <c r="A871" s="5"/>
      <c r="B871" s="2"/>
      <c r="C871" s="3"/>
      <c r="D871" s="10"/>
      <c r="E871" s="4"/>
      <c r="F871" s="358"/>
      <c r="G871" s="358"/>
      <c r="H871" s="5"/>
      <c r="I871" s="1"/>
      <c r="J871" s="1"/>
    </row>
    <row r="872" spans="1:10" ht="19.5" customHeight="1">
      <c r="A872" s="5"/>
      <c r="B872" s="2"/>
      <c r="C872" s="3"/>
      <c r="D872" s="10"/>
      <c r="E872" s="4"/>
      <c r="F872" s="358"/>
      <c r="G872" s="358"/>
      <c r="H872" s="5"/>
      <c r="I872" s="1"/>
      <c r="J872" s="1"/>
    </row>
    <row r="873" spans="1:10" ht="19.5" customHeight="1">
      <c r="A873" s="5"/>
      <c r="B873" s="2"/>
      <c r="C873" s="3"/>
      <c r="D873" s="10"/>
      <c r="E873" s="4"/>
      <c r="F873" s="358"/>
      <c r="G873" s="358"/>
      <c r="H873" s="5"/>
      <c r="I873" s="1"/>
      <c r="J873" s="1"/>
    </row>
    <row r="874" spans="1:10" ht="19.5" customHeight="1">
      <c r="A874" s="5"/>
      <c r="B874" s="2"/>
      <c r="C874" s="3"/>
      <c r="D874" s="10"/>
      <c r="E874" s="4"/>
      <c r="F874" s="358"/>
      <c r="G874" s="358"/>
      <c r="H874" s="5"/>
      <c r="I874" s="1"/>
      <c r="J874" s="1"/>
    </row>
    <row r="875" spans="1:10" ht="19.5" customHeight="1">
      <c r="A875" s="5"/>
      <c r="B875" s="2"/>
      <c r="C875" s="3"/>
      <c r="D875" s="10"/>
      <c r="E875" s="4"/>
      <c r="F875" s="358"/>
      <c r="G875" s="358"/>
      <c r="H875" s="5"/>
      <c r="I875" s="1"/>
      <c r="J875" s="1"/>
    </row>
    <row r="876" spans="1:10" ht="19.5" customHeight="1">
      <c r="A876" s="5"/>
      <c r="B876" s="2"/>
      <c r="C876" s="3"/>
      <c r="D876" s="10"/>
      <c r="E876" s="4"/>
      <c r="F876" s="358"/>
      <c r="G876" s="358"/>
      <c r="H876" s="5"/>
      <c r="I876" s="1"/>
      <c r="J876" s="1"/>
    </row>
    <row r="877" spans="1:10" ht="19.5" customHeight="1">
      <c r="A877" s="5"/>
      <c r="B877" s="2"/>
      <c r="C877" s="3"/>
      <c r="D877" s="10"/>
      <c r="E877" s="4"/>
      <c r="F877" s="358"/>
      <c r="G877" s="358"/>
      <c r="H877" s="5"/>
      <c r="I877" s="1"/>
      <c r="J877" s="1"/>
    </row>
    <row r="878" spans="1:10" ht="19.5" customHeight="1">
      <c r="A878" s="5"/>
      <c r="B878" s="2"/>
      <c r="C878" s="3"/>
      <c r="D878" s="10"/>
      <c r="E878" s="4"/>
      <c r="F878" s="358"/>
      <c r="G878" s="358"/>
      <c r="H878" s="5"/>
      <c r="I878" s="1"/>
      <c r="J878" s="1"/>
    </row>
    <row r="879" spans="1:10" ht="19.5" customHeight="1">
      <c r="A879" s="5"/>
      <c r="B879" s="2"/>
      <c r="C879" s="3"/>
      <c r="D879" s="10"/>
      <c r="E879" s="4"/>
      <c r="F879" s="358"/>
      <c r="G879" s="358"/>
      <c r="H879" s="5"/>
      <c r="I879" s="1"/>
      <c r="J879" s="1"/>
    </row>
    <row r="880" spans="1:10" ht="19.5" customHeight="1">
      <c r="A880" s="5"/>
      <c r="B880" s="2"/>
      <c r="C880" s="3"/>
      <c r="D880" s="10"/>
      <c r="E880" s="4"/>
      <c r="F880" s="358"/>
      <c r="G880" s="358"/>
      <c r="H880" s="5"/>
      <c r="I880" s="1"/>
      <c r="J880" s="1"/>
    </row>
    <row r="881" spans="1:10" ht="19.5" customHeight="1">
      <c r="A881" s="5"/>
      <c r="B881" s="2"/>
      <c r="C881" s="3"/>
      <c r="D881" s="10"/>
      <c r="E881" s="4"/>
      <c r="F881" s="358"/>
      <c r="G881" s="358"/>
      <c r="H881" s="5"/>
      <c r="I881" s="1"/>
      <c r="J881" s="1"/>
    </row>
    <row r="882" spans="1:10" ht="19.5" customHeight="1">
      <c r="A882" s="5"/>
      <c r="B882" s="2"/>
      <c r="C882" s="3"/>
      <c r="D882" s="10"/>
      <c r="E882" s="4"/>
      <c r="F882" s="358"/>
      <c r="G882" s="358"/>
      <c r="H882" s="5"/>
      <c r="I882" s="1"/>
      <c r="J882" s="1"/>
    </row>
    <row r="883" spans="1:10" ht="19.5" customHeight="1">
      <c r="A883" s="5"/>
      <c r="B883" s="2"/>
      <c r="C883" s="3"/>
      <c r="D883" s="10"/>
      <c r="E883" s="4"/>
      <c r="F883" s="358"/>
      <c r="G883" s="358"/>
      <c r="H883" s="5"/>
      <c r="I883" s="1"/>
      <c r="J883" s="1"/>
    </row>
    <row r="884" spans="1:10" ht="19.5" customHeight="1">
      <c r="A884" s="5"/>
      <c r="B884" s="2"/>
      <c r="C884" s="3"/>
      <c r="D884" s="10"/>
      <c r="E884" s="4"/>
      <c r="F884" s="358"/>
      <c r="G884" s="358"/>
      <c r="H884" s="5"/>
      <c r="I884" s="1"/>
      <c r="J884" s="1"/>
    </row>
    <row r="885" spans="1:10" ht="19.5" customHeight="1">
      <c r="A885" s="5"/>
      <c r="B885" s="2"/>
      <c r="C885" s="3"/>
      <c r="D885" s="10"/>
      <c r="E885" s="4"/>
      <c r="F885" s="358"/>
      <c r="G885" s="358"/>
      <c r="H885" s="5"/>
      <c r="I885" s="1"/>
      <c r="J885" s="1"/>
    </row>
    <row r="886" spans="1:10" ht="19.5" customHeight="1">
      <c r="A886" s="5"/>
      <c r="B886" s="2"/>
      <c r="C886" s="3"/>
      <c r="D886" s="10"/>
      <c r="E886" s="4"/>
      <c r="F886" s="358"/>
      <c r="G886" s="358"/>
      <c r="H886" s="5"/>
      <c r="I886" s="1"/>
      <c r="J886" s="1"/>
    </row>
    <row r="887" spans="1:10" ht="19.5" customHeight="1">
      <c r="A887" s="5"/>
      <c r="B887" s="2"/>
      <c r="C887" s="3"/>
      <c r="D887" s="10"/>
      <c r="E887" s="4"/>
      <c r="F887" s="358"/>
      <c r="G887" s="358"/>
      <c r="H887" s="5"/>
      <c r="I887" s="1"/>
      <c r="J887" s="1"/>
    </row>
    <row r="888" spans="1:10" ht="19.5" customHeight="1">
      <c r="A888" s="5"/>
      <c r="B888" s="2"/>
      <c r="C888" s="3"/>
      <c r="D888" s="10"/>
      <c r="E888" s="4"/>
      <c r="F888" s="358"/>
      <c r="G888" s="358"/>
      <c r="H888" s="5"/>
      <c r="I888" s="1"/>
      <c r="J888" s="1"/>
    </row>
    <row r="889" spans="1:10" ht="19.5" customHeight="1">
      <c r="A889" s="5"/>
      <c r="B889" s="2"/>
      <c r="C889" s="3"/>
      <c r="D889" s="10"/>
      <c r="E889" s="4"/>
      <c r="F889" s="358"/>
      <c r="G889" s="358"/>
      <c r="H889" s="5"/>
      <c r="I889" s="1"/>
      <c r="J889" s="1"/>
    </row>
    <row r="890" spans="1:10" ht="19.5" customHeight="1">
      <c r="A890" s="5"/>
      <c r="B890" s="2"/>
      <c r="C890" s="3"/>
      <c r="D890" s="10"/>
      <c r="E890" s="4"/>
      <c r="F890" s="358"/>
      <c r="G890" s="358"/>
      <c r="H890" s="5"/>
      <c r="I890" s="1"/>
      <c r="J890" s="1"/>
    </row>
    <row r="891" spans="1:10" ht="19.5" customHeight="1">
      <c r="A891" s="5"/>
      <c r="B891" s="2"/>
      <c r="C891" s="3"/>
      <c r="D891" s="10"/>
      <c r="E891" s="4"/>
      <c r="F891" s="358"/>
      <c r="G891" s="358"/>
      <c r="H891" s="5"/>
      <c r="I891" s="1"/>
      <c r="J891" s="1"/>
    </row>
    <row r="892" spans="1:10" ht="19.5" customHeight="1">
      <c r="A892" s="5"/>
      <c r="B892" s="2"/>
      <c r="C892" s="3"/>
      <c r="D892" s="10"/>
      <c r="E892" s="4"/>
      <c r="F892" s="358"/>
      <c r="G892" s="358"/>
      <c r="H892" s="5"/>
      <c r="I892" s="1"/>
      <c r="J892" s="1"/>
    </row>
    <row r="893" spans="1:10" ht="19.5" customHeight="1">
      <c r="A893" s="5"/>
      <c r="B893" s="2"/>
      <c r="C893" s="3"/>
      <c r="D893" s="10"/>
      <c r="E893" s="4"/>
      <c r="F893" s="358"/>
      <c r="G893" s="358"/>
      <c r="H893" s="5"/>
      <c r="I893" s="1"/>
      <c r="J893" s="1"/>
    </row>
    <row r="894" spans="1:10" ht="19.5" customHeight="1">
      <c r="A894" s="5"/>
      <c r="B894" s="2"/>
      <c r="C894" s="3"/>
      <c r="D894" s="10"/>
      <c r="E894" s="4"/>
      <c r="F894" s="358"/>
      <c r="G894" s="358"/>
      <c r="H894" s="5"/>
      <c r="I894" s="1"/>
      <c r="J894" s="1"/>
    </row>
    <row r="895" spans="1:10" ht="19.5" customHeight="1">
      <c r="A895" s="5"/>
      <c r="B895" s="2"/>
      <c r="C895" s="3"/>
      <c r="D895" s="10"/>
      <c r="E895" s="4"/>
      <c r="F895" s="358"/>
      <c r="G895" s="358"/>
      <c r="H895" s="5"/>
      <c r="I895" s="1"/>
      <c r="J895" s="1"/>
    </row>
    <row r="896" spans="1:10" ht="19.5" customHeight="1">
      <c r="A896" s="5"/>
      <c r="B896" s="2"/>
      <c r="C896" s="3"/>
      <c r="D896" s="10"/>
      <c r="E896" s="4"/>
      <c r="F896" s="358"/>
      <c r="G896" s="358"/>
      <c r="H896" s="5"/>
      <c r="I896" s="1"/>
      <c r="J896" s="1"/>
    </row>
    <row r="897" spans="1:10" ht="19.5" customHeight="1">
      <c r="A897" s="5"/>
      <c r="B897" s="2"/>
      <c r="C897" s="3"/>
      <c r="D897" s="10"/>
      <c r="E897" s="4"/>
      <c r="F897" s="358"/>
      <c r="G897" s="358"/>
      <c r="H897" s="5"/>
      <c r="I897" s="1"/>
      <c r="J897" s="1"/>
    </row>
    <row r="898" spans="1:10" ht="19.5" customHeight="1">
      <c r="A898" s="5"/>
      <c r="B898" s="2"/>
      <c r="C898" s="3"/>
      <c r="D898" s="10"/>
      <c r="E898" s="4"/>
      <c r="F898" s="358"/>
      <c r="G898" s="358"/>
      <c r="H898" s="5"/>
      <c r="I898" s="1"/>
      <c r="J898" s="1"/>
    </row>
    <row r="899" spans="1:10" ht="19.5" customHeight="1">
      <c r="A899" s="5"/>
      <c r="B899" s="2"/>
      <c r="C899" s="3"/>
      <c r="D899" s="10"/>
      <c r="E899" s="4"/>
      <c r="F899" s="358"/>
      <c r="G899" s="358"/>
      <c r="H899" s="5"/>
      <c r="I899" s="1"/>
      <c r="J899" s="1"/>
    </row>
    <row r="900" spans="1:10" ht="19.5" customHeight="1">
      <c r="A900" s="5"/>
      <c r="B900" s="2"/>
      <c r="C900" s="3"/>
      <c r="D900" s="10"/>
      <c r="E900" s="4"/>
      <c r="F900" s="358"/>
      <c r="G900" s="358"/>
      <c r="H900" s="5"/>
      <c r="I900" s="1"/>
      <c r="J900" s="1"/>
    </row>
    <row r="901" spans="1:10" ht="19.5" customHeight="1">
      <c r="A901" s="5"/>
      <c r="B901" s="2"/>
      <c r="C901" s="3"/>
      <c r="D901" s="10"/>
      <c r="E901" s="4"/>
      <c r="F901" s="358"/>
      <c r="G901" s="358"/>
      <c r="H901" s="5"/>
      <c r="I901" s="1"/>
      <c r="J901" s="1"/>
    </row>
    <row r="902" spans="1:10" ht="19.5" customHeight="1">
      <c r="A902" s="5"/>
      <c r="B902" s="2"/>
      <c r="C902" s="3"/>
      <c r="D902" s="10"/>
      <c r="E902" s="4"/>
      <c r="F902" s="358"/>
      <c r="G902" s="358"/>
      <c r="H902" s="5"/>
      <c r="I902" s="1"/>
      <c r="J902" s="1"/>
    </row>
    <row r="903" spans="1:10" ht="19.5" customHeight="1">
      <c r="A903" s="5"/>
      <c r="B903" s="2"/>
      <c r="C903" s="3"/>
      <c r="D903" s="10"/>
      <c r="E903" s="4"/>
      <c r="F903" s="358"/>
      <c r="G903" s="358"/>
      <c r="H903" s="5"/>
      <c r="I903" s="1"/>
      <c r="J903" s="1"/>
    </row>
    <row r="904" spans="1:10" ht="19.5" customHeight="1">
      <c r="A904" s="5"/>
      <c r="B904" s="2"/>
      <c r="C904" s="3"/>
      <c r="D904" s="10"/>
      <c r="E904" s="4"/>
      <c r="F904" s="358"/>
      <c r="G904" s="358"/>
      <c r="H904" s="5"/>
      <c r="I904" s="1"/>
      <c r="J904" s="1"/>
    </row>
    <row r="905" spans="1:10" ht="19.5" customHeight="1">
      <c r="A905" s="5"/>
      <c r="B905" s="2"/>
      <c r="C905" s="3"/>
      <c r="D905" s="10"/>
      <c r="E905" s="4"/>
      <c r="F905" s="358"/>
      <c r="G905" s="358"/>
      <c r="H905" s="5"/>
      <c r="I905" s="1"/>
      <c r="J905" s="1"/>
    </row>
    <row r="906" spans="1:10" ht="19.5" customHeight="1">
      <c r="A906" s="5"/>
      <c r="B906" s="2"/>
      <c r="C906" s="3"/>
      <c r="D906" s="10"/>
      <c r="E906" s="4"/>
      <c r="F906" s="358"/>
      <c r="G906" s="358"/>
      <c r="H906" s="5"/>
      <c r="I906" s="1"/>
      <c r="J906" s="1"/>
    </row>
    <row r="907" spans="1:10" ht="19.5" customHeight="1">
      <c r="A907" s="5"/>
      <c r="B907" s="2"/>
      <c r="C907" s="3"/>
      <c r="D907" s="10"/>
      <c r="E907" s="4"/>
      <c r="F907" s="358"/>
      <c r="G907" s="358"/>
      <c r="H907" s="5"/>
      <c r="I907" s="1"/>
      <c r="J907" s="1"/>
    </row>
    <row r="908" spans="1:10" ht="19.5" customHeight="1">
      <c r="A908" s="5"/>
      <c r="B908" s="2"/>
      <c r="C908" s="3"/>
      <c r="D908" s="10"/>
      <c r="E908" s="4"/>
      <c r="F908" s="358"/>
      <c r="G908" s="358"/>
      <c r="H908" s="5"/>
      <c r="I908" s="1"/>
      <c r="J908" s="1"/>
    </row>
    <row r="909" spans="1:10" ht="19.5" customHeight="1">
      <c r="A909" s="5"/>
      <c r="B909" s="2"/>
      <c r="C909" s="3"/>
      <c r="D909" s="10"/>
      <c r="E909" s="4"/>
      <c r="F909" s="358"/>
      <c r="G909" s="358"/>
      <c r="H909" s="5"/>
      <c r="I909" s="1"/>
      <c r="J909" s="1"/>
    </row>
    <row r="910" spans="1:10" ht="19.5" customHeight="1">
      <c r="A910" s="5"/>
      <c r="B910" s="2"/>
      <c r="C910" s="3"/>
      <c r="D910" s="10"/>
      <c r="E910" s="4"/>
      <c r="F910" s="358"/>
      <c r="G910" s="358"/>
      <c r="H910" s="5"/>
      <c r="I910" s="1"/>
      <c r="J910" s="1"/>
    </row>
    <row r="911" spans="1:10" ht="19.5" customHeight="1">
      <c r="A911" s="5"/>
      <c r="B911" s="2"/>
      <c r="C911" s="3"/>
      <c r="D911" s="10"/>
      <c r="E911" s="4"/>
      <c r="F911" s="358"/>
      <c r="G911" s="358"/>
      <c r="H911" s="5"/>
      <c r="I911" s="1"/>
      <c r="J911" s="1"/>
    </row>
    <row r="912" spans="1:10" ht="19.5" customHeight="1">
      <c r="A912" s="5"/>
      <c r="B912" s="2"/>
      <c r="C912" s="3"/>
      <c r="D912" s="10"/>
      <c r="E912" s="4"/>
      <c r="F912" s="358"/>
      <c r="G912" s="358"/>
      <c r="H912" s="5"/>
      <c r="I912" s="1"/>
      <c r="J912" s="1"/>
    </row>
    <row r="913" spans="1:10" ht="19.5" customHeight="1">
      <c r="A913" s="5"/>
      <c r="B913" s="2"/>
      <c r="C913" s="3"/>
      <c r="D913" s="10"/>
      <c r="E913" s="4"/>
      <c r="F913" s="358"/>
      <c r="G913" s="358"/>
      <c r="H913" s="5"/>
      <c r="I913" s="1"/>
      <c r="J913" s="1"/>
    </row>
    <row r="914" spans="1:10" ht="19.5" customHeight="1">
      <c r="A914" s="5"/>
      <c r="B914" s="2"/>
      <c r="C914" s="3"/>
      <c r="D914" s="10"/>
      <c r="E914" s="4"/>
      <c r="F914" s="358"/>
      <c r="G914" s="358"/>
      <c r="H914" s="5"/>
      <c r="I914" s="1"/>
      <c r="J914" s="1"/>
    </row>
    <row r="915" spans="1:10" ht="19.5" customHeight="1">
      <c r="A915" s="5"/>
      <c r="B915" s="2"/>
      <c r="C915" s="3"/>
      <c r="D915" s="10"/>
      <c r="E915" s="4"/>
      <c r="F915" s="358"/>
      <c r="G915" s="358"/>
      <c r="H915" s="5"/>
      <c r="I915" s="1"/>
      <c r="J915" s="1"/>
    </row>
    <row r="916" spans="1:10" ht="19.5" customHeight="1">
      <c r="A916" s="5"/>
      <c r="B916" s="2"/>
      <c r="C916" s="3"/>
      <c r="D916" s="10"/>
      <c r="E916" s="4"/>
      <c r="F916" s="358"/>
      <c r="G916" s="358"/>
      <c r="H916" s="5"/>
      <c r="I916" s="1"/>
      <c r="J916" s="1"/>
    </row>
    <row r="917" spans="1:10" ht="19.5" customHeight="1">
      <c r="A917" s="5"/>
      <c r="B917" s="2"/>
      <c r="C917" s="3"/>
      <c r="D917" s="10"/>
      <c r="E917" s="4"/>
      <c r="F917" s="358"/>
      <c r="G917" s="358"/>
      <c r="H917" s="5"/>
      <c r="I917" s="1"/>
      <c r="J917" s="1"/>
    </row>
    <row r="918" spans="1:10" ht="19.5" customHeight="1">
      <c r="A918" s="5"/>
      <c r="B918" s="2"/>
      <c r="C918" s="3"/>
      <c r="D918" s="10"/>
      <c r="E918" s="4"/>
      <c r="F918" s="358"/>
      <c r="G918" s="358"/>
      <c r="H918" s="5"/>
      <c r="I918" s="1"/>
      <c r="J918" s="1"/>
    </row>
    <row r="919" spans="1:10" ht="19.5" customHeight="1">
      <c r="A919" s="5"/>
      <c r="B919" s="2"/>
      <c r="C919" s="3"/>
      <c r="D919" s="10"/>
      <c r="E919" s="4"/>
      <c r="F919" s="358"/>
      <c r="G919" s="358"/>
      <c r="H919" s="5"/>
      <c r="I919" s="1"/>
      <c r="J919" s="1"/>
    </row>
    <row r="920" spans="1:10" ht="19.5" customHeight="1">
      <c r="A920" s="5"/>
      <c r="B920" s="2"/>
      <c r="C920" s="3"/>
      <c r="D920" s="10"/>
      <c r="E920" s="4"/>
      <c r="F920" s="358"/>
      <c r="G920" s="358"/>
      <c r="H920" s="5"/>
      <c r="I920" s="1"/>
      <c r="J920" s="1"/>
    </row>
    <row r="921" spans="1:10" ht="19.5" customHeight="1">
      <c r="A921" s="5"/>
      <c r="B921" s="2"/>
      <c r="C921" s="3"/>
      <c r="D921" s="10"/>
      <c r="E921" s="4"/>
      <c r="F921" s="358"/>
      <c r="G921" s="358"/>
      <c r="H921" s="5"/>
      <c r="I921" s="1"/>
      <c r="J921" s="1"/>
    </row>
    <row r="922" spans="1:10" ht="19.5" customHeight="1">
      <c r="A922" s="5"/>
      <c r="B922" s="2"/>
      <c r="C922" s="3"/>
      <c r="D922" s="10"/>
      <c r="E922" s="4"/>
      <c r="F922" s="358"/>
      <c r="G922" s="358"/>
      <c r="H922" s="5"/>
      <c r="I922" s="1"/>
      <c r="J922" s="1"/>
    </row>
    <row r="923" spans="1:10" ht="19.5" customHeight="1">
      <c r="A923" s="5"/>
      <c r="B923" s="2"/>
      <c r="C923" s="3"/>
      <c r="D923" s="10"/>
      <c r="E923" s="4"/>
      <c r="F923" s="358"/>
      <c r="G923" s="358"/>
      <c r="H923" s="5"/>
      <c r="I923" s="1"/>
      <c r="J923" s="1"/>
    </row>
    <row r="924" spans="1:10" ht="19.5" customHeight="1">
      <c r="A924" s="5"/>
      <c r="B924" s="2"/>
      <c r="C924" s="3"/>
      <c r="D924" s="10"/>
      <c r="E924" s="4"/>
      <c r="F924" s="358"/>
      <c r="G924" s="358"/>
      <c r="H924" s="5"/>
      <c r="I924" s="1"/>
      <c r="J924" s="1"/>
    </row>
    <row r="925" spans="1:10" ht="19.5" customHeight="1">
      <c r="A925" s="5"/>
      <c r="B925" s="2"/>
      <c r="C925" s="3"/>
      <c r="D925" s="10"/>
      <c r="E925" s="4"/>
      <c r="F925" s="358"/>
      <c r="G925" s="358"/>
      <c r="H925" s="5"/>
      <c r="I925" s="1"/>
      <c r="J925" s="1"/>
    </row>
    <row r="926" spans="1:10" ht="19.5" customHeight="1">
      <c r="A926" s="5"/>
      <c r="B926" s="2"/>
      <c r="C926" s="3"/>
      <c r="D926" s="10"/>
      <c r="E926" s="4"/>
      <c r="F926" s="358"/>
      <c r="G926" s="358"/>
      <c r="H926" s="5"/>
      <c r="I926" s="1"/>
      <c r="J926" s="1"/>
    </row>
    <row r="927" spans="1:10" ht="19.5" customHeight="1">
      <c r="A927" s="5"/>
      <c r="B927" s="2"/>
      <c r="C927" s="3"/>
      <c r="D927" s="10"/>
      <c r="E927" s="4"/>
      <c r="F927" s="358"/>
      <c r="G927" s="358"/>
      <c r="H927" s="5"/>
      <c r="I927" s="1"/>
      <c r="J927" s="1"/>
    </row>
    <row r="928" spans="1:10" ht="19.5" customHeight="1">
      <c r="A928" s="5"/>
      <c r="B928" s="2"/>
      <c r="C928" s="3"/>
      <c r="D928" s="10"/>
      <c r="E928" s="4"/>
      <c r="F928" s="358"/>
      <c r="G928" s="358"/>
      <c r="H928" s="5"/>
      <c r="I928" s="1"/>
      <c r="J928" s="1"/>
    </row>
    <row r="929" spans="1:10" ht="19.5" customHeight="1">
      <c r="A929" s="5"/>
      <c r="B929" s="2"/>
      <c r="C929" s="3"/>
      <c r="D929" s="10"/>
      <c r="E929" s="4"/>
      <c r="F929" s="358"/>
      <c r="G929" s="358"/>
      <c r="H929" s="5"/>
      <c r="I929" s="1"/>
      <c r="J929" s="1"/>
    </row>
    <row r="930" spans="1:10" ht="19.5" customHeight="1">
      <c r="A930" s="5"/>
      <c r="B930" s="2"/>
      <c r="C930" s="3"/>
      <c r="D930" s="10"/>
      <c r="E930" s="4"/>
      <c r="F930" s="358"/>
      <c r="G930" s="358"/>
      <c r="H930" s="5"/>
      <c r="I930" s="1"/>
      <c r="J930" s="1"/>
    </row>
    <row r="931" spans="1:10" ht="19.5" customHeight="1">
      <c r="A931" s="5"/>
      <c r="B931" s="2"/>
      <c r="C931" s="3"/>
      <c r="D931" s="10"/>
      <c r="E931" s="4"/>
      <c r="F931" s="358"/>
      <c r="G931" s="358"/>
      <c r="H931" s="5"/>
      <c r="I931" s="1"/>
      <c r="J931" s="1"/>
    </row>
    <row r="932" spans="1:10" ht="19.5" customHeight="1">
      <c r="A932" s="5"/>
      <c r="B932" s="2"/>
      <c r="C932" s="3"/>
      <c r="D932" s="10"/>
      <c r="E932" s="4"/>
      <c r="F932" s="358"/>
      <c r="G932" s="358"/>
      <c r="H932" s="5"/>
      <c r="I932" s="1"/>
      <c r="J932" s="1"/>
    </row>
    <row r="933" spans="1:10" ht="19.5" customHeight="1">
      <c r="A933" s="5"/>
      <c r="B933" s="2"/>
      <c r="C933" s="3"/>
      <c r="D933" s="10"/>
      <c r="E933" s="4"/>
      <c r="F933" s="358"/>
      <c r="G933" s="358"/>
      <c r="H933" s="5"/>
      <c r="I933" s="1"/>
      <c r="J933" s="1"/>
    </row>
    <row r="934" spans="1:10" ht="19.5" customHeight="1">
      <c r="A934" s="5"/>
      <c r="B934" s="2"/>
      <c r="C934" s="3"/>
      <c r="D934" s="10"/>
      <c r="E934" s="4"/>
      <c r="F934" s="358"/>
      <c r="G934" s="358"/>
      <c r="H934" s="5"/>
      <c r="I934" s="1"/>
      <c r="J934" s="1"/>
    </row>
    <row r="935" spans="1:10" ht="19.5" customHeight="1">
      <c r="A935" s="5"/>
      <c r="B935" s="2"/>
      <c r="C935" s="3"/>
      <c r="D935" s="10"/>
      <c r="E935" s="4"/>
      <c r="F935" s="358"/>
      <c r="G935" s="358"/>
      <c r="H935" s="5"/>
      <c r="I935" s="1"/>
      <c r="J935" s="1"/>
    </row>
    <row r="936" spans="1:10" ht="19.5" customHeight="1">
      <c r="A936" s="5"/>
      <c r="B936" s="2"/>
      <c r="C936" s="3"/>
      <c r="D936" s="10"/>
      <c r="E936" s="4"/>
      <c r="F936" s="358"/>
      <c r="G936" s="358"/>
      <c r="H936" s="5"/>
      <c r="I936" s="1"/>
      <c r="J936" s="1"/>
    </row>
    <row r="937" spans="1:10" ht="19.5" customHeight="1">
      <c r="A937" s="5"/>
      <c r="B937" s="2"/>
      <c r="C937" s="3"/>
      <c r="D937" s="10"/>
      <c r="E937" s="4"/>
      <c r="F937" s="358"/>
      <c r="G937" s="358"/>
      <c r="H937" s="5"/>
      <c r="I937" s="1"/>
      <c r="J937" s="1"/>
    </row>
    <row r="938" spans="1:10" ht="19.5" customHeight="1">
      <c r="A938" s="5"/>
      <c r="B938" s="2"/>
      <c r="C938" s="3"/>
      <c r="D938" s="10"/>
      <c r="E938" s="4"/>
      <c r="F938" s="358"/>
      <c r="G938" s="358"/>
      <c r="H938" s="5"/>
      <c r="I938" s="1"/>
      <c r="J938" s="1"/>
    </row>
    <row r="939" spans="1:10" ht="19.5" customHeight="1">
      <c r="A939" s="5"/>
      <c r="B939" s="2"/>
      <c r="C939" s="3"/>
      <c r="D939" s="10"/>
      <c r="E939" s="4"/>
      <c r="F939" s="358"/>
      <c r="G939" s="358"/>
      <c r="H939" s="5"/>
      <c r="I939" s="1"/>
      <c r="J939" s="1"/>
    </row>
    <row r="940" spans="1:10" ht="19.5" customHeight="1">
      <c r="A940" s="5"/>
      <c r="B940" s="2"/>
      <c r="C940" s="3"/>
      <c r="D940" s="10"/>
      <c r="E940" s="4"/>
      <c r="F940" s="358"/>
      <c r="G940" s="358"/>
      <c r="H940" s="5"/>
      <c r="I940" s="1"/>
      <c r="J940" s="1"/>
    </row>
    <row r="941" spans="1:10" ht="19.5" customHeight="1">
      <c r="A941" s="5"/>
      <c r="B941" s="2"/>
      <c r="C941" s="3"/>
      <c r="D941" s="10"/>
      <c r="E941" s="4"/>
      <c r="F941" s="358"/>
      <c r="G941" s="358"/>
      <c r="H941" s="5"/>
      <c r="I941" s="1"/>
      <c r="J941" s="1"/>
    </row>
    <row r="942" spans="1:10" ht="19.5" customHeight="1">
      <c r="A942" s="5"/>
      <c r="B942" s="2"/>
      <c r="C942" s="3"/>
      <c r="D942" s="10"/>
      <c r="E942" s="4"/>
      <c r="F942" s="358"/>
      <c r="G942" s="358"/>
      <c r="H942" s="5"/>
      <c r="I942" s="1"/>
      <c r="J942" s="1"/>
    </row>
    <row r="943" spans="1:10" ht="19.5" customHeight="1">
      <c r="A943" s="5"/>
      <c r="B943" s="2"/>
      <c r="C943" s="3"/>
      <c r="D943" s="10"/>
      <c r="E943" s="4"/>
      <c r="F943" s="358"/>
      <c r="G943" s="358"/>
      <c r="H943" s="5"/>
      <c r="I943" s="1"/>
      <c r="J943" s="1"/>
    </row>
    <row r="944" spans="1:10" ht="19.5" customHeight="1">
      <c r="A944" s="5"/>
      <c r="B944" s="2"/>
      <c r="C944" s="3"/>
      <c r="D944" s="10"/>
      <c r="E944" s="4"/>
      <c r="F944" s="358"/>
      <c r="G944" s="358"/>
      <c r="H944" s="5"/>
      <c r="I944" s="1"/>
      <c r="J944" s="1"/>
    </row>
    <row r="945" spans="1:10" ht="19.5" customHeight="1">
      <c r="A945" s="5"/>
      <c r="B945" s="2"/>
      <c r="C945" s="3"/>
      <c r="D945" s="10"/>
      <c r="E945" s="4"/>
      <c r="F945" s="358"/>
      <c r="G945" s="358"/>
      <c r="H945" s="5"/>
      <c r="I945" s="1"/>
      <c r="J945" s="1"/>
    </row>
    <row r="946" spans="1:10" ht="19.5" customHeight="1">
      <c r="A946" s="5"/>
      <c r="B946" s="2"/>
      <c r="C946" s="3"/>
      <c r="D946" s="10"/>
      <c r="E946" s="4"/>
      <c r="F946" s="358"/>
      <c r="G946" s="358"/>
      <c r="H946" s="5"/>
      <c r="I946" s="1"/>
      <c r="J946" s="1"/>
    </row>
    <row r="947" spans="1:10" ht="19.5" customHeight="1">
      <c r="A947" s="5"/>
      <c r="B947" s="2"/>
      <c r="C947" s="3"/>
      <c r="D947" s="10"/>
      <c r="E947" s="4"/>
      <c r="F947" s="358"/>
      <c r="G947" s="358"/>
      <c r="H947" s="5"/>
      <c r="I947" s="1"/>
      <c r="J947" s="1"/>
    </row>
    <row r="948" spans="1:10" ht="19.5" customHeight="1">
      <c r="A948" s="5"/>
      <c r="B948" s="2"/>
      <c r="C948" s="3"/>
      <c r="D948" s="10"/>
      <c r="E948" s="4"/>
      <c r="F948" s="358"/>
      <c r="G948" s="358"/>
      <c r="H948" s="5"/>
      <c r="I948" s="1"/>
      <c r="J948" s="1"/>
    </row>
    <row r="949" spans="1:10" ht="19.5" customHeight="1">
      <c r="A949" s="5"/>
      <c r="B949" s="2"/>
      <c r="C949" s="3"/>
      <c r="D949" s="10"/>
      <c r="E949" s="4"/>
      <c r="F949" s="358"/>
      <c r="G949" s="358"/>
      <c r="H949" s="5"/>
      <c r="I949" s="1"/>
      <c r="J949" s="1"/>
    </row>
    <row r="950" spans="1:10" ht="19.5" customHeight="1">
      <c r="A950" s="5"/>
      <c r="B950" s="2"/>
      <c r="C950" s="3"/>
      <c r="D950" s="10"/>
      <c r="E950" s="4"/>
      <c r="F950" s="358"/>
      <c r="G950" s="358"/>
      <c r="H950" s="5"/>
      <c r="I950" s="1"/>
      <c r="J950" s="1"/>
    </row>
    <row r="951" spans="1:10" ht="19.5" customHeight="1">
      <c r="A951" s="5"/>
      <c r="B951" s="2"/>
      <c r="C951" s="3"/>
      <c r="D951" s="10"/>
      <c r="E951" s="4"/>
      <c r="F951" s="358"/>
      <c r="G951" s="358"/>
      <c r="H951" s="5"/>
      <c r="I951" s="1"/>
      <c r="J951" s="1"/>
    </row>
    <row r="952" spans="1:10" ht="19.5" customHeight="1">
      <c r="A952" s="5"/>
      <c r="B952" s="2"/>
      <c r="C952" s="3"/>
      <c r="D952" s="10"/>
      <c r="E952" s="4"/>
      <c r="F952" s="358"/>
      <c r="G952" s="358"/>
      <c r="H952" s="5"/>
      <c r="I952" s="1"/>
      <c r="J952" s="1"/>
    </row>
    <row r="953" spans="1:10" ht="19.5" customHeight="1">
      <c r="A953" s="5"/>
      <c r="B953" s="2"/>
      <c r="C953" s="3"/>
      <c r="D953" s="10"/>
      <c r="E953" s="4"/>
      <c r="F953" s="358"/>
      <c r="G953" s="358"/>
      <c r="H953" s="5"/>
      <c r="I953" s="1"/>
      <c r="J953" s="1"/>
    </row>
    <row r="954" spans="1:10" ht="19.5" customHeight="1">
      <c r="A954" s="5"/>
      <c r="B954" s="2"/>
      <c r="C954" s="3"/>
      <c r="D954" s="10"/>
      <c r="E954" s="4"/>
      <c r="F954" s="358"/>
      <c r="G954" s="358"/>
      <c r="H954" s="5"/>
      <c r="I954" s="1"/>
      <c r="J954" s="1"/>
    </row>
    <row r="955" spans="1:10" ht="19.5" customHeight="1">
      <c r="A955" s="5"/>
      <c r="B955" s="2"/>
      <c r="C955" s="3"/>
      <c r="D955" s="10"/>
      <c r="E955" s="4"/>
      <c r="F955" s="358"/>
      <c r="G955" s="358"/>
      <c r="H955" s="5"/>
      <c r="I955" s="1"/>
      <c r="J955" s="1"/>
    </row>
    <row r="956" spans="1:10" ht="19.5" customHeight="1">
      <c r="A956" s="5"/>
      <c r="B956" s="2"/>
      <c r="C956" s="3"/>
      <c r="D956" s="10"/>
      <c r="E956" s="4"/>
      <c r="F956" s="358"/>
      <c r="G956" s="358"/>
      <c r="H956" s="5"/>
      <c r="I956" s="1"/>
      <c r="J956" s="1"/>
    </row>
    <row r="957" spans="1:10" ht="19.5" customHeight="1">
      <c r="A957" s="5"/>
      <c r="B957" s="2"/>
      <c r="C957" s="3"/>
      <c r="D957" s="10"/>
      <c r="E957" s="4"/>
      <c r="F957" s="358"/>
      <c r="G957" s="358"/>
      <c r="H957" s="5"/>
      <c r="I957" s="1"/>
      <c r="J957" s="1"/>
    </row>
    <row r="958" spans="1:10" ht="19.5" customHeight="1">
      <c r="A958" s="5"/>
      <c r="B958" s="2"/>
      <c r="C958" s="3"/>
      <c r="D958" s="10"/>
      <c r="E958" s="4"/>
      <c r="F958" s="358"/>
      <c r="G958" s="358"/>
      <c r="H958" s="5"/>
      <c r="I958" s="1"/>
      <c r="J958" s="1"/>
    </row>
    <row r="959" spans="1:10" ht="19.5" customHeight="1">
      <c r="A959" s="5"/>
      <c r="B959" s="2"/>
      <c r="C959" s="3"/>
      <c r="D959" s="10"/>
      <c r="E959" s="4"/>
      <c r="F959" s="358"/>
      <c r="G959" s="358"/>
      <c r="H959" s="5"/>
      <c r="I959" s="1"/>
      <c r="J959" s="1"/>
    </row>
    <row r="960" spans="1:10" ht="19.5" customHeight="1">
      <c r="A960" s="5"/>
      <c r="B960" s="2"/>
      <c r="C960" s="3"/>
      <c r="D960" s="10"/>
      <c r="E960" s="4"/>
      <c r="F960" s="358"/>
      <c r="G960" s="358"/>
      <c r="H960" s="5"/>
      <c r="I960" s="1"/>
      <c r="J960" s="1"/>
    </row>
    <row r="961" spans="1:10" ht="19.5" customHeight="1">
      <c r="A961" s="5"/>
      <c r="B961" s="2"/>
      <c r="C961" s="3"/>
      <c r="D961" s="10"/>
      <c r="E961" s="4"/>
      <c r="F961" s="358"/>
      <c r="G961" s="358"/>
      <c r="H961" s="5"/>
      <c r="I961" s="1"/>
      <c r="J961" s="1"/>
    </row>
    <row r="962" spans="1:10" ht="19.5" customHeight="1">
      <c r="A962" s="5"/>
      <c r="B962" s="2"/>
      <c r="C962" s="3"/>
      <c r="D962" s="10"/>
      <c r="E962" s="4"/>
      <c r="F962" s="358"/>
      <c r="G962" s="358"/>
      <c r="H962" s="5"/>
      <c r="I962" s="1"/>
      <c r="J962" s="1"/>
    </row>
    <row r="963" spans="1:10" ht="19.5" customHeight="1">
      <c r="A963" s="5"/>
      <c r="B963" s="2"/>
      <c r="C963" s="3"/>
      <c r="D963" s="10"/>
      <c r="E963" s="4"/>
      <c r="F963" s="358"/>
      <c r="G963" s="358"/>
      <c r="H963" s="5"/>
      <c r="I963" s="1"/>
      <c r="J963" s="1"/>
    </row>
    <row r="964" spans="1:10" ht="19.5" customHeight="1">
      <c r="A964" s="5"/>
      <c r="B964" s="2"/>
      <c r="C964" s="3"/>
      <c r="D964" s="10"/>
      <c r="E964" s="4"/>
      <c r="F964" s="358"/>
      <c r="G964" s="358"/>
      <c r="H964" s="5"/>
      <c r="I964" s="1"/>
      <c r="J964" s="1"/>
    </row>
    <row r="965" spans="1:10" ht="19.5" customHeight="1">
      <c r="A965" s="5"/>
      <c r="B965" s="2"/>
      <c r="C965" s="3"/>
      <c r="D965" s="10"/>
      <c r="E965" s="4"/>
      <c r="F965" s="358"/>
      <c r="G965" s="358"/>
      <c r="H965" s="5"/>
      <c r="I965" s="1"/>
      <c r="J965" s="1"/>
    </row>
    <row r="966" spans="1:10" ht="19.5" customHeight="1">
      <c r="A966" s="5"/>
      <c r="B966" s="2"/>
      <c r="C966" s="3"/>
      <c r="D966" s="10"/>
      <c r="E966" s="4"/>
      <c r="F966" s="358"/>
      <c r="G966" s="358"/>
      <c r="H966" s="5"/>
      <c r="I966" s="1"/>
      <c r="J966" s="1"/>
    </row>
    <row r="967" spans="1:10" ht="19.5" customHeight="1">
      <c r="A967" s="5"/>
      <c r="B967" s="2"/>
      <c r="C967" s="3"/>
      <c r="D967" s="10"/>
      <c r="E967" s="4"/>
      <c r="F967" s="358"/>
      <c r="G967" s="358"/>
      <c r="H967" s="5"/>
      <c r="I967" s="1"/>
      <c r="J967" s="1"/>
    </row>
    <row r="968" spans="1:10" ht="19.5" customHeight="1">
      <c r="A968" s="5"/>
      <c r="B968" s="2"/>
      <c r="C968" s="3"/>
      <c r="D968" s="10"/>
      <c r="E968" s="4"/>
      <c r="F968" s="358"/>
      <c r="G968" s="358"/>
      <c r="H968" s="5"/>
      <c r="I968" s="1"/>
      <c r="J968" s="1"/>
    </row>
    <row r="969" spans="1:10" ht="19.5" customHeight="1">
      <c r="A969" s="5"/>
      <c r="B969" s="2"/>
      <c r="C969" s="3"/>
      <c r="D969" s="10"/>
      <c r="E969" s="4"/>
      <c r="F969" s="358"/>
      <c r="G969" s="358"/>
      <c r="H969" s="5"/>
      <c r="I969" s="1"/>
      <c r="J969" s="1"/>
    </row>
    <row r="970" spans="1:10" ht="19.5" customHeight="1">
      <c r="A970" s="5"/>
      <c r="B970" s="2"/>
      <c r="C970" s="3"/>
      <c r="D970" s="10"/>
      <c r="E970" s="4"/>
      <c r="F970" s="358"/>
      <c r="G970" s="358"/>
      <c r="H970" s="5"/>
      <c r="I970" s="1"/>
      <c r="J970" s="1"/>
    </row>
    <row r="971" spans="1:10" ht="19.5" customHeight="1">
      <c r="A971" s="5"/>
      <c r="B971" s="2"/>
      <c r="C971" s="3"/>
      <c r="D971" s="10"/>
      <c r="E971" s="4"/>
      <c r="F971" s="358"/>
      <c r="G971" s="358"/>
      <c r="H971" s="5"/>
      <c r="I971" s="1"/>
      <c r="J971" s="1"/>
    </row>
    <row r="972" spans="1:10" ht="19.5" customHeight="1">
      <c r="A972" s="5"/>
      <c r="B972" s="2"/>
      <c r="C972" s="3"/>
      <c r="D972" s="10"/>
      <c r="E972" s="4"/>
      <c r="F972" s="358"/>
      <c r="G972" s="358"/>
      <c r="H972" s="5"/>
      <c r="I972" s="1"/>
      <c r="J972" s="1"/>
    </row>
    <row r="973" spans="1:10" ht="19.5" customHeight="1">
      <c r="A973" s="5"/>
      <c r="B973" s="2"/>
      <c r="C973" s="3"/>
      <c r="D973" s="10"/>
      <c r="E973" s="4"/>
      <c r="F973" s="358"/>
      <c r="G973" s="358"/>
      <c r="H973" s="5"/>
      <c r="I973" s="1"/>
      <c r="J973" s="1"/>
    </row>
    <row r="974" spans="1:10" ht="19.5" customHeight="1">
      <c r="A974" s="5"/>
      <c r="B974" s="2"/>
      <c r="C974" s="3"/>
      <c r="D974" s="10"/>
      <c r="E974" s="4"/>
      <c r="F974" s="358"/>
      <c r="G974" s="358"/>
      <c r="H974" s="5"/>
      <c r="I974" s="1"/>
      <c r="J974" s="1"/>
    </row>
    <row r="975" spans="1:10" ht="19.5" customHeight="1">
      <c r="A975" s="5"/>
      <c r="B975" s="2"/>
      <c r="C975" s="3"/>
      <c r="D975" s="10"/>
      <c r="E975" s="4"/>
      <c r="F975" s="358"/>
      <c r="G975" s="358"/>
      <c r="H975" s="5"/>
      <c r="I975" s="1"/>
      <c r="J975" s="1"/>
    </row>
    <row r="976" spans="1:10" ht="19.5" customHeight="1">
      <c r="A976" s="5"/>
      <c r="B976" s="2"/>
      <c r="C976" s="3"/>
      <c r="D976" s="10"/>
      <c r="E976" s="4"/>
      <c r="F976" s="358"/>
      <c r="G976" s="358"/>
      <c r="H976" s="5"/>
      <c r="I976" s="1"/>
      <c r="J976" s="1"/>
    </row>
    <row r="977" spans="1:10" ht="19.5" customHeight="1">
      <c r="A977" s="5"/>
      <c r="B977" s="2"/>
      <c r="C977" s="3"/>
      <c r="D977" s="10"/>
      <c r="E977" s="4"/>
      <c r="F977" s="358"/>
      <c r="G977" s="358"/>
      <c r="H977" s="5"/>
      <c r="I977" s="1"/>
      <c r="J977" s="1"/>
    </row>
    <row r="978" spans="1:10" ht="19.5" customHeight="1">
      <c r="A978" s="5"/>
      <c r="B978" s="2"/>
      <c r="C978" s="3"/>
      <c r="D978" s="10"/>
      <c r="E978" s="4"/>
      <c r="F978" s="358"/>
      <c r="G978" s="358"/>
      <c r="H978" s="5"/>
      <c r="I978" s="1"/>
      <c r="J978" s="1"/>
    </row>
    <row r="979" spans="1:10" ht="19.5" customHeight="1">
      <c r="A979" s="5"/>
      <c r="B979" s="2"/>
      <c r="C979" s="3"/>
      <c r="D979" s="10"/>
      <c r="E979" s="4"/>
      <c r="F979" s="358"/>
      <c r="G979" s="358"/>
      <c r="H979" s="5"/>
      <c r="I979" s="1"/>
      <c r="J979" s="1"/>
    </row>
    <row r="980" spans="1:10" ht="19.5" customHeight="1">
      <c r="A980" s="5"/>
      <c r="B980" s="2"/>
      <c r="C980" s="3"/>
      <c r="D980" s="10"/>
      <c r="E980" s="4"/>
      <c r="F980" s="358"/>
      <c r="G980" s="358"/>
      <c r="H980" s="5"/>
      <c r="I980" s="1"/>
      <c r="J980" s="1"/>
    </row>
    <row r="981" spans="1:10" ht="19.5" customHeight="1">
      <c r="A981" s="5"/>
      <c r="B981" s="2"/>
      <c r="C981" s="3"/>
      <c r="D981" s="10"/>
      <c r="E981" s="4"/>
      <c r="F981" s="358"/>
      <c r="G981" s="358"/>
      <c r="H981" s="5"/>
      <c r="I981" s="1"/>
      <c r="J981" s="1"/>
    </row>
    <row r="982" spans="1:10" ht="19.5" customHeight="1">
      <c r="A982" s="5"/>
      <c r="B982" s="2"/>
      <c r="C982" s="3"/>
      <c r="D982" s="10"/>
      <c r="E982" s="4"/>
      <c r="F982" s="358"/>
      <c r="G982" s="358"/>
      <c r="H982" s="5"/>
      <c r="I982" s="1"/>
      <c r="J982" s="1"/>
    </row>
    <row r="983" spans="1:10" ht="19.5" customHeight="1">
      <c r="A983" s="5"/>
      <c r="B983" s="2"/>
      <c r="C983" s="3"/>
      <c r="D983" s="10"/>
      <c r="E983" s="4"/>
      <c r="F983" s="358"/>
      <c r="G983" s="358"/>
      <c r="H983" s="5"/>
      <c r="I983" s="1"/>
      <c r="J983" s="1"/>
    </row>
    <row r="984" spans="1:10" ht="19.5" customHeight="1">
      <c r="A984" s="5"/>
      <c r="B984" s="2"/>
      <c r="C984" s="3"/>
      <c r="D984" s="10"/>
      <c r="E984" s="4"/>
      <c r="F984" s="358"/>
      <c r="G984" s="358"/>
      <c r="H984" s="5"/>
      <c r="I984" s="1"/>
      <c r="J984" s="1"/>
    </row>
    <row r="985" spans="1:10" ht="19.5" customHeight="1">
      <c r="A985" s="5"/>
      <c r="B985" s="2"/>
      <c r="C985" s="3"/>
      <c r="D985" s="10"/>
      <c r="E985" s="4"/>
      <c r="F985" s="358"/>
      <c r="G985" s="358"/>
      <c r="H985" s="5"/>
      <c r="I985" s="1"/>
      <c r="J985" s="1"/>
    </row>
    <row r="986" spans="1:10" ht="19.5" customHeight="1">
      <c r="A986" s="5"/>
      <c r="B986" s="2"/>
      <c r="C986" s="3"/>
      <c r="D986" s="10"/>
      <c r="E986" s="4"/>
      <c r="F986" s="358"/>
      <c r="G986" s="358"/>
      <c r="H986" s="5"/>
      <c r="I986" s="1"/>
      <c r="J986" s="1"/>
    </row>
    <row r="987" spans="1:10" ht="19.5" customHeight="1">
      <c r="A987" s="5"/>
      <c r="B987" s="2"/>
      <c r="C987" s="3"/>
      <c r="D987" s="10"/>
      <c r="E987" s="4"/>
      <c r="F987" s="358"/>
      <c r="G987" s="358"/>
      <c r="H987" s="5"/>
      <c r="I987" s="1"/>
      <c r="J987" s="1"/>
    </row>
    <row r="988" spans="1:10" ht="19.5" customHeight="1">
      <c r="A988" s="5"/>
      <c r="B988" s="2"/>
      <c r="C988" s="3"/>
      <c r="D988" s="10"/>
      <c r="E988" s="4"/>
      <c r="F988" s="358"/>
      <c r="G988" s="358"/>
      <c r="H988" s="5"/>
      <c r="I988" s="1"/>
      <c r="J988" s="1"/>
    </row>
    <row r="989" spans="1:10" ht="19.5" customHeight="1">
      <c r="A989" s="5"/>
      <c r="B989" s="2"/>
      <c r="C989" s="3"/>
      <c r="D989" s="10"/>
      <c r="E989" s="4"/>
      <c r="F989" s="358"/>
      <c r="G989" s="358"/>
      <c r="H989" s="5"/>
      <c r="I989" s="1"/>
      <c r="J989" s="1"/>
    </row>
    <row r="990" spans="1:10" ht="19.5" customHeight="1">
      <c r="A990" s="5"/>
      <c r="B990" s="2"/>
      <c r="C990" s="3"/>
      <c r="D990" s="10"/>
      <c r="E990" s="4"/>
      <c r="F990" s="358"/>
      <c r="G990" s="358"/>
      <c r="H990" s="5"/>
      <c r="I990" s="1"/>
      <c r="J990" s="1"/>
    </row>
    <row r="991" spans="1:10" ht="19.5" customHeight="1">
      <c r="A991" s="5"/>
      <c r="B991" s="2"/>
      <c r="C991" s="3"/>
      <c r="D991" s="10"/>
      <c r="E991" s="4"/>
      <c r="F991" s="358"/>
      <c r="G991" s="358"/>
      <c r="H991" s="5"/>
      <c r="I991" s="1"/>
      <c r="J991" s="1"/>
    </row>
    <row r="992" spans="1:10" ht="19.5" customHeight="1">
      <c r="A992" s="5"/>
      <c r="B992" s="2"/>
      <c r="C992" s="3"/>
      <c r="D992" s="10"/>
      <c r="E992" s="4"/>
      <c r="F992" s="358"/>
      <c r="G992" s="358"/>
      <c r="H992" s="5"/>
      <c r="I992" s="1"/>
      <c r="J992" s="1"/>
    </row>
    <row r="993" spans="1:10" ht="19.5" customHeight="1">
      <c r="A993" s="5"/>
      <c r="B993" s="2"/>
      <c r="C993" s="3"/>
      <c r="D993" s="10"/>
      <c r="E993" s="4"/>
      <c r="F993" s="358"/>
      <c r="G993" s="358"/>
      <c r="H993" s="5"/>
      <c r="I993" s="1"/>
      <c r="J993" s="1"/>
    </row>
    <row r="994" spans="1:10" ht="19.5" customHeight="1">
      <c r="A994" s="5"/>
      <c r="B994" s="2"/>
      <c r="C994" s="3"/>
      <c r="D994" s="10"/>
      <c r="E994" s="4"/>
      <c r="F994" s="358"/>
      <c r="G994" s="358"/>
      <c r="H994" s="5"/>
      <c r="I994" s="1"/>
      <c r="J994" s="1"/>
    </row>
    <row r="995" spans="1:10" ht="19.5" customHeight="1">
      <c r="A995" s="5"/>
      <c r="B995" s="2"/>
      <c r="C995" s="3"/>
      <c r="D995" s="10"/>
      <c r="E995" s="4"/>
      <c r="F995" s="358"/>
      <c r="G995" s="358"/>
      <c r="H995" s="5"/>
      <c r="I995" s="1"/>
      <c r="J995" s="1"/>
    </row>
    <row r="996" spans="1:10" ht="19.5" customHeight="1">
      <c r="A996" s="5"/>
      <c r="B996" s="2"/>
      <c r="C996" s="3"/>
      <c r="D996" s="10"/>
      <c r="E996" s="4"/>
      <c r="F996" s="358"/>
      <c r="G996" s="358"/>
      <c r="H996" s="5"/>
      <c r="I996" s="1"/>
      <c r="J996" s="1"/>
    </row>
    <row r="997" spans="1:10" ht="19.5" customHeight="1">
      <c r="A997" s="5"/>
      <c r="B997" s="2"/>
      <c r="C997" s="3"/>
      <c r="D997" s="10"/>
      <c r="E997" s="4"/>
      <c r="F997" s="358"/>
      <c r="G997" s="358"/>
      <c r="H997" s="5"/>
      <c r="I997" s="1"/>
      <c r="J997" s="1"/>
    </row>
    <row r="998" spans="1:10" ht="19.5" customHeight="1">
      <c r="A998" s="5"/>
      <c r="B998" s="2"/>
      <c r="C998" s="3"/>
      <c r="D998" s="10"/>
      <c r="E998" s="4"/>
      <c r="F998" s="358"/>
      <c r="G998" s="358"/>
      <c r="H998" s="5"/>
      <c r="I998" s="1"/>
      <c r="J998" s="1"/>
    </row>
    <row r="999" spans="1:10" ht="19.5" customHeight="1">
      <c r="A999" s="5"/>
      <c r="B999" s="2"/>
      <c r="C999" s="3"/>
      <c r="D999" s="10"/>
      <c r="E999" s="4"/>
      <c r="F999" s="358"/>
      <c r="G999" s="358"/>
      <c r="H999" s="5"/>
      <c r="I999" s="1"/>
      <c r="J999" s="1"/>
    </row>
    <row r="1000" spans="1:10" ht="19.5" customHeight="1">
      <c r="A1000" s="5"/>
      <c r="B1000" s="2"/>
      <c r="C1000" s="3"/>
      <c r="D1000" s="10"/>
      <c r="E1000" s="4"/>
      <c r="F1000" s="358"/>
      <c r="G1000" s="358"/>
      <c r="H1000" s="5"/>
      <c r="I1000" s="1"/>
      <c r="J1000" s="1"/>
    </row>
    <row r="1001" spans="1:10" ht="19.5" customHeight="1">
      <c r="A1001" s="5"/>
      <c r="B1001" s="2"/>
      <c r="C1001" s="3"/>
      <c r="D1001" s="10"/>
      <c r="E1001" s="4"/>
      <c r="F1001" s="358"/>
      <c r="G1001" s="358"/>
      <c r="H1001" s="5"/>
      <c r="I1001" s="1"/>
      <c r="J1001" s="1"/>
    </row>
    <row r="1002" spans="1:10" ht="19.5" customHeight="1">
      <c r="A1002" s="5"/>
      <c r="B1002" s="2"/>
      <c r="C1002" s="3"/>
      <c r="D1002" s="10"/>
      <c r="E1002" s="4"/>
      <c r="F1002" s="358"/>
      <c r="G1002" s="358"/>
      <c r="H1002" s="5"/>
      <c r="I1002" s="1"/>
      <c r="J1002" s="1"/>
    </row>
    <row r="1003" spans="1:10" ht="19.5" customHeight="1">
      <c r="A1003" s="5"/>
      <c r="B1003" s="2"/>
      <c r="C1003" s="3"/>
      <c r="D1003" s="10"/>
      <c r="E1003" s="4"/>
      <c r="F1003" s="358"/>
      <c r="G1003" s="358"/>
      <c r="H1003" s="5"/>
      <c r="I1003" s="1"/>
      <c r="J1003" s="1"/>
    </row>
    <row r="1004" spans="1:10" ht="19.5" customHeight="1">
      <c r="A1004" s="5"/>
      <c r="B1004" s="2"/>
      <c r="C1004" s="3"/>
      <c r="D1004" s="10"/>
      <c r="E1004" s="4"/>
      <c r="F1004" s="358"/>
      <c r="G1004" s="358"/>
      <c r="H1004" s="5"/>
      <c r="I1004" s="1"/>
      <c r="J1004" s="1"/>
    </row>
    <row r="1005" spans="1:10" ht="19.5" customHeight="1">
      <c r="A1005" s="5"/>
      <c r="B1005" s="2"/>
      <c r="C1005" s="3"/>
      <c r="D1005" s="10"/>
      <c r="E1005" s="4"/>
      <c r="F1005" s="358"/>
      <c r="G1005" s="358"/>
      <c r="H1005" s="5"/>
      <c r="I1005" s="1"/>
      <c r="J1005" s="1"/>
    </row>
    <row r="1006" spans="1:10" ht="19.5" customHeight="1">
      <c r="A1006" s="5"/>
      <c r="B1006" s="2"/>
      <c r="C1006" s="3"/>
      <c r="D1006" s="10"/>
      <c r="E1006" s="4"/>
      <c r="F1006" s="358"/>
      <c r="G1006" s="358"/>
      <c r="H1006" s="5"/>
      <c r="I1006" s="1"/>
      <c r="J1006" s="1"/>
    </row>
    <row r="1007" spans="1:10" ht="19.5" customHeight="1">
      <c r="A1007" s="5"/>
      <c r="B1007" s="2"/>
      <c r="C1007" s="3"/>
      <c r="D1007" s="10"/>
      <c r="E1007" s="4"/>
      <c r="F1007" s="358"/>
      <c r="G1007" s="358"/>
      <c r="H1007" s="5"/>
      <c r="I1007" s="1"/>
      <c r="J1007" s="1"/>
    </row>
    <row r="1008" spans="1:10" ht="19.5" customHeight="1">
      <c r="A1008" s="5"/>
      <c r="B1008" s="2"/>
      <c r="C1008" s="3"/>
      <c r="D1008" s="10"/>
      <c r="E1008" s="4"/>
      <c r="F1008" s="358"/>
      <c r="G1008" s="358"/>
      <c r="H1008" s="5"/>
      <c r="I1008" s="1"/>
      <c r="J1008" s="1"/>
    </row>
    <row r="1009" spans="1:10" ht="19.5" customHeight="1">
      <c r="A1009" s="5"/>
      <c r="B1009" s="2"/>
      <c r="C1009" s="3"/>
      <c r="D1009" s="10"/>
      <c r="E1009" s="4"/>
      <c r="F1009" s="358"/>
      <c r="G1009" s="358"/>
      <c r="H1009" s="5"/>
      <c r="I1009" s="1"/>
      <c r="J1009" s="1"/>
    </row>
    <row r="1010" spans="1:10" ht="19.5" customHeight="1">
      <c r="A1010" s="5"/>
      <c r="B1010" s="2"/>
      <c r="C1010" s="3"/>
      <c r="D1010" s="10"/>
      <c r="E1010" s="4"/>
      <c r="F1010" s="358"/>
      <c r="G1010" s="358"/>
      <c r="H1010" s="5"/>
      <c r="I1010" s="1"/>
      <c r="J1010" s="1"/>
    </row>
    <row r="1011" spans="1:10" ht="19.5" customHeight="1">
      <c r="A1011" s="5"/>
      <c r="B1011" s="2"/>
      <c r="C1011" s="3"/>
      <c r="D1011" s="10"/>
      <c r="E1011" s="4"/>
      <c r="F1011" s="358"/>
      <c r="G1011" s="358"/>
      <c r="H1011" s="5"/>
      <c r="I1011" s="1"/>
      <c r="J1011" s="1"/>
    </row>
    <row r="1012" spans="1:10" ht="19.5" customHeight="1">
      <c r="A1012" s="5"/>
      <c r="B1012" s="2"/>
      <c r="C1012" s="3"/>
      <c r="D1012" s="10"/>
      <c r="E1012" s="4"/>
      <c r="F1012" s="358"/>
      <c r="G1012" s="358"/>
      <c r="H1012" s="5"/>
      <c r="I1012" s="1"/>
      <c r="J1012" s="1"/>
    </row>
    <row r="1013" spans="1:10" ht="19.5" customHeight="1">
      <c r="A1013" s="5"/>
      <c r="B1013" s="2"/>
      <c r="C1013" s="3"/>
      <c r="D1013" s="10"/>
      <c r="E1013" s="4"/>
      <c r="F1013" s="358"/>
      <c r="G1013" s="358"/>
      <c r="H1013" s="5"/>
      <c r="I1013" s="1"/>
      <c r="J1013" s="1"/>
    </row>
    <row r="1014" spans="1:10" ht="19.5" customHeight="1">
      <c r="A1014" s="5"/>
      <c r="B1014" s="2"/>
      <c r="C1014" s="3"/>
      <c r="D1014" s="10"/>
      <c r="E1014" s="4"/>
      <c r="F1014" s="358"/>
      <c r="G1014" s="358"/>
      <c r="H1014" s="5"/>
      <c r="I1014" s="1"/>
      <c r="J1014" s="1"/>
    </row>
    <row r="1015" spans="1:10" ht="19.5" customHeight="1">
      <c r="A1015" s="5"/>
      <c r="B1015" s="2"/>
      <c r="C1015" s="3"/>
      <c r="D1015" s="10"/>
      <c r="E1015" s="4"/>
      <c r="F1015" s="358"/>
      <c r="G1015" s="358"/>
      <c r="H1015" s="5"/>
      <c r="I1015" s="1"/>
      <c r="J1015" s="1"/>
    </row>
    <row r="1016" spans="1:10" ht="19.5" customHeight="1">
      <c r="A1016" s="5"/>
      <c r="B1016" s="2"/>
      <c r="C1016" s="3"/>
      <c r="D1016" s="10"/>
      <c r="E1016" s="4"/>
      <c r="F1016" s="358"/>
      <c r="G1016" s="358"/>
      <c r="H1016" s="5"/>
      <c r="I1016" s="1"/>
      <c r="J1016" s="1"/>
    </row>
    <row r="1017" spans="1:10" ht="19.5" customHeight="1">
      <c r="A1017" s="5"/>
      <c r="B1017" s="2"/>
      <c r="C1017" s="3"/>
      <c r="D1017" s="10"/>
      <c r="E1017" s="4"/>
      <c r="F1017" s="358"/>
      <c r="G1017" s="358"/>
      <c r="H1017" s="5"/>
      <c r="I1017" s="1"/>
      <c r="J1017" s="1"/>
    </row>
    <row r="1018" spans="1:10" ht="19.5" customHeight="1">
      <c r="A1018" s="5"/>
      <c r="B1018" s="2"/>
      <c r="C1018" s="3"/>
      <c r="D1018" s="10"/>
      <c r="E1018" s="4"/>
      <c r="F1018" s="358"/>
      <c r="G1018" s="358"/>
      <c r="H1018" s="5"/>
      <c r="I1018" s="1"/>
      <c r="J1018" s="1"/>
    </row>
    <row r="1019" spans="1:10" ht="19.5" customHeight="1">
      <c r="A1019" s="5"/>
      <c r="B1019" s="2"/>
      <c r="C1019" s="3"/>
      <c r="D1019" s="10"/>
      <c r="E1019" s="4"/>
      <c r="F1019" s="358"/>
      <c r="G1019" s="358"/>
      <c r="H1019" s="5"/>
      <c r="I1019" s="1"/>
      <c r="J1019" s="1"/>
    </row>
    <row r="1020" spans="1:10" ht="19.5" customHeight="1">
      <c r="A1020" s="5"/>
      <c r="B1020" s="2"/>
      <c r="C1020" s="3"/>
      <c r="D1020" s="10"/>
      <c r="E1020" s="4"/>
      <c r="F1020" s="358"/>
      <c r="G1020" s="358"/>
      <c r="H1020" s="5"/>
      <c r="I1020" s="1"/>
      <c r="J1020" s="1"/>
    </row>
    <row r="1021" spans="1:10" ht="19.5" customHeight="1">
      <c r="A1021" s="5"/>
      <c r="B1021" s="2"/>
      <c r="C1021" s="3"/>
      <c r="D1021" s="10"/>
      <c r="E1021" s="4"/>
      <c r="F1021" s="358"/>
      <c r="G1021" s="358"/>
      <c r="H1021" s="5"/>
      <c r="I1021" s="1"/>
      <c r="J1021" s="1"/>
    </row>
    <row r="1022" spans="1:10" ht="19.5" customHeight="1">
      <c r="A1022" s="5"/>
      <c r="B1022" s="2"/>
      <c r="C1022" s="3"/>
      <c r="D1022" s="10"/>
      <c r="E1022" s="4"/>
      <c r="F1022" s="358"/>
      <c r="G1022" s="358"/>
      <c r="H1022" s="5"/>
      <c r="I1022" s="1"/>
      <c r="J1022" s="1"/>
    </row>
    <row r="1023" spans="1:10" ht="19.5" customHeight="1">
      <c r="A1023" s="5"/>
      <c r="B1023" s="2"/>
      <c r="C1023" s="3"/>
      <c r="D1023" s="10"/>
      <c r="E1023" s="4"/>
      <c r="F1023" s="358"/>
      <c r="G1023" s="358"/>
      <c r="H1023" s="5"/>
      <c r="I1023" s="1"/>
      <c r="J1023" s="1"/>
    </row>
    <row r="1024" spans="1:10" ht="19.5" customHeight="1">
      <c r="A1024" s="5"/>
      <c r="B1024" s="2"/>
      <c r="C1024" s="3"/>
      <c r="D1024" s="10"/>
      <c r="E1024" s="4"/>
      <c r="F1024" s="358"/>
      <c r="G1024" s="358"/>
      <c r="H1024" s="5"/>
      <c r="I1024" s="1"/>
      <c r="J1024" s="1"/>
    </row>
    <row r="1025" spans="1:10" ht="19.5" customHeight="1">
      <c r="A1025" s="5"/>
      <c r="B1025" s="2"/>
      <c r="C1025" s="3"/>
      <c r="D1025" s="10"/>
      <c r="E1025" s="4"/>
      <c r="F1025" s="358"/>
      <c r="G1025" s="358"/>
      <c r="H1025" s="5"/>
      <c r="I1025" s="1"/>
      <c r="J1025" s="1"/>
    </row>
    <row r="1026" spans="1:10" ht="19.5" customHeight="1">
      <c r="A1026" s="5"/>
      <c r="B1026" s="2"/>
      <c r="C1026" s="3"/>
      <c r="D1026" s="10"/>
      <c r="E1026" s="4"/>
      <c r="F1026" s="358"/>
      <c r="G1026" s="358"/>
      <c r="H1026" s="5"/>
      <c r="I1026" s="1"/>
      <c r="J1026" s="1"/>
    </row>
    <row r="1027" spans="1:10" ht="19.5" customHeight="1">
      <c r="A1027" s="5"/>
      <c r="B1027" s="2"/>
      <c r="C1027" s="3"/>
      <c r="D1027" s="10"/>
      <c r="E1027" s="4"/>
      <c r="F1027" s="358"/>
      <c r="G1027" s="358"/>
      <c r="H1027" s="5"/>
      <c r="I1027" s="1"/>
      <c r="J1027" s="1"/>
    </row>
    <row r="1028" spans="1:10" ht="19.5" customHeight="1">
      <c r="A1028" s="5"/>
      <c r="B1028" s="2"/>
      <c r="C1028" s="3"/>
      <c r="D1028" s="10"/>
      <c r="E1028" s="4"/>
      <c r="F1028" s="358"/>
      <c r="G1028" s="358"/>
      <c r="H1028" s="5"/>
      <c r="I1028" s="1"/>
      <c r="J1028" s="1"/>
    </row>
    <row r="1029" spans="1:10" ht="19.5" customHeight="1">
      <c r="A1029" s="5"/>
      <c r="B1029" s="2"/>
      <c r="C1029" s="3"/>
      <c r="D1029" s="10"/>
      <c r="E1029" s="4"/>
      <c r="F1029" s="358"/>
      <c r="G1029" s="358"/>
      <c r="H1029" s="5"/>
      <c r="I1029" s="1"/>
      <c r="J1029" s="1"/>
    </row>
    <row r="1030" spans="1:10" ht="15" customHeight="1">
      <c r="A1030" s="5"/>
      <c r="B1030" s="2"/>
      <c r="C1030" s="3"/>
      <c r="D1030" s="10"/>
      <c r="E1030" s="4"/>
      <c r="F1030" s="358"/>
      <c r="G1030" s="358"/>
      <c r="H1030" s="5"/>
      <c r="I1030" s="1"/>
      <c r="J1030" s="1"/>
    </row>
    <row r="1031" spans="1:10" ht="15" customHeight="1">
      <c r="A1031" s="5"/>
      <c r="B1031" s="2"/>
      <c r="C1031" s="3"/>
      <c r="D1031" s="10"/>
      <c r="E1031" s="4"/>
      <c r="F1031" s="358"/>
      <c r="G1031" s="358"/>
      <c r="H1031" s="5"/>
      <c r="I1031" s="1"/>
      <c r="J1031" s="1"/>
    </row>
    <row r="1032" spans="1:10" ht="15" customHeight="1">
      <c r="A1032" s="5"/>
      <c r="B1032" s="2"/>
      <c r="C1032" s="3"/>
      <c r="D1032" s="10"/>
      <c r="E1032" s="4"/>
      <c r="F1032" s="358"/>
      <c r="G1032" s="358"/>
      <c r="H1032" s="5"/>
      <c r="I1032" s="1"/>
      <c r="J1032" s="1"/>
    </row>
    <row r="1033" spans="1:10" ht="15" customHeight="1">
      <c r="A1033" s="5"/>
      <c r="B1033" s="2"/>
      <c r="C1033" s="3"/>
      <c r="D1033" s="10"/>
      <c r="E1033" s="4"/>
      <c r="F1033" s="358"/>
      <c r="G1033" s="358"/>
      <c r="H1033" s="5"/>
    </row>
  </sheetData>
  <mergeCells count="427">
    <mergeCell ref="G25:G27"/>
    <mergeCell ref="G28:G30"/>
    <mergeCell ref="G31:G33"/>
    <mergeCell ref="G55:G58"/>
    <mergeCell ref="G61:G63"/>
    <mergeCell ref="E72:E74"/>
    <mergeCell ref="A81:D81"/>
    <mergeCell ref="A25:B27"/>
    <mergeCell ref="A55:B58"/>
    <mergeCell ref="D55:D58"/>
    <mergeCell ref="E55:E58"/>
    <mergeCell ref="A34:B38"/>
    <mergeCell ref="D34:D38"/>
    <mergeCell ref="A39:B43"/>
    <mergeCell ref="D39:D43"/>
    <mergeCell ref="A44:B48"/>
    <mergeCell ref="D25:D27"/>
    <mergeCell ref="E25:E27"/>
    <mergeCell ref="A28:B30"/>
    <mergeCell ref="D28:D30"/>
    <mergeCell ref="E28:E30"/>
    <mergeCell ref="A31:B33"/>
    <mergeCell ref="D31:D33"/>
    <mergeCell ref="E31:E33"/>
    <mergeCell ref="F112:F114"/>
    <mergeCell ref="F115:F117"/>
    <mergeCell ref="F118:F120"/>
    <mergeCell ref="F121:F123"/>
    <mergeCell ref="H25:H33"/>
    <mergeCell ref="H34:H38"/>
    <mergeCell ref="H39:H43"/>
    <mergeCell ref="H44:H48"/>
    <mergeCell ref="H49:H53"/>
    <mergeCell ref="H55:H58"/>
    <mergeCell ref="H85:H93"/>
    <mergeCell ref="G85:G87"/>
    <mergeCell ref="F25:F27"/>
    <mergeCell ref="F28:F30"/>
    <mergeCell ref="F31:F33"/>
    <mergeCell ref="F55:F58"/>
    <mergeCell ref="G106:G108"/>
    <mergeCell ref="G109:G111"/>
    <mergeCell ref="G112:G114"/>
    <mergeCell ref="G103:G105"/>
    <mergeCell ref="F103:F105"/>
    <mergeCell ref="F106:F108"/>
    <mergeCell ref="F109:F111"/>
    <mergeCell ref="H82:H84"/>
    <mergeCell ref="F381:F383"/>
    <mergeCell ref="F385:F387"/>
    <mergeCell ref="F428:F432"/>
    <mergeCell ref="F433:F437"/>
    <mergeCell ref="F449:F453"/>
    <mergeCell ref="F454:F458"/>
    <mergeCell ref="F469:F471"/>
    <mergeCell ref="F472:F473"/>
    <mergeCell ref="G115:G117"/>
    <mergeCell ref="G118:G120"/>
    <mergeCell ref="G121:G123"/>
    <mergeCell ref="G124:G126"/>
    <mergeCell ref="G375:G378"/>
    <mergeCell ref="G379:G380"/>
    <mergeCell ref="G381:G383"/>
    <mergeCell ref="G385:G387"/>
    <mergeCell ref="F124:F126"/>
    <mergeCell ref="A518:D518"/>
    <mergeCell ref="D501:D502"/>
    <mergeCell ref="A503:D503"/>
    <mergeCell ref="A504:B504"/>
    <mergeCell ref="A488:D488"/>
    <mergeCell ref="E449:E453"/>
    <mergeCell ref="C454:C458"/>
    <mergeCell ref="E454:E458"/>
    <mergeCell ref="C459:C463"/>
    <mergeCell ref="C464:C468"/>
    <mergeCell ref="B501:B502"/>
    <mergeCell ref="A512:B513"/>
    <mergeCell ref="D512:D513"/>
    <mergeCell ref="A514:B515"/>
    <mergeCell ref="A516:A517"/>
    <mergeCell ref="B495:B497"/>
    <mergeCell ref="A495:A497"/>
    <mergeCell ref="D495:D497"/>
    <mergeCell ref="H504:H517"/>
    <mergeCell ref="A505:B506"/>
    <mergeCell ref="D505:D506"/>
    <mergeCell ref="A507:B509"/>
    <mergeCell ref="D507:D509"/>
    <mergeCell ref="A510:B511"/>
    <mergeCell ref="D510:D511"/>
    <mergeCell ref="A494:D494"/>
    <mergeCell ref="A499:A500"/>
    <mergeCell ref="B499:B500"/>
    <mergeCell ref="D499:D500"/>
    <mergeCell ref="A501:A502"/>
    <mergeCell ref="H495:H502"/>
    <mergeCell ref="H489:H493"/>
    <mergeCell ref="A490:A491"/>
    <mergeCell ref="B490:B491"/>
    <mergeCell ref="D490:D491"/>
    <mergeCell ref="A492:A493"/>
    <mergeCell ref="B492:B493"/>
    <mergeCell ref="D492:D493"/>
    <mergeCell ref="E472:E473"/>
    <mergeCell ref="A474:D474"/>
    <mergeCell ref="H475:H487"/>
    <mergeCell ref="C477:D477"/>
    <mergeCell ref="C478:D478"/>
    <mergeCell ref="C479:D479"/>
    <mergeCell ref="A481:A486"/>
    <mergeCell ref="B481:B486"/>
    <mergeCell ref="A469:A473"/>
    <mergeCell ref="C469:C471"/>
    <mergeCell ref="D469:D473"/>
    <mergeCell ref="E469:E471"/>
    <mergeCell ref="C472:C473"/>
    <mergeCell ref="G469:G471"/>
    <mergeCell ref="G472:G473"/>
    <mergeCell ref="H443:H447"/>
    <mergeCell ref="C445:C447"/>
    <mergeCell ref="A448:D448"/>
    <mergeCell ref="H448:H473"/>
    <mergeCell ref="A449:A468"/>
    <mergeCell ref="C449:C453"/>
    <mergeCell ref="D449:D468"/>
    <mergeCell ref="E428:E432"/>
    <mergeCell ref="H428:H430"/>
    <mergeCell ref="H431:H433"/>
    <mergeCell ref="C433:C437"/>
    <mergeCell ref="E433:E437"/>
    <mergeCell ref="H434:H436"/>
    <mergeCell ref="H437:H439"/>
    <mergeCell ref="C438:C442"/>
    <mergeCell ref="H440:H442"/>
    <mergeCell ref="G428:G432"/>
    <mergeCell ref="G449:G453"/>
    <mergeCell ref="G454:G458"/>
    <mergeCell ref="G433:G437"/>
    <mergeCell ref="A443:A447"/>
    <mergeCell ref="C443:C444"/>
    <mergeCell ref="D443:D447"/>
    <mergeCell ref="A426:D426"/>
    <mergeCell ref="A428:A442"/>
    <mergeCell ref="C428:C432"/>
    <mergeCell ref="D428:D442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418:A425"/>
    <mergeCell ref="C418:C421"/>
    <mergeCell ref="A389:C389"/>
    <mergeCell ref="A390:D390"/>
    <mergeCell ref="H390:H425"/>
    <mergeCell ref="A391:A398"/>
    <mergeCell ref="C391:C393"/>
    <mergeCell ref="D391:D398"/>
    <mergeCell ref="C394:C398"/>
    <mergeCell ref="A399:A406"/>
    <mergeCell ref="C399:C402"/>
    <mergeCell ref="D399:D401"/>
    <mergeCell ref="D418:D425"/>
    <mergeCell ref="C422:C425"/>
    <mergeCell ref="H375:H388"/>
    <mergeCell ref="A379:A380"/>
    <mergeCell ref="C379:C380"/>
    <mergeCell ref="D379:D387"/>
    <mergeCell ref="E379:E380"/>
    <mergeCell ref="A366:D366"/>
    <mergeCell ref="A367:A373"/>
    <mergeCell ref="B367:B368"/>
    <mergeCell ref="D367:D373"/>
    <mergeCell ref="B369:B370"/>
    <mergeCell ref="B371:B372"/>
    <mergeCell ref="A381:A383"/>
    <mergeCell ref="C381:C383"/>
    <mergeCell ref="E381:E383"/>
    <mergeCell ref="A385:A387"/>
    <mergeCell ref="C385:C387"/>
    <mergeCell ref="E385:E387"/>
    <mergeCell ref="A374:C374"/>
    <mergeCell ref="A375:A378"/>
    <mergeCell ref="C375:C378"/>
    <mergeCell ref="D375:D378"/>
    <mergeCell ref="E375:E378"/>
    <mergeCell ref="F375:F378"/>
    <mergeCell ref="F379:F380"/>
    <mergeCell ref="A354:D354"/>
    <mergeCell ref="A355:D355"/>
    <mergeCell ref="H355:H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H346:H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H302:H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H261:H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H228:H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H196:H226"/>
    <mergeCell ref="A199:B201"/>
    <mergeCell ref="A202:B203"/>
    <mergeCell ref="A204:B206"/>
    <mergeCell ref="A207:B209"/>
    <mergeCell ref="A210:B211"/>
    <mergeCell ref="A212:B212"/>
    <mergeCell ref="A213:B215"/>
    <mergeCell ref="H178:H181"/>
    <mergeCell ref="A179:B181"/>
    <mergeCell ref="A182:D182"/>
    <mergeCell ref="A183:B185"/>
    <mergeCell ref="H183:H194"/>
    <mergeCell ref="A186:B188"/>
    <mergeCell ref="A189:B191"/>
    <mergeCell ref="A192:B194"/>
    <mergeCell ref="H154:H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54:B156"/>
    <mergeCell ref="A140:B141"/>
    <mergeCell ref="A142:B144"/>
    <mergeCell ref="A145:D145"/>
    <mergeCell ref="A146:D146"/>
    <mergeCell ref="A147:B147"/>
    <mergeCell ref="A148:B148"/>
    <mergeCell ref="D174:D176"/>
    <mergeCell ref="A178:B178"/>
    <mergeCell ref="E118:E120"/>
    <mergeCell ref="A121:B126"/>
    <mergeCell ref="E121:E123"/>
    <mergeCell ref="E124:E126"/>
    <mergeCell ref="A149:D149"/>
    <mergeCell ref="A150:B150"/>
    <mergeCell ref="A151:B151"/>
    <mergeCell ref="A152:B152"/>
    <mergeCell ref="A153:D153"/>
    <mergeCell ref="A92:A93"/>
    <mergeCell ref="C92:C93"/>
    <mergeCell ref="F85:F87"/>
    <mergeCell ref="D92:D93"/>
    <mergeCell ref="A95:D95"/>
    <mergeCell ref="H95:H144"/>
    <mergeCell ref="A96:B97"/>
    <mergeCell ref="A98:B99"/>
    <mergeCell ref="A100:B101"/>
    <mergeCell ref="A102:B102"/>
    <mergeCell ref="A103:B108"/>
    <mergeCell ref="E103:E105"/>
    <mergeCell ref="E106:E108"/>
    <mergeCell ref="A109:B114"/>
    <mergeCell ref="A127:B128"/>
    <mergeCell ref="A129:B130"/>
    <mergeCell ref="A131:B132"/>
    <mergeCell ref="A133:B134"/>
    <mergeCell ref="A135:B136"/>
    <mergeCell ref="A137:B139"/>
    <mergeCell ref="E109:E111"/>
    <mergeCell ref="E112:E114"/>
    <mergeCell ref="A115:B120"/>
    <mergeCell ref="E115:E117"/>
    <mergeCell ref="G75:G77"/>
    <mergeCell ref="G78:G80"/>
    <mergeCell ref="A85:A87"/>
    <mergeCell ref="C85:C87"/>
    <mergeCell ref="E85:E87"/>
    <mergeCell ref="A90:A91"/>
    <mergeCell ref="C90:C91"/>
    <mergeCell ref="D90:D91"/>
    <mergeCell ref="F75:F77"/>
    <mergeCell ref="F78:F80"/>
    <mergeCell ref="F34:F38"/>
    <mergeCell ref="F82:F84"/>
    <mergeCell ref="H60:H80"/>
    <mergeCell ref="A61:B63"/>
    <mergeCell ref="D61:D63"/>
    <mergeCell ref="E61:E63"/>
    <mergeCell ref="A64:B66"/>
    <mergeCell ref="D64:D66"/>
    <mergeCell ref="E64:E66"/>
    <mergeCell ref="A67:B70"/>
    <mergeCell ref="A75:B77"/>
    <mergeCell ref="D75:D77"/>
    <mergeCell ref="E75:E77"/>
    <mergeCell ref="A78:B80"/>
    <mergeCell ref="D78:D80"/>
    <mergeCell ref="E78:E80"/>
    <mergeCell ref="D67:D70"/>
    <mergeCell ref="E67:E70"/>
    <mergeCell ref="A71:D71"/>
    <mergeCell ref="A72:B74"/>
    <mergeCell ref="D72:D74"/>
    <mergeCell ref="G64:G66"/>
    <mergeCell ref="G67:G70"/>
    <mergeCell ref="G72:G74"/>
    <mergeCell ref="H519:H520"/>
    <mergeCell ref="A60:D60"/>
    <mergeCell ref="A82:A84"/>
    <mergeCell ref="C82:C84"/>
    <mergeCell ref="A20:D20"/>
    <mergeCell ref="A23:D23"/>
    <mergeCell ref="A24:D24"/>
    <mergeCell ref="A54:D54"/>
    <mergeCell ref="A49:B53"/>
    <mergeCell ref="D49:D53"/>
    <mergeCell ref="D44:D48"/>
    <mergeCell ref="A59:D59"/>
    <mergeCell ref="G82:G84"/>
    <mergeCell ref="G34:G38"/>
    <mergeCell ref="F39:F43"/>
    <mergeCell ref="G39:G43"/>
    <mergeCell ref="F44:F48"/>
    <mergeCell ref="G44:G48"/>
    <mergeCell ref="F49:F53"/>
    <mergeCell ref="G49:G53"/>
    <mergeCell ref="F61:F63"/>
    <mergeCell ref="F64:F66"/>
    <mergeCell ref="F67:F70"/>
    <mergeCell ref="F72:F74"/>
  </mergeCells>
  <pageMargins left="0.7" right="0.7" top="0.75" bottom="0.75" header="0.3" footer="0.3"/>
  <pageSetup paperSize="9" scale="54" fitToHeight="0" orientation="portrait" r:id="rId1"/>
  <rowBreaks count="11" manualBreakCount="11">
    <brk id="58" max="7" man="1"/>
    <brk id="108" max="7" man="1"/>
    <brk id="139" max="7" man="1"/>
    <brk id="181" max="7" man="1"/>
    <brk id="209" max="7" man="1"/>
    <brk id="226" max="7" man="1"/>
    <brk id="250" max="7" man="1"/>
    <brk id="291" max="7" man="1"/>
    <brk id="365" max="7" man="1"/>
    <brk id="425" max="7" man="1"/>
    <brk id="487" max="7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FF0000"/>
    <pageSetUpPr fitToPage="1"/>
  </sheetPr>
  <dimension ref="A1:J1033"/>
  <sheetViews>
    <sheetView view="pageBreakPreview" topLeftCell="A499" zoomScale="70" zoomScaleNormal="85" zoomScaleSheetLayoutView="70" workbookViewId="0">
      <selection activeCell="A245" sqref="A245:B246"/>
    </sheetView>
  </sheetViews>
  <sheetFormatPr defaultColWidth="14.42578125" defaultRowHeight="15" customHeight="1"/>
  <cols>
    <col min="1" max="1" width="36.42578125" customWidth="1"/>
    <col min="2" max="2" width="23" customWidth="1"/>
    <col min="3" max="3" width="16.28515625" customWidth="1"/>
    <col min="4" max="4" width="14.5703125" customWidth="1"/>
    <col min="5" max="5" width="11" hidden="1" customWidth="1"/>
    <col min="6" max="6" width="16" style="374" customWidth="1"/>
    <col min="7" max="7" width="17.140625" style="374" customWidth="1"/>
    <col min="8" max="8" width="37" customWidth="1"/>
    <col min="9" max="10" width="11.7109375" customWidth="1"/>
  </cols>
  <sheetData>
    <row r="1" spans="1:10" ht="19.5" customHeight="1">
      <c r="A1" s="1"/>
      <c r="B1" s="2"/>
      <c r="C1" s="3"/>
      <c r="D1" s="3"/>
      <c r="E1" s="4"/>
      <c r="F1" s="358"/>
      <c r="G1" s="358"/>
      <c r="H1" s="6"/>
      <c r="I1" s="1"/>
      <c r="J1" s="1"/>
    </row>
    <row r="2" spans="1:10" ht="19.5" customHeight="1">
      <c r="A2" s="1"/>
      <c r="B2" s="2"/>
      <c r="C2" s="3"/>
      <c r="D2" s="3"/>
      <c r="E2" s="7"/>
      <c r="F2" s="359"/>
      <c r="G2" s="359"/>
      <c r="H2" s="6"/>
      <c r="I2" s="1"/>
      <c r="J2" s="1"/>
    </row>
    <row r="3" spans="1:10" ht="19.5" customHeight="1">
      <c r="A3" s="1"/>
      <c r="B3" s="2"/>
      <c r="C3" s="3"/>
      <c r="D3" s="3"/>
      <c r="E3" s="7"/>
      <c r="F3" s="359"/>
      <c r="G3" s="359"/>
      <c r="H3" s="6"/>
      <c r="I3" s="1"/>
      <c r="J3" s="1"/>
    </row>
    <row r="4" spans="1:10" ht="19.5" customHeight="1">
      <c r="A4" s="1"/>
      <c r="B4" s="2"/>
      <c r="C4" s="3"/>
      <c r="D4" s="3"/>
      <c r="E4" s="4"/>
      <c r="F4" s="358"/>
      <c r="G4" s="358"/>
      <c r="H4" s="1"/>
      <c r="I4" s="1"/>
      <c r="J4" s="1"/>
    </row>
    <row r="5" spans="1:10" ht="19.5" customHeight="1">
      <c r="A5" s="1"/>
      <c r="B5" s="9"/>
      <c r="C5" s="3"/>
      <c r="D5" s="3"/>
      <c r="E5" s="4"/>
      <c r="F5" s="358"/>
      <c r="G5" s="358"/>
      <c r="H5" s="1"/>
      <c r="I5" s="1"/>
      <c r="J5" s="1"/>
    </row>
    <row r="6" spans="1:10" ht="19.5" customHeight="1">
      <c r="A6" s="1"/>
      <c r="B6" s="2"/>
      <c r="C6" s="3"/>
      <c r="D6" s="10"/>
      <c r="E6" s="4"/>
      <c r="F6" s="358"/>
      <c r="G6" s="358"/>
      <c r="H6" s="1"/>
      <c r="I6" s="1"/>
      <c r="J6" s="1"/>
    </row>
    <row r="7" spans="1:10" ht="19.5" customHeight="1">
      <c r="A7" s="1"/>
      <c r="B7" s="2"/>
      <c r="C7" s="3"/>
      <c r="D7" s="10"/>
      <c r="E7" s="4"/>
      <c r="F7" s="358"/>
      <c r="G7" s="358"/>
      <c r="H7" s="1"/>
      <c r="I7" s="1"/>
      <c r="J7" s="1"/>
    </row>
    <row r="8" spans="1:10" ht="19.5" customHeight="1">
      <c r="A8" s="1"/>
      <c r="B8" s="2"/>
      <c r="C8" s="3"/>
      <c r="D8" s="10"/>
      <c r="E8" s="4"/>
      <c r="F8" s="358"/>
      <c r="G8" s="358"/>
      <c r="H8" s="1"/>
      <c r="I8" s="1"/>
      <c r="J8" s="1"/>
    </row>
    <row r="9" spans="1:10" ht="19.5" customHeight="1">
      <c r="A9" s="1"/>
      <c r="B9" s="2"/>
      <c r="C9" s="3"/>
      <c r="D9" s="10"/>
      <c r="E9" s="4"/>
      <c r="F9" s="358"/>
      <c r="G9" s="358"/>
      <c r="H9" s="1"/>
      <c r="I9" s="1"/>
      <c r="J9" s="1"/>
    </row>
    <row r="10" spans="1:10" ht="19.5" customHeight="1">
      <c r="A10" s="1"/>
      <c r="B10" s="97"/>
      <c r="C10" s="3"/>
      <c r="D10" s="10"/>
      <c r="E10" s="4"/>
      <c r="F10" s="358"/>
      <c r="G10" s="358"/>
      <c r="H10" s="1"/>
      <c r="I10" s="1"/>
      <c r="J10" s="1"/>
    </row>
    <row r="11" spans="1:10" ht="19.5" customHeight="1">
      <c r="A11" s="1"/>
      <c r="B11" s="9"/>
      <c r="C11" s="3"/>
      <c r="D11" s="10"/>
      <c r="E11" s="4"/>
      <c r="F11" s="358"/>
      <c r="G11" s="358"/>
      <c r="H11" s="1"/>
      <c r="I11" s="1"/>
      <c r="J11" s="1"/>
    </row>
    <row r="12" spans="1:10" ht="19.5" customHeight="1">
      <c r="A12" s="1"/>
      <c r="B12" s="9"/>
      <c r="C12" s="3"/>
      <c r="D12" s="10"/>
      <c r="E12" s="4"/>
      <c r="F12" s="358"/>
      <c r="G12" s="358"/>
      <c r="H12" s="1"/>
      <c r="I12" s="1"/>
      <c r="J12" s="1"/>
    </row>
    <row r="13" spans="1:10" ht="19.5" customHeight="1">
      <c r="A13" s="1"/>
      <c r="B13" s="9"/>
      <c r="C13" s="3"/>
      <c r="D13" s="10"/>
      <c r="E13" s="4"/>
      <c r="F13" s="358"/>
      <c r="G13" s="358"/>
      <c r="H13" s="1"/>
      <c r="I13" s="1"/>
      <c r="J13" s="1"/>
    </row>
    <row r="14" spans="1:10" ht="19.5" customHeight="1">
      <c r="A14" s="1"/>
      <c r="B14" s="97"/>
      <c r="C14" s="3"/>
      <c r="D14" s="10"/>
      <c r="E14" s="4"/>
      <c r="F14" s="358"/>
      <c r="G14" s="358"/>
      <c r="H14" s="1"/>
      <c r="I14" s="1"/>
      <c r="J14" s="1"/>
    </row>
    <row r="15" spans="1:10" ht="19.5" customHeight="1">
      <c r="A15" s="1"/>
      <c r="B15" s="9"/>
      <c r="C15" s="3"/>
      <c r="D15" s="10"/>
      <c r="E15" s="4"/>
      <c r="F15" s="358"/>
      <c r="G15" s="358"/>
      <c r="H15" s="1"/>
      <c r="I15" s="1"/>
      <c r="J15" s="1"/>
    </row>
    <row r="16" spans="1:10" ht="19.5" customHeight="1">
      <c r="A16" s="1"/>
      <c r="B16" s="9"/>
      <c r="C16" s="3"/>
      <c r="D16" s="10"/>
      <c r="E16" s="4"/>
      <c r="F16" s="358"/>
      <c r="G16" s="358"/>
      <c r="H16" s="1"/>
      <c r="I16" s="1"/>
      <c r="J16" s="1"/>
    </row>
    <row r="17" spans="1:10" ht="18">
      <c r="A17" s="5"/>
      <c r="B17" s="9"/>
      <c r="C17" s="3"/>
      <c r="D17" s="10"/>
      <c r="E17" s="4"/>
      <c r="F17" s="358"/>
      <c r="G17" s="358"/>
      <c r="H17" s="5"/>
      <c r="I17" s="1"/>
      <c r="J17" s="1"/>
    </row>
    <row r="18" spans="1:10" ht="30" customHeight="1">
      <c r="A18" s="5"/>
      <c r="B18" s="9"/>
      <c r="C18" s="11" t="str">
        <f>'Прайс рабочий'!C4</f>
        <v>Прайс на декабрь 2023</v>
      </c>
      <c r="D18" s="10"/>
      <c r="E18" s="4"/>
      <c r="F18" s="358"/>
      <c r="G18" s="375">
        <v>5.23</v>
      </c>
      <c r="H18" s="111" t="s">
        <v>764</v>
      </c>
      <c r="I18" s="1"/>
      <c r="J18" s="1"/>
    </row>
    <row r="19" spans="1:10" ht="59.25" customHeight="1">
      <c r="A19" s="12" t="s">
        <v>3</v>
      </c>
      <c r="B19" s="13" t="s">
        <v>4</v>
      </c>
      <c r="C19" s="13" t="s">
        <v>5</v>
      </c>
      <c r="D19" s="15" t="s">
        <v>6</v>
      </c>
      <c r="E19" s="15" t="s">
        <v>12</v>
      </c>
      <c r="F19" s="360" t="s">
        <v>762</v>
      </c>
      <c r="G19" s="127" t="s">
        <v>763</v>
      </c>
      <c r="H19" s="17" t="s">
        <v>17</v>
      </c>
      <c r="I19" s="18"/>
      <c r="J19" s="18"/>
    </row>
    <row r="20" spans="1:10" ht="30" customHeight="1">
      <c r="A20" s="566" t="s">
        <v>805</v>
      </c>
      <c r="B20" s="567"/>
      <c r="C20" s="567"/>
      <c r="D20" s="568"/>
      <c r="E20" s="20"/>
      <c r="F20" s="356"/>
      <c r="G20" s="356"/>
      <c r="H20" s="19"/>
      <c r="I20" s="1"/>
      <c r="J20" s="1"/>
    </row>
    <row r="21" spans="1:10" ht="43.5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49" t="s">
        <v>816</v>
      </c>
      <c r="G21" s="549" t="s">
        <v>816</v>
      </c>
      <c r="H21" s="28"/>
      <c r="I21" s="1"/>
      <c r="J21" s="1"/>
    </row>
    <row r="22" spans="1:10" ht="87.75" customHeight="1">
      <c r="A22" s="532" t="s">
        <v>807</v>
      </c>
      <c r="B22" s="533" t="s">
        <v>806</v>
      </c>
      <c r="C22" s="520" t="s">
        <v>804</v>
      </c>
      <c r="D22" s="24" t="s">
        <v>779</v>
      </c>
      <c r="E22" s="26">
        <f>'Прайс рабочий'!K7</f>
        <v>25</v>
      </c>
      <c r="F22" s="546">
        <f>'Прайс рабочий'!I10/'Экспорт сом'!G18</f>
        <v>8346.0803059273421</v>
      </c>
      <c r="G22" s="546">
        <f>'Прайс рабочий'!K10/'Экспорт сом'!G18</f>
        <v>8346.0803059273421</v>
      </c>
      <c r="H22" s="28"/>
      <c r="I22" s="1"/>
      <c r="J22" s="1"/>
    </row>
    <row r="23" spans="1:10" ht="28.5" customHeight="1">
      <c r="A23" s="603" t="s">
        <v>22</v>
      </c>
      <c r="B23" s="765"/>
      <c r="C23" s="765"/>
      <c r="D23" s="766"/>
      <c r="E23" s="19"/>
      <c r="F23" s="356"/>
      <c r="G23" s="356"/>
      <c r="H23" s="19"/>
      <c r="I23" s="1"/>
      <c r="J23" s="1"/>
    </row>
    <row r="24" spans="1:10" ht="18" customHeight="1">
      <c r="A24" s="647" t="s">
        <v>23</v>
      </c>
      <c r="B24" s="765"/>
      <c r="C24" s="765"/>
      <c r="D24" s="766"/>
      <c r="E24" s="30"/>
      <c r="F24" s="361"/>
      <c r="G24" s="361"/>
      <c r="H24" s="86"/>
      <c r="I24" s="31"/>
      <c r="J24" s="31"/>
    </row>
    <row r="25" spans="1:10" ht="18" customHeight="1">
      <c r="A25" s="626" t="s">
        <v>24</v>
      </c>
      <c r="B25" s="768"/>
      <c r="C25" s="32" t="s">
        <v>25</v>
      </c>
      <c r="D25" s="602" t="s">
        <v>26</v>
      </c>
      <c r="E25" s="875">
        <f>'Прайс рабочий'!K13</f>
        <v>94</v>
      </c>
      <c r="F25" s="881">
        <f>('Прайс рабочий'!I13)/'Экспорт сом'!G18</f>
        <v>13.193116634799233</v>
      </c>
      <c r="G25" s="881">
        <f>'Прайс рабочий'!K13/'Экспорт сом'!G18</f>
        <v>17.973231357552581</v>
      </c>
      <c r="H25" s="616"/>
      <c r="I25" s="31"/>
      <c r="J25" s="31"/>
    </row>
    <row r="26" spans="1:10" ht="18" customHeight="1">
      <c r="A26" s="769"/>
      <c r="B26" s="770"/>
      <c r="C26" s="32" t="s">
        <v>27</v>
      </c>
      <c r="D26" s="773"/>
      <c r="E26" s="773"/>
      <c r="F26" s="884"/>
      <c r="G26" s="882"/>
      <c r="H26" s="616"/>
      <c r="I26" s="31"/>
      <c r="J26" s="31"/>
    </row>
    <row r="27" spans="1:10" ht="18" customHeight="1">
      <c r="A27" s="771"/>
      <c r="B27" s="772"/>
      <c r="C27" s="32" t="s">
        <v>28</v>
      </c>
      <c r="D27" s="774"/>
      <c r="E27" s="774"/>
      <c r="F27" s="885"/>
      <c r="G27" s="883"/>
      <c r="H27" s="616"/>
      <c r="I27" s="31"/>
      <c r="J27" s="31"/>
    </row>
    <row r="28" spans="1:10" ht="18" customHeight="1">
      <c r="A28" s="778" t="s">
        <v>358</v>
      </c>
      <c r="B28" s="768"/>
      <c r="C28" s="32" t="s">
        <v>30</v>
      </c>
      <c r="D28" s="602" t="s">
        <v>26</v>
      </c>
      <c r="E28" s="875">
        <f>'Прайс рабочий'!K16</f>
        <v>190</v>
      </c>
      <c r="F28" s="881">
        <f>('Прайс рабочий'!I16)/G18</f>
        <v>24.665391969407263</v>
      </c>
      <c r="G28" s="881">
        <f>'Прайс рабочий'!K16/'Экспорт сом'!G18</f>
        <v>36.328871892925427</v>
      </c>
      <c r="H28" s="616"/>
      <c r="I28" s="31"/>
      <c r="J28" s="31"/>
    </row>
    <row r="29" spans="1:10" ht="18" customHeight="1">
      <c r="A29" s="769"/>
      <c r="B29" s="770"/>
      <c r="C29" s="32" t="s">
        <v>31</v>
      </c>
      <c r="D29" s="773"/>
      <c r="E29" s="773"/>
      <c r="F29" s="884"/>
      <c r="G29" s="882"/>
      <c r="H29" s="616"/>
      <c r="I29" s="31"/>
      <c r="J29" s="31"/>
    </row>
    <row r="30" spans="1:10" ht="18" customHeight="1">
      <c r="A30" s="771"/>
      <c r="B30" s="772"/>
      <c r="C30" s="32">
        <v>8.5</v>
      </c>
      <c r="D30" s="774"/>
      <c r="E30" s="774"/>
      <c r="F30" s="885"/>
      <c r="G30" s="883"/>
      <c r="H30" s="616"/>
      <c r="I30" s="31"/>
      <c r="J30" s="31"/>
    </row>
    <row r="31" spans="1:10" ht="18" customHeight="1">
      <c r="A31" s="778" t="s">
        <v>359</v>
      </c>
      <c r="B31" s="768"/>
      <c r="C31" s="98" t="s">
        <v>25</v>
      </c>
      <c r="D31" s="602" t="s">
        <v>26</v>
      </c>
      <c r="E31" s="875">
        <f>'Прайс рабочий'!K20</f>
        <v>124</v>
      </c>
      <c r="F31" s="881">
        <f>('Прайс рабочий'!I20)/'Экспорт сом'!$G$18</f>
        <v>18.929254302103249</v>
      </c>
      <c r="G31" s="881">
        <f>'Прайс рабочий'!K20/'Экспорт сом'!$G$18</f>
        <v>23.709369024856596</v>
      </c>
      <c r="H31" s="616"/>
      <c r="I31" s="31"/>
      <c r="J31" s="31"/>
    </row>
    <row r="32" spans="1:10" ht="18" customHeight="1">
      <c r="A32" s="769"/>
      <c r="B32" s="770"/>
      <c r="C32" s="99" t="s">
        <v>27</v>
      </c>
      <c r="D32" s="773"/>
      <c r="E32" s="773"/>
      <c r="F32" s="884"/>
      <c r="G32" s="882"/>
      <c r="H32" s="616"/>
      <c r="I32" s="31"/>
      <c r="J32" s="31"/>
    </row>
    <row r="33" spans="1:10" ht="18" customHeight="1">
      <c r="A33" s="771"/>
      <c r="B33" s="772"/>
      <c r="C33" s="99" t="s">
        <v>28</v>
      </c>
      <c r="D33" s="774"/>
      <c r="E33" s="774"/>
      <c r="F33" s="885"/>
      <c r="G33" s="883"/>
      <c r="H33" s="616"/>
      <c r="I33" s="31"/>
      <c r="J33" s="31"/>
    </row>
    <row r="34" spans="1:10" ht="24" customHeight="1">
      <c r="A34" s="584" t="s">
        <v>774</v>
      </c>
      <c r="B34" s="585"/>
      <c r="C34" s="24" t="s">
        <v>34</v>
      </c>
      <c r="D34" s="590" t="s">
        <v>26</v>
      </c>
      <c r="E34" s="390"/>
      <c r="F34" s="881">
        <f>('Прайс рабочий'!I23)/'Экспорт сом'!$G$18</f>
        <v>44.933078393881452</v>
      </c>
      <c r="G34" s="881">
        <f>'Прайс рабочий'!K23/'Экспорт сом'!$G$18</f>
        <v>52.581261950286802</v>
      </c>
      <c r="H34" s="616"/>
      <c r="I34" s="31"/>
      <c r="J34" s="31"/>
    </row>
    <row r="35" spans="1:10" ht="26.25" customHeight="1">
      <c r="A35" s="586"/>
      <c r="B35" s="587"/>
      <c r="C35" s="389" t="s">
        <v>25</v>
      </c>
      <c r="D35" s="591"/>
      <c r="E35" s="390"/>
      <c r="F35" s="884"/>
      <c r="G35" s="884"/>
      <c r="H35" s="616"/>
      <c r="I35" s="31"/>
      <c r="J35" s="31"/>
    </row>
    <row r="36" spans="1:10" ht="26.25" customHeight="1">
      <c r="A36" s="586"/>
      <c r="B36" s="587"/>
      <c r="C36" s="443" t="s">
        <v>27</v>
      </c>
      <c r="D36" s="591"/>
      <c r="E36" s="390"/>
      <c r="F36" s="884"/>
      <c r="G36" s="884"/>
      <c r="H36" s="616"/>
      <c r="I36" s="31"/>
      <c r="J36" s="31"/>
    </row>
    <row r="37" spans="1:10" ht="23.25" customHeight="1">
      <c r="A37" s="586"/>
      <c r="B37" s="587"/>
      <c r="C37" s="443" t="s">
        <v>28</v>
      </c>
      <c r="D37" s="591"/>
      <c r="E37" s="390"/>
      <c r="F37" s="884"/>
      <c r="G37" s="884"/>
      <c r="H37" s="616"/>
      <c r="I37" s="31"/>
      <c r="J37" s="31"/>
    </row>
    <row r="38" spans="1:10" ht="23.25" customHeight="1">
      <c r="A38" s="588"/>
      <c r="B38" s="589"/>
      <c r="C38" s="443" t="s">
        <v>773</v>
      </c>
      <c r="D38" s="592"/>
      <c r="E38" s="390"/>
      <c r="F38" s="885"/>
      <c r="G38" s="885"/>
      <c r="H38" s="616"/>
      <c r="I38" s="31"/>
      <c r="J38" s="31"/>
    </row>
    <row r="39" spans="1:10" ht="30.75" customHeight="1">
      <c r="A39" s="584" t="s">
        <v>776</v>
      </c>
      <c r="B39" s="585"/>
      <c r="C39" s="24" t="s">
        <v>34</v>
      </c>
      <c r="D39" s="590" t="s">
        <v>26</v>
      </c>
      <c r="E39" s="390"/>
      <c r="F39" s="881">
        <f>('Прайс рабочий'!I28)/'Экспорт сом'!$G$18</f>
        <v>48.374760994263859</v>
      </c>
      <c r="G39" s="881">
        <f>'Прайс рабочий'!K28/'Экспорт сом'!$G$18</f>
        <v>56.40535372848948</v>
      </c>
      <c r="H39" s="616"/>
      <c r="I39" s="31"/>
      <c r="J39" s="31"/>
    </row>
    <row r="40" spans="1:10" ht="18.75" customHeight="1">
      <c r="A40" s="586"/>
      <c r="B40" s="587"/>
      <c r="C40" s="389" t="s">
        <v>25</v>
      </c>
      <c r="D40" s="591"/>
      <c r="E40" s="390"/>
      <c r="F40" s="884"/>
      <c r="G40" s="884"/>
      <c r="H40" s="616"/>
      <c r="I40" s="31"/>
      <c r="J40" s="31"/>
    </row>
    <row r="41" spans="1:10" ht="25.5" customHeight="1">
      <c r="A41" s="586"/>
      <c r="B41" s="587"/>
      <c r="C41" s="443" t="s">
        <v>27</v>
      </c>
      <c r="D41" s="591"/>
      <c r="E41" s="390"/>
      <c r="F41" s="884"/>
      <c r="G41" s="884"/>
      <c r="H41" s="616"/>
      <c r="I41" s="31"/>
      <c r="J41" s="31"/>
    </row>
    <row r="42" spans="1:10" ht="23.25" customHeight="1">
      <c r="A42" s="586"/>
      <c r="B42" s="587"/>
      <c r="C42" s="443" t="s">
        <v>28</v>
      </c>
      <c r="D42" s="591"/>
      <c r="E42" s="390"/>
      <c r="F42" s="884"/>
      <c r="G42" s="884"/>
      <c r="H42" s="616"/>
      <c r="I42" s="31"/>
      <c r="J42" s="31"/>
    </row>
    <row r="43" spans="1:10" ht="26.25" customHeight="1">
      <c r="A43" s="588"/>
      <c r="B43" s="589"/>
      <c r="C43" s="443" t="s">
        <v>773</v>
      </c>
      <c r="D43" s="592"/>
      <c r="E43" s="390"/>
      <c r="F43" s="885"/>
      <c r="G43" s="885"/>
      <c r="H43" s="616"/>
      <c r="I43" s="31"/>
      <c r="J43" s="31"/>
    </row>
    <row r="44" spans="1:10" ht="24.75" customHeight="1">
      <c r="A44" s="584" t="s">
        <v>775</v>
      </c>
      <c r="B44" s="585"/>
      <c r="C44" s="24" t="s">
        <v>34</v>
      </c>
      <c r="D44" s="596" t="s">
        <v>26</v>
      </c>
      <c r="E44" s="390"/>
      <c r="F44" s="881">
        <f>('Прайс рабочий'!I33)/'Экспорт сом'!$G$18</f>
        <v>68.451242829827905</v>
      </c>
      <c r="G44" s="881">
        <f>'Прайс рабочий'!K33/'Экспорт сом'!$G$18</f>
        <v>79.732313575525808</v>
      </c>
      <c r="H44" s="616"/>
      <c r="I44" s="31"/>
      <c r="J44" s="31"/>
    </row>
    <row r="45" spans="1:10" ht="21" customHeight="1">
      <c r="A45" s="586"/>
      <c r="B45" s="587"/>
      <c r="C45" s="389" t="s">
        <v>25</v>
      </c>
      <c r="D45" s="597"/>
      <c r="E45" s="390"/>
      <c r="F45" s="884"/>
      <c r="G45" s="884"/>
      <c r="H45" s="616"/>
      <c r="I45" s="31"/>
      <c r="J45" s="31"/>
    </row>
    <row r="46" spans="1:10" ht="18" customHeight="1">
      <c r="A46" s="586"/>
      <c r="B46" s="587"/>
      <c r="C46" s="443" t="s">
        <v>27</v>
      </c>
      <c r="D46" s="597"/>
      <c r="E46" s="390"/>
      <c r="F46" s="884"/>
      <c r="G46" s="884"/>
      <c r="H46" s="616"/>
      <c r="I46" s="31"/>
      <c r="J46" s="31"/>
    </row>
    <row r="47" spans="1:10" ht="18" customHeight="1">
      <c r="A47" s="586"/>
      <c r="B47" s="587"/>
      <c r="C47" s="443" t="s">
        <v>28</v>
      </c>
      <c r="D47" s="597"/>
      <c r="E47" s="390"/>
      <c r="F47" s="884"/>
      <c r="G47" s="884"/>
      <c r="H47" s="616"/>
      <c r="I47" s="31"/>
      <c r="J47" s="31"/>
    </row>
    <row r="48" spans="1:10" ht="18" customHeight="1">
      <c r="A48" s="588"/>
      <c r="B48" s="589"/>
      <c r="C48" s="443" t="s">
        <v>773</v>
      </c>
      <c r="D48" s="598"/>
      <c r="E48" s="390"/>
      <c r="F48" s="885"/>
      <c r="G48" s="885"/>
      <c r="H48" s="616"/>
      <c r="I48" s="31"/>
      <c r="J48" s="31"/>
    </row>
    <row r="49" spans="1:10" ht="28.5" customHeight="1">
      <c r="A49" s="584" t="s">
        <v>778</v>
      </c>
      <c r="B49" s="585"/>
      <c r="C49" s="24" t="s">
        <v>34</v>
      </c>
      <c r="D49" s="596" t="s">
        <v>26</v>
      </c>
      <c r="E49" s="390"/>
      <c r="F49" s="881">
        <f>('Прайс рабочий'!I38)/'Экспорт сом'!$G$18</f>
        <v>63.097514340344162</v>
      </c>
      <c r="G49" s="881">
        <f>'Прайс рабочий'!K38/'Экспорт сом'!$G$18</f>
        <v>73.613766730401522</v>
      </c>
      <c r="H49" s="616"/>
      <c r="I49" s="31"/>
      <c r="J49" s="31"/>
    </row>
    <row r="50" spans="1:10" ht="26.25" customHeight="1">
      <c r="A50" s="586"/>
      <c r="B50" s="587"/>
      <c r="C50" s="389" t="s">
        <v>25</v>
      </c>
      <c r="D50" s="597"/>
      <c r="E50" s="390"/>
      <c r="F50" s="884"/>
      <c r="G50" s="884"/>
      <c r="H50" s="616"/>
      <c r="I50" s="31"/>
      <c r="J50" s="31"/>
    </row>
    <row r="51" spans="1:10" ht="22.5" customHeight="1">
      <c r="A51" s="586"/>
      <c r="B51" s="587"/>
      <c r="C51" s="443" t="s">
        <v>27</v>
      </c>
      <c r="D51" s="597"/>
      <c r="E51" s="390"/>
      <c r="F51" s="884"/>
      <c r="G51" s="884"/>
      <c r="H51" s="616"/>
      <c r="I51" s="31"/>
      <c r="J51" s="31"/>
    </row>
    <row r="52" spans="1:10" ht="30" customHeight="1">
      <c r="A52" s="586"/>
      <c r="B52" s="587"/>
      <c r="C52" s="443" t="s">
        <v>28</v>
      </c>
      <c r="D52" s="597"/>
      <c r="E52" s="390"/>
      <c r="F52" s="884"/>
      <c r="G52" s="884"/>
      <c r="H52" s="616"/>
      <c r="I52" s="31"/>
      <c r="J52" s="31"/>
    </row>
    <row r="53" spans="1:10" ht="30" customHeight="1">
      <c r="A53" s="588"/>
      <c r="B53" s="589"/>
      <c r="C53" s="443" t="s">
        <v>773</v>
      </c>
      <c r="D53" s="598"/>
      <c r="E53" s="390"/>
      <c r="F53" s="885"/>
      <c r="G53" s="885"/>
      <c r="H53" s="616"/>
      <c r="I53" s="31"/>
      <c r="J53" s="31"/>
    </row>
    <row r="54" spans="1:10" ht="27" customHeight="1">
      <c r="A54" s="647" t="s">
        <v>32</v>
      </c>
      <c r="B54" s="765"/>
      <c r="C54" s="765"/>
      <c r="D54" s="766"/>
      <c r="E54" s="30"/>
      <c r="F54" s="361"/>
      <c r="G54" s="361"/>
      <c r="H54" s="446"/>
      <c r="I54" s="31"/>
      <c r="J54" s="31"/>
    </row>
    <row r="55" spans="1:10" ht="24.75" customHeight="1">
      <c r="A55" s="778" t="s">
        <v>33</v>
      </c>
      <c r="B55" s="768"/>
      <c r="C55" s="32" t="s">
        <v>34</v>
      </c>
      <c r="D55" s="602" t="s">
        <v>26</v>
      </c>
      <c r="E55" s="875">
        <f>'Прайс рабочий'!K44</f>
        <v>89</v>
      </c>
      <c r="F55" s="881">
        <f>('Прайс рабочий'!I44)/'Экспорт сом'!G18</f>
        <v>13.193116634799233</v>
      </c>
      <c r="G55" s="881">
        <f>'Прайс рабочий'!K44/'Экспорт сом'!G18</f>
        <v>17.01720841300191</v>
      </c>
      <c r="H55" s="807"/>
      <c r="I55" s="31"/>
      <c r="J55" s="31"/>
    </row>
    <row r="56" spans="1:10" ht="26.25" customHeight="1">
      <c r="A56" s="769"/>
      <c r="B56" s="770"/>
      <c r="C56" s="32" t="s">
        <v>25</v>
      </c>
      <c r="D56" s="773"/>
      <c r="E56" s="773"/>
      <c r="F56" s="884"/>
      <c r="G56" s="882"/>
      <c r="H56" s="807"/>
      <c r="I56" s="31"/>
      <c r="J56" s="31"/>
    </row>
    <row r="57" spans="1:10" ht="27.75" customHeight="1">
      <c r="A57" s="769"/>
      <c r="B57" s="770"/>
      <c r="C57" s="32" t="s">
        <v>27</v>
      </c>
      <c r="D57" s="773"/>
      <c r="E57" s="773"/>
      <c r="F57" s="884"/>
      <c r="G57" s="882"/>
      <c r="H57" s="807"/>
      <c r="I57" s="31"/>
      <c r="J57" s="31"/>
    </row>
    <row r="58" spans="1:10" ht="28.5" customHeight="1">
      <c r="A58" s="771"/>
      <c r="B58" s="772"/>
      <c r="C58" s="32" t="s">
        <v>28</v>
      </c>
      <c r="D58" s="774"/>
      <c r="E58" s="774"/>
      <c r="F58" s="885"/>
      <c r="G58" s="883"/>
      <c r="H58" s="808"/>
      <c r="I58" s="31"/>
      <c r="J58" s="31"/>
    </row>
    <row r="59" spans="1:10" ht="28.5" customHeight="1">
      <c r="A59" s="603" t="s">
        <v>35</v>
      </c>
      <c r="B59" s="765"/>
      <c r="C59" s="765"/>
      <c r="D59" s="766"/>
      <c r="E59" s="19"/>
      <c r="F59" s="356"/>
      <c r="G59" s="356"/>
      <c r="H59" s="19"/>
      <c r="I59" s="1"/>
      <c r="J59" s="1"/>
    </row>
    <row r="60" spans="1:10" ht="18" customHeight="1">
      <c r="A60" s="647" t="s">
        <v>23</v>
      </c>
      <c r="B60" s="765"/>
      <c r="C60" s="765"/>
      <c r="D60" s="766"/>
      <c r="E60" s="30"/>
      <c r="F60" s="361"/>
      <c r="G60" s="361"/>
      <c r="H60" s="447"/>
      <c r="I60" s="1"/>
      <c r="J60" s="1"/>
    </row>
    <row r="61" spans="1:10" ht="18" customHeight="1">
      <c r="A61" s="779" t="s">
        <v>36</v>
      </c>
      <c r="B61" s="768"/>
      <c r="C61" s="100" t="s">
        <v>37</v>
      </c>
      <c r="D61" s="602" t="s">
        <v>26</v>
      </c>
      <c r="E61" s="875">
        <f>'Прайс рабочий'!K50</f>
        <v>30</v>
      </c>
      <c r="F61" s="881">
        <f>'Прайс рабочий'!I50/'Экспорт сом'!$G$18</f>
        <v>5.1625239005736132</v>
      </c>
      <c r="G61" s="881">
        <f>'Прайс рабочий'!K50/'Экспорт сом'!G18</f>
        <v>5.736137667304015</v>
      </c>
      <c r="H61" s="807"/>
      <c r="I61" s="1"/>
      <c r="J61" s="1"/>
    </row>
    <row r="62" spans="1:10" ht="18" customHeight="1">
      <c r="A62" s="769"/>
      <c r="B62" s="770"/>
      <c r="C62" s="100" t="s">
        <v>38</v>
      </c>
      <c r="D62" s="773"/>
      <c r="E62" s="773"/>
      <c r="F62" s="884"/>
      <c r="G62" s="882"/>
      <c r="H62" s="807"/>
      <c r="I62" s="1"/>
      <c r="J62" s="1"/>
    </row>
    <row r="63" spans="1:10" ht="18" customHeight="1">
      <c r="A63" s="771"/>
      <c r="B63" s="772"/>
      <c r="C63" s="100" t="s">
        <v>39</v>
      </c>
      <c r="D63" s="774"/>
      <c r="E63" s="774"/>
      <c r="F63" s="885"/>
      <c r="G63" s="883"/>
      <c r="H63" s="807"/>
      <c r="I63" s="1"/>
      <c r="J63" s="1"/>
    </row>
    <row r="64" spans="1:10" ht="18" customHeight="1">
      <c r="A64" s="780" t="s">
        <v>360</v>
      </c>
      <c r="B64" s="768"/>
      <c r="C64" s="101" t="s">
        <v>25</v>
      </c>
      <c r="D64" s="602" t="s">
        <v>26</v>
      </c>
      <c r="E64" s="875">
        <f>'Прайс рабочий'!K53</f>
        <v>96</v>
      </c>
      <c r="F64" s="881">
        <f>'Прайс рабочий'!I53/'Экспорт сом'!$G$18</f>
        <v>15.105162523900573</v>
      </c>
      <c r="G64" s="881">
        <f>'Прайс рабочий'!K53/'Экспорт сом'!G18</f>
        <v>18.355640535372846</v>
      </c>
      <c r="H64" s="807"/>
      <c r="I64" s="1"/>
      <c r="J64" s="1"/>
    </row>
    <row r="65" spans="1:10" ht="18" customHeight="1">
      <c r="A65" s="769"/>
      <c r="B65" s="770"/>
      <c r="C65" s="102" t="s">
        <v>27</v>
      </c>
      <c r="D65" s="773"/>
      <c r="E65" s="773"/>
      <c r="F65" s="884"/>
      <c r="G65" s="882"/>
      <c r="H65" s="807"/>
      <c r="I65" s="1"/>
      <c r="J65" s="1"/>
    </row>
    <row r="66" spans="1:10" ht="18" customHeight="1">
      <c r="A66" s="771"/>
      <c r="B66" s="772"/>
      <c r="C66" s="102" t="s">
        <v>28</v>
      </c>
      <c r="D66" s="774"/>
      <c r="E66" s="774"/>
      <c r="F66" s="885"/>
      <c r="G66" s="883"/>
      <c r="H66" s="807"/>
      <c r="I66" s="1"/>
      <c r="J66" s="1"/>
    </row>
    <row r="67" spans="1:10" ht="18" customHeight="1">
      <c r="A67" s="781" t="s">
        <v>361</v>
      </c>
      <c r="B67" s="770"/>
      <c r="C67" s="102" t="s">
        <v>40</v>
      </c>
      <c r="D67" s="602" t="s">
        <v>26</v>
      </c>
      <c r="E67" s="875">
        <f>'Прайс рабочий'!K56</f>
        <v>71</v>
      </c>
      <c r="F67" s="881">
        <f>'Прайс рабочий'!I56/'Экспорт сом'!G18</f>
        <v>11.281070745697896</v>
      </c>
      <c r="G67" s="881">
        <f>'Прайс рабочий'!K56/'Экспорт сом'!G18</f>
        <v>13.575525812619501</v>
      </c>
      <c r="H67" s="807"/>
      <c r="I67" s="1"/>
      <c r="J67" s="1"/>
    </row>
    <row r="68" spans="1:10" ht="18" customHeight="1">
      <c r="A68" s="769"/>
      <c r="B68" s="770"/>
      <c r="C68" s="102" t="s">
        <v>37</v>
      </c>
      <c r="D68" s="773"/>
      <c r="E68" s="773"/>
      <c r="F68" s="884"/>
      <c r="G68" s="882"/>
      <c r="H68" s="807"/>
      <c r="I68" s="1"/>
      <c r="J68" s="1"/>
    </row>
    <row r="69" spans="1:10" ht="18" customHeight="1">
      <c r="A69" s="769"/>
      <c r="B69" s="770"/>
      <c r="C69" s="102" t="s">
        <v>38</v>
      </c>
      <c r="D69" s="773"/>
      <c r="E69" s="773"/>
      <c r="F69" s="884"/>
      <c r="G69" s="882"/>
      <c r="H69" s="807"/>
      <c r="I69" s="1"/>
      <c r="J69" s="1"/>
    </row>
    <row r="70" spans="1:10" ht="18" customHeight="1">
      <c r="A70" s="771"/>
      <c r="B70" s="772"/>
      <c r="C70" s="103" t="s">
        <v>39</v>
      </c>
      <c r="D70" s="774"/>
      <c r="E70" s="774"/>
      <c r="F70" s="885"/>
      <c r="G70" s="883"/>
      <c r="H70" s="807"/>
      <c r="I70" s="1"/>
      <c r="J70" s="1"/>
    </row>
    <row r="71" spans="1:10" ht="18" customHeight="1">
      <c r="A71" s="647" t="s">
        <v>32</v>
      </c>
      <c r="B71" s="765"/>
      <c r="C71" s="765"/>
      <c r="D71" s="766"/>
      <c r="E71" s="30"/>
      <c r="F71" s="361"/>
      <c r="G71" s="361"/>
      <c r="H71" s="446"/>
      <c r="I71" s="31"/>
      <c r="J71" s="31"/>
    </row>
    <row r="72" spans="1:10" ht="18" customHeight="1">
      <c r="A72" s="626" t="s">
        <v>41</v>
      </c>
      <c r="B72" s="768"/>
      <c r="C72" s="32" t="s">
        <v>42</v>
      </c>
      <c r="D72" s="602" t="s">
        <v>26</v>
      </c>
      <c r="E72" s="875">
        <f>'Прайс рабочий'!K61</f>
        <v>27</v>
      </c>
      <c r="F72" s="881">
        <f>('Прайс рабочий'!J61)/'Экспорт сом'!G18</f>
        <v>4.9713193116634793</v>
      </c>
      <c r="G72" s="881">
        <f>'Прайс рабочий'!K61/'Экспорт сом'!G18</f>
        <v>5.1625239005736132</v>
      </c>
      <c r="H72" s="807"/>
      <c r="I72" s="31"/>
      <c r="J72" s="31"/>
    </row>
    <row r="73" spans="1:10" ht="18" customHeight="1">
      <c r="A73" s="769"/>
      <c r="B73" s="770"/>
      <c r="C73" s="32" t="s">
        <v>27</v>
      </c>
      <c r="D73" s="773"/>
      <c r="E73" s="773"/>
      <c r="F73" s="884"/>
      <c r="G73" s="882"/>
      <c r="H73" s="807"/>
      <c r="I73" s="31"/>
      <c r="J73" s="31"/>
    </row>
    <row r="74" spans="1:10" ht="18" customHeight="1">
      <c r="A74" s="771"/>
      <c r="B74" s="772"/>
      <c r="C74" s="32" t="s">
        <v>28</v>
      </c>
      <c r="D74" s="774"/>
      <c r="E74" s="774"/>
      <c r="F74" s="885"/>
      <c r="G74" s="883"/>
      <c r="H74" s="807"/>
      <c r="I74" s="31"/>
      <c r="J74" s="31"/>
    </row>
    <row r="75" spans="1:10" ht="18" customHeight="1">
      <c r="A75" s="764" t="s">
        <v>43</v>
      </c>
      <c r="B75" s="658"/>
      <c r="C75" s="90" t="s">
        <v>37</v>
      </c>
      <c r="D75" s="782" t="s">
        <v>44</v>
      </c>
      <c r="E75" s="875">
        <f>'Прайс рабочий'!K64</f>
        <v>20</v>
      </c>
      <c r="F75" s="881">
        <f>('Прайс рабочий'!I64)/'Экспорт сом'!G18</f>
        <v>3.8240917782026767</v>
      </c>
      <c r="G75" s="881">
        <f>'Прайс рабочий'!K64/'Экспорт сом'!G18</f>
        <v>3.8240917782026767</v>
      </c>
      <c r="H75" s="807"/>
      <c r="I75" s="31"/>
      <c r="J75" s="31"/>
    </row>
    <row r="76" spans="1:10" ht="18" customHeight="1">
      <c r="A76" s="691"/>
      <c r="B76" s="660"/>
      <c r="C76" s="90" t="s">
        <v>38</v>
      </c>
      <c r="D76" s="783"/>
      <c r="E76" s="773"/>
      <c r="F76" s="884"/>
      <c r="G76" s="882"/>
      <c r="H76" s="807"/>
      <c r="I76" s="31"/>
      <c r="J76" s="31"/>
    </row>
    <row r="77" spans="1:10" ht="18" customHeight="1">
      <c r="A77" s="661"/>
      <c r="B77" s="662"/>
      <c r="C77" s="90" t="s">
        <v>39</v>
      </c>
      <c r="D77" s="595"/>
      <c r="E77" s="774"/>
      <c r="F77" s="885"/>
      <c r="G77" s="883"/>
      <c r="H77" s="807"/>
      <c r="I77" s="31"/>
      <c r="J77" s="31"/>
    </row>
    <row r="78" spans="1:10" ht="18" customHeight="1">
      <c r="A78" s="778" t="s">
        <v>45</v>
      </c>
      <c r="B78" s="768"/>
      <c r="C78" s="32" t="s">
        <v>25</v>
      </c>
      <c r="D78" s="602" t="s">
        <v>26</v>
      </c>
      <c r="E78" s="875">
        <f>'Прайс рабочий'!K67</f>
        <v>50</v>
      </c>
      <c r="F78" s="881">
        <f>('Прайс рабочий'!I67)/'Экспорт сом'!G18</f>
        <v>7.6481835564053533</v>
      </c>
      <c r="G78" s="881">
        <f>'Прайс рабочий'!K67/'Экспорт сом'!G18</f>
        <v>9.5602294455066907</v>
      </c>
      <c r="H78" s="807"/>
      <c r="I78" s="31"/>
      <c r="J78" s="31"/>
    </row>
    <row r="79" spans="1:10" ht="18" customHeight="1">
      <c r="A79" s="769"/>
      <c r="B79" s="770"/>
      <c r="C79" s="32" t="s">
        <v>46</v>
      </c>
      <c r="D79" s="773"/>
      <c r="E79" s="773"/>
      <c r="F79" s="884"/>
      <c r="G79" s="882"/>
      <c r="H79" s="807"/>
      <c r="I79" s="31"/>
      <c r="J79" s="31"/>
    </row>
    <row r="80" spans="1:10" ht="18" customHeight="1">
      <c r="A80" s="771"/>
      <c r="B80" s="772"/>
      <c r="C80" s="32" t="s">
        <v>28</v>
      </c>
      <c r="D80" s="774"/>
      <c r="E80" s="774"/>
      <c r="F80" s="885"/>
      <c r="G80" s="883"/>
      <c r="H80" s="808"/>
      <c r="I80" s="31"/>
      <c r="J80" s="31"/>
    </row>
    <row r="81" spans="1:10" ht="28.5" customHeight="1">
      <c r="A81" s="603" t="s">
        <v>47</v>
      </c>
      <c r="B81" s="765"/>
      <c r="C81" s="765"/>
      <c r="D81" s="766"/>
      <c r="E81" s="19"/>
      <c r="F81" s="356"/>
      <c r="G81" s="356"/>
      <c r="H81" s="19"/>
      <c r="I81" s="1"/>
      <c r="J81" s="1"/>
    </row>
    <row r="82" spans="1:10" ht="36.75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444"/>
      <c r="F82" s="881">
        <f>'Прайс рабочий'!I71/'Экспорт сом'!$G$18</f>
        <v>53.53728489483747</v>
      </c>
      <c r="G82" s="881">
        <f>'Прайс рабочий'!J71/'Экспорт сом'!$G$18</f>
        <v>56.40535372848948</v>
      </c>
      <c r="H82" s="802"/>
      <c r="I82" s="1"/>
      <c r="J82" s="1"/>
    </row>
    <row r="83" spans="1:10" ht="33.75" customHeight="1">
      <c r="A83" s="594"/>
      <c r="B83" s="440" t="s">
        <v>52</v>
      </c>
      <c r="C83" s="594"/>
      <c r="D83" s="396" t="s">
        <v>49</v>
      </c>
      <c r="E83" s="444"/>
      <c r="F83" s="884"/>
      <c r="G83" s="884"/>
      <c r="H83" s="643"/>
      <c r="I83" s="1"/>
      <c r="J83" s="1"/>
    </row>
    <row r="84" spans="1:10" ht="28.5" customHeight="1">
      <c r="A84" s="595"/>
      <c r="B84" s="440" t="s">
        <v>48</v>
      </c>
      <c r="C84" s="595"/>
      <c r="D84" s="396" t="s">
        <v>49</v>
      </c>
      <c r="E84" s="444"/>
      <c r="F84" s="885"/>
      <c r="G84" s="885"/>
      <c r="H84" s="643"/>
      <c r="I84" s="1"/>
      <c r="J84" s="1"/>
    </row>
    <row r="85" spans="1:10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875">
        <f>'Прайс рабочий'!K74</f>
        <v>192</v>
      </c>
      <c r="F85" s="881">
        <f>'Прайс рабочий'!I74/'Экспорт сом'!G18</f>
        <v>23.900573613766728</v>
      </c>
      <c r="G85" s="881">
        <f>'Прайс рабочий'!K74/'Экспорт сом'!$G$18</f>
        <v>36.711281070745692</v>
      </c>
      <c r="H85" s="773"/>
      <c r="I85" s="1"/>
      <c r="J85" s="1"/>
    </row>
    <row r="86" spans="1:10" ht="18" customHeight="1">
      <c r="A86" s="773"/>
      <c r="B86" s="32" t="s">
        <v>52</v>
      </c>
      <c r="C86" s="773"/>
      <c r="D86" s="36" t="s">
        <v>49</v>
      </c>
      <c r="E86" s="773"/>
      <c r="F86" s="884"/>
      <c r="G86" s="882"/>
      <c r="H86" s="773"/>
      <c r="I86" s="1"/>
      <c r="J86" s="1"/>
    </row>
    <row r="87" spans="1:10" ht="18" customHeight="1">
      <c r="A87" s="774"/>
      <c r="B87" s="32" t="s">
        <v>48</v>
      </c>
      <c r="C87" s="774"/>
      <c r="D87" s="36" t="s">
        <v>49</v>
      </c>
      <c r="E87" s="774"/>
      <c r="F87" s="885"/>
      <c r="G87" s="883"/>
      <c r="H87" s="773"/>
      <c r="I87" s="1"/>
      <c r="J87" s="1"/>
    </row>
    <row r="88" spans="1:10" ht="36" customHeight="1">
      <c r="A88" s="23" t="s">
        <v>53</v>
      </c>
      <c r="B88" s="23"/>
      <c r="C88" s="32" t="s">
        <v>54</v>
      </c>
      <c r="D88" s="36" t="s">
        <v>55</v>
      </c>
      <c r="E88" s="26">
        <f>'Прайс рабочий'!K77</f>
        <v>70</v>
      </c>
      <c r="F88" s="363">
        <f>('Прайс рабочий'!I77)/'Экспорт сом'!$G$18</f>
        <v>10.51625239005736</v>
      </c>
      <c r="G88" s="363">
        <f>'Прайс рабочий'!K77/'Экспорт сом'!$G$18</f>
        <v>13.384321223709367</v>
      </c>
      <c r="H88" s="773"/>
      <c r="I88" s="1"/>
      <c r="J88" s="1"/>
    </row>
    <row r="89" spans="1:10" ht="36" customHeight="1">
      <c r="A89" s="37" t="s">
        <v>57</v>
      </c>
      <c r="B89" s="32" t="s">
        <v>58</v>
      </c>
      <c r="C89" s="32" t="s">
        <v>59</v>
      </c>
      <c r="D89" s="38"/>
      <c r="E89" s="26">
        <v>60</v>
      </c>
      <c r="F89" s="363">
        <f>'Прайс рабочий'!I78/'Экспорт сом'!$G$18</f>
        <v>11.47227533460803</v>
      </c>
      <c r="G89" s="363">
        <f>'Прайс рабочий'!K78/'Экспорт сом'!$G$18</f>
        <v>13.384321223709367</v>
      </c>
      <c r="H89" s="773"/>
      <c r="I89" s="1"/>
      <c r="J89" s="1"/>
    </row>
    <row r="90" spans="1:10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26" t="str">
        <f>'Прайс рабочий'!K79</f>
        <v xml:space="preserve"> -</v>
      </c>
      <c r="F90" s="363" t="e">
        <f>'Прайс рабочий'!I79/'Экспорт сом'!$G$18</f>
        <v>#VALUE!</v>
      </c>
      <c r="G90" s="363" t="e">
        <f>'Прайс рабочий'!K79/'Экспорт сом'!$G$18</f>
        <v>#VALUE!</v>
      </c>
      <c r="H90" s="773"/>
      <c r="I90" s="1"/>
      <c r="J90" s="1"/>
    </row>
    <row r="91" spans="1:10" ht="29.25" customHeight="1">
      <c r="A91" s="774"/>
      <c r="B91" s="24" t="s">
        <v>801</v>
      </c>
      <c r="C91" s="774"/>
      <c r="D91" s="774"/>
      <c r="E91" s="26">
        <f>'Прайс рабочий'!K80</f>
        <v>40</v>
      </c>
      <c r="F91" s="39" t="s">
        <v>58</v>
      </c>
      <c r="G91" s="26" t="s">
        <v>58</v>
      </c>
      <c r="H91" s="773"/>
      <c r="I91" s="1"/>
      <c r="J91" s="1"/>
    </row>
    <row r="92" spans="1:10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26">
        <f>'Прайс рабочий'!K81</f>
        <v>45</v>
      </c>
      <c r="F92" s="363">
        <f>'Прайс рабочий'!I81/'Экспорт сом'!$G$18</f>
        <v>8.6042065009560229</v>
      </c>
      <c r="G92" s="363">
        <f>'Прайс рабочий'!K81/'Экспорт сом'!$G$18</f>
        <v>8.6042065009560229</v>
      </c>
      <c r="H92" s="773"/>
      <c r="I92" s="1"/>
      <c r="J92" s="1"/>
    </row>
    <row r="93" spans="1:10" ht="25.5" customHeight="1">
      <c r="A93" s="774"/>
      <c r="B93" s="24" t="s">
        <v>801</v>
      </c>
      <c r="C93" s="774"/>
      <c r="D93" s="774"/>
      <c r="E93" s="39">
        <f>'Прайс рабочий'!K82</f>
        <v>50</v>
      </c>
      <c r="F93" s="39" t="s">
        <v>58</v>
      </c>
      <c r="G93" s="26" t="s">
        <v>58</v>
      </c>
      <c r="H93" s="773"/>
      <c r="I93" s="1"/>
      <c r="J93" s="1"/>
    </row>
    <row r="94" spans="1:10" ht="28.5" customHeight="1">
      <c r="A94" s="40" t="s">
        <v>63</v>
      </c>
      <c r="B94" s="40"/>
      <c r="C94" s="40"/>
      <c r="D94" s="40"/>
      <c r="E94" s="19"/>
      <c r="F94" s="356"/>
      <c r="G94" s="356"/>
      <c r="H94" s="19"/>
      <c r="I94" s="1"/>
      <c r="J94" s="1"/>
    </row>
    <row r="95" spans="1:10" ht="18" customHeight="1">
      <c r="A95" s="670" t="s">
        <v>64</v>
      </c>
      <c r="B95" s="765"/>
      <c r="C95" s="765"/>
      <c r="D95" s="766"/>
      <c r="E95" s="30"/>
      <c r="F95" s="361"/>
      <c r="G95" s="361"/>
      <c r="H95" s="693"/>
      <c r="I95" s="41"/>
      <c r="J95" s="41"/>
    </row>
    <row r="96" spans="1:10" ht="40.5" customHeight="1">
      <c r="A96" s="785" t="s">
        <v>65</v>
      </c>
      <c r="B96" s="768"/>
      <c r="C96" s="42" t="s">
        <v>66</v>
      </c>
      <c r="D96" s="36" t="s">
        <v>49</v>
      </c>
      <c r="E96" s="25">
        <f>'Прайс рабочий'!K85</f>
        <v>437</v>
      </c>
      <c r="F96" s="363">
        <f>'Прайс рабочий'!I85/'Экспорт сом'!$G$18</f>
        <v>68.451242829827905</v>
      </c>
      <c r="G96" s="363">
        <f>'Прайс рабочий'!K85/'Экспорт сом'!$G$18</f>
        <v>83.556405353728479</v>
      </c>
      <c r="H96" s="773"/>
      <c r="I96" s="1"/>
      <c r="J96" s="1"/>
    </row>
    <row r="97" spans="1:10" ht="40.5" customHeight="1">
      <c r="A97" s="771"/>
      <c r="B97" s="772"/>
      <c r="C97" s="42" t="s">
        <v>67</v>
      </c>
      <c r="D97" s="36" t="s">
        <v>49</v>
      </c>
      <c r="E97" s="25">
        <f>'Прайс рабочий'!K86</f>
        <v>448</v>
      </c>
      <c r="F97" s="363">
        <f>'Прайс рабочий'!I86/'Экспорт сом'!$G$18</f>
        <v>70.363288718929255</v>
      </c>
      <c r="G97" s="363">
        <f>'Прайс рабочий'!K86/'Экспорт сом'!$G$18</f>
        <v>85.659655831739954</v>
      </c>
      <c r="H97" s="773"/>
      <c r="I97" s="1"/>
      <c r="J97" s="1"/>
    </row>
    <row r="98" spans="1:10" ht="49.5" customHeight="1">
      <c r="A98" s="785" t="s">
        <v>68</v>
      </c>
      <c r="B98" s="768"/>
      <c r="C98" s="42" t="s">
        <v>66</v>
      </c>
      <c r="D98" s="36" t="s">
        <v>69</v>
      </c>
      <c r="E98" s="25">
        <f>'Прайс рабочий'!K87</f>
        <v>746</v>
      </c>
      <c r="F98" s="363">
        <f>'Прайс рабочий'!I87/'Экспорт сом'!$G$18</f>
        <v>126.19502868068832</v>
      </c>
      <c r="G98" s="363">
        <f>'Прайс рабочий'!K87/'Экспорт сом'!$G$18</f>
        <v>142.63862332695984</v>
      </c>
      <c r="H98" s="773"/>
      <c r="I98" s="1"/>
      <c r="J98" s="1"/>
    </row>
    <row r="99" spans="1:10" ht="49.5" customHeight="1">
      <c r="A99" s="771"/>
      <c r="B99" s="772"/>
      <c r="C99" s="42" t="s">
        <v>67</v>
      </c>
      <c r="D99" s="36" t="s">
        <v>69</v>
      </c>
      <c r="E99" s="25">
        <f>'Прайс рабочий'!K88</f>
        <v>760</v>
      </c>
      <c r="F99" s="363">
        <f>'Прайс рабочий'!I88/'Экспорт сом'!$G$18</f>
        <v>119.31166347992351</v>
      </c>
      <c r="G99" s="363">
        <f>'Прайс рабочий'!K88/'Экспорт сом'!$G$18</f>
        <v>145.31548757170171</v>
      </c>
      <c r="H99" s="773"/>
      <c r="I99" s="1"/>
      <c r="J99" s="1"/>
    </row>
    <row r="100" spans="1:10" ht="40.5" customHeight="1">
      <c r="A100" s="785" t="s">
        <v>70</v>
      </c>
      <c r="B100" s="768"/>
      <c r="C100" s="42" t="s">
        <v>71</v>
      </c>
      <c r="D100" s="36" t="s">
        <v>72</v>
      </c>
      <c r="E100" s="25">
        <f>'Прайс рабочий'!K89</f>
        <v>574</v>
      </c>
      <c r="F100" s="363">
        <f>'Прайс рабочий'!I89/'Экспорт сом'!$G$18</f>
        <v>90.057361376673029</v>
      </c>
      <c r="G100" s="363">
        <f>'Прайс рабочий'!K89/'Экспорт сом'!$G$18</f>
        <v>109.75143403441682</v>
      </c>
      <c r="H100" s="773"/>
      <c r="I100" s="1"/>
      <c r="J100" s="1"/>
    </row>
    <row r="101" spans="1:10" ht="40.5" customHeight="1">
      <c r="A101" s="771"/>
      <c r="B101" s="772"/>
      <c r="C101" s="42" t="s">
        <v>67</v>
      </c>
      <c r="D101" s="36" t="s">
        <v>72</v>
      </c>
      <c r="E101" s="25">
        <f>'Прайс рабочий'!K90</f>
        <v>596</v>
      </c>
      <c r="F101" s="363">
        <f>'Прайс рабочий'!I90/'Экспорт сом'!$G$18</f>
        <v>102.10325047801146</v>
      </c>
      <c r="G101" s="363">
        <f>'Прайс рабочий'!K90/'Экспорт сом'!$G$18</f>
        <v>113.95793499043977</v>
      </c>
      <c r="H101" s="773"/>
      <c r="I101" s="1"/>
      <c r="J101" s="1"/>
    </row>
    <row r="102" spans="1:10" ht="90" customHeight="1">
      <c r="A102" s="786" t="s">
        <v>73</v>
      </c>
      <c r="B102" s="766"/>
      <c r="C102" s="42" t="s">
        <v>67</v>
      </c>
      <c r="D102" s="36" t="s">
        <v>69</v>
      </c>
      <c r="E102" s="25">
        <f>'Прайс рабочий'!K91</f>
        <v>574</v>
      </c>
      <c r="F102" s="363">
        <f>'Прайс рабочий'!I91/'Экспорт сом'!$G$18</f>
        <v>94.07265774378584</v>
      </c>
      <c r="G102" s="363">
        <f>'Прайс рабочий'!K91/'Экспорт сом'!$G$18</f>
        <v>109.75143403441682</v>
      </c>
      <c r="H102" s="773"/>
      <c r="I102" s="1"/>
      <c r="J102" s="1"/>
    </row>
    <row r="103" spans="1:10" ht="30" customHeight="1">
      <c r="A103" s="785" t="s">
        <v>74</v>
      </c>
      <c r="B103" s="768"/>
      <c r="C103" s="42" t="s">
        <v>75</v>
      </c>
      <c r="D103" s="36" t="s">
        <v>69</v>
      </c>
      <c r="E103" s="876">
        <f>'Прайс рабочий'!K92</f>
        <v>556</v>
      </c>
      <c r="F103" s="881">
        <f>'Прайс рабочий'!I92/'Экспорт сом'!$G$18</f>
        <v>97.514340344168247</v>
      </c>
      <c r="G103" s="881">
        <f>'Прайс рабочий'!K92/'Экспорт сом'!$G$18</f>
        <v>106.30975143403441</v>
      </c>
      <c r="H103" s="773"/>
      <c r="I103" s="1"/>
      <c r="J103" s="1"/>
    </row>
    <row r="104" spans="1:10" ht="30" customHeight="1">
      <c r="A104" s="769"/>
      <c r="B104" s="770"/>
      <c r="C104" s="42" t="s">
        <v>76</v>
      </c>
      <c r="D104" s="36" t="s">
        <v>69</v>
      </c>
      <c r="E104" s="773"/>
      <c r="F104" s="884"/>
      <c r="G104" s="884"/>
      <c r="H104" s="773"/>
      <c r="I104" s="1"/>
      <c r="J104" s="1"/>
    </row>
    <row r="105" spans="1:10" ht="30" customHeight="1">
      <c r="A105" s="769"/>
      <c r="B105" s="770"/>
      <c r="C105" s="42" t="s">
        <v>77</v>
      </c>
      <c r="D105" s="36" t="s">
        <v>69</v>
      </c>
      <c r="E105" s="774"/>
      <c r="F105" s="885"/>
      <c r="G105" s="885"/>
      <c r="H105" s="773"/>
      <c r="I105" s="1"/>
      <c r="J105" s="1"/>
    </row>
    <row r="106" spans="1:10" ht="30" customHeight="1">
      <c r="A106" s="769"/>
      <c r="B106" s="770"/>
      <c r="C106" s="42" t="s">
        <v>78</v>
      </c>
      <c r="D106" s="36" t="s">
        <v>69</v>
      </c>
      <c r="E106" s="876">
        <f>'Прайс рабочий'!K95</f>
        <v>560</v>
      </c>
      <c r="F106" s="881">
        <f>'Прайс рабочий'!I95/'Экспорт сом'!$G$18</f>
        <v>101.33843212237093</v>
      </c>
      <c r="G106" s="881">
        <f>'Прайс рабочий'!K95/'Экспорт сом'!$G$18</f>
        <v>107.07456978967494</v>
      </c>
      <c r="H106" s="773"/>
      <c r="I106" s="1"/>
      <c r="J106" s="1"/>
    </row>
    <row r="107" spans="1:10" ht="30" customHeight="1">
      <c r="A107" s="769"/>
      <c r="B107" s="770"/>
      <c r="C107" s="42" t="s">
        <v>79</v>
      </c>
      <c r="D107" s="36" t="s">
        <v>69</v>
      </c>
      <c r="E107" s="773"/>
      <c r="F107" s="884"/>
      <c r="G107" s="884"/>
      <c r="H107" s="773"/>
      <c r="I107" s="1"/>
      <c r="J107" s="1"/>
    </row>
    <row r="108" spans="1:10" ht="30" customHeight="1">
      <c r="A108" s="771"/>
      <c r="B108" s="772"/>
      <c r="C108" s="42" t="s">
        <v>80</v>
      </c>
      <c r="D108" s="36" t="s">
        <v>69</v>
      </c>
      <c r="E108" s="774"/>
      <c r="F108" s="885"/>
      <c r="G108" s="885"/>
      <c r="H108" s="773"/>
      <c r="I108" s="1"/>
      <c r="J108" s="1"/>
    </row>
    <row r="109" spans="1:10" ht="19.5" customHeight="1">
      <c r="A109" s="785" t="s">
        <v>81</v>
      </c>
      <c r="B109" s="768"/>
      <c r="C109" s="42" t="s">
        <v>75</v>
      </c>
      <c r="D109" s="36" t="s">
        <v>69</v>
      </c>
      <c r="E109" s="876">
        <f>'Прайс рабочий'!K98</f>
        <v>350</v>
      </c>
      <c r="F109" s="881">
        <f>'Прайс рабочий'!I98/'Экспорт сом'!$G$18</f>
        <v>57.361376673040148</v>
      </c>
      <c r="G109" s="881">
        <f>'Прайс рабочий'!K98/'Экспорт сом'!$G$18</f>
        <v>66.921606118546833</v>
      </c>
      <c r="H109" s="773"/>
      <c r="I109" s="1"/>
      <c r="J109" s="1"/>
    </row>
    <row r="110" spans="1:10" ht="19.5" customHeight="1">
      <c r="A110" s="769"/>
      <c r="B110" s="770"/>
      <c r="C110" s="42" t="s">
        <v>76</v>
      </c>
      <c r="D110" s="36" t="s">
        <v>69</v>
      </c>
      <c r="E110" s="773"/>
      <c r="F110" s="884"/>
      <c r="G110" s="884"/>
      <c r="H110" s="773"/>
      <c r="I110" s="1"/>
      <c r="J110" s="1"/>
    </row>
    <row r="111" spans="1:10" ht="19.5" customHeight="1">
      <c r="A111" s="769"/>
      <c r="B111" s="770"/>
      <c r="C111" s="42" t="s">
        <v>77</v>
      </c>
      <c r="D111" s="36" t="s">
        <v>69</v>
      </c>
      <c r="E111" s="774"/>
      <c r="F111" s="885"/>
      <c r="G111" s="885"/>
      <c r="H111" s="773"/>
      <c r="I111" s="1"/>
      <c r="J111" s="1"/>
    </row>
    <row r="112" spans="1:10" ht="19.5" customHeight="1">
      <c r="A112" s="769"/>
      <c r="B112" s="770"/>
      <c r="C112" s="42" t="s">
        <v>78</v>
      </c>
      <c r="D112" s="36" t="s">
        <v>69</v>
      </c>
      <c r="E112" s="876">
        <f>'Прайс рабочий'!K101</f>
        <v>380</v>
      </c>
      <c r="F112" s="881">
        <f>'Прайс рабочий'!I101/'Экспорт сом'!$G$18</f>
        <v>60.994263862332694</v>
      </c>
      <c r="G112" s="881">
        <f>'Прайс рабочий'!K101/'Экспорт сом'!$G$18</f>
        <v>72.657743785850855</v>
      </c>
      <c r="H112" s="773"/>
      <c r="I112" s="1"/>
      <c r="J112" s="1"/>
    </row>
    <row r="113" spans="1:10" ht="19.5" customHeight="1">
      <c r="A113" s="769"/>
      <c r="B113" s="770"/>
      <c r="C113" s="42" t="s">
        <v>79</v>
      </c>
      <c r="D113" s="36" t="s">
        <v>69</v>
      </c>
      <c r="E113" s="773"/>
      <c r="F113" s="884"/>
      <c r="G113" s="884"/>
      <c r="H113" s="773"/>
      <c r="I113" s="1"/>
      <c r="J113" s="1"/>
    </row>
    <row r="114" spans="1:10" ht="19.5" customHeight="1">
      <c r="A114" s="771"/>
      <c r="B114" s="772"/>
      <c r="C114" s="42" t="s">
        <v>80</v>
      </c>
      <c r="D114" s="36" t="s">
        <v>69</v>
      </c>
      <c r="E114" s="774"/>
      <c r="F114" s="885"/>
      <c r="G114" s="885"/>
      <c r="H114" s="773"/>
      <c r="I114" s="1"/>
      <c r="J114" s="1"/>
    </row>
    <row r="115" spans="1:10" ht="19.5" customHeight="1">
      <c r="A115" s="785" t="s">
        <v>82</v>
      </c>
      <c r="B115" s="768"/>
      <c r="C115" s="42" t="s">
        <v>75</v>
      </c>
      <c r="D115" s="36" t="s">
        <v>69</v>
      </c>
      <c r="E115" s="876">
        <f>'Прайс рабочий'!K104</f>
        <v>374</v>
      </c>
      <c r="F115" s="881">
        <f>'Прайс рабочий'!I104/'Экспорт сом'!$G$18</f>
        <v>66.921606118546833</v>
      </c>
      <c r="G115" s="881">
        <f>'Прайс рабочий'!K104/'Экспорт сом'!$G$18</f>
        <v>71.510516252390047</v>
      </c>
      <c r="H115" s="773"/>
      <c r="I115" s="1"/>
      <c r="J115" s="1"/>
    </row>
    <row r="116" spans="1:10" ht="19.5" customHeight="1">
      <c r="A116" s="769"/>
      <c r="B116" s="770"/>
      <c r="C116" s="42" t="s">
        <v>76</v>
      </c>
      <c r="D116" s="36" t="s">
        <v>69</v>
      </c>
      <c r="E116" s="773"/>
      <c r="F116" s="884"/>
      <c r="G116" s="884"/>
      <c r="H116" s="773"/>
      <c r="I116" s="1"/>
      <c r="J116" s="1"/>
    </row>
    <row r="117" spans="1:10" ht="19.5" customHeight="1">
      <c r="A117" s="769"/>
      <c r="B117" s="770"/>
      <c r="C117" s="42" t="s">
        <v>77</v>
      </c>
      <c r="D117" s="36" t="s">
        <v>69</v>
      </c>
      <c r="E117" s="774"/>
      <c r="F117" s="885"/>
      <c r="G117" s="885"/>
      <c r="H117" s="773"/>
      <c r="I117" s="1"/>
      <c r="J117" s="1"/>
    </row>
    <row r="118" spans="1:10" ht="19.5" customHeight="1">
      <c r="A118" s="769"/>
      <c r="B118" s="770"/>
      <c r="C118" s="42" t="s">
        <v>78</v>
      </c>
      <c r="D118" s="36" t="s">
        <v>69</v>
      </c>
      <c r="E118" s="876">
        <f>'Прайс рабочий'!K107</f>
        <v>382</v>
      </c>
      <c r="F118" s="881">
        <f>'Прайс рабочий'!I107/'Экспорт сом'!$G$18</f>
        <v>68.833652007648183</v>
      </c>
      <c r="G118" s="881">
        <f>'Прайс рабочий'!K107/'Экспорт сом'!$G$18</f>
        <v>73.040152963671119</v>
      </c>
      <c r="H118" s="773"/>
      <c r="I118" s="1"/>
      <c r="J118" s="1"/>
    </row>
    <row r="119" spans="1:10" ht="19.5" customHeight="1">
      <c r="A119" s="769"/>
      <c r="B119" s="770"/>
      <c r="C119" s="42" t="s">
        <v>79</v>
      </c>
      <c r="D119" s="36" t="s">
        <v>69</v>
      </c>
      <c r="E119" s="773"/>
      <c r="F119" s="884"/>
      <c r="G119" s="884"/>
      <c r="H119" s="773"/>
      <c r="I119" s="1"/>
      <c r="J119" s="1"/>
    </row>
    <row r="120" spans="1:10" ht="19.5" customHeight="1">
      <c r="A120" s="771"/>
      <c r="B120" s="772"/>
      <c r="C120" s="42" t="s">
        <v>80</v>
      </c>
      <c r="D120" s="36" t="s">
        <v>69</v>
      </c>
      <c r="E120" s="774"/>
      <c r="F120" s="885"/>
      <c r="G120" s="885"/>
      <c r="H120" s="773"/>
      <c r="I120" s="1"/>
      <c r="J120" s="1"/>
    </row>
    <row r="121" spans="1:10" ht="19.5" customHeight="1">
      <c r="A121" s="785" t="s">
        <v>83</v>
      </c>
      <c r="B121" s="768"/>
      <c r="C121" s="42" t="s">
        <v>75</v>
      </c>
      <c r="D121" s="36" t="s">
        <v>69</v>
      </c>
      <c r="E121" s="876">
        <f>'Прайс рабочий'!K110</f>
        <v>434</v>
      </c>
      <c r="F121" s="881">
        <f>'Прайс рабочий'!I110/'Экспорт сом'!$G$18</f>
        <v>66.921606118546833</v>
      </c>
      <c r="G121" s="881">
        <f>'Прайс рабочий'!K110/'Экспорт сом'!$G$18</f>
        <v>82.982791586998076</v>
      </c>
      <c r="H121" s="773"/>
      <c r="I121" s="1"/>
      <c r="J121" s="1"/>
    </row>
    <row r="122" spans="1:10" ht="19.5" customHeight="1">
      <c r="A122" s="769"/>
      <c r="B122" s="770"/>
      <c r="C122" s="42" t="s">
        <v>76</v>
      </c>
      <c r="D122" s="36" t="s">
        <v>69</v>
      </c>
      <c r="E122" s="773"/>
      <c r="F122" s="884"/>
      <c r="G122" s="884"/>
      <c r="H122" s="773"/>
      <c r="I122" s="1"/>
      <c r="J122" s="1"/>
    </row>
    <row r="123" spans="1:10" ht="19.5" customHeight="1">
      <c r="A123" s="769"/>
      <c r="B123" s="770"/>
      <c r="C123" s="42" t="s">
        <v>77</v>
      </c>
      <c r="D123" s="36" t="s">
        <v>84</v>
      </c>
      <c r="E123" s="774"/>
      <c r="F123" s="885"/>
      <c r="G123" s="885"/>
      <c r="H123" s="773"/>
      <c r="I123" s="1"/>
      <c r="J123" s="1"/>
    </row>
    <row r="124" spans="1:10" ht="19.5" customHeight="1">
      <c r="A124" s="769"/>
      <c r="B124" s="770"/>
      <c r="C124" s="42" t="s">
        <v>78</v>
      </c>
      <c r="D124" s="36" t="s">
        <v>69</v>
      </c>
      <c r="E124" s="876">
        <f>'Прайс рабочий'!K113</f>
        <v>445</v>
      </c>
      <c r="F124" s="881">
        <f>'Прайс рабочий'!I113/'Экспорт сом'!$G$18</f>
        <v>68.833652007648183</v>
      </c>
      <c r="G124" s="881">
        <f>'Прайс рабочий'!K113/'Экспорт сом'!$G$18</f>
        <v>85.086042065009551</v>
      </c>
      <c r="H124" s="773"/>
      <c r="I124" s="1"/>
      <c r="J124" s="1"/>
    </row>
    <row r="125" spans="1:10" ht="19.5" customHeight="1">
      <c r="A125" s="769"/>
      <c r="B125" s="770"/>
      <c r="C125" s="42" t="s">
        <v>79</v>
      </c>
      <c r="D125" s="36" t="s">
        <v>69</v>
      </c>
      <c r="E125" s="773"/>
      <c r="F125" s="884"/>
      <c r="G125" s="884"/>
      <c r="H125" s="773"/>
      <c r="I125" s="1"/>
      <c r="J125" s="1"/>
    </row>
    <row r="126" spans="1:10" ht="19.5" customHeight="1">
      <c r="A126" s="771"/>
      <c r="B126" s="772"/>
      <c r="C126" s="42" t="s">
        <v>80</v>
      </c>
      <c r="D126" s="36" t="s">
        <v>84</v>
      </c>
      <c r="E126" s="774"/>
      <c r="F126" s="885"/>
      <c r="G126" s="885"/>
      <c r="H126" s="773"/>
      <c r="I126" s="1"/>
      <c r="J126" s="1"/>
    </row>
    <row r="127" spans="1:10" ht="83.25" customHeight="1">
      <c r="A127" s="785" t="s">
        <v>85</v>
      </c>
      <c r="B127" s="768"/>
      <c r="C127" s="42" t="s">
        <v>71</v>
      </c>
      <c r="D127" s="36" t="s">
        <v>86</v>
      </c>
      <c r="E127" s="25">
        <f>'Прайс рабочий'!K116</f>
        <v>780</v>
      </c>
      <c r="F127" s="363">
        <f>'Прайс рабочий'!I116/'Экспорт сом'!$G$18</f>
        <v>136.71128107074568</v>
      </c>
      <c r="G127" s="362">
        <f>'Прайс рабочий'!K116/'Экспорт сом'!$G$18</f>
        <v>149.13957934990438</v>
      </c>
      <c r="H127" s="773"/>
      <c r="I127" s="1"/>
      <c r="J127" s="1"/>
    </row>
    <row r="128" spans="1:10" ht="87.75" customHeight="1">
      <c r="A128" s="771"/>
      <c r="B128" s="772"/>
      <c r="C128" s="42" t="s">
        <v>67</v>
      </c>
      <c r="D128" s="36" t="s">
        <v>86</v>
      </c>
      <c r="E128" s="25">
        <f>'Прайс рабочий'!K117</f>
        <v>891</v>
      </c>
      <c r="F128" s="363">
        <f>'Прайс рабочий'!I117/'Экспорт сом'!$G$18</f>
        <v>145.50669216061183</v>
      </c>
      <c r="G128" s="362">
        <f>'Прайс рабочий'!K117/'Экспорт сом'!$G$18</f>
        <v>170.36328871892923</v>
      </c>
      <c r="H128" s="773"/>
      <c r="I128" s="1"/>
      <c r="J128" s="1"/>
    </row>
    <row r="129" spans="1:10" ht="75.75" customHeight="1">
      <c r="A129" s="785" t="s">
        <v>87</v>
      </c>
      <c r="B129" s="768"/>
      <c r="C129" s="42" t="s">
        <v>71</v>
      </c>
      <c r="D129" s="36" t="s">
        <v>86</v>
      </c>
      <c r="E129" s="25">
        <f>'Прайс рабочий'!K118</f>
        <v>708</v>
      </c>
      <c r="F129" s="363">
        <f>'Прайс рабочий'!I118/'Экспорт сом'!$G$18</f>
        <v>114.7227533460803</v>
      </c>
      <c r="G129" s="362">
        <f>'Прайс рабочий'!K118/'Экспорт сом'!$G$18</f>
        <v>135.37284894837475</v>
      </c>
      <c r="H129" s="773"/>
      <c r="I129" s="1"/>
      <c r="J129" s="1"/>
    </row>
    <row r="130" spans="1:10" ht="80.25" customHeight="1">
      <c r="A130" s="771"/>
      <c r="B130" s="772"/>
      <c r="C130" s="42" t="s">
        <v>67</v>
      </c>
      <c r="D130" s="36" t="s">
        <v>86</v>
      </c>
      <c r="E130" s="25">
        <f>'Прайс рабочий'!K119</f>
        <v>854</v>
      </c>
      <c r="F130" s="363">
        <f>'Прайс рабочий'!I119/'Экспорт сом'!$G$18</f>
        <v>141.49139579349904</v>
      </c>
      <c r="G130" s="362">
        <f>'Прайс рабочий'!K119/'Экспорт сом'!$G$18</f>
        <v>163.28871892925429</v>
      </c>
      <c r="H130" s="773"/>
      <c r="I130" s="1"/>
      <c r="J130" s="1"/>
    </row>
    <row r="131" spans="1:10" ht="75" customHeight="1">
      <c r="A131" s="785" t="s">
        <v>88</v>
      </c>
      <c r="B131" s="768"/>
      <c r="C131" s="42" t="s">
        <v>71</v>
      </c>
      <c r="D131" s="36" t="s">
        <v>86</v>
      </c>
      <c r="E131" s="25">
        <f>'Прайс рабочий'!K120</f>
        <v>840</v>
      </c>
      <c r="F131" s="363">
        <f>'Прайс рабочий'!I120/'Экспорт сом'!$G$18</f>
        <v>131.93116634799233</v>
      </c>
      <c r="G131" s="362">
        <f>'Прайс рабочий'!K120/'Экспорт сом'!$G$18</f>
        <v>160.61185468451242</v>
      </c>
      <c r="H131" s="773"/>
      <c r="I131" s="1"/>
      <c r="J131" s="1"/>
    </row>
    <row r="132" spans="1:10" ht="70.5" customHeight="1">
      <c r="A132" s="771"/>
      <c r="B132" s="772"/>
      <c r="C132" s="42" t="s">
        <v>67</v>
      </c>
      <c r="D132" s="36" t="s">
        <v>86</v>
      </c>
      <c r="E132" s="25">
        <f>'Прайс рабочий'!K121</f>
        <v>894</v>
      </c>
      <c r="F132" s="363">
        <f>'Прайс рабочий'!I121/'Экспорт сом'!$G$18</f>
        <v>158.89101338432121</v>
      </c>
      <c r="G132" s="362">
        <f>'Прайс рабочий'!K121/'Экспорт сом'!$G$18</f>
        <v>170.93690248565963</v>
      </c>
      <c r="H132" s="773"/>
      <c r="I132" s="1"/>
      <c r="J132" s="1"/>
    </row>
    <row r="133" spans="1:10" ht="66.75" customHeight="1">
      <c r="A133" s="785" t="s">
        <v>89</v>
      </c>
      <c r="B133" s="768"/>
      <c r="C133" s="42" t="s">
        <v>71</v>
      </c>
      <c r="D133" s="36" t="s">
        <v>86</v>
      </c>
      <c r="E133" s="25">
        <f>'Прайс рабочий'!K122</f>
        <v>617</v>
      </c>
      <c r="F133" s="363">
        <f>'Прайс рабочий'!I122/'Экспорт сом'!$G$18</f>
        <v>109.36902485659655</v>
      </c>
      <c r="G133" s="362">
        <f>'Прайс рабочий'!K122/'Экспорт сом'!$G$18</f>
        <v>117.97323135755258</v>
      </c>
      <c r="H133" s="773"/>
      <c r="I133" s="1"/>
      <c r="J133" s="1"/>
    </row>
    <row r="134" spans="1:10" ht="66.75" customHeight="1">
      <c r="A134" s="771"/>
      <c r="B134" s="772"/>
      <c r="C134" s="42" t="s">
        <v>67</v>
      </c>
      <c r="D134" s="36" t="s">
        <v>86</v>
      </c>
      <c r="E134" s="25">
        <f>'Прайс рабочий'!K123</f>
        <v>671</v>
      </c>
      <c r="F134" s="363">
        <f>'Прайс рабочий'!I123/'Экспорт сом'!$G$18</f>
        <v>119.12045889101337</v>
      </c>
      <c r="G134" s="362">
        <f>'Прайс рабочий'!K123/'Экспорт сом'!$G$18</f>
        <v>128.29827915869978</v>
      </c>
      <c r="H134" s="773"/>
      <c r="I134" s="1"/>
      <c r="J134" s="1"/>
    </row>
    <row r="135" spans="1:10" ht="60" customHeight="1">
      <c r="A135" s="785" t="s">
        <v>90</v>
      </c>
      <c r="B135" s="768"/>
      <c r="C135" s="42" t="s">
        <v>71</v>
      </c>
      <c r="D135" s="36" t="s">
        <v>86</v>
      </c>
      <c r="E135" s="25">
        <f>'Прайс рабочий'!K124</f>
        <v>550</v>
      </c>
      <c r="F135" s="363">
        <f>'Прайс рабочий'!I124/'Экспорт сом'!$G$18</f>
        <v>99.235181644359457</v>
      </c>
      <c r="G135" s="362">
        <f>'Прайс рабочий'!K124/'Экспорт сом'!$G$18</f>
        <v>105.1625239005736</v>
      </c>
      <c r="H135" s="773"/>
      <c r="I135" s="1"/>
      <c r="J135" s="1"/>
    </row>
    <row r="136" spans="1:10" ht="60" customHeight="1">
      <c r="A136" s="771"/>
      <c r="B136" s="772"/>
      <c r="C136" s="42" t="s">
        <v>67</v>
      </c>
      <c r="D136" s="36" t="s">
        <v>86</v>
      </c>
      <c r="E136" s="25">
        <f>'Прайс рабочий'!K125</f>
        <v>614</v>
      </c>
      <c r="F136" s="363">
        <f>'Прайс рабочий'!I125/'Экспорт сом'!$G$18</f>
        <v>108.98661567877627</v>
      </c>
      <c r="G136" s="362">
        <f>'Прайс рабочий'!K125/'Экспорт сом'!$G$18</f>
        <v>117.39961759082217</v>
      </c>
      <c r="H136" s="773"/>
      <c r="I136" s="1"/>
      <c r="J136" s="1"/>
    </row>
    <row r="137" spans="1:10" ht="48" customHeight="1">
      <c r="A137" s="787" t="s">
        <v>91</v>
      </c>
      <c r="B137" s="768"/>
      <c r="C137" s="42" t="s">
        <v>67</v>
      </c>
      <c r="D137" s="36" t="s">
        <v>92</v>
      </c>
      <c r="E137" s="25">
        <f>'Прайс рабочий'!K126</f>
        <v>3839</v>
      </c>
      <c r="F137" s="363">
        <f>'Прайс рабочий'!I126/'Экспорт сом'!$G$18</f>
        <v>602.86806883365193</v>
      </c>
      <c r="G137" s="362">
        <f>'Прайс рабочий'!K126/'Экспорт сом'!$G$18</f>
        <v>734.03441682600373</v>
      </c>
      <c r="H137" s="773"/>
      <c r="I137" s="1"/>
      <c r="J137" s="1"/>
    </row>
    <row r="138" spans="1:10" ht="48" customHeight="1">
      <c r="A138" s="769"/>
      <c r="B138" s="770"/>
      <c r="C138" s="42" t="s">
        <v>93</v>
      </c>
      <c r="D138" s="36" t="s">
        <v>92</v>
      </c>
      <c r="E138" s="25">
        <f>'Прайс рабочий'!K127</f>
        <v>3994</v>
      </c>
      <c r="F138" s="363">
        <f>'Прайс рабочий'!I127/'Экспорт сом'!$G$18</f>
        <v>678.58508604206497</v>
      </c>
      <c r="G138" s="362">
        <f>'Прайс рабочий'!K127/'Экспорт сом'!$G$18</f>
        <v>763.67112810707454</v>
      </c>
      <c r="H138" s="773"/>
      <c r="I138" s="1"/>
      <c r="J138" s="1"/>
    </row>
    <row r="139" spans="1:10" ht="48" customHeight="1">
      <c r="A139" s="771"/>
      <c r="B139" s="772"/>
      <c r="C139" s="42" t="s">
        <v>94</v>
      </c>
      <c r="D139" s="36" t="s">
        <v>92</v>
      </c>
      <c r="E139" s="25">
        <f>'Прайс рабочий'!K128</f>
        <v>9114</v>
      </c>
      <c r="F139" s="363">
        <f>'Прайс рабочий'!I128/'Экспорт сом'!$G$18</f>
        <v>1185.85086042065</v>
      </c>
      <c r="G139" s="362">
        <f>'Прайс рабочий'!K128/'Экспорт сом'!$G$18</f>
        <v>1742.6386233269598</v>
      </c>
      <c r="H139" s="773"/>
      <c r="I139" s="1"/>
      <c r="J139" s="1"/>
    </row>
    <row r="140" spans="1:10" ht="90.75" customHeight="1">
      <c r="A140" s="787" t="s">
        <v>95</v>
      </c>
      <c r="B140" s="768"/>
      <c r="C140" s="42" t="s">
        <v>67</v>
      </c>
      <c r="D140" s="36" t="s">
        <v>92</v>
      </c>
      <c r="E140" s="25">
        <f>'Прайс рабочий'!K129</f>
        <v>1421</v>
      </c>
      <c r="F140" s="363">
        <f>'Прайс рабочий'!I129/'Экспорт сом'!$G$18</f>
        <v>252.19885277246652</v>
      </c>
      <c r="G140" s="362">
        <f>'Прайс рабочий'!K129/'Экспорт сом'!$G$18</f>
        <v>271.70172084130019</v>
      </c>
      <c r="H140" s="773"/>
      <c r="I140" s="1"/>
      <c r="J140" s="1"/>
    </row>
    <row r="141" spans="1:10" ht="90.75" customHeight="1">
      <c r="A141" s="771"/>
      <c r="B141" s="772"/>
      <c r="C141" s="42" t="s">
        <v>93</v>
      </c>
      <c r="D141" s="36" t="s">
        <v>92</v>
      </c>
      <c r="E141" s="25">
        <f>'Прайс рабочий'!K130</f>
        <v>1433</v>
      </c>
      <c r="F141" s="363">
        <f>'Прайс рабочий'!I130/'Экспорт сом'!$G$18</f>
        <v>254.30210325047798</v>
      </c>
      <c r="G141" s="362">
        <f>'Прайс рабочий'!K130/'Экспорт сом'!$G$18</f>
        <v>273.9961759082218</v>
      </c>
      <c r="H141" s="773"/>
      <c r="I141" s="1"/>
      <c r="J141" s="1"/>
    </row>
    <row r="142" spans="1:10" ht="65.25" customHeight="1">
      <c r="A142" s="790" t="s">
        <v>96</v>
      </c>
      <c r="B142" s="768"/>
      <c r="C142" s="42" t="s">
        <v>67</v>
      </c>
      <c r="D142" s="36" t="s">
        <v>97</v>
      </c>
      <c r="E142" s="25">
        <f>'Прайс рабочий'!K131</f>
        <v>2162</v>
      </c>
      <c r="F142" s="363">
        <f>'Прайс рабочий'!I131/'Экспорт сом'!$G$18</f>
        <v>383.74760994263858</v>
      </c>
      <c r="G142" s="362">
        <f>'Прайс рабочий'!K131/'Экспорт сом'!$G$18</f>
        <v>413.38432122370932</v>
      </c>
      <c r="H142" s="773"/>
      <c r="I142" s="1"/>
      <c r="J142" s="1"/>
    </row>
    <row r="143" spans="1:10" ht="65.25" customHeight="1">
      <c r="A143" s="769"/>
      <c r="B143" s="770"/>
      <c r="C143" s="42" t="s">
        <v>93</v>
      </c>
      <c r="D143" s="36" t="s">
        <v>97</v>
      </c>
      <c r="E143" s="25">
        <f>'Прайс рабочий'!K132</f>
        <v>2198</v>
      </c>
      <c r="F143" s="363">
        <f>'Прайс рабочий'!I132/'Экспорт сом'!$G$18</f>
        <v>390.24856596558317</v>
      </c>
      <c r="G143" s="362">
        <f>'Прайс рабочий'!K132/'Экспорт сом'!$G$18</f>
        <v>420.26768642447416</v>
      </c>
      <c r="H143" s="773"/>
      <c r="I143" s="1"/>
      <c r="J143" s="1"/>
    </row>
    <row r="144" spans="1:10" ht="65.25" customHeight="1">
      <c r="A144" s="771"/>
      <c r="B144" s="772"/>
      <c r="C144" s="42" t="s">
        <v>94</v>
      </c>
      <c r="D144" s="36" t="s">
        <v>98</v>
      </c>
      <c r="E144" s="25">
        <f>'Прайс рабочий'!K133</f>
        <v>5255</v>
      </c>
      <c r="F144" s="363">
        <f>'Прайс рабочий'!I133/'Экспорт сом'!$G$18</f>
        <v>917.78202676864237</v>
      </c>
      <c r="G144" s="362">
        <f>'Прайс рабочий'!K133/'Экспорт сом'!$G$18</f>
        <v>1004.7801147227533</v>
      </c>
      <c r="H144" s="774"/>
      <c r="I144" s="1"/>
      <c r="J144" s="1"/>
    </row>
    <row r="145" spans="1:10" ht="28.5" customHeight="1">
      <c r="A145" s="603" t="s">
        <v>99</v>
      </c>
      <c r="B145" s="765"/>
      <c r="C145" s="765"/>
      <c r="D145" s="766"/>
      <c r="E145" s="43"/>
      <c r="F145" s="356"/>
      <c r="G145" s="356"/>
      <c r="H145" s="19"/>
      <c r="I145" s="1"/>
      <c r="J145" s="1"/>
    </row>
    <row r="146" spans="1:10" ht="18" customHeight="1">
      <c r="A146" s="670" t="s">
        <v>100</v>
      </c>
      <c r="B146" s="765"/>
      <c r="C146" s="765"/>
      <c r="D146" s="766"/>
      <c r="E146" s="44"/>
      <c r="F146" s="361"/>
      <c r="G146" s="361"/>
      <c r="H146" s="30"/>
      <c r="I146" s="41"/>
      <c r="J146" s="41"/>
    </row>
    <row r="147" spans="1:10" ht="19.5" customHeight="1">
      <c r="A147" s="671" t="s">
        <v>101</v>
      </c>
      <c r="B147" s="766"/>
      <c r="C147" s="42" t="s">
        <v>71</v>
      </c>
      <c r="D147" s="24" t="s">
        <v>102</v>
      </c>
      <c r="E147" s="25">
        <f>'Прайс рабочий'!K136</f>
        <v>46</v>
      </c>
      <c r="F147" s="363">
        <f>'Прайс рабочий'!I136/'Экспорт сом'!$G$18</f>
        <v>7.8393881453154872</v>
      </c>
      <c r="G147" s="363">
        <f>'Прайс рабочий'!K136/'Экспорт сом'!$G$18</f>
        <v>8.7954110898661568</v>
      </c>
      <c r="H147" s="45"/>
      <c r="I147" s="1"/>
      <c r="J147" s="1"/>
    </row>
    <row r="148" spans="1:10" ht="86.25" customHeight="1">
      <c r="A148" s="789" t="s">
        <v>103</v>
      </c>
      <c r="B148" s="766"/>
      <c r="C148" s="42" t="s">
        <v>67</v>
      </c>
      <c r="D148" s="36" t="s">
        <v>69</v>
      </c>
      <c r="E148" s="25">
        <f>'Прайс рабочий'!K137</f>
        <v>273</v>
      </c>
      <c r="F148" s="363">
        <f>'Прайс рабочий'!I137/'Экспорт сом'!$G$18</f>
        <v>48.565965583173991</v>
      </c>
      <c r="G148" s="363">
        <f>'Прайс рабочий'!K137/'Экспорт сом'!$G$18</f>
        <v>52.198852772466537</v>
      </c>
      <c r="H148" s="28"/>
      <c r="I148" s="1"/>
      <c r="J148" s="1"/>
    </row>
    <row r="149" spans="1:10" ht="18" customHeight="1">
      <c r="A149" s="670" t="s">
        <v>104</v>
      </c>
      <c r="B149" s="765"/>
      <c r="C149" s="765"/>
      <c r="D149" s="766"/>
      <c r="E149" s="44"/>
      <c r="F149" s="363"/>
      <c r="G149" s="363"/>
      <c r="H149" s="30"/>
      <c r="I149" s="41"/>
      <c r="J149" s="41"/>
    </row>
    <row r="150" spans="1:10" ht="142.5" customHeight="1">
      <c r="A150" s="788" t="s">
        <v>105</v>
      </c>
      <c r="B150" s="766"/>
      <c r="C150" s="42" t="s">
        <v>67</v>
      </c>
      <c r="D150" s="36" t="s">
        <v>69</v>
      </c>
      <c r="E150" s="25">
        <f>'Прайс рабочий'!K139</f>
        <v>356</v>
      </c>
      <c r="F150" s="363">
        <f>'Прайс рабочий'!I139/'Экспорт сом'!$G$18</f>
        <v>58.508604206500948</v>
      </c>
      <c r="G150" s="363">
        <f>'Прайс рабочий'!K139/'Экспорт сом'!$G$18</f>
        <v>68.06883365200764</v>
      </c>
      <c r="H150" s="28"/>
      <c r="I150" s="1"/>
      <c r="J150" s="1"/>
    </row>
    <row r="151" spans="1:10" ht="206.25" customHeight="1">
      <c r="A151" s="788" t="s">
        <v>106</v>
      </c>
      <c r="B151" s="766"/>
      <c r="C151" s="42" t="s">
        <v>67</v>
      </c>
      <c r="D151" s="36" t="s">
        <v>69</v>
      </c>
      <c r="E151" s="25">
        <f>'Прайс рабочий'!K140</f>
        <v>1165</v>
      </c>
      <c r="F151" s="363">
        <f>'Прайс рабочий'!I140/'Экспорт сом'!$G$18</f>
        <v>206.88336520076481</v>
      </c>
      <c r="G151" s="363">
        <f>'Прайс рабочий'!K140/'Экспорт сом'!$G$18</f>
        <v>222.7533460803059</v>
      </c>
      <c r="H151" s="28"/>
      <c r="I151" s="1"/>
      <c r="J151" s="1"/>
    </row>
    <row r="152" spans="1:10" ht="137.25" customHeight="1">
      <c r="A152" s="789" t="s">
        <v>107</v>
      </c>
      <c r="B152" s="766"/>
      <c r="C152" s="42" t="s">
        <v>67</v>
      </c>
      <c r="D152" s="36" t="s">
        <v>69</v>
      </c>
      <c r="E152" s="25">
        <f>'Прайс рабочий'!K141</f>
        <v>2405</v>
      </c>
      <c r="F152" s="363">
        <f>'Прайс рабочий'!I141/'Экспорт сом'!$G$18</f>
        <v>377.62906309751429</v>
      </c>
      <c r="G152" s="363">
        <f>'Прайс рабочий'!K141/'Экспорт сом'!$G$18</f>
        <v>459.84703632887187</v>
      </c>
      <c r="H152" s="28"/>
      <c r="I152" s="1"/>
      <c r="J152" s="1"/>
    </row>
    <row r="153" spans="1:10" ht="28.5" customHeight="1">
      <c r="A153" s="603" t="s">
        <v>108</v>
      </c>
      <c r="B153" s="765"/>
      <c r="C153" s="765"/>
      <c r="D153" s="766"/>
      <c r="E153" s="43"/>
      <c r="F153" s="356"/>
      <c r="G153" s="356"/>
      <c r="H153" s="19"/>
      <c r="I153" s="1"/>
      <c r="J153" s="1"/>
    </row>
    <row r="154" spans="1:10" ht="52.5" customHeight="1">
      <c r="A154" s="785" t="s">
        <v>109</v>
      </c>
      <c r="B154" s="768"/>
      <c r="C154" s="42" t="s">
        <v>67</v>
      </c>
      <c r="D154" s="36" t="s">
        <v>110</v>
      </c>
      <c r="E154" s="25">
        <f>'Прайс рабочий'!K143</f>
        <v>5533</v>
      </c>
      <c r="F154" s="363">
        <f>'Прайс рабочий'!I143/'Экспорт сом'!$G$18</f>
        <v>982.40917782026759</v>
      </c>
      <c r="G154" s="363">
        <f>'Прайс рабочий'!K143/'Экспорт сом'!$G$18</f>
        <v>1057.9349904397704</v>
      </c>
      <c r="H154" s="681"/>
      <c r="I154" s="1"/>
      <c r="J154" s="1"/>
    </row>
    <row r="155" spans="1:10" ht="52.5" customHeight="1">
      <c r="A155" s="769"/>
      <c r="B155" s="770"/>
      <c r="C155" s="42" t="s">
        <v>93</v>
      </c>
      <c r="D155" s="36" t="s">
        <v>110</v>
      </c>
      <c r="E155" s="25">
        <f>'Прайс рабочий'!K144</f>
        <v>10166</v>
      </c>
      <c r="F155" s="363">
        <f>'Прайс рабочий'!I144/'Экспорт сом'!$G$18</f>
        <v>1279.7323135755257</v>
      </c>
      <c r="G155" s="363">
        <f>'Прайс рабочий'!K144/'Экспорт сом'!$G$18</f>
        <v>1943.7858508604204</v>
      </c>
      <c r="H155" s="773"/>
      <c r="I155" s="1"/>
      <c r="J155" s="1"/>
    </row>
    <row r="156" spans="1:10" ht="55.5" customHeight="1">
      <c r="A156" s="771"/>
      <c r="B156" s="772"/>
      <c r="C156" s="42" t="s">
        <v>94</v>
      </c>
      <c r="D156" s="36" t="s">
        <v>110</v>
      </c>
      <c r="E156" s="25">
        <f>'Прайс рабочий'!K145</f>
        <v>11697</v>
      </c>
      <c r="F156" s="363">
        <f>'Прайс рабочий'!I145/'Экспорт сом'!$G$18</f>
        <v>2076.8642447418738</v>
      </c>
      <c r="G156" s="363">
        <f>'Прайс рабочий'!K145/'Экспорт сом'!$G$18</f>
        <v>2236.5200764818355</v>
      </c>
      <c r="H156" s="773"/>
      <c r="I156" s="1"/>
      <c r="J156" s="1"/>
    </row>
    <row r="157" spans="1:10" ht="100.5" customHeight="1">
      <c r="A157" s="725" t="s">
        <v>111</v>
      </c>
      <c r="B157" s="768"/>
      <c r="C157" s="42" t="s">
        <v>67</v>
      </c>
      <c r="D157" s="36" t="s">
        <v>110</v>
      </c>
      <c r="E157" s="25">
        <f>'Прайс рабочий'!K146</f>
        <v>7116</v>
      </c>
      <c r="F157" s="363">
        <f>'Прайс рабочий'!I146/'Экспорт сом'!$G$18</f>
        <v>1263.4799235181642</v>
      </c>
      <c r="G157" s="363">
        <f>'Прайс рабочий'!K146/'Экспорт сом'!$G$18</f>
        <v>1360.6118546845123</v>
      </c>
      <c r="H157" s="773"/>
      <c r="I157" s="1"/>
      <c r="J157" s="1"/>
    </row>
    <row r="158" spans="1:10" ht="102.75" customHeight="1">
      <c r="A158" s="769"/>
      <c r="B158" s="770"/>
      <c r="C158" s="42" t="s">
        <v>93</v>
      </c>
      <c r="D158" s="36" t="s">
        <v>98</v>
      </c>
      <c r="E158" s="25">
        <f>'Прайс рабочий'!K147</f>
        <v>7359</v>
      </c>
      <c r="F158" s="363">
        <f>'Прайс рабочий'!I147/'Экспорт сом'!$G$18</f>
        <v>1306.6921606118547</v>
      </c>
      <c r="G158" s="363">
        <f>'Прайс рабочий'!K147/'Экспорт сом'!$G$18</f>
        <v>1407.0745697896748</v>
      </c>
      <c r="H158" s="773"/>
      <c r="I158" s="1"/>
      <c r="J158" s="1"/>
    </row>
    <row r="159" spans="1:10" ht="105.75" customHeight="1">
      <c r="A159" s="771"/>
      <c r="B159" s="772"/>
      <c r="C159" s="42" t="s">
        <v>94</v>
      </c>
      <c r="D159" s="36" t="s">
        <v>110</v>
      </c>
      <c r="E159" s="25">
        <f>'Прайс рабочий'!K148</f>
        <v>15346</v>
      </c>
      <c r="F159" s="363">
        <f>'Прайс рабочий'!I148/'Экспорт сом'!$G$18</f>
        <v>2724.6653919694072</v>
      </c>
      <c r="G159" s="363">
        <f>'Прайс рабочий'!K148/'Экспорт сом'!$G$18</f>
        <v>2934.2256214149138</v>
      </c>
      <c r="H159" s="773"/>
      <c r="I159" s="1"/>
      <c r="J159" s="1"/>
    </row>
    <row r="160" spans="1:10" ht="45.75" customHeight="1">
      <c r="A160" s="785" t="s">
        <v>112</v>
      </c>
      <c r="B160" s="768"/>
      <c r="C160" s="42" t="s">
        <v>67</v>
      </c>
      <c r="D160" s="36" t="s">
        <v>113</v>
      </c>
      <c r="E160" s="25">
        <f>'Прайс рабочий'!K149</f>
        <v>2398</v>
      </c>
      <c r="F160" s="363">
        <f>'Прайс рабочий'!I149/'Экспорт сом'!$G$18</f>
        <v>425.62141491395789</v>
      </c>
      <c r="G160" s="363">
        <f>'Прайс рабочий'!K149/'Экспорт сом'!$G$18</f>
        <v>458.50860420650093</v>
      </c>
      <c r="H160" s="773"/>
      <c r="I160" s="1"/>
      <c r="J160" s="1"/>
    </row>
    <row r="161" spans="1:10" ht="45.75" customHeight="1">
      <c r="A161" s="769"/>
      <c r="B161" s="770"/>
      <c r="C161" s="42" t="s">
        <v>93</v>
      </c>
      <c r="D161" s="36" t="s">
        <v>113</v>
      </c>
      <c r="E161" s="25">
        <f>'Прайс рабочий'!K150</f>
        <v>3945</v>
      </c>
      <c r="F161" s="363">
        <f>'Прайс рабочий'!I150/'Экспорт сом'!$G$18</f>
        <v>533.26959847036323</v>
      </c>
      <c r="G161" s="363">
        <f>'Прайс рабочий'!K150/'Экспорт сом'!$G$18</f>
        <v>754.3021032504779</v>
      </c>
      <c r="H161" s="773"/>
      <c r="I161" s="1"/>
      <c r="J161" s="1"/>
    </row>
    <row r="162" spans="1:10" ht="45.75" customHeight="1">
      <c r="A162" s="771"/>
      <c r="B162" s="772"/>
      <c r="C162" s="42" t="s">
        <v>114</v>
      </c>
      <c r="D162" s="36" t="s">
        <v>113</v>
      </c>
      <c r="E162" s="25">
        <f>'Прайс рабочий'!K151</f>
        <v>4678</v>
      </c>
      <c r="F162" s="363">
        <f>'Прайс рабочий'!I151/'Экспорт сом'!$G$18</f>
        <v>830.59273422562137</v>
      </c>
      <c r="G162" s="363">
        <f>'Прайс рабочий'!K151/'Экспорт сом'!$G$18</f>
        <v>894.45506692160609</v>
      </c>
      <c r="H162" s="773"/>
      <c r="I162" s="1"/>
      <c r="J162" s="1"/>
    </row>
    <row r="163" spans="1:10" ht="33.75" customHeight="1">
      <c r="A163" s="791" t="s">
        <v>115</v>
      </c>
      <c r="B163" s="768"/>
      <c r="C163" s="42" t="s">
        <v>67</v>
      </c>
      <c r="D163" s="36" t="s">
        <v>113</v>
      </c>
      <c r="E163" s="25">
        <f>'Прайс рабочий'!K152</f>
        <v>1901</v>
      </c>
      <c r="F163" s="363">
        <f>'Прайс рабочий'!I152/'Экспорт сом'!$G$18</f>
        <v>337.47609942638621</v>
      </c>
      <c r="G163" s="363">
        <f>'Прайс рабочий'!K152/'Экспорт сом'!$G$18</f>
        <v>363.47992351816441</v>
      </c>
      <c r="H163" s="773"/>
      <c r="I163" s="1"/>
      <c r="J163" s="1"/>
    </row>
    <row r="164" spans="1:10" ht="33.75" customHeight="1">
      <c r="A164" s="769"/>
      <c r="B164" s="770"/>
      <c r="C164" s="42" t="s">
        <v>93</v>
      </c>
      <c r="D164" s="36" t="s">
        <v>113</v>
      </c>
      <c r="E164" s="25">
        <f>'Прайс рабочий'!K153</f>
        <v>2349</v>
      </c>
      <c r="F164" s="363">
        <f>'Прайс рабочий'!I153/'Экспорт сом'!$G$18</f>
        <v>417.01720841300187</v>
      </c>
      <c r="G164" s="363">
        <f>'Прайс рабочий'!K153/'Экспорт сом'!$G$18</f>
        <v>449.13957934990435</v>
      </c>
      <c r="H164" s="773"/>
      <c r="I164" s="1"/>
      <c r="J164" s="1"/>
    </row>
    <row r="165" spans="1:10" ht="33.75" customHeight="1">
      <c r="A165" s="771"/>
      <c r="B165" s="772"/>
      <c r="C165" s="42" t="s">
        <v>114</v>
      </c>
      <c r="D165" s="36" t="s">
        <v>113</v>
      </c>
      <c r="E165" s="25">
        <f>'Прайс рабочий'!K154</f>
        <v>3478</v>
      </c>
      <c r="F165" s="363">
        <f>'Прайс рабочий'!I154/'Экспорт сом'!$G$18</f>
        <v>617.39961759082212</v>
      </c>
      <c r="G165" s="363">
        <f>'Прайс рабочий'!K154/'Экспорт сом'!$G$18</f>
        <v>665.00956022944547</v>
      </c>
      <c r="H165" s="773"/>
      <c r="I165" s="1"/>
      <c r="J165" s="1"/>
    </row>
    <row r="166" spans="1:10" ht="69.75" customHeight="1">
      <c r="A166" s="785" t="s">
        <v>116</v>
      </c>
      <c r="B166" s="768"/>
      <c r="C166" s="42" t="s">
        <v>93</v>
      </c>
      <c r="D166" s="36" t="s">
        <v>92</v>
      </c>
      <c r="E166" s="25">
        <f>'Прайс рабочий'!K155</f>
        <v>3276</v>
      </c>
      <c r="F166" s="363">
        <f>'Прайс рабочий'!I155/'Экспорт сом'!$G$18</f>
        <v>581.64435946462709</v>
      </c>
      <c r="G166" s="363">
        <f>'Прайс рабочий'!K155/'Экспорт сом'!$G$18</f>
        <v>626.38623326959839</v>
      </c>
      <c r="H166" s="773"/>
      <c r="I166" s="1"/>
      <c r="J166" s="1"/>
    </row>
    <row r="167" spans="1:10" ht="69.75" customHeight="1">
      <c r="A167" s="771"/>
      <c r="B167" s="772"/>
      <c r="C167" s="42" t="s">
        <v>114</v>
      </c>
      <c r="D167" s="36" t="s">
        <v>92</v>
      </c>
      <c r="E167" s="25">
        <f>'Прайс рабочий'!K156</f>
        <v>5130</v>
      </c>
      <c r="F167" s="363">
        <f>'Прайс рабочий'!I156/'Экспорт сом'!$G$18</f>
        <v>910.89866156787753</v>
      </c>
      <c r="G167" s="363">
        <f>'Прайс рабочий'!K156/'Экспорт сом'!$G$18</f>
        <v>980.87954110898659</v>
      </c>
      <c r="H167" s="773"/>
      <c r="I167" s="1"/>
      <c r="J167" s="1"/>
    </row>
    <row r="168" spans="1:10" ht="18" customHeight="1">
      <c r="A168" s="672" t="s">
        <v>117</v>
      </c>
      <c r="B168" s="768"/>
      <c r="C168" s="42" t="s">
        <v>67</v>
      </c>
      <c r="D168" s="602" t="s">
        <v>69</v>
      </c>
      <c r="E168" s="25">
        <f>'Прайс рабочий'!K157</f>
        <v>1515</v>
      </c>
      <c r="F168" s="363">
        <f>'Прайс рабочий'!I157/'Экспорт сом'!$G$18</f>
        <v>269.02485659655832</v>
      </c>
      <c r="G168" s="363">
        <f>'Прайс рабочий'!K157/'Экспорт сом'!$G$18</f>
        <v>289.67495219885274</v>
      </c>
      <c r="H168" s="773"/>
      <c r="I168" s="1"/>
      <c r="J168" s="1"/>
    </row>
    <row r="169" spans="1:10" ht="18" customHeight="1">
      <c r="A169" s="769"/>
      <c r="B169" s="770"/>
      <c r="C169" s="42" t="s">
        <v>118</v>
      </c>
      <c r="D169" s="773"/>
      <c r="E169" s="25">
        <f>'Прайс рабочий'!K158</f>
        <v>1907</v>
      </c>
      <c r="F169" s="363">
        <f>'Прайс рабочий'!I158/'Экспорт сом'!$G$18</f>
        <v>338.4321223709369</v>
      </c>
      <c r="G169" s="363">
        <f>'Прайс рабочий'!K158/'Экспорт сом'!$G$18</f>
        <v>364.62715105162522</v>
      </c>
      <c r="H169" s="773"/>
      <c r="I169" s="1"/>
      <c r="J169" s="1"/>
    </row>
    <row r="170" spans="1:10" ht="18" customHeight="1">
      <c r="A170" s="771"/>
      <c r="B170" s="772"/>
      <c r="C170" s="42" t="s">
        <v>94</v>
      </c>
      <c r="D170" s="774"/>
      <c r="E170" s="25">
        <f>'Прайс рабочий'!K159</f>
        <v>3091</v>
      </c>
      <c r="F170" s="363">
        <f>'Прайс рабочий'!I159/'Экспорт сом'!$G$18</f>
        <v>548.7571701720841</v>
      </c>
      <c r="G170" s="363">
        <f>'Прайс рабочий'!K159/'Экспорт сом'!$G$18</f>
        <v>591.01338432122361</v>
      </c>
      <c r="H170" s="773"/>
      <c r="I170" s="1"/>
      <c r="J170" s="1"/>
    </row>
    <row r="171" spans="1:10" ht="18" customHeight="1">
      <c r="A171" s="672" t="s">
        <v>119</v>
      </c>
      <c r="B171" s="768"/>
      <c r="C171" s="42" t="s">
        <v>67</v>
      </c>
      <c r="D171" s="602" t="s">
        <v>69</v>
      </c>
      <c r="E171" s="25">
        <f>'Прайс рабочий'!K160</f>
        <v>2015</v>
      </c>
      <c r="F171" s="363">
        <f>'Прайс рабочий'!I160/'Экспорт сом'!$G$18</f>
        <v>357.74378585086038</v>
      </c>
      <c r="G171" s="363">
        <f>'Прайс рабочий'!K160/'Экспорт сом'!$G$18</f>
        <v>385.27724665391969</v>
      </c>
      <c r="H171" s="773"/>
      <c r="I171" s="1"/>
      <c r="J171" s="1"/>
    </row>
    <row r="172" spans="1:10" ht="18" customHeight="1">
      <c r="A172" s="769"/>
      <c r="B172" s="770"/>
      <c r="C172" s="42" t="s">
        <v>118</v>
      </c>
      <c r="D172" s="773"/>
      <c r="E172" s="25">
        <f>'Прайс рабочий'!K161</f>
        <v>2221</v>
      </c>
      <c r="F172" s="363">
        <f>'Прайс рабочий'!I161/'Экспорт сом'!$G$18</f>
        <v>394.45506692160609</v>
      </c>
      <c r="G172" s="363">
        <f>'Прайс рабочий'!K161/'Экспорт сом'!$G$18</f>
        <v>424.66539196940721</v>
      </c>
      <c r="H172" s="773"/>
      <c r="I172" s="1"/>
      <c r="J172" s="1"/>
    </row>
    <row r="173" spans="1:10" ht="18" customHeight="1">
      <c r="A173" s="771"/>
      <c r="B173" s="772"/>
      <c r="C173" s="42" t="s">
        <v>94</v>
      </c>
      <c r="D173" s="774"/>
      <c r="E173" s="25">
        <f>'Прайс рабочий'!K162</f>
        <v>2535</v>
      </c>
      <c r="F173" s="363">
        <f>'Прайс рабочий'!I162/'Экспорт сом'!$G$18</f>
        <v>450.09560229445503</v>
      </c>
      <c r="G173" s="363">
        <f>'Прайс рабочий'!K162/'Экспорт сом'!$G$18</f>
        <v>484.70363288718926</v>
      </c>
      <c r="H173" s="773"/>
      <c r="I173" s="1"/>
      <c r="J173" s="1"/>
    </row>
    <row r="174" spans="1:10" ht="18" customHeight="1">
      <c r="A174" s="672" t="s">
        <v>120</v>
      </c>
      <c r="B174" s="768"/>
      <c r="C174" s="42" t="s">
        <v>67</v>
      </c>
      <c r="D174" s="602" t="s">
        <v>69</v>
      </c>
      <c r="E174" s="25">
        <f>'Прайс рабочий'!K163</f>
        <v>3252</v>
      </c>
      <c r="F174" s="363">
        <f>'Прайс рабочий'!I163/'Экспорт сом'!$G$18</f>
        <v>577.24665391969404</v>
      </c>
      <c r="G174" s="363">
        <f>'Прайс рабочий'!K163/'Экспорт сом'!$G$18</f>
        <v>621.79732313575516</v>
      </c>
      <c r="H174" s="773"/>
      <c r="I174" s="1"/>
      <c r="J174" s="1"/>
    </row>
    <row r="175" spans="1:10" ht="18" customHeight="1">
      <c r="A175" s="769"/>
      <c r="B175" s="770"/>
      <c r="C175" s="42" t="s">
        <v>118</v>
      </c>
      <c r="D175" s="773"/>
      <c r="E175" s="25">
        <f>'Прайс рабочий'!K164</f>
        <v>3652</v>
      </c>
      <c r="F175" s="363">
        <f>'Прайс рабочий'!I164/'Экспорт сом'!$G$18</f>
        <v>648.56596558317392</v>
      </c>
      <c r="G175" s="363">
        <f>'Прайс рабочий'!K164/'Экспорт сом'!$G$18</f>
        <v>698.2791586998087</v>
      </c>
      <c r="H175" s="773"/>
      <c r="I175" s="1"/>
      <c r="J175" s="1"/>
    </row>
    <row r="176" spans="1:10" ht="18" customHeight="1">
      <c r="A176" s="771"/>
      <c r="B176" s="772"/>
      <c r="C176" s="42" t="s">
        <v>94</v>
      </c>
      <c r="D176" s="774"/>
      <c r="E176" s="25">
        <f>'Прайс рабочий'!K165</f>
        <v>6200</v>
      </c>
      <c r="F176" s="363">
        <f>'Прайс рабочий'!I165/'Экспорт сом'!$G$18</f>
        <v>1100.7648183556405</v>
      </c>
      <c r="G176" s="363">
        <f>'Прайс рабочий'!K165/'Экспорт сом'!$G$18</f>
        <v>1185.4684512428298</v>
      </c>
      <c r="H176" s="774"/>
      <c r="I176" s="1"/>
      <c r="J176" s="1"/>
    </row>
    <row r="177" spans="1:10" ht="28.5" customHeight="1">
      <c r="A177" s="46" t="s">
        <v>121</v>
      </c>
      <c r="B177" s="46"/>
      <c r="C177" s="46"/>
      <c r="D177" s="46"/>
      <c r="E177" s="47"/>
      <c r="F177" s="364"/>
      <c r="G177" s="364"/>
      <c r="H177" s="46"/>
      <c r="I177" s="1"/>
      <c r="J177" s="1"/>
    </row>
    <row r="178" spans="1:10" ht="133.5" customHeight="1">
      <c r="A178" s="788" t="s">
        <v>122</v>
      </c>
      <c r="B178" s="766"/>
      <c r="C178" s="42" t="s">
        <v>67</v>
      </c>
      <c r="D178" s="36" t="s">
        <v>113</v>
      </c>
      <c r="E178" s="25">
        <f>'Прайс рабочий'!K167</f>
        <v>1367</v>
      </c>
      <c r="F178" s="363">
        <f>'Прайс рабочий'!I167/'Экспорт сом'!$G$18</f>
        <v>242.63862332695982</v>
      </c>
      <c r="G178" s="363">
        <f>'Прайс рабочий'!K167/'Экспорт сом'!$G$18</f>
        <v>261.37667304015292</v>
      </c>
      <c r="H178" s="681"/>
      <c r="I178" s="1"/>
      <c r="J178" s="1"/>
    </row>
    <row r="179" spans="1:10" ht="49.5" customHeight="1">
      <c r="A179" s="787" t="s">
        <v>123</v>
      </c>
      <c r="B179" s="768"/>
      <c r="C179" s="42" t="s">
        <v>67</v>
      </c>
      <c r="D179" s="36" t="s">
        <v>124</v>
      </c>
      <c r="E179" s="25">
        <f>'Прайс рабочий'!K168</f>
        <v>1562</v>
      </c>
      <c r="F179" s="363">
        <f>'Прайс рабочий'!I168/'Экспорт сом'!$G$18</f>
        <v>277.43785850860417</v>
      </c>
      <c r="G179" s="363">
        <f>'Прайс рабочий'!K168/'Экспорт сом'!$G$18</f>
        <v>298.66156787762901</v>
      </c>
      <c r="H179" s="773"/>
      <c r="I179" s="1"/>
      <c r="J179" s="1"/>
    </row>
    <row r="180" spans="1:10" ht="49.5" customHeight="1">
      <c r="A180" s="769"/>
      <c r="B180" s="770"/>
      <c r="C180" s="42" t="s">
        <v>93</v>
      </c>
      <c r="D180" s="36" t="s">
        <v>124</v>
      </c>
      <c r="E180" s="25">
        <f>'Прайс рабочий'!K169</f>
        <v>4200</v>
      </c>
      <c r="F180" s="363">
        <f>'Прайс рабочий'!I169/'Экспорт сом'!$G$18</f>
        <v>284.70363288718926</v>
      </c>
      <c r="G180" s="363">
        <f>'Прайс рабочий'!K169/'Экспорт сом'!$G$18</f>
        <v>803.05927342256211</v>
      </c>
      <c r="H180" s="773"/>
      <c r="I180" s="1"/>
      <c r="J180" s="1"/>
    </row>
    <row r="181" spans="1:10" ht="49.5" customHeight="1">
      <c r="A181" s="771"/>
      <c r="B181" s="772"/>
      <c r="C181" s="42" t="s">
        <v>94</v>
      </c>
      <c r="D181" s="36" t="s">
        <v>97</v>
      </c>
      <c r="E181" s="25">
        <f>'Прайс рабочий'!K170</f>
        <v>4232</v>
      </c>
      <c r="F181" s="363">
        <f>'Прайс рабочий'!I170/'Экспорт сом'!$G$18</f>
        <v>751.24282982791578</v>
      </c>
      <c r="G181" s="363">
        <f>'Прайс рабочий'!K170/'Экспорт сом'!$G$18</f>
        <v>809.17782026768634</v>
      </c>
      <c r="H181" s="774"/>
      <c r="I181" s="1"/>
      <c r="J181" s="1"/>
    </row>
    <row r="182" spans="1:10" ht="28.5" customHeight="1">
      <c r="A182" s="603" t="s">
        <v>125</v>
      </c>
      <c r="B182" s="765"/>
      <c r="C182" s="765"/>
      <c r="D182" s="766"/>
      <c r="E182" s="43"/>
      <c r="F182" s="356"/>
      <c r="G182" s="356"/>
      <c r="H182" s="19"/>
      <c r="I182" s="1"/>
      <c r="J182" s="1"/>
    </row>
    <row r="183" spans="1:10" ht="50.25" customHeight="1">
      <c r="A183" s="787" t="s">
        <v>126</v>
      </c>
      <c r="B183" s="768"/>
      <c r="C183" s="42" t="s">
        <v>67</v>
      </c>
      <c r="D183" s="36" t="s">
        <v>127</v>
      </c>
      <c r="E183" s="25">
        <f>'Прайс рабочий'!K172</f>
        <v>1315</v>
      </c>
      <c r="F183" s="363">
        <f>'Прайс рабочий'!I172/'Экспорт сом'!$G$18</f>
        <v>233.26959847036326</v>
      </c>
      <c r="G183" s="363">
        <f>E183/G18</f>
        <v>251.43403441682599</v>
      </c>
      <c r="H183" s="681"/>
      <c r="I183" s="1"/>
      <c r="J183" s="1"/>
    </row>
    <row r="184" spans="1:10" ht="50.25" customHeight="1">
      <c r="A184" s="769"/>
      <c r="B184" s="770"/>
      <c r="C184" s="42" t="s">
        <v>93</v>
      </c>
      <c r="D184" s="36" t="s">
        <v>127</v>
      </c>
      <c r="E184" s="25">
        <f>'Прайс рабочий'!K173</f>
        <v>1519</v>
      </c>
      <c r="F184" s="363">
        <f>'Прайс рабочий'!I173/'Экспорт сом'!$G$18</f>
        <v>259.46462715105162</v>
      </c>
      <c r="G184" s="363">
        <f>E184/G18</f>
        <v>290.43977055449329</v>
      </c>
      <c r="H184" s="773"/>
      <c r="I184" s="1"/>
      <c r="J184" s="1"/>
    </row>
    <row r="185" spans="1:10" ht="50.25" customHeight="1">
      <c r="A185" s="771"/>
      <c r="B185" s="772"/>
      <c r="C185" s="42" t="s">
        <v>94</v>
      </c>
      <c r="D185" s="36" t="s">
        <v>127</v>
      </c>
      <c r="E185" s="25">
        <f>'Прайс рабочий'!K174</f>
        <v>2828</v>
      </c>
      <c r="F185" s="363">
        <f>'Прайс рабочий'!I174/'Экспорт сом'!$G$18</f>
        <v>463.47992351816441</v>
      </c>
      <c r="G185" s="363">
        <f>E185/G18</f>
        <v>540.72657743785851</v>
      </c>
      <c r="H185" s="773"/>
      <c r="I185" s="1"/>
      <c r="J185" s="1"/>
    </row>
    <row r="186" spans="1:10" ht="54.75" customHeight="1">
      <c r="A186" s="787" t="s">
        <v>128</v>
      </c>
      <c r="B186" s="768"/>
      <c r="C186" s="42" t="s">
        <v>67</v>
      </c>
      <c r="D186" s="36" t="s">
        <v>92</v>
      </c>
      <c r="E186" s="25">
        <f>'Прайс рабочий'!K175</f>
        <v>1688</v>
      </c>
      <c r="F186" s="363">
        <f>'Прайс рабочий'!I175/'Экспорт сом'!$G$18</f>
        <v>265.00956022944547</v>
      </c>
      <c r="G186" s="363">
        <f>E186/G18</f>
        <v>322.7533460803059</v>
      </c>
      <c r="H186" s="773"/>
      <c r="I186" s="1"/>
      <c r="J186" s="1"/>
    </row>
    <row r="187" spans="1:10" ht="54.75" customHeight="1">
      <c r="A187" s="769"/>
      <c r="B187" s="770"/>
      <c r="C187" s="42" t="s">
        <v>93</v>
      </c>
      <c r="D187" s="36" t="s">
        <v>92</v>
      </c>
      <c r="E187" s="25">
        <f>'Прайс рабочий'!K176</f>
        <v>2432</v>
      </c>
      <c r="F187" s="363">
        <f>'Прайс рабочий'!I176/'Экспорт сом'!$G$18</f>
        <v>381.83556405353727</v>
      </c>
      <c r="G187" s="363">
        <f>E187/G18</f>
        <v>465.00956022944547</v>
      </c>
      <c r="H187" s="773"/>
      <c r="I187" s="1"/>
      <c r="J187" s="1"/>
    </row>
    <row r="188" spans="1:10" ht="54.75" customHeight="1">
      <c r="A188" s="771"/>
      <c r="B188" s="772"/>
      <c r="C188" s="42" t="s">
        <v>94</v>
      </c>
      <c r="D188" s="36" t="s">
        <v>92</v>
      </c>
      <c r="E188" s="25">
        <f>'Прайс рабочий'!K177</f>
        <v>4351</v>
      </c>
      <c r="F188" s="363">
        <f>'Прайс рабочий'!I177/'Экспорт сом'!$G$18</f>
        <v>683.36520076481827</v>
      </c>
      <c r="G188" s="363">
        <f>E188/G18</f>
        <v>831.9311663479923</v>
      </c>
      <c r="H188" s="773"/>
      <c r="I188" s="1"/>
      <c r="J188" s="1"/>
    </row>
    <row r="189" spans="1:10" ht="48.75" customHeight="1">
      <c r="A189" s="787" t="s">
        <v>129</v>
      </c>
      <c r="B189" s="768"/>
      <c r="C189" s="42" t="s">
        <v>67</v>
      </c>
      <c r="D189" s="36" t="s">
        <v>92</v>
      </c>
      <c r="E189" s="25">
        <f>'Прайс рабочий'!K178</f>
        <v>2906</v>
      </c>
      <c r="F189" s="363">
        <f>'Прайс рабочий'!I178/'Экспорт сом'!$G$18</f>
        <v>455.83173996175907</v>
      </c>
      <c r="G189" s="363">
        <f>E189/G18</f>
        <v>555.64053537284894</v>
      </c>
      <c r="H189" s="773"/>
      <c r="I189" s="1"/>
      <c r="J189" s="1"/>
    </row>
    <row r="190" spans="1:10" ht="48.75" customHeight="1">
      <c r="A190" s="769"/>
      <c r="B190" s="770"/>
      <c r="C190" s="42" t="s">
        <v>93</v>
      </c>
      <c r="D190" s="36" t="s">
        <v>92</v>
      </c>
      <c r="E190" s="25">
        <f>'Прайс рабочий'!K179</f>
        <v>8645</v>
      </c>
      <c r="F190" s="363">
        <f>'Прайс рабочий'!I179/'Экспорт сом'!$G$18</f>
        <v>535.9464627151051</v>
      </c>
      <c r="G190" s="363">
        <f>E190/G18</f>
        <v>1652.9636711281069</v>
      </c>
      <c r="H190" s="773"/>
      <c r="I190" s="1"/>
      <c r="J190" s="1"/>
    </row>
    <row r="191" spans="1:10" ht="48.75" customHeight="1">
      <c r="A191" s="771"/>
      <c r="B191" s="772"/>
      <c r="C191" s="42" t="s">
        <v>94</v>
      </c>
      <c r="D191" s="36" t="s">
        <v>92</v>
      </c>
      <c r="E191" s="25">
        <f>'Прайс рабочий'!K180</f>
        <v>8645</v>
      </c>
      <c r="F191" s="363">
        <f>'Прайс рабочий'!I180/'Экспорт сом'!$G$18</f>
        <v>793.30783938814523</v>
      </c>
      <c r="G191" s="363">
        <f>E191/G18</f>
        <v>1652.9636711281069</v>
      </c>
      <c r="H191" s="773"/>
      <c r="I191" s="1"/>
      <c r="J191" s="1"/>
    </row>
    <row r="192" spans="1:10" ht="19.5" customHeight="1">
      <c r="A192" s="720" t="s">
        <v>130</v>
      </c>
      <c r="B192" s="768"/>
      <c r="C192" s="32" t="s">
        <v>67</v>
      </c>
      <c r="D192" s="602" t="s">
        <v>69</v>
      </c>
      <c r="E192" s="25">
        <f>'Прайс рабочий'!K181</f>
        <v>777</v>
      </c>
      <c r="F192" s="363">
        <f>'Прайс рабочий'!I181/'Экспорт сом'!$G$18</f>
        <v>138.04971319311662</v>
      </c>
      <c r="G192" s="363">
        <f>E192/G18</f>
        <v>148.56596558317398</v>
      </c>
      <c r="H192" s="773"/>
      <c r="I192" s="1"/>
      <c r="J192" s="1"/>
    </row>
    <row r="193" spans="1:10" ht="19.5" customHeight="1">
      <c r="A193" s="769"/>
      <c r="B193" s="770"/>
      <c r="C193" s="32" t="s">
        <v>118</v>
      </c>
      <c r="D193" s="773"/>
      <c r="E193" s="25">
        <f>'Прайс рабочий'!K182</f>
        <v>958</v>
      </c>
      <c r="F193" s="363">
        <f>'Прайс рабочий'!I182/'Экспорт сом'!$G$18</f>
        <v>169.98087954110898</v>
      </c>
      <c r="G193" s="363">
        <f>E193/G18</f>
        <v>183.1739961759082</v>
      </c>
      <c r="H193" s="773"/>
      <c r="I193" s="1"/>
      <c r="J193" s="1"/>
    </row>
    <row r="194" spans="1:10" ht="19.5" customHeight="1">
      <c r="A194" s="771"/>
      <c r="B194" s="772"/>
      <c r="C194" s="32" t="s">
        <v>94</v>
      </c>
      <c r="D194" s="774"/>
      <c r="E194" s="25">
        <f>'Прайс рабочий'!K183</f>
        <v>1387</v>
      </c>
      <c r="F194" s="363">
        <f>'Прайс рабочий'!I183/'Экспорт сом'!$G$18</f>
        <v>246.27151051625236</v>
      </c>
      <c r="G194" s="363">
        <f>E194/G18</f>
        <v>265.20076481835559</v>
      </c>
      <c r="H194" s="774"/>
      <c r="I194" s="1"/>
      <c r="J194" s="1"/>
    </row>
    <row r="195" spans="1:10" ht="28.5" customHeight="1">
      <c r="A195" s="48" t="s">
        <v>131</v>
      </c>
      <c r="B195" s="48"/>
      <c r="C195" s="48"/>
      <c r="D195" s="48"/>
      <c r="E195" s="43"/>
      <c r="F195" s="356"/>
      <c r="G195" s="356"/>
      <c r="H195" s="19"/>
      <c r="I195" s="1"/>
      <c r="J195" s="1"/>
    </row>
    <row r="196" spans="1:10" ht="40.5" customHeight="1">
      <c r="A196" s="787" t="s">
        <v>132</v>
      </c>
      <c r="B196" s="768"/>
      <c r="C196" s="42" t="s">
        <v>67</v>
      </c>
      <c r="D196" s="36" t="s">
        <v>92</v>
      </c>
      <c r="E196" s="25">
        <f>'Прайс рабочий'!K185</f>
        <v>2194</v>
      </c>
      <c r="F196" s="363">
        <f>'Прайс рабочий'!I185/'Экспорт сом'!$G$18</f>
        <v>344.55066921606118</v>
      </c>
      <c r="G196" s="363">
        <f>E196/G18</f>
        <v>419.50286806883361</v>
      </c>
      <c r="H196" s="681"/>
      <c r="I196" s="1"/>
      <c r="J196" s="1"/>
    </row>
    <row r="197" spans="1:10" ht="40.5" customHeight="1">
      <c r="A197" s="769"/>
      <c r="B197" s="770"/>
      <c r="C197" s="42" t="s">
        <v>93</v>
      </c>
      <c r="D197" s="36" t="s">
        <v>92</v>
      </c>
      <c r="E197" s="25">
        <f>'Прайс рабочий'!K186</f>
        <v>8785</v>
      </c>
      <c r="F197" s="363">
        <f>'Прайс рабочий'!I186/'Экспорт сом'!$G$18</f>
        <v>472.08413001912044</v>
      </c>
      <c r="G197" s="363">
        <f>E197/G18</f>
        <v>1679.7323135755257</v>
      </c>
      <c r="H197" s="773"/>
      <c r="I197" s="1"/>
      <c r="J197" s="1"/>
    </row>
    <row r="198" spans="1:10" ht="40.5" customHeight="1">
      <c r="A198" s="771"/>
      <c r="B198" s="772"/>
      <c r="C198" s="42" t="s">
        <v>94</v>
      </c>
      <c r="D198" s="36" t="s">
        <v>97</v>
      </c>
      <c r="E198" s="25">
        <f>'Прайс рабочий'!K187</f>
        <v>8785</v>
      </c>
      <c r="F198" s="363">
        <f>'Прайс рабочий'!I187/'Экспорт сом'!$G$18</f>
        <v>942.25621414913951</v>
      </c>
      <c r="G198" s="363">
        <f>E198/G18</f>
        <v>1679.7323135755257</v>
      </c>
      <c r="H198" s="773"/>
      <c r="I198" s="1"/>
      <c r="J198" s="1"/>
    </row>
    <row r="199" spans="1:10" ht="33.75" customHeight="1">
      <c r="A199" s="787" t="s">
        <v>133</v>
      </c>
      <c r="B199" s="768"/>
      <c r="C199" s="42" t="s">
        <v>67</v>
      </c>
      <c r="D199" s="36" t="s">
        <v>113</v>
      </c>
      <c r="E199" s="25">
        <f>'Прайс рабочий'!K188</f>
        <v>1364</v>
      </c>
      <c r="F199" s="363">
        <f>'Прайс рабочий'!I188/'Экспорт сом'!$G$18</f>
        <v>214.14913957934988</v>
      </c>
      <c r="G199" s="363">
        <f>E199/G18</f>
        <v>260.80305927342255</v>
      </c>
      <c r="H199" s="773"/>
      <c r="I199" s="1"/>
      <c r="J199" s="1"/>
    </row>
    <row r="200" spans="1:10" ht="33.75" customHeight="1">
      <c r="A200" s="769"/>
      <c r="B200" s="770"/>
      <c r="C200" s="42" t="s">
        <v>93</v>
      </c>
      <c r="D200" s="36" t="s">
        <v>113</v>
      </c>
      <c r="E200" s="25">
        <f>'Прайс рабочий'!K189</f>
        <v>1443</v>
      </c>
      <c r="F200" s="363">
        <f>'Прайс рабочий'!I189/'Экспорт сом'!$G$18</f>
        <v>226.57743785850857</v>
      </c>
      <c r="G200" s="363">
        <f>E200/G18</f>
        <v>275.90822179732311</v>
      </c>
      <c r="H200" s="773"/>
      <c r="I200" s="1"/>
      <c r="J200" s="1"/>
    </row>
    <row r="201" spans="1:10" ht="33.75" customHeight="1">
      <c r="A201" s="771"/>
      <c r="B201" s="772"/>
      <c r="C201" s="42" t="s">
        <v>94</v>
      </c>
      <c r="D201" s="36" t="s">
        <v>113</v>
      </c>
      <c r="E201" s="25">
        <f>'Прайс рабочий'!K190</f>
        <v>3718</v>
      </c>
      <c r="F201" s="363">
        <f>'Прайс рабочий'!I190/'Экспорт сом'!$G$18</f>
        <v>583.9388145315487</v>
      </c>
      <c r="G201" s="363">
        <f>E201/G18</f>
        <v>710.89866156787753</v>
      </c>
      <c r="H201" s="773"/>
      <c r="I201" s="1"/>
      <c r="J201" s="1"/>
    </row>
    <row r="202" spans="1:10" ht="54" customHeight="1">
      <c r="A202" s="787" t="s">
        <v>134</v>
      </c>
      <c r="B202" s="768"/>
      <c r="C202" s="42" t="s">
        <v>67</v>
      </c>
      <c r="D202" s="36" t="s">
        <v>113</v>
      </c>
      <c r="E202" s="25">
        <f>'Прайс рабочий'!K191</f>
        <v>1547</v>
      </c>
      <c r="F202" s="363">
        <f>'Прайс рабочий'!I191/'Экспорт сом'!$G$18</f>
        <v>242.82982791586997</v>
      </c>
      <c r="G202" s="363">
        <f>E202/G18</f>
        <v>295.79349904397702</v>
      </c>
      <c r="H202" s="773"/>
      <c r="I202" s="1"/>
      <c r="J202" s="1"/>
    </row>
    <row r="203" spans="1:10" ht="54" customHeight="1">
      <c r="A203" s="771"/>
      <c r="B203" s="772"/>
      <c r="C203" s="42" t="s">
        <v>93</v>
      </c>
      <c r="D203" s="36" t="s">
        <v>113</v>
      </c>
      <c r="E203" s="25">
        <f>'Прайс рабочий'!K192</f>
        <v>1664</v>
      </c>
      <c r="F203" s="363">
        <f>'Прайс рабочий'!I192/'Экспорт сом'!$G$18</f>
        <v>249.90439770554491</v>
      </c>
      <c r="G203" s="363">
        <f>E203/G18</f>
        <v>318.16443594646267</v>
      </c>
      <c r="H203" s="773"/>
      <c r="I203" s="1"/>
      <c r="J203" s="1"/>
    </row>
    <row r="204" spans="1:10" ht="51.75" customHeight="1">
      <c r="A204" s="792" t="s">
        <v>135</v>
      </c>
      <c r="B204" s="768"/>
      <c r="C204" s="42" t="s">
        <v>67</v>
      </c>
      <c r="D204" s="36" t="s">
        <v>113</v>
      </c>
      <c r="E204" s="25">
        <f>'Прайс рабочий'!K193</f>
        <v>3128</v>
      </c>
      <c r="F204" s="363">
        <f>'Прайс рабочий'!I193/'Экспорт сом'!$G$18</f>
        <v>512.42829827915864</v>
      </c>
      <c r="G204" s="363">
        <f>E204/G18</f>
        <v>598.08795411089864</v>
      </c>
      <c r="H204" s="773"/>
      <c r="I204" s="1"/>
      <c r="J204" s="1"/>
    </row>
    <row r="205" spans="1:10" ht="51.75" customHeight="1">
      <c r="A205" s="769"/>
      <c r="B205" s="770"/>
      <c r="C205" s="42" t="s">
        <v>93</v>
      </c>
      <c r="D205" s="36" t="s">
        <v>113</v>
      </c>
      <c r="E205" s="25">
        <f>'Прайс рабочий'!K194</f>
        <v>6148</v>
      </c>
      <c r="F205" s="363">
        <f>'Прайс рабочий'!I194/'Экспорт сом'!$G$18</f>
        <v>581.64435946462709</v>
      </c>
      <c r="G205" s="363">
        <f>E205/G18</f>
        <v>1175.5258126195029</v>
      </c>
      <c r="H205" s="773"/>
      <c r="I205" s="1"/>
      <c r="J205" s="1"/>
    </row>
    <row r="206" spans="1:10" ht="51.75" customHeight="1">
      <c r="A206" s="771"/>
      <c r="B206" s="772"/>
      <c r="C206" s="42" t="s">
        <v>94</v>
      </c>
      <c r="D206" s="36" t="s">
        <v>113</v>
      </c>
      <c r="E206" s="25">
        <f>'Прайс рабочий'!K195</f>
        <v>6148</v>
      </c>
      <c r="F206" s="363">
        <f>'Прайс рабочий'!I195/'Экспорт сом'!$G$18</f>
        <v>914.91395793499032</v>
      </c>
      <c r="G206" s="363">
        <f>E206/G18</f>
        <v>1175.5258126195029</v>
      </c>
      <c r="H206" s="773"/>
      <c r="I206" s="1"/>
      <c r="J206" s="1"/>
    </row>
    <row r="207" spans="1:10" ht="39.75" customHeight="1">
      <c r="A207" s="792" t="s">
        <v>136</v>
      </c>
      <c r="B207" s="768"/>
      <c r="C207" s="42" t="s">
        <v>67</v>
      </c>
      <c r="D207" s="36" t="s">
        <v>127</v>
      </c>
      <c r="E207" s="25">
        <f>'Прайс рабочий'!K196</f>
        <v>2839</v>
      </c>
      <c r="F207" s="363">
        <f>'Прайс рабочий'!I196/'Экспорт сом'!$G$18</f>
        <v>445.88910133843211</v>
      </c>
      <c r="G207" s="363">
        <f>E207/G18</f>
        <v>542.82982791586994</v>
      </c>
      <c r="H207" s="773"/>
      <c r="I207" s="1"/>
      <c r="J207" s="1"/>
    </row>
    <row r="208" spans="1:10" ht="39.75" customHeight="1">
      <c r="A208" s="769"/>
      <c r="B208" s="770"/>
      <c r="C208" s="42" t="s">
        <v>93</v>
      </c>
      <c r="D208" s="36" t="s">
        <v>127</v>
      </c>
      <c r="E208" s="25">
        <f>'Прайс рабочий'!K197</f>
        <v>3095</v>
      </c>
      <c r="F208" s="363">
        <f>'Прайс рабочий'!I197/'Экспорт сом'!$G$18</f>
        <v>486.04206500956019</v>
      </c>
      <c r="G208" s="363">
        <f>E208/G18</f>
        <v>591.77820267686423</v>
      </c>
      <c r="H208" s="773"/>
      <c r="I208" s="1"/>
      <c r="J208" s="1"/>
    </row>
    <row r="209" spans="1:10" ht="39.75" customHeight="1">
      <c r="A209" s="771"/>
      <c r="B209" s="772"/>
      <c r="C209" s="42" t="s">
        <v>94</v>
      </c>
      <c r="D209" s="36" t="s">
        <v>127</v>
      </c>
      <c r="E209" s="25">
        <f>'Прайс рабочий'!K198</f>
        <v>4610</v>
      </c>
      <c r="F209" s="363">
        <f>'Прайс рабочий'!I198/'Экспорт сом'!$G$18</f>
        <v>723.90057361376671</v>
      </c>
      <c r="G209" s="363">
        <f>E209/G18</f>
        <v>881.4531548757169</v>
      </c>
      <c r="H209" s="773"/>
      <c r="I209" s="1"/>
      <c r="J209" s="1"/>
    </row>
    <row r="210" spans="1:10" ht="53.25" customHeight="1">
      <c r="A210" s="787" t="s">
        <v>137</v>
      </c>
      <c r="B210" s="768"/>
      <c r="C210" s="42" t="s">
        <v>67</v>
      </c>
      <c r="D210" s="36" t="s">
        <v>113</v>
      </c>
      <c r="E210" s="25">
        <f>'Прайс рабочий'!K199</f>
        <v>1492</v>
      </c>
      <c r="F210" s="363">
        <f>'Прайс рабочий'!I199/'Экспорт сом'!$G$18</f>
        <v>234.22562141491395</v>
      </c>
      <c r="G210" s="363">
        <f>E210/G18</f>
        <v>285.27724665391969</v>
      </c>
      <c r="H210" s="773"/>
      <c r="I210" s="1"/>
      <c r="J210" s="1"/>
    </row>
    <row r="211" spans="1:10" ht="53.25" customHeight="1">
      <c r="A211" s="771"/>
      <c r="B211" s="772"/>
      <c r="C211" s="42" t="s">
        <v>93</v>
      </c>
      <c r="D211" s="36" t="s">
        <v>113</v>
      </c>
      <c r="E211" s="25">
        <f>'Прайс рабочий'!K200</f>
        <v>1534</v>
      </c>
      <c r="F211" s="363">
        <f>'Прайс рабочий'!I200/'Экспорт сом'!$G$18</f>
        <v>240.91778202676863</v>
      </c>
      <c r="G211" s="363">
        <f>E211/G18</f>
        <v>293.30783938814528</v>
      </c>
      <c r="H211" s="773"/>
      <c r="I211" s="1"/>
      <c r="J211" s="1"/>
    </row>
    <row r="212" spans="1:10" ht="120.75" customHeight="1">
      <c r="A212" s="788" t="s">
        <v>138</v>
      </c>
      <c r="B212" s="766"/>
      <c r="C212" s="42" t="s">
        <v>67</v>
      </c>
      <c r="D212" s="36" t="s">
        <v>113</v>
      </c>
      <c r="E212" s="25">
        <f>'Прайс рабочий'!K201</f>
        <v>2097</v>
      </c>
      <c r="F212" s="363">
        <f>'Прайс рабочий'!I201/'Экспорт сом'!$G$18</f>
        <v>329.25430210325044</v>
      </c>
      <c r="G212" s="363">
        <f>E212/G18</f>
        <v>400.95602294455063</v>
      </c>
      <c r="H212" s="773"/>
      <c r="I212" s="1"/>
      <c r="J212" s="1"/>
    </row>
    <row r="213" spans="1:10" ht="57" customHeight="1">
      <c r="A213" s="787" t="s">
        <v>139</v>
      </c>
      <c r="B213" s="768"/>
      <c r="C213" s="42" t="s">
        <v>67</v>
      </c>
      <c r="D213" s="36" t="s">
        <v>98</v>
      </c>
      <c r="E213" s="25">
        <f>'Прайс рабочий'!K202</f>
        <v>2768</v>
      </c>
      <c r="F213" s="363">
        <f>'Прайс рабочий'!I202/'Экспорт сом'!$G$18</f>
        <v>434.79923518164435</v>
      </c>
      <c r="G213" s="363">
        <f>E213/G18</f>
        <v>529.25430210325044</v>
      </c>
      <c r="H213" s="773"/>
      <c r="I213" s="1"/>
      <c r="J213" s="1"/>
    </row>
    <row r="214" spans="1:10" ht="57" customHeight="1">
      <c r="A214" s="769"/>
      <c r="B214" s="770"/>
      <c r="C214" s="42" t="s">
        <v>93</v>
      </c>
      <c r="D214" s="36" t="s">
        <v>98</v>
      </c>
      <c r="E214" s="25">
        <f>'Прайс рабочий'!K203</f>
        <v>8000</v>
      </c>
      <c r="F214" s="363">
        <f>'Прайс рабочий'!I203/'Экспорт сом'!$G$18</f>
        <v>535.9464627151051</v>
      </c>
      <c r="G214" s="363">
        <f>E214/G18</f>
        <v>1529.6367112810706</v>
      </c>
      <c r="H214" s="773"/>
      <c r="I214" s="1"/>
      <c r="J214" s="1"/>
    </row>
    <row r="215" spans="1:10" ht="57" customHeight="1">
      <c r="A215" s="771"/>
      <c r="B215" s="772"/>
      <c r="C215" s="42" t="s">
        <v>94</v>
      </c>
      <c r="D215" s="36" t="s">
        <v>98</v>
      </c>
      <c r="E215" s="25">
        <f>'Прайс рабочий'!K204</f>
        <v>8000</v>
      </c>
      <c r="F215" s="363">
        <f>'Прайс рабочий'!I204/'Экспорт сом'!$G$18</f>
        <v>1233.8432122370937</v>
      </c>
      <c r="G215" s="363">
        <f>E215/G18</f>
        <v>1529.6367112810706</v>
      </c>
      <c r="H215" s="773"/>
      <c r="I215" s="1"/>
      <c r="J215" s="1"/>
    </row>
    <row r="216" spans="1:10" ht="44.25" customHeight="1">
      <c r="A216" s="787" t="s">
        <v>140</v>
      </c>
      <c r="B216" s="768"/>
      <c r="C216" s="42" t="s">
        <v>67</v>
      </c>
      <c r="D216" s="36" t="s">
        <v>98</v>
      </c>
      <c r="E216" s="25">
        <f>'Прайс рабочий'!K205</f>
        <v>2143</v>
      </c>
      <c r="F216" s="363">
        <f>'Прайс рабочий'!I205/'Экспорт сом'!$G$18</f>
        <v>336.52007648183553</v>
      </c>
      <c r="G216" s="363">
        <f>E216/G18</f>
        <v>409.75143403441677</v>
      </c>
      <c r="H216" s="773"/>
      <c r="I216" s="1"/>
      <c r="J216" s="1"/>
    </row>
    <row r="217" spans="1:10" ht="44.25" customHeight="1">
      <c r="A217" s="769"/>
      <c r="B217" s="770"/>
      <c r="C217" s="42" t="s">
        <v>93</v>
      </c>
      <c r="D217" s="36" t="s">
        <v>98</v>
      </c>
      <c r="E217" s="25">
        <f>'Прайс рабочий'!K206</f>
        <v>3003</v>
      </c>
      <c r="F217" s="363">
        <f>'Прайс рабочий'!I206/'Экспорт сом'!$G$18</f>
        <v>471.51051625239</v>
      </c>
      <c r="G217" s="363">
        <f>E217/G18</f>
        <v>574.18738049713193</v>
      </c>
      <c r="H217" s="773"/>
      <c r="I217" s="1"/>
      <c r="J217" s="1"/>
    </row>
    <row r="218" spans="1:10" ht="44.25" customHeight="1">
      <c r="A218" s="771"/>
      <c r="B218" s="772"/>
      <c r="C218" s="42" t="s">
        <v>94</v>
      </c>
      <c r="D218" s="36" t="s">
        <v>98</v>
      </c>
      <c r="E218" s="25">
        <f>'Прайс рабочий'!K207</f>
        <v>5410</v>
      </c>
      <c r="F218" s="363">
        <f>'Прайс рабочий'!I207/'Экспорт сом'!$G$18</f>
        <v>849.5219885277246</v>
      </c>
      <c r="G218" s="363">
        <f>E218/G18</f>
        <v>1034.4168260038241</v>
      </c>
      <c r="H218" s="773"/>
      <c r="I218" s="1"/>
      <c r="J218" s="1"/>
    </row>
    <row r="219" spans="1:10" ht="93.75" customHeight="1">
      <c r="A219" s="787" t="s">
        <v>141</v>
      </c>
      <c r="B219" s="768"/>
      <c r="C219" s="42" t="s">
        <v>67</v>
      </c>
      <c r="D219" s="36" t="s">
        <v>98</v>
      </c>
      <c r="E219" s="25">
        <f>'Прайс рабочий'!K208</f>
        <v>7212</v>
      </c>
      <c r="F219" s="363">
        <f>'Прайс рабочий'!I208/'Экспорт сом'!$G$18</f>
        <v>702.2944550669215</v>
      </c>
      <c r="G219" s="363">
        <f>E219/G18</f>
        <v>1378.9674952198852</v>
      </c>
      <c r="H219" s="773"/>
      <c r="I219" s="1"/>
      <c r="J219" s="1"/>
    </row>
    <row r="220" spans="1:10" ht="93.75" customHeight="1">
      <c r="A220" s="771"/>
      <c r="B220" s="772"/>
      <c r="C220" s="42" t="s">
        <v>93</v>
      </c>
      <c r="D220" s="36" t="s">
        <v>98</v>
      </c>
      <c r="E220" s="25">
        <f>'Прайс рабочий'!K209</f>
        <v>7212</v>
      </c>
      <c r="F220" s="363">
        <f>'Прайс рабочий'!I209/'Экспорт сом'!$G$18</f>
        <v>757.93499043977044</v>
      </c>
      <c r="G220" s="363">
        <f>E220/G18</f>
        <v>1378.9674952198852</v>
      </c>
      <c r="H220" s="773"/>
      <c r="I220" s="1"/>
      <c r="J220" s="1"/>
    </row>
    <row r="221" spans="1:10" ht="103.5" customHeight="1">
      <c r="A221" s="788" t="s">
        <v>142</v>
      </c>
      <c r="B221" s="766"/>
      <c r="C221" s="42" t="s">
        <v>67</v>
      </c>
      <c r="D221" s="36" t="s">
        <v>110</v>
      </c>
      <c r="E221" s="25">
        <f>'Прайс рабочий'!K210</f>
        <v>1562</v>
      </c>
      <c r="F221" s="363">
        <f>'Прайс рабочий'!I210/'Экспорт сом'!$G$18</f>
        <v>245.31548757170171</v>
      </c>
      <c r="G221" s="363">
        <f>E221/G18</f>
        <v>298.66156787762901</v>
      </c>
      <c r="H221" s="773"/>
      <c r="I221" s="1"/>
      <c r="J221" s="1"/>
    </row>
    <row r="222" spans="1:10" ht="40.5" customHeight="1">
      <c r="A222" s="787" t="s">
        <v>143</v>
      </c>
      <c r="B222" s="768"/>
      <c r="C222" s="42" t="s">
        <v>67</v>
      </c>
      <c r="D222" s="36" t="s">
        <v>113</v>
      </c>
      <c r="E222" s="25">
        <f>'Прайс рабочий'!K211</f>
        <v>2121</v>
      </c>
      <c r="F222" s="363">
        <f>'Прайс рабочий'!I211/'Экспорт сом'!$G$18</f>
        <v>376.67304015296367</v>
      </c>
      <c r="G222" s="363">
        <f>E222/G18</f>
        <v>405.54493307839385</v>
      </c>
      <c r="H222" s="773"/>
      <c r="I222" s="1"/>
      <c r="J222" s="1"/>
    </row>
    <row r="223" spans="1:10" ht="40.5" customHeight="1">
      <c r="A223" s="769"/>
      <c r="B223" s="770"/>
      <c r="C223" s="42" t="s">
        <v>93</v>
      </c>
      <c r="D223" s="36" t="s">
        <v>113</v>
      </c>
      <c r="E223" s="25">
        <f>'Прайс рабочий'!K212</f>
        <v>2147</v>
      </c>
      <c r="F223" s="363">
        <f>'Прайс рабочий'!I212/'Экспорт сом'!$G$18</f>
        <v>381.26195028680684</v>
      </c>
      <c r="G223" s="363">
        <f>E223/G18</f>
        <v>410.51625239005733</v>
      </c>
      <c r="H223" s="773"/>
      <c r="I223" s="1"/>
      <c r="J223" s="1"/>
    </row>
    <row r="224" spans="1:10" ht="40.5" customHeight="1">
      <c r="A224" s="771"/>
      <c r="B224" s="772"/>
      <c r="C224" s="42" t="s">
        <v>94</v>
      </c>
      <c r="D224" s="36" t="s">
        <v>92</v>
      </c>
      <c r="E224" s="25">
        <f>'Прайс рабочий'!K213</f>
        <v>5187</v>
      </c>
      <c r="F224" s="363">
        <f>'Прайс рабочий'!I213/'Экспорт сом'!$G$18</f>
        <v>921.03250478011466</v>
      </c>
      <c r="G224" s="363">
        <f>E224/G18</f>
        <v>991.77820267686411</v>
      </c>
      <c r="H224" s="773"/>
      <c r="I224" s="1"/>
      <c r="J224" s="1"/>
    </row>
    <row r="225" spans="1:10" ht="51" customHeight="1">
      <c r="A225" s="668" t="s">
        <v>144</v>
      </c>
      <c r="B225" s="768"/>
      <c r="C225" s="42" t="s">
        <v>67</v>
      </c>
      <c r="D225" s="36" t="s">
        <v>113</v>
      </c>
      <c r="E225" s="25">
        <f>'Прайс рабочий'!K214</f>
        <v>1252</v>
      </c>
      <c r="F225" s="363">
        <f>'Прайс рабочий'!I214/'Экспорт сом'!$G$18</f>
        <v>222.37093690248565</v>
      </c>
      <c r="G225" s="363">
        <f>E225/G18</f>
        <v>239.38814531548755</v>
      </c>
      <c r="H225" s="773"/>
      <c r="I225" s="1"/>
      <c r="J225" s="1"/>
    </row>
    <row r="226" spans="1:10" ht="51" customHeight="1">
      <c r="A226" s="771"/>
      <c r="B226" s="772"/>
      <c r="C226" s="42" t="s">
        <v>93</v>
      </c>
      <c r="D226" s="36" t="s">
        <v>113</v>
      </c>
      <c r="E226" s="25">
        <f>'Прайс рабочий'!K215</f>
        <v>1285</v>
      </c>
      <c r="F226" s="363">
        <f>'Прайс рабочий'!I215/'Экспорт сом'!$G$18</f>
        <v>227.91586998087953</v>
      </c>
      <c r="G226" s="363">
        <f>E226/G18</f>
        <v>245.69789674952196</v>
      </c>
      <c r="H226" s="774"/>
      <c r="I226" s="1"/>
      <c r="J226" s="1"/>
    </row>
    <row r="227" spans="1:10" ht="28.5" customHeight="1">
      <c r="A227" s="603" t="s">
        <v>145</v>
      </c>
      <c r="B227" s="765"/>
      <c r="C227" s="765"/>
      <c r="D227" s="766"/>
      <c r="E227" s="43"/>
      <c r="F227" s="356"/>
      <c r="G227" s="356"/>
      <c r="H227" s="19"/>
      <c r="I227" s="1"/>
      <c r="J227" s="1"/>
    </row>
    <row r="228" spans="1:10" ht="18" customHeight="1">
      <c r="A228" s="647" t="s">
        <v>100</v>
      </c>
      <c r="B228" s="765"/>
      <c r="C228" s="765"/>
      <c r="D228" s="766"/>
      <c r="E228" s="44"/>
      <c r="F228" s="361"/>
      <c r="G228" s="361"/>
      <c r="H228" s="694"/>
      <c r="I228" s="41"/>
      <c r="J228" s="41"/>
    </row>
    <row r="229" spans="1:10" ht="38.25" customHeight="1">
      <c r="A229" s="673" t="s">
        <v>146</v>
      </c>
      <c r="B229" s="768"/>
      <c r="C229" s="42" t="s">
        <v>71</v>
      </c>
      <c r="D229" s="36" t="s">
        <v>127</v>
      </c>
      <c r="E229" s="25">
        <f>'Прайс рабочий'!K218</f>
        <v>952</v>
      </c>
      <c r="F229" s="363">
        <f>'Прайс рабочий'!I218/'Экспорт сом'!$G$18</f>
        <v>152.96367112810705</v>
      </c>
      <c r="G229" s="363">
        <f>E229/G18</f>
        <v>182.02676864244739</v>
      </c>
      <c r="H229" s="773"/>
      <c r="I229" s="1"/>
      <c r="J229" s="1"/>
    </row>
    <row r="230" spans="1:10" ht="38.25" customHeight="1">
      <c r="A230" s="771"/>
      <c r="B230" s="772"/>
      <c r="C230" s="42" t="s">
        <v>67</v>
      </c>
      <c r="D230" s="36" t="s">
        <v>127</v>
      </c>
      <c r="E230" s="25">
        <f>'Прайс рабочий'!K219</f>
        <v>1044</v>
      </c>
      <c r="F230" s="363">
        <f>'Прайс рабочий'!I219/'Экспорт сом'!$G$18</f>
        <v>175.90822179732311</v>
      </c>
      <c r="G230" s="363">
        <f>E230/G18</f>
        <v>199.61759082217972</v>
      </c>
      <c r="H230" s="773"/>
      <c r="I230" s="1"/>
      <c r="J230" s="1"/>
    </row>
    <row r="231" spans="1:10" ht="36" customHeight="1">
      <c r="A231" s="785" t="s">
        <v>147</v>
      </c>
      <c r="B231" s="768"/>
      <c r="C231" s="42" t="s">
        <v>71</v>
      </c>
      <c r="D231" s="36" t="s">
        <v>127</v>
      </c>
      <c r="E231" s="25">
        <f>'Прайс рабочий'!K220</f>
        <v>827</v>
      </c>
      <c r="F231" s="363">
        <f>'Прайс рабочий'!I220/'Экспорт сом'!$G$18</f>
        <v>133.84321223709367</v>
      </c>
      <c r="G231" s="363">
        <f>E231/G18</f>
        <v>158.12619502868068</v>
      </c>
      <c r="H231" s="773"/>
      <c r="I231" s="1"/>
      <c r="J231" s="1"/>
    </row>
    <row r="232" spans="1:10" ht="36" customHeight="1">
      <c r="A232" s="771"/>
      <c r="B232" s="772"/>
      <c r="C232" s="42" t="s">
        <v>67</v>
      </c>
      <c r="D232" s="36" t="s">
        <v>127</v>
      </c>
      <c r="E232" s="25">
        <f>'Прайс рабочий'!K221</f>
        <v>911</v>
      </c>
      <c r="F232" s="363">
        <f>'Прайс рабочий'!I221/'Экспорт сом'!$G$18</f>
        <v>152.96367112810705</v>
      </c>
      <c r="G232" s="363">
        <f>E232/G18</f>
        <v>174.18738049713193</v>
      </c>
      <c r="H232" s="773"/>
      <c r="I232" s="1"/>
      <c r="J232" s="1"/>
    </row>
    <row r="233" spans="1:10" ht="40.5" customHeight="1">
      <c r="A233" s="787" t="s">
        <v>148</v>
      </c>
      <c r="B233" s="768"/>
      <c r="C233" s="42" t="s">
        <v>71</v>
      </c>
      <c r="D233" s="36" t="s">
        <v>69</v>
      </c>
      <c r="E233" s="25">
        <f>'Прайс рабочий'!K222</f>
        <v>325</v>
      </c>
      <c r="F233" s="363">
        <f>'Прайс рабочий'!I222/'Экспорт сом'!$G$18</f>
        <v>53.154875717017205</v>
      </c>
      <c r="G233" s="363">
        <f>E233/G18</f>
        <v>62.141491395793494</v>
      </c>
      <c r="H233" s="773"/>
      <c r="I233" s="1"/>
      <c r="J233" s="1"/>
    </row>
    <row r="234" spans="1:10" ht="40.5" customHeight="1">
      <c r="A234" s="771"/>
      <c r="B234" s="772"/>
      <c r="C234" s="42" t="s">
        <v>67</v>
      </c>
      <c r="D234" s="36" t="s">
        <v>69</v>
      </c>
      <c r="E234" s="25">
        <f>'Прайс рабочий'!K223</f>
        <v>417</v>
      </c>
      <c r="F234" s="363">
        <f>'Прайс рабочий'!I223/'Экспорт сом'!$G$18</f>
        <v>68.26003824091778</v>
      </c>
      <c r="G234" s="363">
        <f>E234/G18</f>
        <v>79.732313575525808</v>
      </c>
      <c r="H234" s="773"/>
      <c r="I234" s="1"/>
      <c r="J234" s="1"/>
    </row>
    <row r="235" spans="1:10" ht="72" customHeight="1">
      <c r="A235" s="721" t="s">
        <v>149</v>
      </c>
      <c r="B235" s="766"/>
      <c r="C235" s="32" t="s">
        <v>150</v>
      </c>
      <c r="D235" s="36"/>
      <c r="E235" s="25">
        <f>'Прайс рабочий'!K224</f>
        <v>270</v>
      </c>
      <c r="F235" s="363">
        <f>'Прайс рабочий'!I224/'Экспорт сом'!$G$18</f>
        <v>47.801147227533455</v>
      </c>
      <c r="G235" s="363">
        <f>E235/G18</f>
        <v>51.625239005736134</v>
      </c>
      <c r="H235" s="773"/>
      <c r="I235" s="1"/>
      <c r="J235" s="1"/>
    </row>
    <row r="236" spans="1:10" ht="121.5" customHeight="1">
      <c r="A236" s="788" t="s">
        <v>151</v>
      </c>
      <c r="B236" s="766"/>
      <c r="C236" s="42" t="s">
        <v>152</v>
      </c>
      <c r="D236" s="36" t="s">
        <v>86</v>
      </c>
      <c r="E236" s="25">
        <f>'Прайс рабочий'!K225</f>
        <v>2758</v>
      </c>
      <c r="F236" s="363">
        <f>'Прайс рабочий'!I225/'Экспорт сом'!$G$18</f>
        <v>432.88718929254298</v>
      </c>
      <c r="G236" s="363">
        <f>E236/G18</f>
        <v>527.34225621414907</v>
      </c>
      <c r="H236" s="773"/>
      <c r="I236" s="1"/>
      <c r="J236" s="1"/>
    </row>
    <row r="237" spans="1:10" ht="18" customHeight="1">
      <c r="A237" s="670" t="s">
        <v>104</v>
      </c>
      <c r="B237" s="765"/>
      <c r="C237" s="765"/>
      <c r="D237" s="766"/>
      <c r="E237" s="44"/>
      <c r="F237" s="361"/>
      <c r="G237" s="361"/>
      <c r="H237" s="773"/>
      <c r="I237" s="41"/>
      <c r="J237" s="41"/>
    </row>
    <row r="238" spans="1:10" ht="93" customHeight="1">
      <c r="A238" s="723" t="s">
        <v>153</v>
      </c>
      <c r="B238" s="766"/>
      <c r="C238" s="42" t="s">
        <v>154</v>
      </c>
      <c r="D238" s="45"/>
      <c r="E238" s="25">
        <f>'Прайс рабочий'!K227</f>
        <v>778</v>
      </c>
      <c r="F238" s="363">
        <f>'Прайс рабочий'!I227/'Экспорт сом'!$G$18</f>
        <v>116.82600382409177</v>
      </c>
      <c r="G238" s="363">
        <f>E238/G18</f>
        <v>148.75717017208413</v>
      </c>
      <c r="H238" s="773"/>
      <c r="I238" s="41"/>
      <c r="J238" s="41"/>
    </row>
    <row r="239" spans="1:10" ht="39.75" customHeight="1">
      <c r="A239" s="785" t="s">
        <v>155</v>
      </c>
      <c r="B239" s="768"/>
      <c r="C239" s="42" t="s">
        <v>71</v>
      </c>
      <c r="D239" s="36" t="s">
        <v>156</v>
      </c>
      <c r="E239" s="25">
        <f>'Прайс рабочий'!K228</f>
        <v>983</v>
      </c>
      <c r="F239" s="363">
        <f>'Прайс рабочий'!I228/'Экспорт сом'!$G$18</f>
        <v>166.34799235181643</v>
      </c>
      <c r="G239" s="363">
        <f>E239/G18</f>
        <v>187.95411089866155</v>
      </c>
      <c r="H239" s="773"/>
      <c r="I239" s="1"/>
      <c r="J239" s="1"/>
    </row>
    <row r="240" spans="1:10" ht="39.75" customHeight="1">
      <c r="A240" s="771"/>
      <c r="B240" s="772"/>
      <c r="C240" s="42" t="s">
        <v>67</v>
      </c>
      <c r="D240" s="36" t="s">
        <v>156</v>
      </c>
      <c r="E240" s="25">
        <f>'Прайс рабочий'!K229</f>
        <v>1084</v>
      </c>
      <c r="F240" s="363">
        <f>'Прайс рабочий'!I229/'Экспорт сом'!$G$18</f>
        <v>187.38049713193115</v>
      </c>
      <c r="G240" s="363">
        <f>E240/G18</f>
        <v>207.26577437858506</v>
      </c>
      <c r="H240" s="773"/>
      <c r="I240" s="1"/>
      <c r="J240" s="1"/>
    </row>
    <row r="241" spans="1:10" ht="59.25" customHeight="1">
      <c r="A241" s="666" t="s">
        <v>157</v>
      </c>
      <c r="B241" s="768"/>
      <c r="C241" s="42" t="s">
        <v>71</v>
      </c>
      <c r="D241" s="36" t="s">
        <v>72</v>
      </c>
      <c r="E241" s="25">
        <f>'Прайс рабочий'!K230</f>
        <v>683</v>
      </c>
      <c r="F241" s="363">
        <f>'Прайс рабочий'!I230/'Экспорт сом'!$G$18</f>
        <v>121.22370936902485</v>
      </c>
      <c r="G241" s="363">
        <f>E241/G18</f>
        <v>130.5927342256214</v>
      </c>
      <c r="H241" s="773"/>
      <c r="I241" s="1"/>
      <c r="J241" s="1"/>
    </row>
    <row r="242" spans="1:10" ht="59.25" customHeight="1">
      <c r="A242" s="771"/>
      <c r="B242" s="772"/>
      <c r="C242" s="42" t="s">
        <v>67</v>
      </c>
      <c r="D242" s="36" t="s">
        <v>72</v>
      </c>
      <c r="E242" s="25">
        <f>'Прайс рабочий'!K231</f>
        <v>819</v>
      </c>
      <c r="F242" s="363">
        <f>'Прайс рабочий'!I231/'Экспорт сом'!$G$18</f>
        <v>145.50669216061183</v>
      </c>
      <c r="G242" s="363">
        <f>E242/G18</f>
        <v>156.5965583173996</v>
      </c>
      <c r="H242" s="773"/>
      <c r="I242" s="1"/>
      <c r="J242" s="1"/>
    </row>
    <row r="243" spans="1:10" ht="65.25" customHeight="1">
      <c r="A243" s="785" t="s">
        <v>158</v>
      </c>
      <c r="B243" s="768"/>
      <c r="C243" s="42" t="s">
        <v>71</v>
      </c>
      <c r="D243" s="36" t="s">
        <v>72</v>
      </c>
      <c r="E243" s="25">
        <f>'Прайс рабочий'!K232</f>
        <v>1583</v>
      </c>
      <c r="F243" s="363">
        <f>'Прайс рабочий'!I232/'Экспорт сом'!$G$18</f>
        <v>133.46080305927342</v>
      </c>
      <c r="G243" s="363">
        <f>E243/G18</f>
        <v>302.67686424474186</v>
      </c>
      <c r="H243" s="773"/>
      <c r="I243" s="1"/>
      <c r="J243" s="1"/>
    </row>
    <row r="244" spans="1:10" ht="65.25" customHeight="1">
      <c r="A244" s="771"/>
      <c r="B244" s="772"/>
      <c r="C244" s="42" t="s">
        <v>67</v>
      </c>
      <c r="D244" s="36" t="s">
        <v>72</v>
      </c>
      <c r="E244" s="25">
        <f>'Прайс рабочий'!K233</f>
        <v>1583</v>
      </c>
      <c r="F244" s="363">
        <f>'Прайс рабочий'!I233/'Экспорт сом'!$G$18</f>
        <v>148.94837476099426</v>
      </c>
      <c r="G244" s="363">
        <f>E244/G18</f>
        <v>302.67686424474186</v>
      </c>
      <c r="H244" s="773"/>
      <c r="I244" s="1"/>
      <c r="J244" s="1"/>
    </row>
    <row r="245" spans="1:10" ht="48" customHeight="1">
      <c r="A245" s="785" t="s">
        <v>159</v>
      </c>
      <c r="B245" s="768"/>
      <c r="C245" s="42" t="s">
        <v>71</v>
      </c>
      <c r="D245" s="36" t="s">
        <v>72</v>
      </c>
      <c r="E245" s="25">
        <f>'Прайс рабочий'!K234</f>
        <v>573</v>
      </c>
      <c r="F245" s="363">
        <f>'Прайс рабочий'!I234/'Экспорт сом'!$G$18</f>
        <v>97.705544933078386</v>
      </c>
      <c r="G245" s="363">
        <f>E245/G18</f>
        <v>109.56022944550668</v>
      </c>
      <c r="H245" s="773"/>
      <c r="I245" s="1"/>
      <c r="J245" s="1"/>
    </row>
    <row r="246" spans="1:10" ht="48" customHeight="1">
      <c r="A246" s="771"/>
      <c r="B246" s="772"/>
      <c r="C246" s="42" t="s">
        <v>67</v>
      </c>
      <c r="D246" s="36" t="s">
        <v>72</v>
      </c>
      <c r="E246" s="25">
        <f>'Прайс рабочий'!K235</f>
        <v>634</v>
      </c>
      <c r="F246" s="363">
        <f>'Прайс рабочий'!I235/'Экспорт сом'!$G$18</f>
        <v>112.61950286806882</v>
      </c>
      <c r="G246" s="363">
        <f>E246/G18</f>
        <v>121.22370936902485</v>
      </c>
      <c r="H246" s="773"/>
      <c r="I246" s="1"/>
      <c r="J246" s="1"/>
    </row>
    <row r="247" spans="1:10" ht="47.25" customHeight="1">
      <c r="A247" s="785" t="s">
        <v>160</v>
      </c>
      <c r="B247" s="768"/>
      <c r="C247" s="42" t="s">
        <v>67</v>
      </c>
      <c r="D247" s="36" t="s">
        <v>86</v>
      </c>
      <c r="E247" s="25">
        <f>'Прайс рабочий'!K236</f>
        <v>1092</v>
      </c>
      <c r="F247" s="363">
        <f>'Прайс рабочий'!I236/'Экспорт сом'!$G$18</f>
        <v>186.42447418738047</v>
      </c>
      <c r="G247" s="363">
        <f>E247/G18</f>
        <v>208.79541108986615</v>
      </c>
      <c r="H247" s="773"/>
      <c r="I247" s="49"/>
      <c r="J247" s="49"/>
    </row>
    <row r="248" spans="1:10" ht="47.25" customHeight="1">
      <c r="A248" s="771"/>
      <c r="B248" s="772"/>
      <c r="C248" s="42" t="s">
        <v>93</v>
      </c>
      <c r="D248" s="36" t="s">
        <v>86</v>
      </c>
      <c r="E248" s="25">
        <f>'Прайс рабочий'!K237</f>
        <v>1191</v>
      </c>
      <c r="F248" s="363">
        <f>'Прайс рабочий'!I237/'Экспорт сом'!$G$18</f>
        <v>203.25047801147227</v>
      </c>
      <c r="G248" s="363">
        <f>E248/G18</f>
        <v>227.72466539196938</v>
      </c>
      <c r="H248" s="773"/>
      <c r="I248" s="49"/>
      <c r="J248" s="49"/>
    </row>
    <row r="249" spans="1:10" ht="51" customHeight="1">
      <c r="A249" s="785" t="s">
        <v>161</v>
      </c>
      <c r="B249" s="768"/>
      <c r="C249" s="42" t="s">
        <v>71</v>
      </c>
      <c r="D249" s="36" t="s">
        <v>86</v>
      </c>
      <c r="E249" s="25">
        <f>'Прайс рабочий'!K238</f>
        <v>1078</v>
      </c>
      <c r="F249" s="363">
        <f>'Прайс рабочий'!I238/'Экспорт сом'!$G$18</f>
        <v>183.93881453154873</v>
      </c>
      <c r="G249" s="363">
        <f>E249/G18</f>
        <v>206.11854684512426</v>
      </c>
      <c r="H249" s="773"/>
      <c r="I249" s="49"/>
      <c r="J249" s="49"/>
    </row>
    <row r="250" spans="1:10" ht="51" customHeight="1">
      <c r="A250" s="771"/>
      <c r="B250" s="772"/>
      <c r="C250" s="42" t="s">
        <v>67</v>
      </c>
      <c r="D250" s="36" t="s">
        <v>156</v>
      </c>
      <c r="E250" s="25">
        <f>'Прайс рабочий'!K239</f>
        <v>1203</v>
      </c>
      <c r="F250" s="363">
        <f>'Прайс рабочий'!I239/'Экспорт сом'!$G$18</f>
        <v>205.73613766730401</v>
      </c>
      <c r="G250" s="363">
        <f>E250/G18</f>
        <v>230.019120458891</v>
      </c>
      <c r="H250" s="773"/>
      <c r="I250" s="49"/>
      <c r="J250" s="49"/>
    </row>
    <row r="251" spans="1:10" ht="49.5" customHeight="1">
      <c r="A251" s="785" t="s">
        <v>162</v>
      </c>
      <c r="B251" s="768"/>
      <c r="C251" s="42" t="s">
        <v>71</v>
      </c>
      <c r="D251" s="36" t="s">
        <v>156</v>
      </c>
      <c r="E251" s="25">
        <f>'Прайс рабочий'!K240</f>
        <v>1219</v>
      </c>
      <c r="F251" s="363">
        <f>'Прайс рабочий'!I240/'Экспорт сом'!$G$18</f>
        <v>208.03059273422559</v>
      </c>
      <c r="G251" s="363">
        <f>E251/G18</f>
        <v>233.07839388145314</v>
      </c>
      <c r="H251" s="773"/>
      <c r="I251" s="1"/>
      <c r="J251" s="1"/>
    </row>
    <row r="252" spans="1:10" ht="49.5" customHeight="1">
      <c r="A252" s="771"/>
      <c r="B252" s="772"/>
      <c r="C252" s="42" t="s">
        <v>67</v>
      </c>
      <c r="D252" s="36" t="s">
        <v>156</v>
      </c>
      <c r="E252" s="25">
        <f>'Прайс рабочий'!K241</f>
        <v>1357</v>
      </c>
      <c r="F252" s="363">
        <f>'Прайс рабочий'!I241/'Экспорт сом'!$G$18</f>
        <v>231.54875717017205</v>
      </c>
      <c r="G252" s="363">
        <f>E252/G18</f>
        <v>259.46462715105162</v>
      </c>
      <c r="H252" s="773"/>
      <c r="I252" s="1"/>
      <c r="J252" s="1"/>
    </row>
    <row r="253" spans="1:10" ht="69.75" customHeight="1">
      <c r="A253" s="785" t="s">
        <v>163</v>
      </c>
      <c r="B253" s="768"/>
      <c r="C253" s="42" t="s">
        <v>71</v>
      </c>
      <c r="D253" s="36" t="s">
        <v>92</v>
      </c>
      <c r="E253" s="25">
        <f>'Прайс рабочий'!K242</f>
        <v>1631</v>
      </c>
      <c r="F253" s="363">
        <f>'Прайс рабочий'!I242/'Экспорт сом'!$G$18</f>
        <v>256.02294455066919</v>
      </c>
      <c r="G253" s="363">
        <f>E253/G18</f>
        <v>311.85468451242826</v>
      </c>
      <c r="H253" s="773"/>
      <c r="I253" s="1"/>
      <c r="J253" s="1"/>
    </row>
    <row r="254" spans="1:10" ht="69.75" customHeight="1">
      <c r="A254" s="771"/>
      <c r="B254" s="772"/>
      <c r="C254" s="42" t="s">
        <v>67</v>
      </c>
      <c r="D254" s="36" t="s">
        <v>92</v>
      </c>
      <c r="E254" s="25">
        <f>'Прайс рабочий'!K243</f>
        <v>1799</v>
      </c>
      <c r="F254" s="363">
        <f>'Прайс рабочий'!I243/'Экспорт сом'!$G$18</f>
        <v>282.40917782026764</v>
      </c>
      <c r="G254" s="363">
        <f>E254/G18</f>
        <v>343.97705544933075</v>
      </c>
      <c r="H254" s="773"/>
      <c r="I254" s="1"/>
      <c r="J254" s="1"/>
    </row>
    <row r="255" spans="1:10" ht="95.25" customHeight="1">
      <c r="A255" s="786" t="s">
        <v>164</v>
      </c>
      <c r="B255" s="766"/>
      <c r="C255" s="42"/>
      <c r="D255" s="36" t="s">
        <v>69</v>
      </c>
      <c r="E255" s="25">
        <f>'Прайс рабочий'!K244</f>
        <v>560</v>
      </c>
      <c r="F255" s="363">
        <f>'Прайс рабочий'!I244/'Экспорт сом'!$G$18</f>
        <v>99.426386233269596</v>
      </c>
      <c r="G255" s="363">
        <f>E255/G18</f>
        <v>107.07456978967494</v>
      </c>
      <c r="H255" s="773"/>
      <c r="I255" s="1"/>
      <c r="J255" s="1"/>
    </row>
    <row r="256" spans="1:10" ht="94.5" customHeight="1">
      <c r="A256" s="786" t="s">
        <v>165</v>
      </c>
      <c r="B256" s="766"/>
      <c r="C256" s="42"/>
      <c r="D256" s="36" t="s">
        <v>69</v>
      </c>
      <c r="E256" s="25">
        <f>'Прайс рабочий'!K245</f>
        <v>457</v>
      </c>
      <c r="F256" s="363">
        <f>'Прайс рабочий'!I245/'Экспорт сом'!$G$18</f>
        <v>81.07074569789674</v>
      </c>
      <c r="G256" s="363">
        <f>E256/G18</f>
        <v>87.380497131931165</v>
      </c>
      <c r="H256" s="773"/>
      <c r="I256" s="1"/>
      <c r="J256" s="1"/>
    </row>
    <row r="257" spans="1:10" ht="60.75" customHeight="1">
      <c r="A257" s="785" t="s">
        <v>166</v>
      </c>
      <c r="B257" s="768"/>
      <c r="C257" s="42" t="s">
        <v>71</v>
      </c>
      <c r="D257" s="36" t="s">
        <v>127</v>
      </c>
      <c r="E257" s="25">
        <f>'Прайс рабочий'!K246</f>
        <v>1716</v>
      </c>
      <c r="F257" s="363">
        <f>'Прайс рабочий'!I246/'Экспорт сом'!$G$18</f>
        <v>292.92543021032503</v>
      </c>
      <c r="G257" s="363">
        <f>E257/G18</f>
        <v>328.10707456978963</v>
      </c>
      <c r="H257" s="773"/>
      <c r="I257" s="1"/>
      <c r="J257" s="1"/>
    </row>
    <row r="258" spans="1:10" ht="60.75" customHeight="1">
      <c r="A258" s="771"/>
      <c r="B258" s="772"/>
      <c r="C258" s="42" t="s">
        <v>67</v>
      </c>
      <c r="D258" s="36" t="s">
        <v>127</v>
      </c>
      <c r="E258" s="25">
        <f>'Прайс рабочий'!K247</f>
        <v>1940</v>
      </c>
      <c r="F258" s="363">
        <f>'Прайс рабочий'!I247/'Экспорт сом'!$G$18</f>
        <v>304.39770554493305</v>
      </c>
      <c r="G258" s="363">
        <f>E258/G18</f>
        <v>370.93690248565963</v>
      </c>
      <c r="H258" s="773"/>
      <c r="I258" s="1"/>
      <c r="J258" s="1"/>
    </row>
    <row r="259" spans="1:10" ht="128.25" customHeight="1">
      <c r="A259" s="786" t="s">
        <v>167</v>
      </c>
      <c r="B259" s="766"/>
      <c r="C259" s="42" t="s">
        <v>67</v>
      </c>
      <c r="D259" s="36" t="s">
        <v>86</v>
      </c>
      <c r="E259" s="25">
        <f>'Прайс рабочий'!K248</f>
        <v>4120</v>
      </c>
      <c r="F259" s="363">
        <f>'Прайс рабочий'!I248/'Экспорт сом'!$G$18</f>
        <v>373.23135755258124</v>
      </c>
      <c r="G259" s="363">
        <f>E259/G18</f>
        <v>787.76290630975132</v>
      </c>
      <c r="H259" s="774"/>
      <c r="I259" s="1"/>
      <c r="J259" s="1"/>
    </row>
    <row r="260" spans="1:10" ht="28.5" customHeight="1">
      <c r="A260" s="603" t="s">
        <v>168</v>
      </c>
      <c r="B260" s="765"/>
      <c r="C260" s="765"/>
      <c r="D260" s="766"/>
      <c r="E260" s="43"/>
      <c r="F260" s="356"/>
      <c r="G260" s="356"/>
      <c r="H260" s="19"/>
      <c r="I260" s="1"/>
      <c r="J260" s="1"/>
    </row>
    <row r="261" spans="1:10" ht="18" customHeight="1">
      <c r="A261" s="647" t="s">
        <v>104</v>
      </c>
      <c r="B261" s="765"/>
      <c r="C261" s="765"/>
      <c r="D261" s="766"/>
      <c r="E261" s="44"/>
      <c r="F261" s="361"/>
      <c r="G261" s="361"/>
      <c r="H261" s="694"/>
      <c r="I261" s="41"/>
      <c r="J261" s="41"/>
    </row>
    <row r="262" spans="1:10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25">
        <f>'Прайс рабочий'!K251</f>
        <v>150</v>
      </c>
      <c r="F262" s="363">
        <f>'Прайс рабочий'!I251/'Экспорт сом'!$G$18</f>
        <v>26.577437858508603</v>
      </c>
      <c r="G262" s="363">
        <f>E262/G18</f>
        <v>28.680688336520074</v>
      </c>
      <c r="H262" s="773"/>
      <c r="I262" s="31"/>
      <c r="J262" s="31"/>
    </row>
    <row r="263" spans="1:10" ht="18" customHeight="1">
      <c r="A263" s="773"/>
      <c r="B263" s="773"/>
      <c r="C263" s="32" t="s">
        <v>118</v>
      </c>
      <c r="D263" s="773"/>
      <c r="E263" s="25">
        <f>'Прайс рабочий'!K252</f>
        <v>160</v>
      </c>
      <c r="F263" s="363">
        <f>'Прайс рабочий'!I252/'Экспорт сом'!$G$18</f>
        <v>28.298279158699806</v>
      </c>
      <c r="G263" s="363">
        <f>E263/G18</f>
        <v>30.592734225621413</v>
      </c>
      <c r="H263" s="773"/>
      <c r="I263" s="31"/>
      <c r="J263" s="31"/>
    </row>
    <row r="264" spans="1:10" ht="18" customHeight="1">
      <c r="A264" s="774"/>
      <c r="B264" s="774"/>
      <c r="C264" s="32" t="s">
        <v>94</v>
      </c>
      <c r="D264" s="773"/>
      <c r="E264" s="25">
        <f>'Прайс рабочий'!K253</f>
        <v>384</v>
      </c>
      <c r="F264" s="363">
        <f>'Прайс рабочий'!I253/'Экспорт сом'!$G$18</f>
        <v>68.06883365200764</v>
      </c>
      <c r="G264" s="363">
        <f>E264/G18</f>
        <v>73.422562141491383</v>
      </c>
      <c r="H264" s="773"/>
      <c r="I264" s="31"/>
      <c r="J264" s="31"/>
    </row>
    <row r="265" spans="1:10" ht="18" customHeight="1">
      <c r="A265" s="677" t="s">
        <v>171</v>
      </c>
      <c r="B265" s="793" t="s">
        <v>172</v>
      </c>
      <c r="C265" s="32" t="s">
        <v>67</v>
      </c>
      <c r="D265" s="773"/>
      <c r="E265" s="25">
        <f>'Прайс рабочий'!K254</f>
        <v>230</v>
      </c>
      <c r="F265" s="363">
        <f>'Прайс рабочий'!I254/'Экспорт сом'!$G$18</f>
        <v>40.917782026768641</v>
      </c>
      <c r="G265" s="363">
        <f>E265/G18</f>
        <v>43.977055449330777</v>
      </c>
      <c r="H265" s="773"/>
      <c r="I265" s="31"/>
      <c r="J265" s="31"/>
    </row>
    <row r="266" spans="1:10" ht="18" customHeight="1">
      <c r="A266" s="773"/>
      <c r="B266" s="773"/>
      <c r="C266" s="32" t="s">
        <v>118</v>
      </c>
      <c r="D266" s="773"/>
      <c r="E266" s="25">
        <f>'Прайс рабочий'!K255</f>
        <v>245</v>
      </c>
      <c r="F266" s="363">
        <f>'Прайс рабочий'!I255/'Экспорт сом'!$G$18</f>
        <v>43.403441682600381</v>
      </c>
      <c r="G266" s="363">
        <f>E266/G18</f>
        <v>46.845124282982788</v>
      </c>
      <c r="H266" s="773"/>
      <c r="I266" s="31"/>
      <c r="J266" s="31"/>
    </row>
    <row r="267" spans="1:10" ht="18" customHeight="1">
      <c r="A267" s="774"/>
      <c r="B267" s="774"/>
      <c r="C267" s="32" t="s">
        <v>94</v>
      </c>
      <c r="D267" s="773"/>
      <c r="E267" s="25">
        <f>'Прайс рабочий'!K256</f>
        <v>782</v>
      </c>
      <c r="F267" s="363">
        <f>'Прайс рабочий'!I256/'Экспорт сом'!$G$18</f>
        <v>139.0057361376673</v>
      </c>
      <c r="G267" s="363">
        <f>E267/G18</f>
        <v>149.52198852772466</v>
      </c>
      <c r="H267" s="773"/>
      <c r="I267" s="31"/>
      <c r="J267" s="31"/>
    </row>
    <row r="268" spans="1:10" ht="18" customHeight="1">
      <c r="A268" s="677" t="s">
        <v>173</v>
      </c>
      <c r="B268" s="793" t="s">
        <v>174</v>
      </c>
      <c r="C268" s="32" t="s">
        <v>67</v>
      </c>
      <c r="D268" s="773"/>
      <c r="E268" s="25">
        <f>'Прайс рабочий'!K257</f>
        <v>343</v>
      </c>
      <c r="F268" s="363">
        <f>'Прайс рабочий'!I257/'Экспорт сом'!$G$18</f>
        <v>60.803059273422555</v>
      </c>
      <c r="G268" s="363">
        <f>E268/G18</f>
        <v>65.583173996175901</v>
      </c>
      <c r="H268" s="773"/>
      <c r="I268" s="31"/>
      <c r="J268" s="31"/>
    </row>
    <row r="269" spans="1:10" ht="18" customHeight="1">
      <c r="A269" s="773"/>
      <c r="B269" s="773"/>
      <c r="C269" s="32" t="s">
        <v>118</v>
      </c>
      <c r="D269" s="773"/>
      <c r="E269" s="25">
        <f>'Прайс рабочий'!K258</f>
        <v>381</v>
      </c>
      <c r="F269" s="363">
        <f>'Прайс рабочий'!I258/'Экспорт сом'!$G$18</f>
        <v>67.686424474187376</v>
      </c>
      <c r="G269" s="363">
        <f>E269/G18</f>
        <v>72.848948374760994</v>
      </c>
      <c r="H269" s="773"/>
      <c r="I269" s="1"/>
      <c r="J269" s="1"/>
    </row>
    <row r="270" spans="1:10" ht="18" customHeight="1">
      <c r="A270" s="774"/>
      <c r="B270" s="774"/>
      <c r="C270" s="32" t="s">
        <v>94</v>
      </c>
      <c r="D270" s="774"/>
      <c r="E270" s="25">
        <f>'Прайс рабочий'!K259</f>
        <v>1221</v>
      </c>
      <c r="F270" s="363">
        <f>'Прайс рабочий'!I259/'Экспорт сом'!$G$18</f>
        <v>216.82600382409177</v>
      </c>
      <c r="G270" s="363">
        <f>E270/G18</f>
        <v>233.46080305927342</v>
      </c>
      <c r="H270" s="773"/>
      <c r="I270" s="1"/>
      <c r="J270" s="1"/>
    </row>
    <row r="271" spans="1:10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25">
        <f>'Прайс рабочий'!K260</f>
        <v>198</v>
      </c>
      <c r="F271" s="363">
        <f>'Прайс рабочий'!I260/'Экспорт сом'!$G$18</f>
        <v>35.181644359464627</v>
      </c>
      <c r="G271" s="363">
        <f>E271/G18</f>
        <v>37.858508604206499</v>
      </c>
      <c r="H271" s="773"/>
      <c r="I271" s="1"/>
      <c r="J271" s="1"/>
    </row>
    <row r="272" spans="1:10" ht="18" customHeight="1">
      <c r="A272" s="773"/>
      <c r="B272" s="773"/>
      <c r="C272" s="32" t="s">
        <v>118</v>
      </c>
      <c r="D272" s="773"/>
      <c r="E272" s="25">
        <f>'Прайс рабочий'!K261</f>
        <v>334</v>
      </c>
      <c r="F272" s="363">
        <f>'Прайс рабочий'!I261/'Экспорт сом'!$G$18</f>
        <v>59.273422562141484</v>
      </c>
      <c r="G272" s="363">
        <f>E272/G18</f>
        <v>63.862332695984698</v>
      </c>
      <c r="H272" s="773"/>
      <c r="I272" s="1"/>
      <c r="J272" s="1"/>
    </row>
    <row r="273" spans="1:10" ht="18" customHeight="1">
      <c r="A273" s="774"/>
      <c r="B273" s="774"/>
      <c r="C273" s="32" t="s">
        <v>94</v>
      </c>
      <c r="D273" s="774"/>
      <c r="E273" s="25">
        <f>'Прайс рабочий'!K262</f>
        <v>652</v>
      </c>
      <c r="F273" s="363">
        <f>'Прайс рабочий'!I262/'Экспорт сом'!$G$18</f>
        <v>115.8699808795411</v>
      </c>
      <c r="G273" s="363">
        <f>E273/G18</f>
        <v>124.66539196940725</v>
      </c>
      <c r="H273" s="773"/>
      <c r="I273" s="1"/>
      <c r="J273" s="1"/>
    </row>
    <row r="274" spans="1:10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25">
        <f>'Прайс рабочий'!K263</f>
        <v>662</v>
      </c>
      <c r="F274" s="363">
        <f>'Прайс рабочий'!I263/'Экспорт сом'!$G$18</f>
        <v>117.39961759082217</v>
      </c>
      <c r="G274" s="363">
        <f>E274/G18</f>
        <v>126.57743785850859</v>
      </c>
      <c r="H274" s="773"/>
      <c r="I274" s="1"/>
      <c r="J274" s="1"/>
    </row>
    <row r="275" spans="1:10" ht="18" customHeight="1">
      <c r="A275" s="773"/>
      <c r="B275" s="773"/>
      <c r="C275" s="32" t="s">
        <v>118</v>
      </c>
      <c r="D275" s="773"/>
      <c r="E275" s="25">
        <f>'Прайс рабочий'!K264</f>
        <v>1036</v>
      </c>
      <c r="F275" s="363">
        <f>'Прайс рабочий'!I264/'Экспорт сом'!$G$18</f>
        <v>183.93881453154873</v>
      </c>
      <c r="G275" s="363">
        <f>E275/G18</f>
        <v>198.08795411089864</v>
      </c>
      <c r="H275" s="773"/>
      <c r="I275" s="1"/>
      <c r="J275" s="1"/>
    </row>
    <row r="276" spans="1:10" ht="18" customHeight="1">
      <c r="A276" s="774"/>
      <c r="B276" s="774"/>
      <c r="C276" s="32" t="s">
        <v>94</v>
      </c>
      <c r="D276" s="774"/>
      <c r="E276" s="25">
        <f>'Прайс рабочий'!K265</f>
        <v>1628</v>
      </c>
      <c r="F276" s="363">
        <f>'Прайс рабочий'!I265/'Экспорт сом'!$G$18</f>
        <v>288.91013384321224</v>
      </c>
      <c r="G276" s="363">
        <f>E276/G18</f>
        <v>311.28107074569789</v>
      </c>
      <c r="H276" s="773"/>
      <c r="I276" s="1"/>
      <c r="J276" s="1"/>
    </row>
    <row r="277" spans="1:10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25">
        <f>'Прайс рабочий'!K266</f>
        <v>503</v>
      </c>
      <c r="F277" s="363">
        <f>'Прайс рабочий'!I266/'Экспорт сом'!$G$18</f>
        <v>85.659655831739954</v>
      </c>
      <c r="G277" s="363">
        <f>E277/G18</f>
        <v>96.175908221797314</v>
      </c>
      <c r="H277" s="773"/>
      <c r="I277" s="31"/>
      <c r="J277" s="31"/>
    </row>
    <row r="278" spans="1:10" ht="18" customHeight="1">
      <c r="A278" s="773"/>
      <c r="B278" s="773"/>
      <c r="C278" s="32" t="s">
        <v>118</v>
      </c>
      <c r="D278" s="773"/>
      <c r="E278" s="25">
        <f>'Прайс рабочий'!K267</f>
        <v>777</v>
      </c>
      <c r="F278" s="363">
        <f>'Прайс рабочий'!I267/'Экспорт сом'!$G$18</f>
        <v>132.50478011472273</v>
      </c>
      <c r="G278" s="363">
        <f>E278/G18</f>
        <v>148.56596558317398</v>
      </c>
      <c r="H278" s="773"/>
      <c r="I278" s="31"/>
      <c r="J278" s="31"/>
    </row>
    <row r="279" spans="1:10" ht="18" customHeight="1">
      <c r="A279" s="773"/>
      <c r="B279" s="774"/>
      <c r="C279" s="32" t="s">
        <v>94</v>
      </c>
      <c r="D279" s="773"/>
      <c r="E279" s="25">
        <f>'Прайс рабочий'!K268</f>
        <v>1592</v>
      </c>
      <c r="F279" s="363">
        <f>'Прайс рабочий'!I268/'Экспорт сом'!$G$18</f>
        <v>271.70172084130019</v>
      </c>
      <c r="G279" s="363">
        <f>E279/G18</f>
        <v>304.39770554493305</v>
      </c>
      <c r="H279" s="773"/>
      <c r="I279" s="31"/>
      <c r="J279" s="31"/>
    </row>
    <row r="280" spans="1:10" ht="18" customHeight="1">
      <c r="A280" s="773"/>
      <c r="B280" s="793" t="s">
        <v>181</v>
      </c>
      <c r="C280" s="32" t="s">
        <v>67</v>
      </c>
      <c r="D280" s="773"/>
      <c r="E280" s="25">
        <f>'Прайс рабочий'!K269</f>
        <v>368</v>
      </c>
      <c r="F280" s="363">
        <f>'Прайс рабочий'!I269/'Экспорт сом'!$G$18</f>
        <v>62.715105162523898</v>
      </c>
      <c r="G280" s="363">
        <f>E280/G18</f>
        <v>70.363288718929255</v>
      </c>
      <c r="H280" s="773"/>
      <c r="I280" s="31"/>
      <c r="J280" s="31"/>
    </row>
    <row r="281" spans="1:10" ht="18" customHeight="1">
      <c r="A281" s="773"/>
      <c r="B281" s="773"/>
      <c r="C281" s="32" t="s">
        <v>118</v>
      </c>
      <c r="D281" s="773"/>
      <c r="E281" s="25">
        <f>'Прайс рабочий'!K270</f>
        <v>428</v>
      </c>
      <c r="F281" s="363">
        <f>'Прайс рабочий'!I270/'Экспорт сом'!$G$18</f>
        <v>73.040152963671119</v>
      </c>
      <c r="G281" s="363">
        <f>E281/G18</f>
        <v>81.835564053537283</v>
      </c>
      <c r="H281" s="773"/>
      <c r="I281" s="31"/>
      <c r="J281" s="31"/>
    </row>
    <row r="282" spans="1:10" ht="18" customHeight="1">
      <c r="A282" s="773"/>
      <c r="B282" s="774"/>
      <c r="C282" s="32" t="s">
        <v>94</v>
      </c>
      <c r="D282" s="773"/>
      <c r="E282" s="25">
        <f>'Прайс рабочий'!K271</f>
        <v>1099</v>
      </c>
      <c r="F282" s="363">
        <f>'Прайс рабочий'!I271/'Экспорт сом'!$G$18</f>
        <v>187.57170172084128</v>
      </c>
      <c r="G282" s="363">
        <f>E282/G18</f>
        <v>210.13384321223708</v>
      </c>
      <c r="H282" s="773"/>
      <c r="I282" s="31"/>
      <c r="J282" s="31"/>
    </row>
    <row r="283" spans="1:10" ht="18" customHeight="1">
      <c r="A283" s="773"/>
      <c r="B283" s="793" t="s">
        <v>182</v>
      </c>
      <c r="C283" s="32" t="s">
        <v>67</v>
      </c>
      <c r="D283" s="773"/>
      <c r="E283" s="25">
        <f>'Прайс рабочий'!K272</f>
        <v>155</v>
      </c>
      <c r="F283" s="363">
        <f>'Прайс рабочий'!I272/'Экспорт сом'!$G$18</f>
        <v>26.386233269598467</v>
      </c>
      <c r="G283" s="363">
        <f>E283/G18</f>
        <v>29.636711281070742</v>
      </c>
      <c r="H283" s="773"/>
      <c r="I283" s="31"/>
      <c r="J283" s="31"/>
    </row>
    <row r="284" spans="1:10" ht="18" customHeight="1">
      <c r="A284" s="773"/>
      <c r="B284" s="773"/>
      <c r="C284" s="32" t="s">
        <v>118</v>
      </c>
      <c r="D284" s="773"/>
      <c r="E284" s="25">
        <f>'Прайс рабочий'!K273</f>
        <v>217</v>
      </c>
      <c r="F284" s="363">
        <f>'Прайс рабочий'!I273/'Экспорт сом'!$G$18</f>
        <v>36.902485659655831</v>
      </c>
      <c r="G284" s="363">
        <f>E284/G18</f>
        <v>41.491395793499038</v>
      </c>
      <c r="H284" s="773"/>
      <c r="I284" s="31"/>
      <c r="J284" s="31"/>
    </row>
    <row r="285" spans="1:10" ht="18" customHeight="1">
      <c r="A285" s="774"/>
      <c r="B285" s="774"/>
      <c r="C285" s="32" t="s">
        <v>94</v>
      </c>
      <c r="D285" s="774"/>
      <c r="E285" s="25">
        <f>'Прайс рабочий'!K274</f>
        <v>337</v>
      </c>
      <c r="F285" s="363">
        <f>'Прайс рабочий'!I274/'Экспорт сом'!$G$18</f>
        <v>57.55258126195028</v>
      </c>
      <c r="G285" s="363">
        <f>E285/G18</f>
        <v>64.435946462715094</v>
      </c>
      <c r="H285" s="773"/>
      <c r="I285" s="31"/>
      <c r="J285" s="31"/>
    </row>
    <row r="286" spans="1:10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25">
        <f>'Прайс рабочий'!K275</f>
        <v>659</v>
      </c>
      <c r="F286" s="363">
        <f>'Прайс рабочий'!I275/'Экспорт сом'!$G$18</f>
        <v>112.4282982791587</v>
      </c>
      <c r="G286" s="363">
        <f>E286/G18</f>
        <v>126.0038240917782</v>
      </c>
      <c r="H286" s="773"/>
      <c r="I286" s="1"/>
      <c r="J286" s="1"/>
    </row>
    <row r="287" spans="1:10" ht="18" customHeight="1">
      <c r="A287" s="773"/>
      <c r="B287" s="773"/>
      <c r="C287" s="32" t="s">
        <v>118</v>
      </c>
      <c r="D287" s="773"/>
      <c r="E287" s="25">
        <f>'Прайс рабочий'!K276</f>
        <v>942</v>
      </c>
      <c r="F287" s="363">
        <f>'Прайс рабочий'!I276/'Экспорт сом'!$G$18</f>
        <v>160.80305927342255</v>
      </c>
      <c r="G287" s="363">
        <f>E287/G18</f>
        <v>180.11472275334606</v>
      </c>
      <c r="H287" s="773"/>
      <c r="I287" s="1"/>
      <c r="J287" s="1"/>
    </row>
    <row r="288" spans="1:10" ht="18" customHeight="1">
      <c r="A288" s="774"/>
      <c r="B288" s="774"/>
      <c r="C288" s="32" t="s">
        <v>94</v>
      </c>
      <c r="D288" s="774"/>
      <c r="E288" s="25">
        <f>'Прайс рабочий'!K277</f>
        <v>1624</v>
      </c>
      <c r="F288" s="363">
        <f>'Прайс рабочий'!I277/'Экспорт сом'!$G$18</f>
        <v>277.24665391969404</v>
      </c>
      <c r="G288" s="363">
        <f>E288/G18</f>
        <v>310.51625239005733</v>
      </c>
      <c r="H288" s="773"/>
      <c r="I288" s="1"/>
      <c r="J288" s="1"/>
    </row>
    <row r="289" spans="1:10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25">
        <f>'Прайс рабочий'!K278</f>
        <v>952</v>
      </c>
      <c r="F289" s="363">
        <f>'Прайс рабочий'!I278/'Экспорт сом'!$G$18</f>
        <v>162.52390057361376</v>
      </c>
      <c r="G289" s="363">
        <f>E289/G18</f>
        <v>182.02676864244739</v>
      </c>
      <c r="H289" s="773"/>
      <c r="I289" s="1"/>
      <c r="J289" s="1"/>
    </row>
    <row r="290" spans="1:10" ht="18" customHeight="1">
      <c r="A290" s="773"/>
      <c r="B290" s="773"/>
      <c r="C290" s="32" t="s">
        <v>118</v>
      </c>
      <c r="D290" s="773"/>
      <c r="E290" s="25">
        <f>'Прайс рабочий'!K279</f>
        <v>1356</v>
      </c>
      <c r="F290" s="363">
        <f>'Прайс рабочий'!I279/'Экспорт сом'!$G$18</f>
        <v>227.91586998087953</v>
      </c>
      <c r="G290" s="363">
        <f>E290/G18</f>
        <v>259.27342256214149</v>
      </c>
      <c r="H290" s="773"/>
      <c r="I290" s="1"/>
      <c r="J290" s="1"/>
    </row>
    <row r="291" spans="1:10" ht="18" customHeight="1">
      <c r="A291" s="774"/>
      <c r="B291" s="774"/>
      <c r="C291" s="32" t="s">
        <v>94</v>
      </c>
      <c r="D291" s="774"/>
      <c r="E291" s="25">
        <f>'Прайс рабочий'!K280</f>
        <v>2632</v>
      </c>
      <c r="F291" s="363">
        <f>'Прайс рабочий'!I280/'Экспорт сом'!$G$18</f>
        <v>449.33078393881448</v>
      </c>
      <c r="G291" s="363">
        <f>E291/G18</f>
        <v>503.25047801147224</v>
      </c>
      <c r="H291" s="773"/>
      <c r="I291" s="1"/>
      <c r="J291" s="1"/>
    </row>
    <row r="292" spans="1:10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25">
        <f>'Прайс рабочий'!K281</f>
        <v>3129</v>
      </c>
      <c r="F292" s="363">
        <f>'Прайс рабочий'!I281/'Экспорт сом'!$G$18</f>
        <v>534.03441682600373</v>
      </c>
      <c r="G292" s="363">
        <f>E292/G18</f>
        <v>598.2791586998087</v>
      </c>
      <c r="H292" s="773"/>
      <c r="I292" s="1"/>
      <c r="J292" s="1"/>
    </row>
    <row r="293" spans="1:10" ht="18" customHeight="1">
      <c r="A293" s="773"/>
      <c r="B293" s="773"/>
      <c r="C293" s="32" t="s">
        <v>118</v>
      </c>
      <c r="D293" s="773"/>
      <c r="E293" s="25">
        <f>'Прайс рабочий'!K282</f>
        <v>3392</v>
      </c>
      <c r="F293" s="363">
        <f>'Прайс рабочий'!I282/'Экспорт сом'!$G$18</f>
        <v>578.96749521988522</v>
      </c>
      <c r="G293" s="363">
        <f>E293/G18</f>
        <v>648.56596558317392</v>
      </c>
      <c r="H293" s="773"/>
      <c r="I293" s="1"/>
      <c r="J293" s="1"/>
    </row>
    <row r="294" spans="1:10" ht="18" customHeight="1">
      <c r="A294" s="774"/>
      <c r="B294" s="774"/>
      <c r="C294" s="32" t="s">
        <v>94</v>
      </c>
      <c r="D294" s="774"/>
      <c r="E294" s="25">
        <f>'Прайс рабочий'!K283</f>
        <v>3920</v>
      </c>
      <c r="F294" s="363">
        <f>'Прайс рабочий'!I283/'Экспорт сом'!$G$18</f>
        <v>669.21606118546845</v>
      </c>
      <c r="G294" s="363">
        <f>E294/G18</f>
        <v>749.5219885277246</v>
      </c>
      <c r="H294" s="773"/>
      <c r="I294" s="1"/>
      <c r="J294" s="1"/>
    </row>
    <row r="295" spans="1:10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25">
        <f>'Прайс рабочий'!K284</f>
        <v>2577</v>
      </c>
      <c r="F295" s="363">
        <f>'Прайс рабочий'!I284/'Экспорт сом'!$G$18</f>
        <v>439.96175908221795</v>
      </c>
      <c r="G295" s="363">
        <f>E295/G18</f>
        <v>492.73422562141485</v>
      </c>
      <c r="H295" s="773"/>
      <c r="I295" s="1"/>
      <c r="J295" s="1"/>
    </row>
    <row r="296" spans="1:10" ht="18" customHeight="1">
      <c r="A296" s="773"/>
      <c r="B296" s="773"/>
      <c r="C296" s="32" t="s">
        <v>118</v>
      </c>
      <c r="D296" s="773"/>
      <c r="E296" s="25">
        <f>'Прайс рабочий'!K285</f>
        <v>2929</v>
      </c>
      <c r="F296" s="363">
        <f>'Прайс рабочий'!I285/'Экспорт сом'!$G$18</f>
        <v>499.99999999999994</v>
      </c>
      <c r="G296" s="363">
        <f>E296/G18</f>
        <v>560.03824091778199</v>
      </c>
      <c r="H296" s="773"/>
      <c r="I296" s="1"/>
      <c r="J296" s="1"/>
    </row>
    <row r="297" spans="1:10" ht="18" customHeight="1">
      <c r="A297" s="774"/>
      <c r="B297" s="774"/>
      <c r="C297" s="32" t="s">
        <v>94</v>
      </c>
      <c r="D297" s="774"/>
      <c r="E297" s="25">
        <f>'Прайс рабочий'!K286</f>
        <v>3469</v>
      </c>
      <c r="F297" s="363">
        <f>'Прайс рабочий'!I286/'Экспорт сом'!$G$18</f>
        <v>615.869980879541</v>
      </c>
      <c r="G297" s="363">
        <f>E297/G18</f>
        <v>663.28871892925429</v>
      </c>
      <c r="H297" s="773"/>
      <c r="I297" s="1"/>
      <c r="J297" s="1"/>
    </row>
    <row r="298" spans="1:10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25">
        <f>'Прайс рабочий'!K287</f>
        <v>445</v>
      </c>
      <c r="F298" s="363">
        <f>'Прайс рабочий'!I287/'Экспорт сом'!$G$18</f>
        <v>75.908221797323137</v>
      </c>
      <c r="G298" s="363">
        <f>E298/G18</f>
        <v>85.086042065009551</v>
      </c>
      <c r="H298" s="773"/>
      <c r="I298" s="1"/>
      <c r="J298" s="1"/>
    </row>
    <row r="299" spans="1:10" ht="18" customHeight="1">
      <c r="A299" s="773"/>
      <c r="B299" s="773"/>
      <c r="C299" s="32" t="s">
        <v>118</v>
      </c>
      <c r="D299" s="773"/>
      <c r="E299" s="25">
        <f>'Прайс рабочий'!K288</f>
        <v>462</v>
      </c>
      <c r="F299" s="363">
        <f>'Прайс рабочий'!I288/'Экспорт сом'!$G$18</f>
        <v>76.864244741873804</v>
      </c>
      <c r="G299" s="363">
        <f>E299/G18</f>
        <v>88.336520076481833</v>
      </c>
      <c r="H299" s="773"/>
      <c r="I299" s="1"/>
      <c r="J299" s="1"/>
    </row>
    <row r="300" spans="1:10" ht="18" customHeight="1">
      <c r="A300" s="774"/>
      <c r="B300" s="774"/>
      <c r="C300" s="32" t="s">
        <v>94</v>
      </c>
      <c r="D300" s="774"/>
      <c r="E300" s="25">
        <f>'Прайс рабочий'!K289</f>
        <v>1121</v>
      </c>
      <c r="F300" s="363">
        <f>'Прайс рабочий'!I289/'Экспорт сом'!$G$18</f>
        <v>191.39579349904398</v>
      </c>
      <c r="G300" s="363">
        <f>E300/G18</f>
        <v>214.34034416826003</v>
      </c>
      <c r="H300" s="774"/>
      <c r="I300" s="1"/>
      <c r="J300" s="1"/>
    </row>
    <row r="301" spans="1:10" ht="28.5" customHeight="1">
      <c r="A301" s="603" t="s">
        <v>193</v>
      </c>
      <c r="B301" s="765"/>
      <c r="C301" s="765"/>
      <c r="D301" s="766"/>
      <c r="E301" s="43"/>
      <c r="F301" s="356"/>
      <c r="G301" s="356"/>
      <c r="H301" s="19"/>
      <c r="I301" s="1"/>
      <c r="J301" s="1"/>
    </row>
    <row r="302" spans="1:10" ht="18" customHeight="1">
      <c r="A302" s="647" t="s">
        <v>100</v>
      </c>
      <c r="B302" s="765"/>
      <c r="C302" s="765"/>
      <c r="D302" s="766"/>
      <c r="E302" s="44"/>
      <c r="F302" s="361"/>
      <c r="G302" s="361"/>
      <c r="H302" s="694"/>
      <c r="I302" s="1"/>
      <c r="J302" s="1"/>
    </row>
    <row r="303" spans="1:10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25">
        <f>'Прайс рабочий'!K292</f>
        <v>120</v>
      </c>
      <c r="F303" s="363">
        <f>'Прайс рабочий'!I292/'Экспорт сом'!$G$18</f>
        <v>20.076481835564053</v>
      </c>
      <c r="G303" s="363">
        <f>E303/G18</f>
        <v>22.94455066921606</v>
      </c>
      <c r="H303" s="773"/>
      <c r="I303" s="1"/>
      <c r="J303" s="1"/>
    </row>
    <row r="304" spans="1:10" ht="18" customHeight="1">
      <c r="A304" s="773"/>
      <c r="B304" s="774"/>
      <c r="C304" s="32" t="s">
        <v>67</v>
      </c>
      <c r="D304" s="773"/>
      <c r="E304" s="25">
        <f>'Прайс рабочий'!K293</f>
        <v>125</v>
      </c>
      <c r="F304" s="363">
        <f>'Прайс рабочий'!I293/'Экспорт сом'!$G$18</f>
        <v>21.032504780114721</v>
      </c>
      <c r="G304" s="363">
        <f>E304/G18</f>
        <v>23.900573613766728</v>
      </c>
      <c r="H304" s="773"/>
      <c r="I304" s="1"/>
      <c r="J304" s="1"/>
    </row>
    <row r="305" spans="1:10" ht="18" customHeight="1">
      <c r="A305" s="773"/>
      <c r="B305" s="794" t="s">
        <v>197</v>
      </c>
      <c r="C305" s="32" t="s">
        <v>71</v>
      </c>
      <c r="D305" s="773"/>
      <c r="E305" s="25">
        <f>'Прайс рабочий'!K294</f>
        <v>101</v>
      </c>
      <c r="F305" s="363">
        <f>'Прайс рабочий'!I294/'Экспорт сом'!$G$18</f>
        <v>15.678776290630974</v>
      </c>
      <c r="G305" s="363">
        <f>E305/G18</f>
        <v>19.311663479923517</v>
      </c>
      <c r="H305" s="773"/>
      <c r="I305" s="1"/>
      <c r="J305" s="1"/>
    </row>
    <row r="306" spans="1:10" ht="18" customHeight="1">
      <c r="A306" s="773"/>
      <c r="B306" s="774"/>
      <c r="C306" s="32" t="s">
        <v>67</v>
      </c>
      <c r="D306" s="773"/>
      <c r="E306" s="25">
        <f>'Прайс рабочий'!K295</f>
        <v>120</v>
      </c>
      <c r="F306" s="363">
        <f>'Прайс рабочий'!I295/'Экспорт сом'!$G$18</f>
        <v>18.929254302103249</v>
      </c>
      <c r="G306" s="363">
        <f>E306/G18</f>
        <v>22.94455066921606</v>
      </c>
      <c r="H306" s="773"/>
      <c r="I306" s="1"/>
      <c r="J306" s="1"/>
    </row>
    <row r="307" spans="1:10" ht="18" customHeight="1">
      <c r="A307" s="773"/>
      <c r="B307" s="794" t="s">
        <v>198</v>
      </c>
      <c r="C307" s="32" t="s">
        <v>71</v>
      </c>
      <c r="D307" s="773"/>
      <c r="E307" s="25">
        <f>'Прайс рабочий'!K296</f>
        <v>150</v>
      </c>
      <c r="F307" s="363">
        <f>'Прайс рабочий'!I296/'Экспорт сом'!$G$18</f>
        <v>23.51816443594646</v>
      </c>
      <c r="G307" s="363">
        <f>E307/G18</f>
        <v>28.680688336520074</v>
      </c>
      <c r="H307" s="773"/>
      <c r="I307" s="1"/>
      <c r="J307" s="1"/>
    </row>
    <row r="308" spans="1:10" ht="18" customHeight="1">
      <c r="A308" s="773"/>
      <c r="B308" s="774"/>
      <c r="C308" s="32" t="s">
        <v>67</v>
      </c>
      <c r="D308" s="773"/>
      <c r="E308" s="25">
        <f>'Прайс рабочий'!K297</f>
        <v>155</v>
      </c>
      <c r="F308" s="363">
        <f>'Прайс рабочий'!I297/'Экспорт сом'!$G$18</f>
        <v>23.900573613766728</v>
      </c>
      <c r="G308" s="363">
        <f>E308/G18</f>
        <v>29.636711281070742</v>
      </c>
      <c r="H308" s="773"/>
      <c r="I308" s="1"/>
      <c r="J308" s="1"/>
    </row>
    <row r="309" spans="1:10" ht="18" customHeight="1">
      <c r="A309" s="773"/>
      <c r="B309" s="794" t="s">
        <v>199</v>
      </c>
      <c r="C309" s="32" t="s">
        <v>71</v>
      </c>
      <c r="D309" s="773"/>
      <c r="E309" s="25">
        <f>'Прайс рабочий'!K298</f>
        <v>153</v>
      </c>
      <c r="F309" s="363">
        <f>'Прайс рабочий'!I298/'Экспорт сом'!$G$18</f>
        <v>24.091778202676863</v>
      </c>
      <c r="G309" s="363">
        <f>E309/G18</f>
        <v>29.254302103250474</v>
      </c>
      <c r="H309" s="773"/>
      <c r="I309" s="1"/>
      <c r="J309" s="1"/>
    </row>
    <row r="310" spans="1:10" ht="18" customHeight="1">
      <c r="A310" s="773"/>
      <c r="B310" s="774"/>
      <c r="C310" s="32" t="s">
        <v>67</v>
      </c>
      <c r="D310" s="773"/>
      <c r="E310" s="25">
        <f>'Прайс рабочий'!K299</f>
        <v>161</v>
      </c>
      <c r="F310" s="363">
        <f>'Прайс рабочий'!I299/'Экспорт сом'!$G$18</f>
        <v>25.812619502868067</v>
      </c>
      <c r="G310" s="363">
        <f>E310/G18</f>
        <v>30.783938814531545</v>
      </c>
      <c r="H310" s="773"/>
      <c r="I310" s="1"/>
      <c r="J310" s="1"/>
    </row>
    <row r="311" spans="1:10" ht="18" customHeight="1">
      <c r="A311" s="773"/>
      <c r="B311" s="794" t="s">
        <v>200</v>
      </c>
      <c r="C311" s="32" t="s">
        <v>71</v>
      </c>
      <c r="D311" s="773"/>
      <c r="E311" s="25">
        <f>'Прайс рабочий'!K300</f>
        <v>153</v>
      </c>
      <c r="F311" s="363">
        <f>'Прайс рабочий'!I300/'Экспорт сом'!$G$18</f>
        <v>24.091778202676863</v>
      </c>
      <c r="G311" s="363">
        <f>E311/G18</f>
        <v>29.254302103250474</v>
      </c>
      <c r="H311" s="773"/>
      <c r="I311" s="1"/>
      <c r="J311" s="1"/>
    </row>
    <row r="312" spans="1:10" ht="18" customHeight="1">
      <c r="A312" s="773"/>
      <c r="B312" s="774"/>
      <c r="C312" s="32" t="s">
        <v>67</v>
      </c>
      <c r="D312" s="773"/>
      <c r="E312" s="25">
        <f>'Прайс рабочий'!K301</f>
        <v>162</v>
      </c>
      <c r="F312" s="363">
        <f>'Прайс рабочий'!I301/'Экспорт сом'!$G$18</f>
        <v>25.047801147227531</v>
      </c>
      <c r="G312" s="363">
        <f>E312/G18</f>
        <v>30.975143403441681</v>
      </c>
      <c r="H312" s="773"/>
      <c r="I312" s="1"/>
      <c r="J312" s="1"/>
    </row>
    <row r="313" spans="1:10" ht="18" customHeight="1">
      <c r="A313" s="773"/>
      <c r="B313" s="794" t="s">
        <v>201</v>
      </c>
      <c r="C313" s="32" t="s">
        <v>71</v>
      </c>
      <c r="D313" s="773"/>
      <c r="E313" s="25">
        <f>'Прайс рабочий'!K302</f>
        <v>217</v>
      </c>
      <c r="F313" s="363">
        <f>'Прайс рабочий'!I302/'Экспорт сом'!$G$18</f>
        <v>34.03441682600382</v>
      </c>
      <c r="G313" s="363">
        <f>E313/G18</f>
        <v>41.491395793499038</v>
      </c>
      <c r="H313" s="773"/>
      <c r="I313" s="1"/>
      <c r="J313" s="1"/>
    </row>
    <row r="314" spans="1:10" ht="18" customHeight="1">
      <c r="A314" s="773"/>
      <c r="B314" s="774"/>
      <c r="C314" s="32" t="s">
        <v>67</v>
      </c>
      <c r="D314" s="773"/>
      <c r="E314" s="25">
        <f>'Прайс рабочий'!K303</f>
        <v>272</v>
      </c>
      <c r="F314" s="363">
        <f>'Прайс рабочий'!I303/'Экспорт сом'!$G$18</f>
        <v>42.829827915869977</v>
      </c>
      <c r="G314" s="363">
        <f>E314/G18</f>
        <v>52.007648183556398</v>
      </c>
      <c r="H314" s="773"/>
      <c r="I314" s="1"/>
      <c r="J314" s="1"/>
    </row>
    <row r="315" spans="1:10" ht="18" customHeight="1">
      <c r="A315" s="773"/>
      <c r="B315" s="794" t="s">
        <v>202</v>
      </c>
      <c r="C315" s="32" t="s">
        <v>71</v>
      </c>
      <c r="D315" s="773"/>
      <c r="E315" s="25">
        <f>'Прайс рабочий'!K304</f>
        <v>361</v>
      </c>
      <c r="F315" s="363">
        <f>'Прайс рабочий'!I304/'Экспорт сом'!$G$18</f>
        <v>45.506692160611848</v>
      </c>
      <c r="G315" s="363">
        <f>E315/G18</f>
        <v>69.024856596558308</v>
      </c>
      <c r="H315" s="773"/>
      <c r="I315" s="1"/>
      <c r="J315" s="1"/>
    </row>
    <row r="316" spans="1:10" ht="18" customHeight="1">
      <c r="A316" s="773"/>
      <c r="B316" s="774"/>
      <c r="C316" s="32" t="s">
        <v>67</v>
      </c>
      <c r="D316" s="773"/>
      <c r="E316" s="25">
        <f>'Прайс рабочий'!K305</f>
        <v>499</v>
      </c>
      <c r="F316" s="363">
        <f>'Прайс рабочий'!I305/'Экспорт сом'!$G$18</f>
        <v>53.154875717017205</v>
      </c>
      <c r="G316" s="363">
        <f>E316/G18</f>
        <v>95.411089866156786</v>
      </c>
      <c r="H316" s="773"/>
      <c r="I316" s="1"/>
      <c r="J316" s="1"/>
    </row>
    <row r="317" spans="1:10" ht="18" customHeight="1">
      <c r="A317" s="773"/>
      <c r="B317" s="794" t="s">
        <v>203</v>
      </c>
      <c r="C317" s="32" t="s">
        <v>71</v>
      </c>
      <c r="D317" s="773"/>
      <c r="E317" s="25">
        <f>'Прайс рабочий'!K306</f>
        <v>263</v>
      </c>
      <c r="F317" s="363">
        <f>'Прайс рабочий'!I306/'Экспорт сом'!$G$18</f>
        <v>41.300191204588906</v>
      </c>
      <c r="G317" s="363">
        <f>E317/G18</f>
        <v>50.286806883365195</v>
      </c>
      <c r="H317" s="773"/>
      <c r="I317" s="1"/>
      <c r="J317" s="1"/>
    </row>
    <row r="318" spans="1:10" ht="18" customHeight="1">
      <c r="A318" s="773"/>
      <c r="B318" s="774"/>
      <c r="C318" s="32" t="s">
        <v>67</v>
      </c>
      <c r="D318" s="773"/>
      <c r="E318" s="25">
        <f>'Прайс рабочий'!K307</f>
        <v>344</v>
      </c>
      <c r="F318" s="363">
        <f>'Прайс рабочий'!I307/'Экспорт сом'!$G$18</f>
        <v>53.919694072657741</v>
      </c>
      <c r="G318" s="363">
        <f>E318/G18</f>
        <v>65.774378585086041</v>
      </c>
      <c r="H318" s="773"/>
      <c r="I318" s="1"/>
      <c r="J318" s="1"/>
    </row>
    <row r="319" spans="1:10" ht="18" customHeight="1">
      <c r="A319" s="773"/>
      <c r="B319" s="794" t="s">
        <v>204</v>
      </c>
      <c r="C319" s="32" t="s">
        <v>71</v>
      </c>
      <c r="D319" s="773"/>
      <c r="E319" s="25">
        <f>'Прайс рабочий'!K308</f>
        <v>245</v>
      </c>
      <c r="F319" s="363">
        <f>'Прайс рабочий'!I308/'Экспорт сом'!$G$18</f>
        <v>38.814531548757166</v>
      </c>
      <c r="G319" s="363">
        <f>E319/G18</f>
        <v>46.845124282982788</v>
      </c>
      <c r="H319" s="773"/>
      <c r="I319" s="1"/>
      <c r="J319" s="1"/>
    </row>
    <row r="320" spans="1:10" ht="18" customHeight="1">
      <c r="A320" s="774"/>
      <c r="B320" s="774"/>
      <c r="C320" s="32" t="s">
        <v>67</v>
      </c>
      <c r="D320" s="774"/>
      <c r="E320" s="25">
        <f>'Прайс рабочий'!K309</f>
        <v>314</v>
      </c>
      <c r="F320" s="363">
        <f>'Прайс рабочий'!I309/'Экспорт сом'!$G$18</f>
        <v>49.139579349904395</v>
      </c>
      <c r="G320" s="363">
        <f>E320/G18</f>
        <v>60.038240917782019</v>
      </c>
      <c r="H320" s="773"/>
      <c r="I320" s="1"/>
      <c r="J320" s="1"/>
    </row>
    <row r="321" spans="1:10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25">
        <f>'Прайс рабочий'!K310</f>
        <v>3851</v>
      </c>
      <c r="F321" s="363">
        <f>'Прайс рабочий'!I310/'Экспорт сом'!$G$18</f>
        <v>621.41491395793491</v>
      </c>
      <c r="G321" s="363">
        <f>E321/G18</f>
        <v>736.32887189292535</v>
      </c>
      <c r="H321" s="773"/>
      <c r="I321" s="1"/>
      <c r="J321" s="1"/>
    </row>
    <row r="322" spans="1:10" ht="18" customHeight="1">
      <c r="A322" s="773"/>
      <c r="B322" s="32" t="s">
        <v>209</v>
      </c>
      <c r="C322" s="32" t="s">
        <v>207</v>
      </c>
      <c r="D322" s="773"/>
      <c r="E322" s="25">
        <f>'Прайс рабочий'!K311</f>
        <v>3926</v>
      </c>
      <c r="F322" s="363">
        <f>'Прайс рабочий'!I311/'Экспорт сом'!$G$18</f>
        <v>643.40344168260037</v>
      </c>
      <c r="G322" s="363">
        <f>E322/G18</f>
        <v>750.66921606118535</v>
      </c>
      <c r="H322" s="773"/>
      <c r="I322" s="5"/>
      <c r="J322" s="5"/>
    </row>
    <row r="323" spans="1:10" ht="18" customHeight="1">
      <c r="A323" s="773"/>
      <c r="B323" s="32" t="s">
        <v>206</v>
      </c>
      <c r="C323" s="32" t="s">
        <v>210</v>
      </c>
      <c r="D323" s="773"/>
      <c r="E323" s="25">
        <f>'Прайс рабочий'!K312</f>
        <v>5250</v>
      </c>
      <c r="F323" s="363">
        <f>'Прайс рабочий'!I312/'Экспорт сом'!$G$18</f>
        <v>1003.8240917782026</v>
      </c>
      <c r="G323" s="363">
        <f>E323/G18</f>
        <v>1003.8240917782026</v>
      </c>
      <c r="H323" s="773"/>
      <c r="I323" s="1"/>
      <c r="J323" s="1"/>
    </row>
    <row r="324" spans="1:10" ht="18" customHeight="1">
      <c r="A324" s="773"/>
      <c r="B324" s="32" t="s">
        <v>209</v>
      </c>
      <c r="C324" s="32" t="s">
        <v>210</v>
      </c>
      <c r="D324" s="773"/>
      <c r="E324" s="25">
        <f>'Прайс рабочий'!K313</f>
        <v>4717</v>
      </c>
      <c r="F324" s="363">
        <f>'Прайс рабочий'!I313/'Экспорт сом'!$G$18</f>
        <v>773.42256214149131</v>
      </c>
      <c r="G324" s="363">
        <f>E324/G18</f>
        <v>901.91204588910125</v>
      </c>
      <c r="H324" s="773"/>
      <c r="I324" s="1"/>
      <c r="J324" s="1"/>
    </row>
    <row r="325" spans="1:10" ht="18" customHeight="1">
      <c r="A325" s="774"/>
      <c r="B325" s="32" t="s">
        <v>206</v>
      </c>
      <c r="C325" s="32" t="s">
        <v>362</v>
      </c>
      <c r="D325" s="774"/>
      <c r="E325" s="25">
        <f>'Прайс рабочий'!K314</f>
        <v>5509</v>
      </c>
      <c r="F325" s="363">
        <f>'Прайс рабочий'!I314/'Экспорт сом'!$G$18</f>
        <v>902.48565965583168</v>
      </c>
      <c r="G325" s="363">
        <f>E325/G18</f>
        <v>1053.3460803059272</v>
      </c>
      <c r="H325" s="773"/>
      <c r="I325" s="1"/>
      <c r="J325" s="1"/>
    </row>
    <row r="326" spans="1:10" ht="18" customHeight="1">
      <c r="A326" s="647" t="s">
        <v>211</v>
      </c>
      <c r="B326" s="765"/>
      <c r="C326" s="765"/>
      <c r="D326" s="766"/>
      <c r="E326" s="44"/>
      <c r="F326" s="361"/>
      <c r="G326" s="361"/>
      <c r="H326" s="773"/>
      <c r="I326" s="1"/>
      <c r="J326" s="1"/>
    </row>
    <row r="327" spans="1:10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25">
        <f>'Прайс рабочий'!K316</f>
        <v>168</v>
      </c>
      <c r="F327" s="363">
        <f>'Прайс рабочий'!I316/'Экспорт сом'!$G$18</f>
        <v>26.386233269598467</v>
      </c>
      <c r="G327" s="363">
        <f>E327/G18</f>
        <v>32.122370936902485</v>
      </c>
      <c r="H327" s="773"/>
      <c r="I327" s="1"/>
      <c r="J327" s="1"/>
    </row>
    <row r="328" spans="1:10" ht="18" customHeight="1">
      <c r="A328" s="773"/>
      <c r="B328" s="774"/>
      <c r="C328" s="32" t="s">
        <v>67</v>
      </c>
      <c r="D328" s="773"/>
      <c r="E328" s="25">
        <f>'Прайс рабочий'!K317</f>
        <v>172</v>
      </c>
      <c r="F328" s="363">
        <f>'Прайс рабочий'!I317/'Экспорт сом'!$G$18</f>
        <v>27.151051625239003</v>
      </c>
      <c r="G328" s="363">
        <f>E328/G18</f>
        <v>32.88718929254302</v>
      </c>
      <c r="H328" s="773"/>
      <c r="I328" s="1"/>
      <c r="J328" s="1"/>
    </row>
    <row r="329" spans="1:10" ht="18" customHeight="1">
      <c r="A329" s="773"/>
      <c r="B329" s="793" t="s">
        <v>197</v>
      </c>
      <c r="C329" s="32" t="s">
        <v>71</v>
      </c>
      <c r="D329" s="773"/>
      <c r="E329" s="25">
        <f>'Прайс рабочий'!K318</f>
        <v>151</v>
      </c>
      <c r="F329" s="363">
        <f>'Прайс рабочий'!I318/'Экспорт сом'!$G$18</f>
        <v>23.709369024856596</v>
      </c>
      <c r="G329" s="363">
        <f>E329/G18</f>
        <v>28.87189292543021</v>
      </c>
      <c r="H329" s="773"/>
      <c r="I329" s="1"/>
      <c r="J329" s="1"/>
    </row>
    <row r="330" spans="1:10" ht="18" customHeight="1">
      <c r="A330" s="773"/>
      <c r="B330" s="774"/>
      <c r="C330" s="32" t="s">
        <v>67</v>
      </c>
      <c r="D330" s="773"/>
      <c r="E330" s="25">
        <f>'Прайс рабочий'!K319</f>
        <v>171</v>
      </c>
      <c r="F330" s="363">
        <f>'Прайс рабочий'!I321/'Экспорт сом'!G18</f>
        <v>32.695984703632881</v>
      </c>
      <c r="G330" s="363">
        <f>E330/G18</f>
        <v>32.695984703632881</v>
      </c>
      <c r="H330" s="773"/>
      <c r="I330" s="1"/>
      <c r="J330" s="1"/>
    </row>
    <row r="331" spans="1:10" ht="18" customHeight="1">
      <c r="A331" s="773"/>
      <c r="B331" s="793" t="s">
        <v>176</v>
      </c>
      <c r="C331" s="32" t="s">
        <v>71</v>
      </c>
      <c r="D331" s="773"/>
      <c r="E331" s="25">
        <f>'Прайс рабочий'!K320</f>
        <v>195</v>
      </c>
      <c r="F331" s="363">
        <f>'Прайс рабочий'!I322/'Экспорт сом'!$G$18</f>
        <v>31.357552581261949</v>
      </c>
      <c r="G331" s="363">
        <f>E331/G18</f>
        <v>37.284894837476095</v>
      </c>
      <c r="H331" s="773"/>
      <c r="I331" s="1"/>
      <c r="J331" s="1"/>
    </row>
    <row r="332" spans="1:10" ht="18" customHeight="1">
      <c r="A332" s="773"/>
      <c r="B332" s="774"/>
      <c r="C332" s="32" t="s">
        <v>67</v>
      </c>
      <c r="D332" s="773"/>
      <c r="E332" s="25">
        <f>'Прайс рабочий'!K321</f>
        <v>209</v>
      </c>
      <c r="F332" s="363">
        <f>'Прайс рабочий'!I323/'Экспорт сом'!$G$18</f>
        <v>32.504780114722749</v>
      </c>
      <c r="G332" s="363">
        <f>E332/G18</f>
        <v>39.961759082217966</v>
      </c>
      <c r="H332" s="773"/>
      <c r="I332" s="1"/>
      <c r="J332" s="1"/>
    </row>
    <row r="333" spans="1:10" ht="18" customHeight="1">
      <c r="A333" s="773"/>
      <c r="B333" s="793" t="s">
        <v>198</v>
      </c>
      <c r="C333" s="32" t="s">
        <v>71</v>
      </c>
      <c r="D333" s="773"/>
      <c r="E333" s="25">
        <f>'Прайс рабочий'!K322</f>
        <v>200</v>
      </c>
      <c r="F333" s="363">
        <f>'Прайс рабочий'!I324/'Экспорт сом'!$G$18</f>
        <v>26.768642447418735</v>
      </c>
      <c r="G333" s="363">
        <f>E333/G18</f>
        <v>38.240917782026763</v>
      </c>
      <c r="H333" s="773"/>
      <c r="I333" s="1"/>
      <c r="J333" s="1"/>
    </row>
    <row r="334" spans="1:10" ht="18" customHeight="1">
      <c r="A334" s="773"/>
      <c r="B334" s="774"/>
      <c r="C334" s="32" t="s">
        <v>67</v>
      </c>
      <c r="D334" s="773"/>
      <c r="E334" s="25">
        <f>'Прайс рабочий'!K323</f>
        <v>209</v>
      </c>
      <c r="F334" s="363">
        <f>'Прайс рабочий'!I325/'Экспорт сом'!$G$18</f>
        <v>27.342256214149138</v>
      </c>
      <c r="G334" s="363">
        <f>E334/G18</f>
        <v>39.961759082217966</v>
      </c>
      <c r="H334" s="773"/>
      <c r="I334" s="1"/>
      <c r="J334" s="1"/>
    </row>
    <row r="335" spans="1:10" ht="18" customHeight="1">
      <c r="A335" s="773"/>
      <c r="B335" s="793" t="s">
        <v>200</v>
      </c>
      <c r="C335" s="32" t="s">
        <v>71</v>
      </c>
      <c r="D335" s="773"/>
      <c r="E335" s="25">
        <f>'Прайс рабочий'!K326</f>
        <v>203</v>
      </c>
      <c r="F335" s="363">
        <f>'Прайс рабочий'!I326/'Экспорт сом'!$G$18</f>
        <v>31.931166347992349</v>
      </c>
      <c r="G335" s="363">
        <f>E335/G18</f>
        <v>38.814531548757166</v>
      </c>
      <c r="H335" s="773"/>
      <c r="I335" s="1"/>
      <c r="J335" s="1"/>
    </row>
    <row r="336" spans="1:10" ht="18" customHeight="1">
      <c r="A336" s="773"/>
      <c r="B336" s="774"/>
      <c r="C336" s="32" t="s">
        <v>67</v>
      </c>
      <c r="D336" s="773"/>
      <c r="E336" s="25">
        <f>'Прайс рабочий'!K327</f>
        <v>206</v>
      </c>
      <c r="F336" s="363">
        <f>'Прайс рабочий'!I327/'Экспорт сом'!$G$18</f>
        <v>32.504780114722749</v>
      </c>
      <c r="G336" s="363">
        <f>E336/G18</f>
        <v>39.38814531548757</v>
      </c>
      <c r="H336" s="773"/>
      <c r="I336" s="1"/>
      <c r="J336" s="1"/>
    </row>
    <row r="337" spans="1:10" ht="18" customHeight="1">
      <c r="A337" s="773"/>
      <c r="B337" s="793" t="s">
        <v>201</v>
      </c>
      <c r="C337" s="32" t="s">
        <v>71</v>
      </c>
      <c r="D337" s="773"/>
      <c r="E337" s="25">
        <f>'Прайс рабочий'!K328</f>
        <v>305</v>
      </c>
      <c r="F337" s="363">
        <f>'Прайс рабочий'!I328/'Экспорт сом'!$G$18</f>
        <v>47.992351816443588</v>
      </c>
      <c r="G337" s="363">
        <f>E337/G18</f>
        <v>58.317399617590816</v>
      </c>
      <c r="H337" s="773"/>
      <c r="I337" s="1"/>
      <c r="J337" s="1"/>
    </row>
    <row r="338" spans="1:10" ht="18" customHeight="1">
      <c r="A338" s="773"/>
      <c r="B338" s="774"/>
      <c r="C338" s="32" t="s">
        <v>67</v>
      </c>
      <c r="D338" s="773"/>
      <c r="E338" s="25">
        <f>'Прайс рабочий'!K329</f>
        <v>330</v>
      </c>
      <c r="F338" s="363">
        <f>'Прайс рабочий'!I329/'Экспорт сом'!$G$18</f>
        <v>51.816443594646266</v>
      </c>
      <c r="G338" s="363">
        <f>E338/G18</f>
        <v>63.097514340344162</v>
      </c>
      <c r="H338" s="773"/>
      <c r="I338" s="1"/>
      <c r="J338" s="1"/>
    </row>
    <row r="339" spans="1:10" ht="18" customHeight="1">
      <c r="A339" s="773"/>
      <c r="B339" s="793" t="s">
        <v>202</v>
      </c>
      <c r="C339" s="32" t="s">
        <v>71</v>
      </c>
      <c r="D339" s="773"/>
      <c r="E339" s="25">
        <f>'Прайс рабочий'!K330</f>
        <v>361</v>
      </c>
      <c r="F339" s="363">
        <f>'Прайс рабочий'!I330/'Экспорт сом'!$G$18</f>
        <v>52.963671128107073</v>
      </c>
      <c r="G339" s="363">
        <f>E339/G18</f>
        <v>69.024856596558308</v>
      </c>
      <c r="H339" s="773"/>
      <c r="I339" s="1"/>
      <c r="J339" s="1"/>
    </row>
    <row r="340" spans="1:10" ht="18" customHeight="1">
      <c r="A340" s="773"/>
      <c r="B340" s="774"/>
      <c r="C340" s="32" t="s">
        <v>67</v>
      </c>
      <c r="D340" s="773"/>
      <c r="E340" s="25">
        <f>'Прайс рабочий'!K331</f>
        <v>495</v>
      </c>
      <c r="F340" s="363">
        <f>'Прайс рабочий'!I331/'Экспорт сом'!$G$18</f>
        <v>61.567877629063091</v>
      </c>
      <c r="G340" s="363">
        <f>E340/G18</f>
        <v>94.646271510516243</v>
      </c>
      <c r="H340" s="773"/>
      <c r="I340" s="1"/>
      <c r="J340" s="1"/>
    </row>
    <row r="341" spans="1:10" ht="18" customHeight="1">
      <c r="A341" s="773"/>
      <c r="B341" s="793" t="s">
        <v>203</v>
      </c>
      <c r="C341" s="32" t="s">
        <v>71</v>
      </c>
      <c r="D341" s="773"/>
      <c r="E341" s="25">
        <f>'Прайс рабочий'!K332</f>
        <v>361</v>
      </c>
      <c r="F341" s="363">
        <f>'Прайс рабочий'!I332/'Экспорт сом'!$G$18</f>
        <v>56.596558317399612</v>
      </c>
      <c r="G341" s="363">
        <f>E341/G18</f>
        <v>69.024856596558308</v>
      </c>
      <c r="H341" s="773"/>
      <c r="I341" s="1"/>
      <c r="J341" s="1"/>
    </row>
    <row r="342" spans="1:10" ht="18" customHeight="1">
      <c r="A342" s="773"/>
      <c r="B342" s="774"/>
      <c r="C342" s="32" t="s">
        <v>67</v>
      </c>
      <c r="D342" s="773"/>
      <c r="E342" s="25">
        <f>'Прайс рабочий'!K333</f>
        <v>400</v>
      </c>
      <c r="F342" s="363">
        <f>'Прайс рабочий'!I333/'Экспорт сом'!$G$18</f>
        <v>62.90630975143403</v>
      </c>
      <c r="G342" s="363">
        <f>E342/G18</f>
        <v>76.481835564053526</v>
      </c>
      <c r="H342" s="773"/>
      <c r="I342" s="1"/>
      <c r="J342" s="1"/>
    </row>
    <row r="343" spans="1:10" ht="18" customHeight="1">
      <c r="A343" s="773"/>
      <c r="B343" s="793" t="s">
        <v>204</v>
      </c>
      <c r="C343" s="32" t="s">
        <v>71</v>
      </c>
      <c r="D343" s="773"/>
      <c r="E343" s="25">
        <f>'Прайс рабочий'!K334</f>
        <v>342</v>
      </c>
      <c r="F343" s="363">
        <f>'Прайс рабочий'!I334/'Экспорт сом'!$G$18</f>
        <v>53.728489483747609</v>
      </c>
      <c r="G343" s="363">
        <f>E343/G18</f>
        <v>65.391969407265762</v>
      </c>
      <c r="H343" s="773"/>
      <c r="I343" s="1"/>
      <c r="J343" s="1"/>
    </row>
    <row r="344" spans="1:10" ht="18" customHeight="1">
      <c r="A344" s="774"/>
      <c r="B344" s="774"/>
      <c r="C344" s="32" t="s">
        <v>67</v>
      </c>
      <c r="D344" s="774"/>
      <c r="E344" s="25">
        <f>'Прайс рабочий'!K335</f>
        <v>371</v>
      </c>
      <c r="F344" s="363">
        <f>'Прайс рабочий'!I335/'Экспорт сом'!$G$18</f>
        <v>58.126195028680684</v>
      </c>
      <c r="G344" s="363">
        <f>E344/G18</f>
        <v>70.936902485659644</v>
      </c>
      <c r="H344" s="774"/>
      <c r="I344" s="1"/>
      <c r="J344" s="1"/>
    </row>
    <row r="345" spans="1:10" ht="28.5" customHeight="1">
      <c r="A345" s="603" t="s">
        <v>214</v>
      </c>
      <c r="B345" s="765"/>
      <c r="C345" s="765"/>
      <c r="D345" s="766"/>
      <c r="E345" s="43"/>
      <c r="F345" s="356"/>
      <c r="G345" s="356"/>
      <c r="H345" s="19"/>
      <c r="I345" s="1"/>
      <c r="J345" s="1"/>
    </row>
    <row r="346" spans="1:10" ht="18" customHeight="1">
      <c r="A346" s="647" t="s">
        <v>215</v>
      </c>
      <c r="B346" s="765"/>
      <c r="C346" s="765"/>
      <c r="D346" s="766"/>
      <c r="E346" s="44"/>
      <c r="F346" s="361"/>
      <c r="G346" s="361"/>
      <c r="H346" s="694"/>
      <c r="I346" s="1"/>
      <c r="J346" s="1"/>
    </row>
    <row r="347" spans="1:10" ht="18" customHeight="1">
      <c r="A347" s="676" t="s">
        <v>216</v>
      </c>
      <c r="B347" s="32" t="s">
        <v>217</v>
      </c>
      <c r="C347" s="45"/>
      <c r="D347" s="602" t="s">
        <v>218</v>
      </c>
      <c r="E347" s="112">
        <f>'Прайс рабочий'!K338</f>
        <v>259</v>
      </c>
      <c r="F347" s="363">
        <f>'Прайс рабочий'!I338/'Экспорт сом'!$G$18</f>
        <v>40.53537284894837</v>
      </c>
      <c r="G347" s="365">
        <f>E347/G18</f>
        <v>49.521988527724659</v>
      </c>
      <c r="H347" s="773"/>
      <c r="I347" s="1"/>
      <c r="J347" s="1"/>
    </row>
    <row r="348" spans="1:10" ht="18" customHeight="1">
      <c r="A348" s="773"/>
      <c r="B348" s="32" t="s">
        <v>219</v>
      </c>
      <c r="C348" s="23"/>
      <c r="D348" s="773"/>
      <c r="E348" s="112">
        <f>'Прайс рабочий'!K339</f>
        <v>531</v>
      </c>
      <c r="F348" s="363">
        <f>'Прайс рабочий'!I339/'Экспорт сом'!$G$18</f>
        <v>42.829827915869977</v>
      </c>
      <c r="G348" s="365">
        <f>E348/G18</f>
        <v>101.52963671128106</v>
      </c>
      <c r="H348" s="773"/>
      <c r="I348" s="1"/>
      <c r="J348" s="1"/>
    </row>
    <row r="349" spans="1:10" ht="18" customHeight="1">
      <c r="A349" s="774"/>
      <c r="B349" s="32" t="s">
        <v>220</v>
      </c>
      <c r="C349" s="23"/>
      <c r="D349" s="774"/>
      <c r="E349" s="112">
        <f>'Прайс рабочий'!K340</f>
        <v>531</v>
      </c>
      <c r="F349" s="363">
        <f>'Прайс рабочий'!I340/'Экспорт сом'!$G$18</f>
        <v>57.170172084130016</v>
      </c>
      <c r="G349" s="365">
        <f>E349/G18</f>
        <v>101.52963671128106</v>
      </c>
      <c r="H349" s="773"/>
      <c r="I349" s="1"/>
      <c r="J349" s="1"/>
    </row>
    <row r="350" spans="1:10" ht="18" customHeight="1">
      <c r="A350" s="29" t="s">
        <v>221</v>
      </c>
      <c r="B350" s="30"/>
      <c r="C350" s="30"/>
      <c r="D350" s="29"/>
      <c r="E350" s="113"/>
      <c r="F350" s="363">
        <f>'Прайс рабочий'!I341/'Экспорт сом'!$G$18</f>
        <v>0</v>
      </c>
      <c r="G350" s="366"/>
      <c r="H350" s="773"/>
      <c r="I350" s="1"/>
      <c r="J350" s="1"/>
    </row>
    <row r="351" spans="1:10" ht="18" customHeight="1">
      <c r="A351" s="676" t="s">
        <v>216</v>
      </c>
      <c r="B351" s="32" t="s">
        <v>217</v>
      </c>
      <c r="C351" s="45"/>
      <c r="D351" s="602" t="s">
        <v>218</v>
      </c>
      <c r="E351" s="112">
        <f>'Прайс рабочий'!K342</f>
        <v>266</v>
      </c>
      <c r="F351" s="363">
        <f>'Прайс рабочий'!I342/'Экспорт сом'!$G$18</f>
        <v>41.682600382409177</v>
      </c>
      <c r="G351" s="365">
        <f>E351/G18</f>
        <v>50.860420650095598</v>
      </c>
      <c r="H351" s="773"/>
      <c r="I351" s="1"/>
      <c r="J351" s="1"/>
    </row>
    <row r="352" spans="1:10" ht="18" customHeight="1">
      <c r="A352" s="773"/>
      <c r="B352" s="32" t="s">
        <v>219</v>
      </c>
      <c r="C352" s="23"/>
      <c r="D352" s="773"/>
      <c r="E352" s="112">
        <f>'Прайс рабочий'!K343</f>
        <v>531</v>
      </c>
      <c r="F352" s="363">
        <f>'Прайс рабочий'!I343/'Экспорт сом'!$G$18</f>
        <v>44.359464627151048</v>
      </c>
      <c r="G352" s="365">
        <f>E352/G18</f>
        <v>101.52963671128106</v>
      </c>
      <c r="H352" s="773"/>
      <c r="I352" s="1"/>
      <c r="J352" s="1"/>
    </row>
    <row r="353" spans="1:10" ht="18" customHeight="1">
      <c r="A353" s="774"/>
      <c r="B353" s="32" t="s">
        <v>220</v>
      </c>
      <c r="C353" s="23"/>
      <c r="D353" s="774"/>
      <c r="E353" s="112">
        <f>'Прайс рабочий'!K344</f>
        <v>531</v>
      </c>
      <c r="F353" s="363">
        <f>'Прайс рабочий'!I344/'Экспорт сом'!$G$18</f>
        <v>58.317399617590816</v>
      </c>
      <c r="G353" s="365">
        <f>E353/G18</f>
        <v>101.52963671128106</v>
      </c>
      <c r="H353" s="774"/>
      <c r="I353" s="1"/>
      <c r="J353" s="1"/>
    </row>
    <row r="354" spans="1:10" ht="28.5" customHeight="1">
      <c r="A354" s="603" t="s">
        <v>223</v>
      </c>
      <c r="B354" s="765"/>
      <c r="C354" s="765"/>
      <c r="D354" s="766"/>
      <c r="E354" s="43"/>
      <c r="F354" s="356"/>
      <c r="G354" s="356"/>
      <c r="H354" s="19"/>
      <c r="I354" s="1"/>
      <c r="J354" s="1"/>
    </row>
    <row r="355" spans="1:10" ht="18" customHeight="1">
      <c r="A355" s="740" t="s">
        <v>100</v>
      </c>
      <c r="B355" s="765"/>
      <c r="C355" s="765"/>
      <c r="D355" s="766"/>
      <c r="E355" s="44"/>
      <c r="F355" s="361"/>
      <c r="G355" s="361"/>
      <c r="H355" s="694"/>
      <c r="I355" s="51"/>
      <c r="J355" s="51"/>
    </row>
    <row r="356" spans="1:10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25">
        <f>'Прайс рабочий'!K347</f>
        <v>23</v>
      </c>
      <c r="F356" s="363">
        <f>'Прайс рабочий'!I347/'Экспорт сом'!$G$18</f>
        <v>3.6328871892925427</v>
      </c>
      <c r="G356" s="363">
        <f>E356/G18</f>
        <v>4.3977055449330784</v>
      </c>
      <c r="H356" s="773"/>
      <c r="I356" s="1"/>
      <c r="J356" s="1"/>
    </row>
    <row r="357" spans="1:10" ht="18" customHeight="1">
      <c r="A357" s="773"/>
      <c r="B357" s="774"/>
      <c r="C357" s="32" t="s">
        <v>67</v>
      </c>
      <c r="D357" s="773"/>
      <c r="E357" s="25">
        <f>'Прайс рабочий'!K348</f>
        <v>26</v>
      </c>
      <c r="F357" s="363">
        <f>'Прайс рабочий'!I348/'Экспорт сом'!$G$18</f>
        <v>4.2065009560229445</v>
      </c>
      <c r="G357" s="363">
        <f>E357/G18</f>
        <v>4.9713193116634793</v>
      </c>
      <c r="H357" s="773"/>
      <c r="I357" s="1"/>
      <c r="J357" s="1"/>
    </row>
    <row r="358" spans="1:10" ht="18" customHeight="1">
      <c r="A358" s="773"/>
      <c r="B358" s="793" t="s">
        <v>226</v>
      </c>
      <c r="C358" s="32" t="s">
        <v>66</v>
      </c>
      <c r="D358" s="773"/>
      <c r="E358" s="25">
        <f>'Прайс рабочий'!K349</f>
        <v>41</v>
      </c>
      <c r="F358" s="363">
        <f>'Прайс рабочий'!I349/'Экспорт сом'!$G$18</f>
        <v>6.6921606118546837</v>
      </c>
      <c r="G358" s="363">
        <f>E358/G18</f>
        <v>7.8393881453154872</v>
      </c>
      <c r="H358" s="773"/>
      <c r="I358" s="1"/>
      <c r="J358" s="1"/>
    </row>
    <row r="359" spans="1:10" ht="18" customHeight="1">
      <c r="A359" s="773"/>
      <c r="B359" s="774"/>
      <c r="C359" s="32" t="s">
        <v>67</v>
      </c>
      <c r="D359" s="773"/>
      <c r="E359" s="25">
        <f>'Прайс рабочий'!K350</f>
        <v>42</v>
      </c>
      <c r="F359" s="363">
        <f>'Прайс рабочий'!I350/'Экспорт сом'!$G$18</f>
        <v>6.8833652007648176</v>
      </c>
      <c r="G359" s="363">
        <f>E359/G18</f>
        <v>8.0305927342256211</v>
      </c>
      <c r="H359" s="773"/>
      <c r="I359" s="1"/>
      <c r="J359" s="1"/>
    </row>
    <row r="360" spans="1:10" ht="18" customHeight="1">
      <c r="A360" s="773"/>
      <c r="B360" s="793" t="s">
        <v>227</v>
      </c>
      <c r="C360" s="32" t="s">
        <v>66</v>
      </c>
      <c r="D360" s="773"/>
      <c r="E360" s="25">
        <f>'Прайс рабочий'!K351</f>
        <v>54</v>
      </c>
      <c r="F360" s="363">
        <f>'Прайс рабочий'!I351/'Экспорт сом'!$G$18</f>
        <v>8.9866156787762907</v>
      </c>
      <c r="G360" s="363">
        <f>E360/G18</f>
        <v>10.325047801147226</v>
      </c>
      <c r="H360" s="773"/>
      <c r="I360" s="1"/>
      <c r="J360" s="1"/>
    </row>
    <row r="361" spans="1:10" ht="18" customHeight="1">
      <c r="A361" s="773"/>
      <c r="B361" s="774"/>
      <c r="C361" s="32" t="s">
        <v>67</v>
      </c>
      <c r="D361" s="773"/>
      <c r="E361" s="25">
        <f>'Прайс рабочий'!K352</f>
        <v>57</v>
      </c>
      <c r="F361" s="363">
        <f>'Прайс рабочий'!I352/'Экспорт сом'!$G$18</f>
        <v>9.5602294455066907</v>
      </c>
      <c r="G361" s="363">
        <f>E361/G18</f>
        <v>10.898661567877628</v>
      </c>
      <c r="H361" s="773"/>
      <c r="I361" s="1"/>
      <c r="J361" s="1"/>
    </row>
    <row r="362" spans="1:10" ht="18" customHeight="1">
      <c r="A362" s="773"/>
      <c r="B362" s="793" t="s">
        <v>228</v>
      </c>
      <c r="C362" s="32" t="s">
        <v>66</v>
      </c>
      <c r="D362" s="773"/>
      <c r="E362" s="25">
        <f>'Прайс рабочий'!K353</f>
        <v>49</v>
      </c>
      <c r="F362" s="363">
        <f>'Прайс рабочий'!I353/'Экспорт сом'!$G$18</f>
        <v>8.9866156787762907</v>
      </c>
      <c r="G362" s="363">
        <f>E362/G18</f>
        <v>9.3690248565965568</v>
      </c>
      <c r="H362" s="773"/>
      <c r="I362" s="1"/>
      <c r="J362" s="1"/>
    </row>
    <row r="363" spans="1:10" ht="18" customHeight="1">
      <c r="A363" s="773"/>
      <c r="B363" s="774"/>
      <c r="C363" s="32" t="s">
        <v>67</v>
      </c>
      <c r="D363" s="773"/>
      <c r="E363" s="25">
        <f>'Прайс рабочий'!K354</f>
        <v>54</v>
      </c>
      <c r="F363" s="363">
        <f>'Прайс рабочий'!I354/'Экспорт сом'!$G$18</f>
        <v>9.5602294455066907</v>
      </c>
      <c r="G363" s="363">
        <f>E363/G18</f>
        <v>10.325047801147226</v>
      </c>
      <c r="H363" s="773"/>
      <c r="I363" s="1"/>
      <c r="J363" s="1"/>
    </row>
    <row r="364" spans="1:10" ht="18" customHeight="1">
      <c r="A364" s="773"/>
      <c r="B364" s="793" t="s">
        <v>229</v>
      </c>
      <c r="C364" s="32" t="s">
        <v>66</v>
      </c>
      <c r="D364" s="773"/>
      <c r="E364" s="25">
        <f>'Прайс рабочий'!K355</f>
        <v>59</v>
      </c>
      <c r="F364" s="363">
        <f>'Прайс рабочий'!I355/'Экспорт сом'!$G$18</f>
        <v>9.3690248565965568</v>
      </c>
      <c r="G364" s="363">
        <f>E364/G18</f>
        <v>11.281070745697896</v>
      </c>
      <c r="H364" s="773"/>
      <c r="I364" s="1"/>
      <c r="J364" s="1"/>
    </row>
    <row r="365" spans="1:10" ht="18" customHeight="1">
      <c r="A365" s="774"/>
      <c r="B365" s="774"/>
      <c r="C365" s="32" t="s">
        <v>67</v>
      </c>
      <c r="D365" s="774"/>
      <c r="E365" s="25">
        <f>'Прайс рабочий'!K356</f>
        <v>60</v>
      </c>
      <c r="F365" s="363">
        <f>'Прайс рабочий'!I356/'Экспорт сом'!$G$18</f>
        <v>9.9426386233269586</v>
      </c>
      <c r="G365" s="363">
        <f>E365/G18</f>
        <v>11.47227533460803</v>
      </c>
      <c r="H365" s="773"/>
      <c r="I365" s="1"/>
      <c r="J365" s="1"/>
    </row>
    <row r="366" spans="1:10" ht="18" customHeight="1">
      <c r="A366" s="647" t="s">
        <v>104</v>
      </c>
      <c r="B366" s="765"/>
      <c r="C366" s="765"/>
      <c r="D366" s="766"/>
      <c r="E366" s="25"/>
      <c r="F366" s="363"/>
      <c r="G366" s="363"/>
      <c r="H366" s="773"/>
      <c r="I366" s="1"/>
      <c r="J366" s="1"/>
    </row>
    <row r="367" spans="1:10" ht="18" customHeight="1">
      <c r="A367" s="677" t="s">
        <v>223</v>
      </c>
      <c r="B367" s="793" t="s">
        <v>230</v>
      </c>
      <c r="C367" s="32" t="s">
        <v>71</v>
      </c>
      <c r="D367" s="602"/>
      <c r="E367" s="25">
        <f>'Прайс рабочий'!K358</f>
        <v>105</v>
      </c>
      <c r="F367" s="363">
        <f>'Прайс рабочий'!I358/'Экспорт сом'!$G$18</f>
        <v>18.164435946462714</v>
      </c>
      <c r="G367" s="363">
        <f>E367/G18</f>
        <v>20.076481835564053</v>
      </c>
      <c r="H367" s="773"/>
      <c r="I367" s="1"/>
      <c r="J367" s="1"/>
    </row>
    <row r="368" spans="1:10" ht="18" customHeight="1">
      <c r="A368" s="773"/>
      <c r="B368" s="774"/>
      <c r="C368" s="32" t="s">
        <v>67</v>
      </c>
      <c r="D368" s="773"/>
      <c r="E368" s="25">
        <f>'Прайс рабочий'!K359</f>
        <v>107</v>
      </c>
      <c r="F368" s="363">
        <f>'Прайс рабочий'!I359/'Экспорт сом'!$G$18</f>
        <v>18.738049713193114</v>
      </c>
      <c r="G368" s="363">
        <f>E368/G18</f>
        <v>20.458891013384321</v>
      </c>
      <c r="H368" s="773"/>
      <c r="I368" s="1"/>
      <c r="J368" s="1"/>
    </row>
    <row r="369" spans="1:10" ht="18" customHeight="1">
      <c r="A369" s="773"/>
      <c r="B369" s="793" t="s">
        <v>231</v>
      </c>
      <c r="C369" s="32" t="s">
        <v>71</v>
      </c>
      <c r="D369" s="773"/>
      <c r="E369" s="25">
        <f>'Прайс рабочий'!K360</f>
        <v>120</v>
      </c>
      <c r="F369" s="363">
        <f>'Прайс рабочий'!I360/'Экспорт сом'!$G$18</f>
        <v>20.650095602294453</v>
      </c>
      <c r="G369" s="363">
        <f>E369/G18</f>
        <v>22.94455066921606</v>
      </c>
      <c r="H369" s="773"/>
      <c r="I369" s="1"/>
      <c r="J369" s="1"/>
    </row>
    <row r="370" spans="1:10" ht="18" customHeight="1">
      <c r="A370" s="773"/>
      <c r="B370" s="774"/>
      <c r="C370" s="32" t="s">
        <v>67</v>
      </c>
      <c r="D370" s="773"/>
      <c r="E370" s="25">
        <f>'Прайс рабочий'!K361</f>
        <v>125</v>
      </c>
      <c r="F370" s="363">
        <f>'Прайс рабочий'!I361/'Экспорт сом'!$G$18</f>
        <v>21.223709369024856</v>
      </c>
      <c r="G370" s="363">
        <f>E370/G18</f>
        <v>23.900573613766728</v>
      </c>
      <c r="H370" s="773"/>
      <c r="I370" s="1"/>
      <c r="J370" s="1"/>
    </row>
    <row r="371" spans="1:10" ht="18" customHeight="1">
      <c r="A371" s="773"/>
      <c r="B371" s="793" t="s">
        <v>228</v>
      </c>
      <c r="C371" s="32" t="s">
        <v>71</v>
      </c>
      <c r="D371" s="773"/>
      <c r="E371" s="25">
        <f>'Прайс рабочий'!K362</f>
        <v>110</v>
      </c>
      <c r="F371" s="363">
        <f>'Прайс рабочий'!I362/'Экспорт сом'!$G$18</f>
        <v>17.590822179732314</v>
      </c>
      <c r="G371" s="363">
        <f>E371/G18</f>
        <v>21.032504780114721</v>
      </c>
      <c r="H371" s="773"/>
      <c r="I371" s="1"/>
      <c r="J371" s="1"/>
    </row>
    <row r="372" spans="1:10" ht="18" customHeight="1">
      <c r="A372" s="773"/>
      <c r="B372" s="774"/>
      <c r="C372" s="32" t="s">
        <v>67</v>
      </c>
      <c r="D372" s="773"/>
      <c r="E372" s="25">
        <f>'Прайс рабочий'!K363</f>
        <v>115</v>
      </c>
      <c r="F372" s="363">
        <f>'Прайс рабочий'!I363/'Экспорт сом'!$G$18</f>
        <v>19.120458891013381</v>
      </c>
      <c r="G372" s="363">
        <f>E372/G18</f>
        <v>21.988527724665389</v>
      </c>
      <c r="H372" s="773"/>
      <c r="I372" s="1"/>
      <c r="J372" s="1"/>
    </row>
    <row r="373" spans="1:10" ht="18" customHeight="1">
      <c r="A373" s="774"/>
      <c r="B373" s="52" t="s">
        <v>229</v>
      </c>
      <c r="C373" s="32" t="s">
        <v>67</v>
      </c>
      <c r="D373" s="774"/>
      <c r="E373" s="25">
        <f>'Прайс рабочий'!K364</f>
        <v>244</v>
      </c>
      <c r="F373" s="363">
        <f>'Прайс рабочий'!I364/'Экспорт сом'!$G$18</f>
        <v>24.282982791586996</v>
      </c>
      <c r="G373" s="363">
        <f>E373/G18</f>
        <v>46.653919694072655</v>
      </c>
      <c r="H373" s="774"/>
      <c r="I373" s="1"/>
      <c r="J373" s="1"/>
    </row>
    <row r="374" spans="1:10" ht="28.5" customHeight="1">
      <c r="A374" s="603" t="s">
        <v>232</v>
      </c>
      <c r="B374" s="765"/>
      <c r="C374" s="766"/>
      <c r="D374" s="19"/>
      <c r="E374" s="43"/>
      <c r="F374" s="356"/>
      <c r="G374" s="356"/>
      <c r="H374" s="19"/>
      <c r="I374" s="1"/>
      <c r="J374" s="1"/>
    </row>
    <row r="375" spans="1:10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876">
        <f>'Прайс рабочий'!K366</f>
        <v>730</v>
      </c>
      <c r="F375" s="881">
        <f>'Прайс рабочий'!I366/'Экспорт сом'!$G$18</f>
        <v>112.81070745697896</v>
      </c>
      <c r="G375" s="881">
        <f>E375/G18</f>
        <v>139.5793499043977</v>
      </c>
      <c r="H375" s="695"/>
      <c r="I375" s="18"/>
      <c r="J375" s="18"/>
    </row>
    <row r="376" spans="1:10" ht="18" customHeight="1">
      <c r="A376" s="773"/>
      <c r="B376" s="32" t="s">
        <v>39</v>
      </c>
      <c r="C376" s="773"/>
      <c r="D376" s="773"/>
      <c r="E376" s="773"/>
      <c r="F376" s="884"/>
      <c r="G376" s="882"/>
      <c r="H376" s="773"/>
      <c r="I376" s="18"/>
      <c r="J376" s="18"/>
    </row>
    <row r="377" spans="1:10" ht="18" customHeight="1">
      <c r="A377" s="773"/>
      <c r="B377" s="32" t="s">
        <v>235</v>
      </c>
      <c r="C377" s="773"/>
      <c r="D377" s="773"/>
      <c r="E377" s="773"/>
      <c r="F377" s="884"/>
      <c r="G377" s="882"/>
      <c r="H377" s="773"/>
      <c r="I377" s="18"/>
      <c r="J377" s="18"/>
    </row>
    <row r="378" spans="1:10" ht="18" customHeight="1">
      <c r="A378" s="774"/>
      <c r="B378" s="32" t="s">
        <v>236</v>
      </c>
      <c r="C378" s="774"/>
      <c r="D378" s="774"/>
      <c r="E378" s="774"/>
      <c r="F378" s="885"/>
      <c r="G378" s="883"/>
      <c r="H378" s="773"/>
      <c r="I378" s="18"/>
      <c r="J378" s="18"/>
    </row>
    <row r="379" spans="1:10" ht="18" customHeight="1">
      <c r="A379" s="676" t="s">
        <v>237</v>
      </c>
      <c r="B379" s="32" t="s">
        <v>38</v>
      </c>
      <c r="C379" s="784" t="s">
        <v>93</v>
      </c>
      <c r="D379" s="602"/>
      <c r="E379" s="876">
        <f>'Прайс рабочий'!K370</f>
        <v>916</v>
      </c>
      <c r="F379" s="881">
        <f>'Прайс рабочий'!I370/'Экспорт сом'!$G$18</f>
        <v>145.31548757170171</v>
      </c>
      <c r="G379" s="881">
        <f>E379/G18</f>
        <v>175.14340344168258</v>
      </c>
      <c r="H379" s="773"/>
      <c r="I379" s="18"/>
      <c r="J379" s="18"/>
    </row>
    <row r="380" spans="1:10" ht="18" customHeight="1">
      <c r="A380" s="774"/>
      <c r="B380" s="32" t="s">
        <v>39</v>
      </c>
      <c r="C380" s="774"/>
      <c r="D380" s="773"/>
      <c r="E380" s="774"/>
      <c r="F380" s="885"/>
      <c r="G380" s="883"/>
      <c r="H380" s="773"/>
      <c r="I380" s="18"/>
      <c r="J380" s="18"/>
    </row>
    <row r="381" spans="1:10" ht="18" customHeight="1">
      <c r="A381" s="676" t="s">
        <v>238</v>
      </c>
      <c r="B381" s="32" t="s">
        <v>38</v>
      </c>
      <c r="C381" s="784" t="s">
        <v>239</v>
      </c>
      <c r="D381" s="773"/>
      <c r="E381" s="876">
        <f>'Прайс рабочий'!K372</f>
        <v>780</v>
      </c>
      <c r="F381" s="881">
        <f>'Прайс рабочий'!I372/'Экспорт сом'!$G$18</f>
        <v>137.66730401529637</v>
      </c>
      <c r="G381" s="881">
        <f>E381/G18</f>
        <v>149.13957934990438</v>
      </c>
      <c r="H381" s="773"/>
      <c r="I381" s="18"/>
      <c r="J381" s="18"/>
    </row>
    <row r="382" spans="1:10" ht="18" customHeight="1">
      <c r="A382" s="773"/>
      <c r="B382" s="32" t="s">
        <v>39</v>
      </c>
      <c r="C382" s="773"/>
      <c r="D382" s="773"/>
      <c r="E382" s="773"/>
      <c r="F382" s="884"/>
      <c r="G382" s="882"/>
      <c r="H382" s="773"/>
      <c r="I382" s="18"/>
      <c r="J382" s="18"/>
    </row>
    <row r="383" spans="1:10" ht="18" customHeight="1">
      <c r="A383" s="774"/>
      <c r="B383" s="32" t="s">
        <v>235</v>
      </c>
      <c r="C383" s="774"/>
      <c r="D383" s="773"/>
      <c r="E383" s="774"/>
      <c r="F383" s="885"/>
      <c r="G383" s="883"/>
      <c r="H383" s="773"/>
      <c r="I383" s="18"/>
      <c r="J383" s="18"/>
    </row>
    <row r="384" spans="1:10" ht="36" customHeight="1">
      <c r="A384" s="53" t="s">
        <v>237</v>
      </c>
      <c r="B384" s="32" t="s">
        <v>235</v>
      </c>
      <c r="C384" s="32" t="s">
        <v>241</v>
      </c>
      <c r="D384" s="773"/>
      <c r="E384" s="25">
        <f>'Прайс рабочий'!K375</f>
        <v>1133</v>
      </c>
      <c r="F384" s="363">
        <f>'Прайс рабочий'!I375/'Экспорт сом'!$G$18</f>
        <v>191.20458891013382</v>
      </c>
      <c r="G384" s="363">
        <f>E384/G18</f>
        <v>216.63479923518162</v>
      </c>
      <c r="H384" s="773"/>
      <c r="I384" s="54"/>
      <c r="J384" s="54"/>
    </row>
    <row r="385" spans="1:10" ht="18" customHeight="1">
      <c r="A385" s="676" t="s">
        <v>242</v>
      </c>
      <c r="B385" s="32" t="s">
        <v>37</v>
      </c>
      <c r="C385" s="784" t="s">
        <v>241</v>
      </c>
      <c r="D385" s="773"/>
      <c r="E385" s="876">
        <f>'Прайс рабочий'!K376</f>
        <v>1228</v>
      </c>
      <c r="F385" s="881">
        <f>'Прайс рабочий'!I376/'Экспорт сом'!$G$18</f>
        <v>210.32504780114721</v>
      </c>
      <c r="G385" s="881">
        <f>E385/G18</f>
        <v>234.79923518164435</v>
      </c>
      <c r="H385" s="773"/>
      <c r="I385" s="18"/>
      <c r="J385" s="18"/>
    </row>
    <row r="386" spans="1:10" ht="18" customHeight="1">
      <c r="A386" s="773"/>
      <c r="B386" s="32" t="s">
        <v>38</v>
      </c>
      <c r="C386" s="773"/>
      <c r="D386" s="773"/>
      <c r="E386" s="773"/>
      <c r="F386" s="884"/>
      <c r="G386" s="882"/>
      <c r="H386" s="773"/>
      <c r="I386" s="18"/>
      <c r="J386" s="18"/>
    </row>
    <row r="387" spans="1:10" ht="18" customHeight="1">
      <c r="A387" s="774"/>
      <c r="B387" s="32" t="s">
        <v>235</v>
      </c>
      <c r="C387" s="774"/>
      <c r="D387" s="774"/>
      <c r="E387" s="774"/>
      <c r="F387" s="885"/>
      <c r="G387" s="883"/>
      <c r="H387" s="773"/>
      <c r="I387" s="18"/>
      <c r="J387" s="18"/>
    </row>
    <row r="388" spans="1:10" ht="44.25" customHeight="1">
      <c r="A388" s="53" t="s">
        <v>243</v>
      </c>
      <c r="B388" s="32" t="s">
        <v>235</v>
      </c>
      <c r="C388" s="32" t="s">
        <v>244</v>
      </c>
      <c r="D388" s="36"/>
      <c r="E388" s="25">
        <f>'Прайс рабочий'!K379</f>
        <v>1137</v>
      </c>
      <c r="F388" s="363">
        <f>'Прайс рабочий'!I379/'Экспорт сом'!$G$18</f>
        <v>201.91204588910134</v>
      </c>
      <c r="G388" s="363">
        <f>E388/G18</f>
        <v>217.39961759082217</v>
      </c>
      <c r="H388" s="774"/>
      <c r="I388" s="18"/>
      <c r="J388" s="18"/>
    </row>
    <row r="389" spans="1:10" ht="28.5" customHeight="1">
      <c r="A389" s="603" t="s">
        <v>245</v>
      </c>
      <c r="B389" s="765"/>
      <c r="C389" s="766"/>
      <c r="D389" s="19"/>
      <c r="E389" s="43"/>
      <c r="F389" s="356"/>
      <c r="G389" s="356"/>
      <c r="H389" s="19"/>
      <c r="I389" s="1"/>
      <c r="J389" s="1"/>
    </row>
    <row r="390" spans="1:10" ht="18" customHeight="1">
      <c r="A390" s="647" t="s">
        <v>100</v>
      </c>
      <c r="B390" s="765"/>
      <c r="C390" s="765"/>
      <c r="D390" s="766"/>
      <c r="E390" s="44"/>
      <c r="F390" s="361"/>
      <c r="G390" s="361"/>
      <c r="H390" s="694"/>
      <c r="I390" s="1"/>
      <c r="J390" s="1"/>
    </row>
    <row r="391" spans="1:10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25">
        <f>'Прайс рабочий'!K382</f>
        <v>1063</v>
      </c>
      <c r="F391" s="363">
        <f>'Прайс рабочий'!I382/'Экспорт сом'!$G$18</f>
        <v>82.217973231357547</v>
      </c>
      <c r="G391" s="363">
        <f>E391/G18</f>
        <v>203.25047801147227</v>
      </c>
      <c r="H391" s="773"/>
      <c r="I391" s="1"/>
      <c r="J391" s="1"/>
    </row>
    <row r="392" spans="1:10" ht="18" customHeight="1">
      <c r="A392" s="773"/>
      <c r="B392" s="32" t="s">
        <v>39</v>
      </c>
      <c r="C392" s="773"/>
      <c r="D392" s="773"/>
      <c r="E392" s="25">
        <f>'Прайс рабочий'!K383</f>
        <v>1063</v>
      </c>
      <c r="F392" s="363">
        <f>'Прайс рабочий'!I383/'Экспорт сом'!$G$18</f>
        <v>84.512428298279147</v>
      </c>
      <c r="G392" s="363">
        <f>E392/G18</f>
        <v>203.25047801147227</v>
      </c>
      <c r="H392" s="773"/>
      <c r="I392" s="1"/>
      <c r="J392" s="1"/>
    </row>
    <row r="393" spans="1:10" ht="18" customHeight="1">
      <c r="A393" s="773"/>
      <c r="B393" s="32" t="s">
        <v>236</v>
      </c>
      <c r="C393" s="774"/>
      <c r="D393" s="773"/>
      <c r="E393" s="25">
        <f>'Прайс рабочий'!K384</f>
        <v>1290</v>
      </c>
      <c r="F393" s="363">
        <f>'Прайс рабочий'!I384/'Экспорт сом'!$G$18</f>
        <v>97.896749521988525</v>
      </c>
      <c r="G393" s="363">
        <f>E393/G18</f>
        <v>246.65391969407264</v>
      </c>
      <c r="H393" s="773"/>
      <c r="I393" s="1"/>
      <c r="J393" s="1"/>
    </row>
    <row r="394" spans="1:10" ht="18" customHeight="1">
      <c r="A394" s="773"/>
      <c r="B394" s="32" t="s">
        <v>37</v>
      </c>
      <c r="C394" s="784" t="s">
        <v>67</v>
      </c>
      <c r="D394" s="773"/>
      <c r="E394" s="25">
        <f>'Прайс рабочий'!K385</f>
        <v>1290</v>
      </c>
      <c r="F394" s="363">
        <f>'Прайс рабочий'!I385/'Экспорт сом'!$G$18</f>
        <v>104.39770554493307</v>
      </c>
      <c r="G394" s="363">
        <f>E394/G18</f>
        <v>246.65391969407264</v>
      </c>
      <c r="H394" s="773"/>
      <c r="I394" s="1"/>
      <c r="J394" s="1"/>
    </row>
    <row r="395" spans="1:10" ht="18" customHeight="1">
      <c r="A395" s="773"/>
      <c r="B395" s="32" t="s">
        <v>247</v>
      </c>
      <c r="C395" s="773"/>
      <c r="D395" s="773"/>
      <c r="E395" s="25">
        <f>'Прайс рабочий'!K386</f>
        <v>1063</v>
      </c>
      <c r="F395" s="363">
        <f>'Прайс рабочий'!I386/'Экспорт сом'!$G$18</f>
        <v>103.63288718929253</v>
      </c>
      <c r="G395" s="363">
        <f>E395/G18</f>
        <v>203.25047801147227</v>
      </c>
      <c r="H395" s="773"/>
      <c r="I395" s="1"/>
      <c r="J395" s="1"/>
    </row>
    <row r="396" spans="1:10" ht="18" customHeight="1">
      <c r="A396" s="773"/>
      <c r="B396" s="32" t="s">
        <v>39</v>
      </c>
      <c r="C396" s="773"/>
      <c r="D396" s="773"/>
      <c r="E396" s="25">
        <f>'Прайс рабочий'!K387</f>
        <v>1063</v>
      </c>
      <c r="F396" s="363">
        <f>'Прайс рабочий'!I387/'Экспорт сом'!$G$18</f>
        <v>104.20650095602294</v>
      </c>
      <c r="G396" s="363">
        <f>E396/G18</f>
        <v>203.25047801147227</v>
      </c>
      <c r="H396" s="773"/>
      <c r="I396" s="1"/>
      <c r="J396" s="1"/>
    </row>
    <row r="397" spans="1:10" ht="18" customHeight="1">
      <c r="A397" s="773"/>
      <c r="B397" s="32" t="s">
        <v>235</v>
      </c>
      <c r="C397" s="773"/>
      <c r="D397" s="773"/>
      <c r="E397" s="25">
        <f>'Прайс рабочий'!K388</f>
        <v>1063</v>
      </c>
      <c r="F397" s="363">
        <f>'Прайс рабочий'!I388/'Экспорт сом'!$G$18</f>
        <v>113.76673040152963</v>
      </c>
      <c r="G397" s="363">
        <f>E397/G18</f>
        <v>203.25047801147227</v>
      </c>
      <c r="H397" s="773"/>
      <c r="I397" s="1"/>
      <c r="J397" s="1"/>
    </row>
    <row r="398" spans="1:10" ht="18" customHeight="1">
      <c r="A398" s="774"/>
      <c r="B398" s="32" t="s">
        <v>236</v>
      </c>
      <c r="C398" s="774"/>
      <c r="D398" s="774"/>
      <c r="E398" s="25">
        <f>'Прайс рабочий'!K389</f>
        <v>1290</v>
      </c>
      <c r="F398" s="363">
        <f>'Прайс рабочий'!I389/'Экспорт сом'!$G$18</f>
        <v>113.57552581261949</v>
      </c>
      <c r="G398" s="363">
        <f>E398/G18</f>
        <v>246.65391969407264</v>
      </c>
      <c r="H398" s="773"/>
      <c r="I398" s="1"/>
      <c r="J398" s="1"/>
    </row>
    <row r="399" spans="1:10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25">
        <f>'Прайс рабочий'!K390</f>
        <v>1131</v>
      </c>
      <c r="F399" s="363">
        <f>'Прайс рабочий'!I390/'Экспорт сом'!$G$18</f>
        <v>56.596558317399612</v>
      </c>
      <c r="G399" s="363">
        <f>E399/G18</f>
        <v>216.25239005736137</v>
      </c>
      <c r="H399" s="773"/>
      <c r="I399" s="1"/>
      <c r="J399" s="1"/>
    </row>
    <row r="400" spans="1:10" ht="18" customHeight="1">
      <c r="A400" s="773"/>
      <c r="B400" s="32" t="s">
        <v>38</v>
      </c>
      <c r="C400" s="773"/>
      <c r="D400" s="773"/>
      <c r="E400" s="25">
        <f>'Прайс рабочий'!K391</f>
        <v>1131</v>
      </c>
      <c r="F400" s="363">
        <f>'Прайс рабочий'!I391/'Экспорт сом'!$G$18</f>
        <v>56.787762906309744</v>
      </c>
      <c r="G400" s="363">
        <f>E400/G18</f>
        <v>216.25239005736137</v>
      </c>
      <c r="H400" s="773"/>
      <c r="I400" s="1"/>
      <c r="J400" s="1"/>
    </row>
    <row r="401" spans="1:10" ht="18" customHeight="1">
      <c r="A401" s="773"/>
      <c r="B401" s="32" t="s">
        <v>39</v>
      </c>
      <c r="C401" s="773"/>
      <c r="D401" s="774"/>
      <c r="E401" s="25">
        <f>'Прайс рабочий'!K392</f>
        <v>1131</v>
      </c>
      <c r="F401" s="363">
        <f>'Прайс рабочий'!I392/'Экспорт сом'!$G$18</f>
        <v>57.361376673040148</v>
      </c>
      <c r="G401" s="363">
        <f>E401/G18</f>
        <v>216.25239005736137</v>
      </c>
      <c r="H401" s="773"/>
      <c r="I401" s="1"/>
      <c r="J401" s="1"/>
    </row>
    <row r="402" spans="1:10" ht="18" customHeight="1">
      <c r="A402" s="773"/>
      <c r="B402" s="32" t="s">
        <v>235</v>
      </c>
      <c r="C402" s="774"/>
      <c r="D402" s="36" t="s">
        <v>248</v>
      </c>
      <c r="E402" s="25">
        <f>'Прайс рабочий'!K393</f>
        <v>1131</v>
      </c>
      <c r="F402" s="363">
        <f>'Прайс рабочий'!I393/'Экспорт сом'!$G$18</f>
        <v>67.495219885277237</v>
      </c>
      <c r="G402" s="363">
        <f>E402/G18</f>
        <v>216.25239005736137</v>
      </c>
      <c r="H402" s="773"/>
      <c r="I402" s="1"/>
      <c r="J402" s="1"/>
    </row>
    <row r="403" spans="1:10" ht="18" customHeight="1">
      <c r="A403" s="773"/>
      <c r="B403" s="32" t="s">
        <v>37</v>
      </c>
      <c r="C403" s="784" t="s">
        <v>67</v>
      </c>
      <c r="D403" s="602" t="s">
        <v>250</v>
      </c>
      <c r="E403" s="25">
        <f>'Прайс рабочий'!K394</f>
        <v>1131</v>
      </c>
      <c r="F403" s="363">
        <f>'Прайс рабочий'!I394/'Экспорт сом'!$G$18</f>
        <v>71.319311663479922</v>
      </c>
      <c r="G403" s="363">
        <f>E403/G18</f>
        <v>216.25239005736137</v>
      </c>
      <c r="H403" s="773"/>
      <c r="I403" s="1"/>
      <c r="J403" s="1"/>
    </row>
    <row r="404" spans="1:10" ht="18" customHeight="1">
      <c r="A404" s="773"/>
      <c r="B404" s="32" t="s">
        <v>38</v>
      </c>
      <c r="C404" s="773"/>
      <c r="D404" s="774"/>
      <c r="E404" s="25">
        <f>'Прайс рабочий'!K395</f>
        <v>1131</v>
      </c>
      <c r="F404" s="363">
        <f>'Прайс рабочий'!I395/'Экспорт сом'!$G$18</f>
        <v>70.745697896749519</v>
      </c>
      <c r="G404" s="363">
        <f>E404/G18</f>
        <v>216.25239005736137</v>
      </c>
      <c r="H404" s="773"/>
      <c r="I404" s="1"/>
      <c r="J404" s="1"/>
    </row>
    <row r="405" spans="1:10" ht="18" customHeight="1">
      <c r="A405" s="773"/>
      <c r="B405" s="32" t="s">
        <v>39</v>
      </c>
      <c r="C405" s="773"/>
      <c r="D405" s="602" t="s">
        <v>248</v>
      </c>
      <c r="E405" s="25">
        <f>'Прайс рабочий'!K396</f>
        <v>1131</v>
      </c>
      <c r="F405" s="363">
        <f>'Прайс рабочий'!I396/'Экспорт сом'!$G$18</f>
        <v>72.27533460803059</v>
      </c>
      <c r="G405" s="363">
        <f>E405/G18</f>
        <v>216.25239005736137</v>
      </c>
      <c r="H405" s="773"/>
      <c r="I405" s="1"/>
      <c r="J405" s="1"/>
    </row>
    <row r="406" spans="1:10" ht="18" customHeight="1">
      <c r="A406" s="774"/>
      <c r="B406" s="32" t="s">
        <v>235</v>
      </c>
      <c r="C406" s="774"/>
      <c r="D406" s="774"/>
      <c r="E406" s="25">
        <f>'Прайс рабочий'!K397</f>
        <v>1131</v>
      </c>
      <c r="F406" s="363">
        <f>'Прайс рабочий'!I397/'Экспорт сом'!$G$18</f>
        <v>74.760994263862329</v>
      </c>
      <c r="G406" s="363">
        <f>E406/G18</f>
        <v>216.25239005736137</v>
      </c>
      <c r="H406" s="773"/>
      <c r="I406" s="1"/>
      <c r="J406" s="1"/>
    </row>
    <row r="407" spans="1:10" ht="18" customHeight="1">
      <c r="A407" s="647" t="s">
        <v>251</v>
      </c>
      <c r="B407" s="765"/>
      <c r="C407" s="765"/>
      <c r="D407" s="766"/>
      <c r="E407" s="25"/>
      <c r="F407" s="363"/>
      <c r="G407" s="363"/>
      <c r="H407" s="773"/>
      <c r="I407" s="1"/>
      <c r="J407" s="1"/>
    </row>
    <row r="408" spans="1:10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25">
        <f>'Прайс рабочий'!K399</f>
        <v>1290</v>
      </c>
      <c r="F408" s="363">
        <f>'Прайс рабочий'!I399/'Экспорт сом'!$G$18</f>
        <v>91.5869980879541</v>
      </c>
      <c r="G408" s="363">
        <f>E408/G18</f>
        <v>246.65391969407264</v>
      </c>
      <c r="H408" s="773"/>
      <c r="I408" s="1"/>
      <c r="J408" s="1"/>
    </row>
    <row r="409" spans="1:10" ht="18" customHeight="1">
      <c r="A409" s="773"/>
      <c r="B409" s="32" t="s">
        <v>38</v>
      </c>
      <c r="C409" s="773"/>
      <c r="D409" s="773"/>
      <c r="E409" s="25">
        <f>'Прайс рабочий'!K400</f>
        <v>1063</v>
      </c>
      <c r="F409" s="363">
        <f>'Прайс рабочий'!I400/'Экспорт сом'!$G$18</f>
        <v>91.969407265774365</v>
      </c>
      <c r="G409" s="363">
        <f>E409/G18</f>
        <v>203.25047801147227</v>
      </c>
      <c r="H409" s="773"/>
      <c r="I409" s="1"/>
      <c r="J409" s="1"/>
    </row>
    <row r="410" spans="1:10" ht="18" customHeight="1">
      <c r="A410" s="773"/>
      <c r="B410" s="32" t="s">
        <v>39</v>
      </c>
      <c r="C410" s="773"/>
      <c r="D410" s="773"/>
      <c r="E410" s="25">
        <f>'Прайс рабочий'!K401</f>
        <v>1063</v>
      </c>
      <c r="F410" s="363">
        <f>'Прайс рабочий'!I401/'Экспорт сом'!$G$18</f>
        <v>94.263862332695979</v>
      </c>
      <c r="G410" s="363">
        <f>E410/G18</f>
        <v>203.25047801147227</v>
      </c>
      <c r="H410" s="773"/>
      <c r="I410" s="1"/>
      <c r="J410" s="1"/>
    </row>
    <row r="411" spans="1:10" ht="18" customHeight="1">
      <c r="A411" s="773"/>
      <c r="B411" s="32" t="s">
        <v>235</v>
      </c>
      <c r="C411" s="773"/>
      <c r="D411" s="773"/>
      <c r="E411" s="25">
        <f>'Прайс рабочий'!K402</f>
        <v>1063</v>
      </c>
      <c r="F411" s="363">
        <f>'Прайс рабочий'!I402/'Экспорт сом'!$G$18</f>
        <v>103.25047801147227</v>
      </c>
      <c r="G411" s="363">
        <f>E411/G18</f>
        <v>203.25047801147227</v>
      </c>
      <c r="H411" s="773"/>
      <c r="I411" s="1"/>
      <c r="J411" s="1"/>
    </row>
    <row r="412" spans="1:10" ht="18" customHeight="1">
      <c r="A412" s="773"/>
      <c r="B412" s="32" t="s">
        <v>236</v>
      </c>
      <c r="C412" s="774"/>
      <c r="D412" s="773"/>
      <c r="E412" s="25">
        <f>'Прайс рабочий'!K403</f>
        <v>1290</v>
      </c>
      <c r="F412" s="363">
        <f>'Прайс рабочий'!I403/'Экспорт сом'!$G$18</f>
        <v>107.64818355640534</v>
      </c>
      <c r="G412" s="363">
        <f>E412/G18</f>
        <v>246.65391969407264</v>
      </c>
      <c r="H412" s="773"/>
      <c r="I412" s="1"/>
      <c r="J412" s="1"/>
    </row>
    <row r="413" spans="1:10" ht="18" customHeight="1">
      <c r="A413" s="773"/>
      <c r="B413" s="32" t="s">
        <v>37</v>
      </c>
      <c r="C413" s="784" t="s">
        <v>67</v>
      </c>
      <c r="D413" s="773"/>
      <c r="E413" s="25">
        <f>'Прайс рабочий'!K404</f>
        <v>1290</v>
      </c>
      <c r="F413" s="363">
        <f>'Прайс рабочий'!I404/'Экспорт сом'!$G$18</f>
        <v>111.85468451242829</v>
      </c>
      <c r="G413" s="363">
        <f>E413/G18</f>
        <v>246.65391969407264</v>
      </c>
      <c r="H413" s="773"/>
      <c r="I413" s="1"/>
      <c r="J413" s="1"/>
    </row>
    <row r="414" spans="1:10" ht="18" customHeight="1">
      <c r="A414" s="773"/>
      <c r="B414" s="32" t="s">
        <v>38</v>
      </c>
      <c r="C414" s="773"/>
      <c r="D414" s="773"/>
      <c r="E414" s="25">
        <f>'Прайс рабочий'!K405</f>
        <v>1063</v>
      </c>
      <c r="F414" s="363">
        <f>'Прайс рабочий'!I405/'Экспорт сом'!$G$18</f>
        <v>112.61950286806882</v>
      </c>
      <c r="G414" s="363">
        <f>E414/G18</f>
        <v>203.25047801147227</v>
      </c>
      <c r="H414" s="773"/>
      <c r="I414" s="1"/>
      <c r="J414" s="1"/>
    </row>
    <row r="415" spans="1:10" ht="18" customHeight="1">
      <c r="A415" s="773"/>
      <c r="B415" s="32" t="s">
        <v>39</v>
      </c>
      <c r="C415" s="773"/>
      <c r="D415" s="773"/>
      <c r="E415" s="25">
        <f>'Прайс рабочий'!K406</f>
        <v>1063</v>
      </c>
      <c r="F415" s="363">
        <f>'Прайс рабочий'!I406/'Экспорт сом'!$G$18</f>
        <v>113.00191204588909</v>
      </c>
      <c r="G415" s="363">
        <f>E415/G18</f>
        <v>203.25047801147227</v>
      </c>
      <c r="H415" s="773"/>
      <c r="I415" s="1"/>
      <c r="J415" s="1"/>
    </row>
    <row r="416" spans="1:10" ht="18" customHeight="1">
      <c r="A416" s="773"/>
      <c r="B416" s="32" t="s">
        <v>235</v>
      </c>
      <c r="C416" s="773"/>
      <c r="D416" s="773"/>
      <c r="E416" s="25">
        <f>'Прайс рабочий'!K407</f>
        <v>1063</v>
      </c>
      <c r="F416" s="363">
        <f>'Прайс рабочий'!I407/'Экспорт сом'!$G$18</f>
        <v>118.92925430210325</v>
      </c>
      <c r="G416" s="363">
        <f>E416/G18</f>
        <v>203.25047801147227</v>
      </c>
      <c r="H416" s="773"/>
      <c r="I416" s="1"/>
      <c r="J416" s="1"/>
    </row>
    <row r="417" spans="1:10" ht="18" customHeight="1">
      <c r="A417" s="774"/>
      <c r="B417" s="32" t="s">
        <v>236</v>
      </c>
      <c r="C417" s="774"/>
      <c r="D417" s="774"/>
      <c r="E417" s="25">
        <f>'Прайс рабочий'!K408</f>
        <v>1290</v>
      </c>
      <c r="F417" s="363">
        <f>'Прайс рабочий'!I408/'Экспорт сом'!$G$18</f>
        <v>122.37093690248565</v>
      </c>
      <c r="G417" s="363">
        <f>E417/G18</f>
        <v>246.65391969407264</v>
      </c>
      <c r="H417" s="773"/>
      <c r="I417" s="1"/>
      <c r="J417" s="1"/>
    </row>
    <row r="418" spans="1:10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25">
        <f>'Прайс рабочий'!K409</f>
        <v>1131</v>
      </c>
      <c r="F418" s="363">
        <f>'Прайс рабочий'!I409/'Экспорт сом'!$G$18</f>
        <v>66.156787762906305</v>
      </c>
      <c r="G418" s="363">
        <f>E418/G18</f>
        <v>216.25239005736137</v>
      </c>
      <c r="H418" s="773"/>
      <c r="I418" s="1"/>
      <c r="J418" s="1"/>
    </row>
    <row r="419" spans="1:10" ht="18" customHeight="1">
      <c r="A419" s="773"/>
      <c r="B419" s="32" t="s">
        <v>38</v>
      </c>
      <c r="C419" s="773"/>
      <c r="D419" s="773"/>
      <c r="E419" s="25">
        <f>'Прайс рабочий'!K410</f>
        <v>1131</v>
      </c>
      <c r="F419" s="363">
        <f>'Прайс рабочий'!I410/'Экспорт сом'!$G$18</f>
        <v>66.347992351816444</v>
      </c>
      <c r="G419" s="363">
        <f>E419/G18</f>
        <v>216.25239005736137</v>
      </c>
      <c r="H419" s="773"/>
      <c r="I419" s="1"/>
      <c r="J419" s="1"/>
    </row>
    <row r="420" spans="1:10" ht="18" customHeight="1">
      <c r="A420" s="773"/>
      <c r="B420" s="32" t="s">
        <v>39</v>
      </c>
      <c r="C420" s="773"/>
      <c r="D420" s="773"/>
      <c r="E420" s="25">
        <f>'Прайс рабочий'!K411</f>
        <v>1131</v>
      </c>
      <c r="F420" s="363">
        <f>'Прайс рабочий'!I411/'Экспорт сом'!$G$18</f>
        <v>66.730401529636708</v>
      </c>
      <c r="G420" s="363">
        <f>E420/G18</f>
        <v>216.25239005736137</v>
      </c>
      <c r="H420" s="773"/>
      <c r="I420" s="1"/>
      <c r="J420" s="1"/>
    </row>
    <row r="421" spans="1:10" ht="18" customHeight="1">
      <c r="A421" s="773"/>
      <c r="B421" s="32" t="s">
        <v>236</v>
      </c>
      <c r="C421" s="774"/>
      <c r="D421" s="773"/>
      <c r="E421" s="25">
        <f>'Прайс рабочий'!K412</f>
        <v>1131</v>
      </c>
      <c r="F421" s="363">
        <f>'Прайс рабочий'!I412/'Экспорт сом'!$G$18</f>
        <v>77.246653919694069</v>
      </c>
      <c r="G421" s="363">
        <f>E421/G18</f>
        <v>216.25239005736137</v>
      </c>
      <c r="H421" s="773"/>
      <c r="I421" s="1"/>
      <c r="J421" s="1"/>
    </row>
    <row r="422" spans="1:10" ht="18" customHeight="1">
      <c r="A422" s="773"/>
      <c r="B422" s="55" t="s">
        <v>37</v>
      </c>
      <c r="C422" s="784" t="s">
        <v>67</v>
      </c>
      <c r="D422" s="773"/>
      <c r="E422" s="25">
        <f>'Прайс рабочий'!K413</f>
        <v>1131</v>
      </c>
      <c r="F422" s="363">
        <f>'Прайс рабочий'!I413/'Экспорт сом'!$G$18</f>
        <v>80.879541108986615</v>
      </c>
      <c r="G422" s="363">
        <f>E422/G18</f>
        <v>216.25239005736137</v>
      </c>
      <c r="H422" s="773"/>
      <c r="I422" s="1"/>
      <c r="J422" s="1"/>
    </row>
    <row r="423" spans="1:10" ht="18" customHeight="1">
      <c r="A423" s="773"/>
      <c r="B423" s="55" t="s">
        <v>38</v>
      </c>
      <c r="C423" s="773"/>
      <c r="D423" s="773"/>
      <c r="E423" s="25">
        <f>'Прайс рабочий'!K414</f>
        <v>1131</v>
      </c>
      <c r="F423" s="363">
        <f>'Прайс рабочий'!I414/'Экспорт сом'!$G$18</f>
        <v>80.114722753346072</v>
      </c>
      <c r="G423" s="363">
        <f>E423/G18</f>
        <v>216.25239005736137</v>
      </c>
      <c r="H423" s="773"/>
      <c r="I423" s="1"/>
      <c r="J423" s="1"/>
    </row>
    <row r="424" spans="1:10" ht="18" customHeight="1">
      <c r="A424" s="773"/>
      <c r="B424" s="55" t="s">
        <v>39</v>
      </c>
      <c r="C424" s="773"/>
      <c r="D424" s="773"/>
      <c r="E424" s="25">
        <f>'Прайс рабочий'!K415</f>
        <v>1131</v>
      </c>
      <c r="F424" s="363">
        <f>'Прайс рабочий'!I415/'Экспорт сом'!$G$18</f>
        <v>81.644359464627144</v>
      </c>
      <c r="G424" s="363">
        <f>E424/G18</f>
        <v>216.25239005736137</v>
      </c>
      <c r="H424" s="773"/>
      <c r="I424" s="1"/>
      <c r="J424" s="1"/>
    </row>
    <row r="425" spans="1:10" ht="18" customHeight="1">
      <c r="A425" s="774"/>
      <c r="B425" s="55" t="s">
        <v>236</v>
      </c>
      <c r="C425" s="774"/>
      <c r="D425" s="774"/>
      <c r="E425" s="25">
        <f>'Прайс рабочий'!K416</f>
        <v>1131</v>
      </c>
      <c r="F425" s="363">
        <f>'Прайс рабочий'!I416/'Экспорт сом'!$G$18</f>
        <v>88.910133843212236</v>
      </c>
      <c r="G425" s="363">
        <f>E425/G18</f>
        <v>216.25239005736137</v>
      </c>
      <c r="H425" s="774"/>
      <c r="I425" s="1"/>
      <c r="J425" s="1"/>
    </row>
    <row r="426" spans="1:10" ht="28.5" customHeight="1">
      <c r="A426" s="603" t="s">
        <v>255</v>
      </c>
      <c r="B426" s="765"/>
      <c r="C426" s="765"/>
      <c r="D426" s="766"/>
      <c r="E426" s="43"/>
      <c r="F426" s="356"/>
      <c r="G426" s="356"/>
      <c r="H426" s="19"/>
      <c r="I426" s="1"/>
      <c r="J426" s="1"/>
    </row>
    <row r="427" spans="1:10" ht="18" customHeight="1">
      <c r="A427" s="29" t="s">
        <v>100</v>
      </c>
      <c r="B427" s="30"/>
      <c r="C427" s="30"/>
      <c r="D427" s="29"/>
      <c r="E427" s="44"/>
      <c r="F427" s="361"/>
      <c r="G427" s="361"/>
      <c r="H427" s="29"/>
      <c r="I427" s="1"/>
      <c r="J427" s="1"/>
    </row>
    <row r="428" spans="1:10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876">
        <f>'Прайс рабочий'!K419</f>
        <v>345</v>
      </c>
      <c r="F428" s="881">
        <f>'Прайс рабочий'!I419/'Экспорт сом'!$G$18</f>
        <v>59.273422562141484</v>
      </c>
      <c r="G428" s="881">
        <f>E428/G18</f>
        <v>65.965583173996166</v>
      </c>
      <c r="H428" s="685" t="s">
        <v>257</v>
      </c>
      <c r="I428" s="1"/>
      <c r="J428" s="1"/>
    </row>
    <row r="429" spans="1:10" ht="18" customHeight="1">
      <c r="A429" s="773"/>
      <c r="B429" s="104" t="s">
        <v>38</v>
      </c>
      <c r="C429" s="773"/>
      <c r="D429" s="773"/>
      <c r="E429" s="773"/>
      <c r="F429" s="884"/>
      <c r="G429" s="882"/>
      <c r="H429" s="773"/>
      <c r="I429" s="1"/>
      <c r="J429" s="1"/>
    </row>
    <row r="430" spans="1:10" ht="18" customHeight="1">
      <c r="A430" s="773"/>
      <c r="B430" s="104" t="s">
        <v>39</v>
      </c>
      <c r="C430" s="773"/>
      <c r="D430" s="773"/>
      <c r="E430" s="773"/>
      <c r="F430" s="884"/>
      <c r="G430" s="882"/>
      <c r="H430" s="774"/>
      <c r="I430" s="1"/>
      <c r="J430" s="1"/>
    </row>
    <row r="431" spans="1:10" ht="18" customHeight="1">
      <c r="A431" s="773"/>
      <c r="B431" s="104" t="s">
        <v>235</v>
      </c>
      <c r="C431" s="773"/>
      <c r="D431" s="773"/>
      <c r="E431" s="773"/>
      <c r="F431" s="884"/>
      <c r="G431" s="882"/>
      <c r="H431" s="685" t="s">
        <v>258</v>
      </c>
      <c r="I431" s="1"/>
      <c r="J431" s="1"/>
    </row>
    <row r="432" spans="1:10" ht="18" customHeight="1">
      <c r="A432" s="773"/>
      <c r="B432" s="104" t="s">
        <v>236</v>
      </c>
      <c r="C432" s="774"/>
      <c r="D432" s="773"/>
      <c r="E432" s="774"/>
      <c r="F432" s="885"/>
      <c r="G432" s="883"/>
      <c r="H432" s="773"/>
      <c r="I432" s="1"/>
      <c r="J432" s="1"/>
    </row>
    <row r="433" spans="1:10" ht="18" customHeight="1">
      <c r="A433" s="773"/>
      <c r="B433" s="104" t="s">
        <v>37</v>
      </c>
      <c r="C433" s="795" t="s">
        <v>67</v>
      </c>
      <c r="D433" s="773"/>
      <c r="E433" s="876">
        <f>'Прайс рабочий'!K424</f>
        <v>503</v>
      </c>
      <c r="F433" s="881">
        <f>'Прайс рабочий'!I424/'Экспорт сом'!$G$18</f>
        <v>85.850860420650093</v>
      </c>
      <c r="G433" s="881">
        <f>E433/G18</f>
        <v>96.175908221797314</v>
      </c>
      <c r="H433" s="774"/>
      <c r="I433" s="1"/>
      <c r="J433" s="1"/>
    </row>
    <row r="434" spans="1:10" ht="18" customHeight="1">
      <c r="A434" s="773"/>
      <c r="B434" s="104" t="s">
        <v>38</v>
      </c>
      <c r="C434" s="773"/>
      <c r="D434" s="773"/>
      <c r="E434" s="773"/>
      <c r="F434" s="884"/>
      <c r="G434" s="882"/>
      <c r="H434" s="685" t="s">
        <v>259</v>
      </c>
      <c r="I434" s="1"/>
      <c r="J434" s="1"/>
    </row>
    <row r="435" spans="1:10" ht="18" customHeight="1">
      <c r="A435" s="773"/>
      <c r="B435" s="104" t="s">
        <v>39</v>
      </c>
      <c r="C435" s="773"/>
      <c r="D435" s="773"/>
      <c r="E435" s="773"/>
      <c r="F435" s="884"/>
      <c r="G435" s="882"/>
      <c r="H435" s="773"/>
      <c r="I435" s="1"/>
      <c r="J435" s="1"/>
    </row>
    <row r="436" spans="1:10" ht="18" customHeight="1">
      <c r="A436" s="773"/>
      <c r="B436" s="104" t="s">
        <v>235</v>
      </c>
      <c r="C436" s="773"/>
      <c r="D436" s="773"/>
      <c r="E436" s="773"/>
      <c r="F436" s="884"/>
      <c r="G436" s="882"/>
      <c r="H436" s="774"/>
      <c r="I436" s="1"/>
      <c r="J436" s="1"/>
    </row>
    <row r="437" spans="1:10" ht="18" customHeight="1">
      <c r="A437" s="773"/>
      <c r="B437" s="104" t="s">
        <v>236</v>
      </c>
      <c r="C437" s="774"/>
      <c r="D437" s="773"/>
      <c r="E437" s="774"/>
      <c r="F437" s="885"/>
      <c r="G437" s="883"/>
      <c r="H437" s="685" t="s">
        <v>260</v>
      </c>
      <c r="I437" s="1"/>
      <c r="J437" s="1"/>
    </row>
    <row r="438" spans="1:10" ht="18" customHeight="1">
      <c r="A438" s="773"/>
      <c r="B438" s="104" t="s">
        <v>37</v>
      </c>
      <c r="C438" s="795" t="s">
        <v>93</v>
      </c>
      <c r="D438" s="773"/>
      <c r="E438" s="25">
        <f>'Прайс рабочий'!K429</f>
        <v>652</v>
      </c>
      <c r="F438" s="363">
        <f>'Прайс рабочий'!I429/'Экспорт сом'!$G$18</f>
        <v>102.2944550669216</v>
      </c>
      <c r="G438" s="363">
        <f>E438/G18</f>
        <v>124.66539196940725</v>
      </c>
      <c r="H438" s="773"/>
      <c r="I438" s="1"/>
      <c r="J438" s="1"/>
    </row>
    <row r="439" spans="1:10" ht="18" customHeight="1">
      <c r="A439" s="773"/>
      <c r="B439" s="104" t="s">
        <v>38</v>
      </c>
      <c r="C439" s="773"/>
      <c r="D439" s="773"/>
      <c r="E439" s="25">
        <f>'Прайс рабочий'!K430</f>
        <v>689</v>
      </c>
      <c r="F439" s="363">
        <f>'Прайс рабочий'!I430/'Экспорт сом'!$G$18</f>
        <v>108.03059273422561</v>
      </c>
      <c r="G439" s="363">
        <f>E439/G18</f>
        <v>131.73996175908221</v>
      </c>
      <c r="H439" s="774"/>
      <c r="I439" s="1"/>
      <c r="J439" s="1"/>
    </row>
    <row r="440" spans="1:10" ht="18" customHeight="1">
      <c r="A440" s="773"/>
      <c r="B440" s="104" t="s">
        <v>39</v>
      </c>
      <c r="C440" s="773"/>
      <c r="D440" s="773"/>
      <c r="E440" s="25">
        <f>'Прайс рабочий'!K431</f>
        <v>707</v>
      </c>
      <c r="F440" s="363">
        <f>'Прайс рабочий'!I431/'Экспорт сом'!$G$18</f>
        <v>110.89866156787762</v>
      </c>
      <c r="G440" s="363">
        <f>E440/G18</f>
        <v>135.18164435946463</v>
      </c>
      <c r="H440" s="685" t="s">
        <v>261</v>
      </c>
      <c r="I440" s="1"/>
      <c r="J440" s="1"/>
    </row>
    <row r="441" spans="1:10" ht="18" customHeight="1">
      <c r="A441" s="773"/>
      <c r="B441" s="104" t="s">
        <v>235</v>
      </c>
      <c r="C441" s="773"/>
      <c r="D441" s="773"/>
      <c r="E441" s="25">
        <f>'Прайс рабочий'!K432</f>
        <v>718</v>
      </c>
      <c r="F441" s="363">
        <f>'Прайс рабочий'!I432/'Экспорт сом'!$G$18</f>
        <v>112.61950286806882</v>
      </c>
      <c r="G441" s="363">
        <f>E441/G18</f>
        <v>137.28489483747609</v>
      </c>
      <c r="H441" s="773"/>
      <c r="I441" s="1"/>
      <c r="J441" s="1"/>
    </row>
    <row r="442" spans="1:10" ht="18" customHeight="1">
      <c r="A442" s="774"/>
      <c r="B442" s="104" t="s">
        <v>236</v>
      </c>
      <c r="C442" s="774"/>
      <c r="D442" s="774"/>
      <c r="E442" s="25">
        <f>'Прайс рабочий'!K433</f>
        <v>725</v>
      </c>
      <c r="F442" s="363">
        <f>'Прайс рабочий'!I433/'Экспорт сом'!$G$18</f>
        <v>113.76673040152963</v>
      </c>
      <c r="G442" s="363">
        <f>E442/G18</f>
        <v>138.62332695984702</v>
      </c>
      <c r="H442" s="774"/>
      <c r="I442" s="1"/>
      <c r="J442" s="1"/>
    </row>
    <row r="443" spans="1:10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25">
        <f>'Прайс рабочий'!K434</f>
        <v>396</v>
      </c>
      <c r="F443" s="363">
        <f>'Прайс рабочий'!I434/'Экспорт сом'!$G$18</f>
        <v>62.141491395793494</v>
      </c>
      <c r="G443" s="363">
        <f>E443/G18</f>
        <v>75.717017208412997</v>
      </c>
      <c r="H443" s="685"/>
      <c r="I443" s="1"/>
      <c r="J443" s="1"/>
    </row>
    <row r="444" spans="1:10" ht="18" customHeight="1">
      <c r="A444" s="773"/>
      <c r="B444" s="104" t="s">
        <v>39</v>
      </c>
      <c r="C444" s="774"/>
      <c r="D444" s="773"/>
      <c r="E444" s="25">
        <f>'Прайс рабочий'!K435</f>
        <v>405</v>
      </c>
      <c r="F444" s="363">
        <f>'Прайс рабочий'!I435/'Экспорт сом'!$G$18</f>
        <v>63.479923518164433</v>
      </c>
      <c r="G444" s="363">
        <f>E444/G18</f>
        <v>77.437858508604194</v>
      </c>
      <c r="H444" s="773"/>
      <c r="I444" s="1"/>
      <c r="J444" s="1"/>
    </row>
    <row r="445" spans="1:10" ht="18" customHeight="1">
      <c r="A445" s="773"/>
      <c r="B445" s="104" t="s">
        <v>37</v>
      </c>
      <c r="C445" s="795" t="s">
        <v>67</v>
      </c>
      <c r="D445" s="773"/>
      <c r="E445" s="25">
        <f>'Прайс рабочий'!K436</f>
        <v>424</v>
      </c>
      <c r="F445" s="363">
        <f>'Прайс рабочий'!I436/'Экспорт сом'!$G$18</f>
        <v>66.539196940726569</v>
      </c>
      <c r="G445" s="363">
        <f>E445/G18</f>
        <v>81.07074569789674</v>
      </c>
      <c r="H445" s="773"/>
      <c r="I445" s="1"/>
      <c r="J445" s="1"/>
    </row>
    <row r="446" spans="1:10" ht="18" customHeight="1">
      <c r="A446" s="773"/>
      <c r="B446" s="104" t="s">
        <v>38</v>
      </c>
      <c r="C446" s="773"/>
      <c r="D446" s="773"/>
      <c r="E446" s="25">
        <f>'Прайс рабочий'!K437</f>
        <v>393</v>
      </c>
      <c r="F446" s="363">
        <f>'Прайс рабочий'!I437/'Экспорт сом'!$G$18</f>
        <v>61.759082217973223</v>
      </c>
      <c r="G446" s="363">
        <f>E446/G18</f>
        <v>75.143403441682594</v>
      </c>
      <c r="H446" s="773"/>
      <c r="I446" s="1"/>
      <c r="J446" s="1"/>
    </row>
    <row r="447" spans="1:10" ht="18" customHeight="1">
      <c r="A447" s="774"/>
      <c r="B447" s="104" t="s">
        <v>39</v>
      </c>
      <c r="C447" s="774"/>
      <c r="D447" s="774"/>
      <c r="E447" s="25">
        <f>'Прайс рабочий'!K438</f>
        <v>405</v>
      </c>
      <c r="F447" s="363">
        <f>'Прайс рабочий'!I438/'Экспорт сом'!$G$18</f>
        <v>63.479923518164433</v>
      </c>
      <c r="G447" s="363">
        <f>E447/G18</f>
        <v>77.437858508604194</v>
      </c>
      <c r="H447" s="774"/>
      <c r="I447" s="1"/>
      <c r="J447" s="1"/>
    </row>
    <row r="448" spans="1:10" ht="18" customHeight="1">
      <c r="A448" s="647" t="s">
        <v>211</v>
      </c>
      <c r="B448" s="765"/>
      <c r="C448" s="765"/>
      <c r="D448" s="766"/>
      <c r="E448" s="44"/>
      <c r="F448" s="361"/>
      <c r="G448" s="361"/>
      <c r="H448" s="685"/>
      <c r="I448" s="1"/>
      <c r="J448" s="1"/>
    </row>
    <row r="449" spans="1:10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876">
        <f>'Прайс рабочий'!K440</f>
        <v>405</v>
      </c>
      <c r="F449" s="881">
        <f>'Прайс рабочий'!I440/'Экспорт сом'!$G$18</f>
        <v>69.598470363288712</v>
      </c>
      <c r="G449" s="881">
        <f>E449/G18</f>
        <v>77.437858508604194</v>
      </c>
      <c r="H449" s="773"/>
      <c r="I449" s="1"/>
      <c r="J449" s="1"/>
    </row>
    <row r="450" spans="1:10" ht="18" customHeight="1">
      <c r="A450" s="773"/>
      <c r="B450" s="104" t="s">
        <v>38</v>
      </c>
      <c r="C450" s="773"/>
      <c r="D450" s="773"/>
      <c r="E450" s="773"/>
      <c r="F450" s="884"/>
      <c r="G450" s="882"/>
      <c r="H450" s="773"/>
      <c r="I450" s="1"/>
      <c r="J450" s="1"/>
    </row>
    <row r="451" spans="1:10" ht="18" customHeight="1">
      <c r="A451" s="773"/>
      <c r="B451" s="104" t="s">
        <v>39</v>
      </c>
      <c r="C451" s="773"/>
      <c r="D451" s="773"/>
      <c r="E451" s="773"/>
      <c r="F451" s="884"/>
      <c r="G451" s="882"/>
      <c r="H451" s="773"/>
      <c r="I451" s="1"/>
      <c r="J451" s="1"/>
    </row>
    <row r="452" spans="1:10" ht="18" customHeight="1">
      <c r="A452" s="773"/>
      <c r="B452" s="104" t="s">
        <v>235</v>
      </c>
      <c r="C452" s="773"/>
      <c r="D452" s="773"/>
      <c r="E452" s="773"/>
      <c r="F452" s="884"/>
      <c r="G452" s="882"/>
      <c r="H452" s="773"/>
      <c r="I452" s="1"/>
      <c r="J452" s="1"/>
    </row>
    <row r="453" spans="1:10" ht="18" customHeight="1">
      <c r="A453" s="773"/>
      <c r="B453" s="104" t="s">
        <v>236</v>
      </c>
      <c r="C453" s="774"/>
      <c r="D453" s="773"/>
      <c r="E453" s="774"/>
      <c r="F453" s="885"/>
      <c r="G453" s="883"/>
      <c r="H453" s="773"/>
      <c r="I453" s="1"/>
      <c r="J453" s="1"/>
    </row>
    <row r="454" spans="1:10" ht="18" customHeight="1">
      <c r="A454" s="773"/>
      <c r="B454" s="104" t="s">
        <v>37</v>
      </c>
      <c r="C454" s="795" t="s">
        <v>67</v>
      </c>
      <c r="D454" s="773"/>
      <c r="E454" s="876">
        <f>'Прайс рабочий'!K445</f>
        <v>576</v>
      </c>
      <c r="F454" s="881">
        <f>'Прайс рабочий'!I445/'Экспорт сом'!$G$18</f>
        <v>99.043977055449318</v>
      </c>
      <c r="G454" s="881">
        <f>E454/G18</f>
        <v>110.13384321223708</v>
      </c>
      <c r="H454" s="773"/>
      <c r="I454" s="1"/>
      <c r="J454" s="1"/>
    </row>
    <row r="455" spans="1:10" ht="18" customHeight="1">
      <c r="A455" s="773"/>
      <c r="B455" s="104" t="s">
        <v>38</v>
      </c>
      <c r="C455" s="773"/>
      <c r="D455" s="773"/>
      <c r="E455" s="773"/>
      <c r="F455" s="884"/>
      <c r="G455" s="882"/>
      <c r="H455" s="773"/>
      <c r="I455" s="1"/>
      <c r="J455" s="1"/>
    </row>
    <row r="456" spans="1:10" ht="18" customHeight="1">
      <c r="A456" s="773"/>
      <c r="B456" s="104" t="s">
        <v>39</v>
      </c>
      <c r="C456" s="773"/>
      <c r="D456" s="773"/>
      <c r="E456" s="773"/>
      <c r="F456" s="884"/>
      <c r="G456" s="882"/>
      <c r="H456" s="773"/>
      <c r="I456" s="1"/>
      <c r="J456" s="1"/>
    </row>
    <row r="457" spans="1:10" ht="18" customHeight="1">
      <c r="A457" s="773"/>
      <c r="B457" s="104" t="s">
        <v>235</v>
      </c>
      <c r="C457" s="773"/>
      <c r="D457" s="773"/>
      <c r="E457" s="773"/>
      <c r="F457" s="884"/>
      <c r="G457" s="882"/>
      <c r="H457" s="773"/>
      <c r="I457" s="1"/>
      <c r="J457" s="1"/>
    </row>
    <row r="458" spans="1:10" ht="18" customHeight="1">
      <c r="A458" s="773"/>
      <c r="B458" s="104" t="s">
        <v>236</v>
      </c>
      <c r="C458" s="774"/>
      <c r="D458" s="773"/>
      <c r="E458" s="774"/>
      <c r="F458" s="885"/>
      <c r="G458" s="883"/>
      <c r="H458" s="773"/>
      <c r="I458" s="1"/>
      <c r="J458" s="1"/>
    </row>
    <row r="459" spans="1:10" ht="18" customHeight="1">
      <c r="A459" s="773"/>
      <c r="B459" s="104" t="s">
        <v>37</v>
      </c>
      <c r="C459" s="795" t="s">
        <v>93</v>
      </c>
      <c r="D459" s="773"/>
      <c r="E459" s="25">
        <f>'Прайс рабочий'!K450</f>
        <v>675</v>
      </c>
      <c r="F459" s="363">
        <f>'Прайс рабочий'!I450/'Экспорт сом'!$G$18</f>
        <v>103.25047801147227</v>
      </c>
      <c r="G459" s="363">
        <f>E459/G18</f>
        <v>129.06309751434034</v>
      </c>
      <c r="H459" s="773"/>
      <c r="I459" s="1"/>
      <c r="J459" s="1"/>
    </row>
    <row r="460" spans="1:10" ht="18" customHeight="1">
      <c r="A460" s="773"/>
      <c r="B460" s="104" t="s">
        <v>38</v>
      </c>
      <c r="C460" s="773"/>
      <c r="D460" s="773"/>
      <c r="E460" s="25">
        <f>'Прайс рабочий'!K451</f>
        <v>711</v>
      </c>
      <c r="F460" s="363">
        <f>'Прайс рабочий'!I451/'Экспорт сом'!$G$18</f>
        <v>107.07456978967494</v>
      </c>
      <c r="G460" s="363">
        <f>E460/G18</f>
        <v>135.94646271510516</v>
      </c>
      <c r="H460" s="773"/>
      <c r="I460" s="1"/>
      <c r="J460" s="1"/>
    </row>
    <row r="461" spans="1:10" ht="18" customHeight="1">
      <c r="A461" s="773"/>
      <c r="B461" s="104" t="s">
        <v>39</v>
      </c>
      <c r="C461" s="773"/>
      <c r="D461" s="773"/>
      <c r="E461" s="25">
        <f>'Прайс рабочий'!K452</f>
        <v>729</v>
      </c>
      <c r="F461" s="363">
        <f>'Прайс рабочий'!I452/'Экспорт сом'!$G$18</f>
        <v>110.89866156787762</v>
      </c>
      <c r="G461" s="363">
        <f>E461/G18</f>
        <v>139.38814531548755</v>
      </c>
      <c r="H461" s="773"/>
      <c r="I461" s="1"/>
      <c r="J461" s="1"/>
    </row>
    <row r="462" spans="1:10" ht="18" customHeight="1">
      <c r="A462" s="773"/>
      <c r="B462" s="104" t="s">
        <v>235</v>
      </c>
      <c r="C462" s="773"/>
      <c r="D462" s="773"/>
      <c r="E462" s="25">
        <f>'Прайс рабочий'!K453</f>
        <v>741</v>
      </c>
      <c r="F462" s="363">
        <f>'Прайс рабочий'!I453/'Экспорт сом'!$G$18</f>
        <v>114.7227533460803</v>
      </c>
      <c r="G462" s="363">
        <f>E462/G18</f>
        <v>141.68260038240916</v>
      </c>
      <c r="H462" s="773"/>
      <c r="I462" s="1"/>
      <c r="J462" s="1"/>
    </row>
    <row r="463" spans="1:10" ht="18" customHeight="1">
      <c r="A463" s="773"/>
      <c r="B463" s="104" t="s">
        <v>236</v>
      </c>
      <c r="C463" s="774"/>
      <c r="D463" s="773"/>
      <c r="E463" s="25">
        <f>'Прайс рабочий'!K454</f>
        <v>748</v>
      </c>
      <c r="F463" s="363">
        <f>'Прайс рабочий'!I454/'Экспорт сом'!$G$18</f>
        <v>118.54684512428297</v>
      </c>
      <c r="G463" s="363">
        <f>E463/G18</f>
        <v>143.02103250478009</v>
      </c>
      <c r="H463" s="773"/>
      <c r="I463" s="1"/>
      <c r="J463" s="1"/>
    </row>
    <row r="464" spans="1:10" ht="18" customHeight="1">
      <c r="A464" s="773"/>
      <c r="B464" s="104" t="s">
        <v>37</v>
      </c>
      <c r="C464" s="795" t="s">
        <v>94</v>
      </c>
      <c r="D464" s="773"/>
      <c r="E464" s="25">
        <f>'Прайс рабочий'!K455</f>
        <v>1397</v>
      </c>
      <c r="F464" s="363">
        <f>'Прайс рабочий'!I455/'Экспорт сом'!$G$18</f>
        <v>223.70936902485658</v>
      </c>
      <c r="G464" s="363">
        <f>E464/G18</f>
        <v>267.11281070745696</v>
      </c>
      <c r="H464" s="773"/>
      <c r="I464" s="1"/>
      <c r="J464" s="1"/>
    </row>
    <row r="465" spans="1:10" ht="18" customHeight="1">
      <c r="A465" s="773"/>
      <c r="B465" s="104" t="s">
        <v>38</v>
      </c>
      <c r="C465" s="773"/>
      <c r="D465" s="773"/>
      <c r="E465" s="25">
        <f>'Прайс рабочий'!K456</f>
        <v>1389</v>
      </c>
      <c r="F465" s="363">
        <f>'Прайс рабочий'!I456/'Экспорт сом'!$G$18</f>
        <v>229.44550669216059</v>
      </c>
      <c r="G465" s="363">
        <f>E465/G18</f>
        <v>265.5831739961759</v>
      </c>
      <c r="H465" s="773"/>
      <c r="I465" s="1"/>
      <c r="J465" s="1"/>
    </row>
    <row r="466" spans="1:10" ht="18" customHeight="1">
      <c r="A466" s="773"/>
      <c r="B466" s="104" t="s">
        <v>39</v>
      </c>
      <c r="C466" s="773"/>
      <c r="D466" s="773"/>
      <c r="E466" s="25">
        <f>'Прайс рабочий'!K457</f>
        <v>1376</v>
      </c>
      <c r="F466" s="363">
        <f>'Прайс рабочий'!I457/'Экспорт сом'!$G$18</f>
        <v>235.1816443594646</v>
      </c>
      <c r="G466" s="363">
        <f>E466/G18</f>
        <v>263.09751434034416</v>
      </c>
      <c r="H466" s="773"/>
      <c r="I466" s="1"/>
      <c r="J466" s="1"/>
    </row>
    <row r="467" spans="1:10" ht="18" customHeight="1">
      <c r="A467" s="773"/>
      <c r="B467" s="104" t="s">
        <v>235</v>
      </c>
      <c r="C467" s="773"/>
      <c r="D467" s="773"/>
      <c r="E467" s="25">
        <f>'Прайс рабочий'!K458</f>
        <v>1334</v>
      </c>
      <c r="F467" s="363">
        <f>'Прайс рабочий'!I458/'Экспорт сом'!$G$18</f>
        <v>240.91778202676863</v>
      </c>
      <c r="G467" s="363">
        <f>E467/G18</f>
        <v>255.06692160611851</v>
      </c>
      <c r="H467" s="773"/>
      <c r="I467" s="1"/>
      <c r="J467" s="1"/>
    </row>
    <row r="468" spans="1:10" ht="18" customHeight="1">
      <c r="A468" s="774"/>
      <c r="B468" s="104" t="s">
        <v>236</v>
      </c>
      <c r="C468" s="774"/>
      <c r="D468" s="774"/>
      <c r="E468" s="25">
        <f>'Прайс рабочий'!K459</f>
        <v>1330</v>
      </c>
      <c r="F468" s="363">
        <f>'Прайс рабочий'!I459/'Экспорт сом'!$G$18</f>
        <v>246.65391969407264</v>
      </c>
      <c r="G468" s="363">
        <f>E468/G18</f>
        <v>254.30210325047798</v>
      </c>
      <c r="H468" s="773"/>
      <c r="I468" s="1"/>
      <c r="J468" s="1"/>
    </row>
    <row r="469" spans="1:10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876">
        <f>'Прайс рабочий'!K460</f>
        <v>441</v>
      </c>
      <c r="F469" s="881">
        <f>'Прайс рабочий'!I460/'Экспорт сом'!$G$18</f>
        <v>75.334608030592733</v>
      </c>
      <c r="G469" s="881">
        <f>E469/G18</f>
        <v>84.321223709369022</v>
      </c>
      <c r="H469" s="773"/>
      <c r="I469" s="1"/>
      <c r="J469" s="1"/>
    </row>
    <row r="470" spans="1:10" ht="18" customHeight="1">
      <c r="A470" s="773"/>
      <c r="B470" s="104" t="s">
        <v>38</v>
      </c>
      <c r="C470" s="773"/>
      <c r="D470" s="773"/>
      <c r="E470" s="773"/>
      <c r="F470" s="884"/>
      <c r="G470" s="882"/>
      <c r="H470" s="773"/>
      <c r="I470" s="1"/>
      <c r="J470" s="1"/>
    </row>
    <row r="471" spans="1:10" ht="18" customHeight="1">
      <c r="A471" s="773"/>
      <c r="B471" s="104" t="s">
        <v>39</v>
      </c>
      <c r="C471" s="774"/>
      <c r="D471" s="773"/>
      <c r="E471" s="774"/>
      <c r="F471" s="885"/>
      <c r="G471" s="883"/>
      <c r="H471" s="773"/>
      <c r="I471" s="1"/>
      <c r="J471" s="1"/>
    </row>
    <row r="472" spans="1:10" ht="18" customHeight="1">
      <c r="A472" s="773"/>
      <c r="B472" s="104" t="s">
        <v>38</v>
      </c>
      <c r="C472" s="795" t="s">
        <v>71</v>
      </c>
      <c r="D472" s="773"/>
      <c r="E472" s="876">
        <f>'Прайс рабочий'!K463</f>
        <v>441</v>
      </c>
      <c r="F472" s="881">
        <f>'Прайс рабочий'!I463/'Экспорт сом'!$G$18</f>
        <v>75.334608030592733</v>
      </c>
      <c r="G472" s="881">
        <f>E472/G18</f>
        <v>84.321223709369022</v>
      </c>
      <c r="H472" s="773"/>
      <c r="I472" s="1"/>
      <c r="J472" s="1"/>
    </row>
    <row r="473" spans="1:10" ht="18" customHeight="1">
      <c r="A473" s="774"/>
      <c r="B473" s="104" t="s">
        <v>39</v>
      </c>
      <c r="C473" s="774"/>
      <c r="D473" s="774"/>
      <c r="E473" s="774"/>
      <c r="F473" s="885"/>
      <c r="G473" s="883"/>
      <c r="H473" s="774"/>
      <c r="I473" s="1"/>
      <c r="J473" s="1"/>
    </row>
    <row r="474" spans="1:10" ht="28.5" customHeight="1">
      <c r="A474" s="603" t="s">
        <v>265</v>
      </c>
      <c r="B474" s="765"/>
      <c r="C474" s="765"/>
      <c r="D474" s="766"/>
      <c r="E474" s="43"/>
      <c r="F474" s="356"/>
      <c r="G474" s="356"/>
      <c r="H474" s="19"/>
      <c r="I474" s="1"/>
      <c r="J474" s="1"/>
    </row>
    <row r="475" spans="1:10" ht="36" customHeight="1">
      <c r="A475" s="53" t="s">
        <v>266</v>
      </c>
      <c r="B475" s="32" t="s">
        <v>267</v>
      </c>
      <c r="C475" s="32" t="s">
        <v>268</v>
      </c>
      <c r="D475" s="55" t="s">
        <v>269</v>
      </c>
      <c r="E475" s="25">
        <f>'Прайс рабочий'!K466</f>
        <v>5</v>
      </c>
      <c r="F475" s="363">
        <f>'Прайс рабочий'!I466/'Экспорт сом'!$G$18</f>
        <v>0.95602294455066916</v>
      </c>
      <c r="G475" s="363">
        <f>E475/G18</f>
        <v>0.95602294455066916</v>
      </c>
      <c r="H475" s="681"/>
      <c r="I475" s="1"/>
      <c r="J475" s="1"/>
    </row>
    <row r="476" spans="1:10" ht="36" customHeight="1">
      <c r="A476" s="56" t="s">
        <v>270</v>
      </c>
      <c r="B476" s="32" t="s">
        <v>271</v>
      </c>
      <c r="C476" s="32" t="s">
        <v>272</v>
      </c>
      <c r="D476" s="55" t="s">
        <v>269</v>
      </c>
      <c r="E476" s="25">
        <f>'Прайс рабочий'!K467</f>
        <v>5</v>
      </c>
      <c r="F476" s="363">
        <f>'Прайс рабочий'!I467/'Экспорт сом'!$G$18</f>
        <v>0.95602294455066916</v>
      </c>
      <c r="G476" s="363">
        <f>E476/G18</f>
        <v>0.95602294455066916</v>
      </c>
      <c r="H476" s="773"/>
      <c r="I476" s="1"/>
      <c r="J476" s="1"/>
    </row>
    <row r="477" spans="1:10" ht="36" customHeight="1">
      <c r="A477" s="57" t="s">
        <v>273</v>
      </c>
      <c r="B477" s="32" t="s">
        <v>274</v>
      </c>
      <c r="C477" s="796" t="s">
        <v>275</v>
      </c>
      <c r="D477" s="766"/>
      <c r="E477" s="25">
        <f>'Прайс рабочий'!K468</f>
        <v>11</v>
      </c>
      <c r="F477" s="363">
        <f>'Прайс рабочий'!I468/'Экспорт сом'!$G$18</f>
        <v>1.7208413001912044</v>
      </c>
      <c r="G477" s="363">
        <f>E477/G18</f>
        <v>2.1032504780114722</v>
      </c>
      <c r="H477" s="773"/>
      <c r="I477" s="1"/>
      <c r="J477" s="1"/>
    </row>
    <row r="478" spans="1:10" ht="45.75">
      <c r="A478" s="57" t="s">
        <v>276</v>
      </c>
      <c r="B478" s="32" t="s">
        <v>277</v>
      </c>
      <c r="C478" s="796" t="s">
        <v>275</v>
      </c>
      <c r="D478" s="766"/>
      <c r="E478" s="25" t="str">
        <f>'Прайс рабочий'!K469</f>
        <v>под заказ</v>
      </c>
      <c r="F478" s="363" t="e">
        <f>'Прайс рабочий'!I469/'Экспорт сом'!$G$18</f>
        <v>#VALUE!</v>
      </c>
      <c r="G478" s="363" t="e">
        <f>E478/G18</f>
        <v>#VALUE!</v>
      </c>
      <c r="H478" s="773"/>
      <c r="I478" s="1"/>
      <c r="J478" s="1"/>
    </row>
    <row r="479" spans="1:10" ht="36" customHeight="1">
      <c r="A479" s="58" t="s">
        <v>278</v>
      </c>
      <c r="B479" s="32" t="s">
        <v>274</v>
      </c>
      <c r="C479" s="796" t="s">
        <v>102</v>
      </c>
      <c r="D479" s="766"/>
      <c r="E479" s="25">
        <f>'Прайс рабочий'!K470</f>
        <v>28</v>
      </c>
      <c r="F479" s="363">
        <f>'Прайс рабочий'!I470/'Экспорт сом'!$G$18</f>
        <v>4.2065009560229445</v>
      </c>
      <c r="G479" s="363">
        <f>E479/G18</f>
        <v>5.3537284894837471</v>
      </c>
      <c r="H479" s="773"/>
      <c r="I479" s="1"/>
      <c r="J479" s="1"/>
    </row>
    <row r="480" spans="1:10" ht="36" customHeight="1">
      <c r="A480" s="58" t="s">
        <v>279</v>
      </c>
      <c r="B480" s="42" t="s">
        <v>280</v>
      </c>
      <c r="C480" s="23" t="s">
        <v>281</v>
      </c>
      <c r="D480" s="55" t="s">
        <v>282</v>
      </c>
      <c r="E480" s="25" t="str">
        <f>'Прайс рабочий'!K471</f>
        <v>под заказ</v>
      </c>
      <c r="F480" s="286" t="s">
        <v>58</v>
      </c>
      <c r="G480" s="286" t="s">
        <v>58</v>
      </c>
      <c r="H480" s="773"/>
      <c r="I480" s="1"/>
      <c r="J480" s="1"/>
    </row>
    <row r="481" spans="1:10" ht="19.5" customHeight="1">
      <c r="A481" s="676" t="s">
        <v>283</v>
      </c>
      <c r="B481" s="800" t="s">
        <v>284</v>
      </c>
      <c r="C481" s="23" t="s">
        <v>285</v>
      </c>
      <c r="D481" s="36" t="s">
        <v>286</v>
      </c>
      <c r="E481" s="25">
        <f>'Прайс рабочий'!K472</f>
        <v>72</v>
      </c>
      <c r="F481" s="363">
        <f>'Прайс рабочий'!I472/'Экспорт сом'!$G$18</f>
        <v>12.237093690248566</v>
      </c>
      <c r="G481" s="363">
        <f>E481/G18</f>
        <v>13.766730401529635</v>
      </c>
      <c r="H481" s="773"/>
      <c r="I481" s="1"/>
      <c r="J481" s="1"/>
    </row>
    <row r="482" spans="1:10" ht="19.5" customHeight="1">
      <c r="A482" s="773"/>
      <c r="B482" s="773"/>
      <c r="C482" s="23" t="s">
        <v>288</v>
      </c>
      <c r="D482" s="24" t="s">
        <v>289</v>
      </c>
      <c r="E482" s="25">
        <f>'Прайс рабочий'!K473</f>
        <v>157</v>
      </c>
      <c r="F482" s="363">
        <f>'Прайс рабочий'!I473/'Экспорт сом'!$G$18</f>
        <v>24.665391969407263</v>
      </c>
      <c r="G482" s="363">
        <f>E482/G18</f>
        <v>30.01912045889101</v>
      </c>
      <c r="H482" s="773"/>
      <c r="I482" s="1"/>
      <c r="J482" s="1"/>
    </row>
    <row r="483" spans="1:10" ht="19.5" customHeight="1">
      <c r="A483" s="773"/>
      <c r="B483" s="773"/>
      <c r="C483" s="23" t="s">
        <v>290</v>
      </c>
      <c r="D483" s="55" t="s">
        <v>286</v>
      </c>
      <c r="E483" s="25">
        <f>'Прайс рабочий'!K474</f>
        <v>55</v>
      </c>
      <c r="F483" s="363">
        <f>'Прайс рабочий'!I474/'Экспорт сом'!$G$18</f>
        <v>10.51625239005736</v>
      </c>
      <c r="G483" s="363">
        <f>E483/G18</f>
        <v>10.51625239005736</v>
      </c>
      <c r="H483" s="773"/>
      <c r="I483" s="1"/>
      <c r="J483" s="1"/>
    </row>
    <row r="484" spans="1:10" ht="19.5" customHeight="1">
      <c r="A484" s="773"/>
      <c r="B484" s="773"/>
      <c r="C484" s="23" t="s">
        <v>291</v>
      </c>
      <c r="D484" s="55" t="s">
        <v>289</v>
      </c>
      <c r="E484" s="25">
        <f>'Прайс рабочий'!K475</f>
        <v>60</v>
      </c>
      <c r="F484" s="363">
        <f>'Прайс рабочий'!I475/'Экспорт сом'!$G$18</f>
        <v>11.47227533460803</v>
      </c>
      <c r="G484" s="363">
        <f>E484/G18</f>
        <v>11.47227533460803</v>
      </c>
      <c r="H484" s="773"/>
      <c r="I484" s="1"/>
      <c r="J484" s="1"/>
    </row>
    <row r="485" spans="1:10" ht="19.5" customHeight="1">
      <c r="A485" s="773"/>
      <c r="B485" s="773"/>
      <c r="C485" s="23" t="s">
        <v>292</v>
      </c>
      <c r="D485" s="55" t="s">
        <v>286</v>
      </c>
      <c r="E485" s="25">
        <f>'Прайс рабочий'!K476</f>
        <v>65</v>
      </c>
      <c r="F485" s="363">
        <f>'Прайс рабочий'!I476/'Экспорт сом'!$G$18</f>
        <v>12.4282982791587</v>
      </c>
      <c r="G485" s="363">
        <f>E485/G18</f>
        <v>12.4282982791587</v>
      </c>
      <c r="H485" s="773"/>
      <c r="I485" s="1"/>
      <c r="J485" s="1"/>
    </row>
    <row r="486" spans="1:10" ht="19.5" customHeight="1">
      <c r="A486" s="774"/>
      <c r="B486" s="774"/>
      <c r="C486" s="23" t="s">
        <v>293</v>
      </c>
      <c r="D486" s="32" t="s">
        <v>289</v>
      </c>
      <c r="E486" s="25">
        <f>'Прайс рабочий'!K477</f>
        <v>70</v>
      </c>
      <c r="F486" s="363">
        <f>'Прайс рабочий'!I477/'Экспорт сом'!$G$18</f>
        <v>13.384321223709367</v>
      </c>
      <c r="G486" s="363">
        <f>E486/G18</f>
        <v>13.384321223709367</v>
      </c>
      <c r="H486" s="773"/>
      <c r="I486" s="1"/>
      <c r="J486" s="1"/>
    </row>
    <row r="487" spans="1:10" ht="36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25">
        <f>'Прайс рабочий'!K478</f>
        <v>343</v>
      </c>
      <c r="F487" s="363">
        <f>'Прайс рабочий'!I478/'Экспорт сом'!$G$18</f>
        <v>51.625239005736134</v>
      </c>
      <c r="G487" s="363">
        <f>E487/G18</f>
        <v>65.583173996175901</v>
      </c>
      <c r="H487" s="774"/>
      <c r="I487" s="1"/>
      <c r="J487" s="1"/>
    </row>
    <row r="488" spans="1:10" ht="30" customHeight="1">
      <c r="A488" s="603" t="s">
        <v>297</v>
      </c>
      <c r="B488" s="765"/>
      <c r="C488" s="765"/>
      <c r="D488" s="766"/>
      <c r="E488" s="19"/>
      <c r="F488" s="356"/>
      <c r="G488" s="356"/>
      <c r="H488" s="19"/>
      <c r="I488" s="59"/>
      <c r="J488" s="59"/>
    </row>
    <row r="489" spans="1:10" ht="36" customHeight="1">
      <c r="A489" s="53" t="s">
        <v>298</v>
      </c>
      <c r="B489" s="32" t="s">
        <v>299</v>
      </c>
      <c r="C489" s="32" t="s">
        <v>300</v>
      </c>
      <c r="D489" s="24" t="s">
        <v>301</v>
      </c>
      <c r="E489" s="25">
        <f>'Прайс рабочий'!K480</f>
        <v>13</v>
      </c>
      <c r="F489" s="363">
        <f>'Прайс рабочий'!I480/'Экспорт сом'!$G$18</f>
        <v>1.9120458891013383</v>
      </c>
      <c r="G489" s="363">
        <f>E489/G18</f>
        <v>2.4856596558317396</v>
      </c>
      <c r="H489" s="686"/>
      <c r="I489" s="18"/>
      <c r="J489" s="18"/>
    </row>
    <row r="490" spans="1:10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25">
        <f>'Прайс рабочий'!K483</f>
        <v>59</v>
      </c>
      <c r="F490" s="363">
        <f>'Прайс рабочий'!I483/'Экспорт сом'!$G$18</f>
        <v>10.325047801147226</v>
      </c>
      <c r="G490" s="363">
        <f>E490/G18</f>
        <v>11.281070745697896</v>
      </c>
      <c r="H490" s="773"/>
      <c r="I490" s="18"/>
      <c r="J490" s="18"/>
    </row>
    <row r="491" spans="1:10" ht="18" customHeight="1">
      <c r="A491" s="774"/>
      <c r="B491" s="774"/>
      <c r="C491" s="32" t="s">
        <v>67</v>
      </c>
      <c r="D491" s="774"/>
      <c r="E491" s="25">
        <f>'Прайс рабочий'!K484</f>
        <v>62</v>
      </c>
      <c r="F491" s="363">
        <f>'Прайс рабочий'!I484/'Экспорт сом'!$G$18</f>
        <v>10.898661567877628</v>
      </c>
      <c r="G491" s="363">
        <f>E491/G18</f>
        <v>11.854684512428298</v>
      </c>
      <c r="H491" s="773"/>
      <c r="I491" s="18"/>
      <c r="J491" s="18"/>
    </row>
    <row r="492" spans="1:10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25">
        <f>'Прайс рабочий'!K485</f>
        <v>69</v>
      </c>
      <c r="F492" s="363">
        <f>'Прайс рабочий'!I485/'Экспорт сом'!$G$18</f>
        <v>11.281070745697896</v>
      </c>
      <c r="G492" s="363">
        <f>E492/G18</f>
        <v>13.193116634799233</v>
      </c>
      <c r="H492" s="773"/>
      <c r="I492" s="18"/>
      <c r="J492" s="18"/>
    </row>
    <row r="493" spans="1:10" ht="18" customHeight="1">
      <c r="A493" s="774"/>
      <c r="B493" s="774"/>
      <c r="C493" s="32" t="s">
        <v>67</v>
      </c>
      <c r="D493" s="774"/>
      <c r="E493" s="25">
        <f>'Прайс рабочий'!K486</f>
        <v>69</v>
      </c>
      <c r="F493" s="363">
        <f>'Прайс рабочий'!I486/'Экспорт сом'!$G$18</f>
        <v>11.47227533460803</v>
      </c>
      <c r="G493" s="363">
        <f>E493/G18</f>
        <v>13.193116634799233</v>
      </c>
      <c r="H493" s="774"/>
      <c r="I493" s="18"/>
      <c r="J493" s="18"/>
    </row>
    <row r="494" spans="1:10" ht="30" customHeight="1">
      <c r="A494" s="566" t="s">
        <v>305</v>
      </c>
      <c r="B494" s="824"/>
      <c r="C494" s="765"/>
      <c r="D494" s="766"/>
      <c r="E494" s="19"/>
      <c r="F494" s="356"/>
      <c r="G494" s="356"/>
      <c r="H494" s="19"/>
      <c r="I494" s="59"/>
      <c r="J494" s="59"/>
    </row>
    <row r="495" spans="1:10" ht="26.25">
      <c r="A495" s="892" t="s">
        <v>306</v>
      </c>
      <c r="B495" s="893" t="s">
        <v>307</v>
      </c>
      <c r="C495" s="484" t="s">
        <v>794</v>
      </c>
      <c r="D495" s="784">
        <v>1000</v>
      </c>
      <c r="E495" s="19"/>
      <c r="F495" s="363">
        <f>'Прайс рабочий'!I488/'Экспорт сом'!$G$18</f>
        <v>1.0516252390057361</v>
      </c>
      <c r="G495" s="363">
        <f>'Прайс рабочий'!J488/'Экспорт сом'!$G$18</f>
        <v>1.4340344168260037</v>
      </c>
      <c r="H495" s="802"/>
      <c r="I495" s="59"/>
      <c r="J495" s="59"/>
    </row>
    <row r="496" spans="1:10" ht="18" customHeight="1">
      <c r="A496" s="892"/>
      <c r="B496" s="893"/>
      <c r="C496" s="484" t="s">
        <v>308</v>
      </c>
      <c r="D496" s="803"/>
      <c r="E496" s="25">
        <f>'Прайс рабочий'!K489</f>
        <v>13</v>
      </c>
      <c r="F496" s="363">
        <f>'Прайс рабочий'!I489/'Экспорт сом'!$G$18</f>
        <v>1.9120458891013383</v>
      </c>
      <c r="G496" s="363">
        <f>E496/G18</f>
        <v>2.4856596558317396</v>
      </c>
      <c r="H496" s="643"/>
      <c r="I496" s="18"/>
      <c r="J496" s="18"/>
    </row>
    <row r="497" spans="1:10" ht="18" customHeight="1">
      <c r="A497" s="892"/>
      <c r="B497" s="893"/>
      <c r="C497" s="484" t="s">
        <v>308</v>
      </c>
      <c r="D497" s="804"/>
      <c r="E497" s="25">
        <f>'Прайс рабочий'!K490</f>
        <v>12</v>
      </c>
      <c r="F497" s="363">
        <f>'Прайс рабочий'!I490/'Экспорт сом'!$G$18</f>
        <v>1.9120458891013383</v>
      </c>
      <c r="G497" s="363">
        <f>E497/G18</f>
        <v>2.2944550669216057</v>
      </c>
      <c r="H497" s="643"/>
      <c r="I497" s="18"/>
      <c r="J497" s="18"/>
    </row>
    <row r="498" spans="1:10" ht="33" customHeight="1">
      <c r="A498" s="460" t="s">
        <v>309</v>
      </c>
      <c r="B498" s="459" t="s">
        <v>274</v>
      </c>
      <c r="C498" s="32" t="s">
        <v>71</v>
      </c>
      <c r="D498" s="24" t="s">
        <v>310</v>
      </c>
      <c r="E498" s="25">
        <f>'Прайс рабочий'!K491</f>
        <v>28</v>
      </c>
      <c r="F498" s="363">
        <f>'Прайс рабочий'!I491/'Экспорт сом'!$G$18</f>
        <v>4.3977055449330784</v>
      </c>
      <c r="G498" s="363">
        <f>E498/G18</f>
        <v>5.3537284894837471</v>
      </c>
      <c r="H498" s="643"/>
      <c r="I498" s="18"/>
      <c r="J498" s="18"/>
    </row>
    <row r="499" spans="1:10" ht="18" customHeight="1">
      <c r="A499" s="677" t="s">
        <v>311</v>
      </c>
      <c r="B499" s="784" t="s">
        <v>274</v>
      </c>
      <c r="C499" s="32" t="s">
        <v>71</v>
      </c>
      <c r="D499" s="696" t="s">
        <v>312</v>
      </c>
      <c r="E499" s="25">
        <f>'Прайс рабочий'!K492</f>
        <v>139</v>
      </c>
      <c r="F499" s="363">
        <f>'Прайс рабочий'!I492/'Экспорт сом'!$G$18</f>
        <v>21.988527724665389</v>
      </c>
      <c r="G499" s="363">
        <f>E499/G18</f>
        <v>26.577437858508603</v>
      </c>
      <c r="H499" s="643"/>
      <c r="I499" s="18"/>
      <c r="J499" s="18"/>
    </row>
    <row r="500" spans="1:10" ht="18" customHeight="1">
      <c r="A500" s="774"/>
      <c r="B500" s="774"/>
      <c r="C500" s="32" t="s">
        <v>67</v>
      </c>
      <c r="D500" s="774"/>
      <c r="E500" s="25">
        <f>'Прайс рабочий'!K493</f>
        <v>139</v>
      </c>
      <c r="F500" s="363">
        <f>'Прайс рабочий'!I493/'Экспорт сом'!$G$18</f>
        <v>21.988527724665389</v>
      </c>
      <c r="G500" s="363">
        <f>E500/G18</f>
        <v>26.577437858508603</v>
      </c>
      <c r="H500" s="643"/>
      <c r="I500" s="18"/>
      <c r="J500" s="18"/>
    </row>
    <row r="501" spans="1:10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25">
        <f>'Прайс рабочий'!K494</f>
        <v>144</v>
      </c>
      <c r="F501" s="363">
        <f>'Прайс рабочий'!I494/'Экспорт сом'!$G$18</f>
        <v>20.076481835564053</v>
      </c>
      <c r="G501" s="363">
        <f>E501/G18</f>
        <v>27.53346080305927</v>
      </c>
      <c r="H501" s="643"/>
      <c r="I501" s="18"/>
      <c r="J501" s="18"/>
    </row>
    <row r="502" spans="1:10" ht="26.25" customHeight="1">
      <c r="A502" s="774"/>
      <c r="B502" s="774"/>
      <c r="C502" s="32" t="s">
        <v>316</v>
      </c>
      <c r="D502" s="774"/>
      <c r="E502" s="25">
        <f>'Прайс рабочий'!K495</f>
        <v>165</v>
      </c>
      <c r="F502" s="363">
        <f>'Прайс рабочий'!I495/'Экспорт сом'!$G$18</f>
        <v>24.856596558317399</v>
      </c>
      <c r="G502" s="363">
        <f>E502/G18</f>
        <v>31.548757170172081</v>
      </c>
      <c r="H502" s="644"/>
      <c r="I502" s="18"/>
      <c r="J502" s="18"/>
    </row>
    <row r="503" spans="1:10" ht="30" customHeight="1">
      <c r="A503" s="603" t="s">
        <v>317</v>
      </c>
      <c r="B503" s="765"/>
      <c r="C503" s="765"/>
      <c r="D503" s="766"/>
      <c r="E503" s="19"/>
      <c r="F503" s="356"/>
      <c r="G503" s="356"/>
      <c r="H503" s="19"/>
      <c r="I503" s="59"/>
      <c r="J503" s="59"/>
    </row>
    <row r="504" spans="1:10" ht="36" customHeight="1">
      <c r="A504" s="704" t="s">
        <v>318</v>
      </c>
      <c r="B504" s="766"/>
      <c r="C504" s="32" t="s">
        <v>71</v>
      </c>
      <c r="D504" s="24" t="s">
        <v>225</v>
      </c>
      <c r="E504" s="25">
        <f>'Прайс рабочий'!K497</f>
        <v>53</v>
      </c>
      <c r="F504" s="363">
        <f>'Прайс рабочий'!I497/'Экспорт сом'!$G$18</f>
        <v>9.5602294455066907</v>
      </c>
      <c r="G504" s="363">
        <f>E504/G18</f>
        <v>10.133843212237093</v>
      </c>
      <c r="H504" s="681"/>
      <c r="I504" s="1"/>
      <c r="J504" s="1"/>
    </row>
    <row r="505" spans="1:10" ht="18" customHeight="1">
      <c r="A505" s="672" t="s">
        <v>319</v>
      </c>
      <c r="B505" s="768"/>
      <c r="C505" s="32" t="s">
        <v>71</v>
      </c>
      <c r="D505" s="602" t="s">
        <v>320</v>
      </c>
      <c r="E505" s="25">
        <f>'Прайс рабочий'!K498</f>
        <v>27</v>
      </c>
      <c r="F505" s="363">
        <f>'Прайс рабочий'!I498/'Экспорт сом'!$G$18</f>
        <v>4.7801147227533454</v>
      </c>
      <c r="G505" s="363">
        <f>E505/G18</f>
        <v>5.1625239005736132</v>
      </c>
      <c r="H505" s="773"/>
      <c r="I505" s="1"/>
      <c r="J505" s="1"/>
    </row>
    <row r="506" spans="1:10" ht="18" customHeight="1">
      <c r="A506" s="771"/>
      <c r="B506" s="772"/>
      <c r="C506" s="32" t="s">
        <v>67</v>
      </c>
      <c r="D506" s="774"/>
      <c r="E506" s="25">
        <f>'Прайс рабочий'!K499</f>
        <v>28</v>
      </c>
      <c r="F506" s="363">
        <f>'Прайс рабочий'!I499/'Экспорт сом'!$G$18</f>
        <v>4.9713193116634793</v>
      </c>
      <c r="G506" s="363">
        <f>E506/G18</f>
        <v>5.3537284894837471</v>
      </c>
      <c r="H506" s="773"/>
      <c r="I506" s="1"/>
      <c r="J506" s="1"/>
    </row>
    <row r="507" spans="1:10" ht="18" customHeight="1">
      <c r="A507" s="626" t="s">
        <v>321</v>
      </c>
      <c r="B507" s="768"/>
      <c r="C507" s="32" t="s">
        <v>322</v>
      </c>
      <c r="D507" s="602" t="s">
        <v>323</v>
      </c>
      <c r="E507" s="25">
        <f>'Прайс рабочий'!K500</f>
        <v>140</v>
      </c>
      <c r="F507" s="363">
        <f>'Прайс рабочий'!I500/'Экспорт сом'!$G$18</f>
        <v>23.709369024856596</v>
      </c>
      <c r="G507" s="363">
        <f>E507/G18</f>
        <v>26.768642447418735</v>
      </c>
      <c r="H507" s="773"/>
      <c r="I507" s="1"/>
      <c r="J507" s="1"/>
    </row>
    <row r="508" spans="1:10" ht="18" customHeight="1">
      <c r="A508" s="769"/>
      <c r="B508" s="770"/>
      <c r="C508" s="32" t="s">
        <v>324</v>
      </c>
      <c r="D508" s="773"/>
      <c r="E508" s="25">
        <f>'Прайс рабочий'!K501</f>
        <v>154</v>
      </c>
      <c r="F508" s="363">
        <f>'Прайс рабочий'!I501/'Экспорт сом'!$G$18</f>
        <v>27.342256214149138</v>
      </c>
      <c r="G508" s="363">
        <f>E508/G18</f>
        <v>29.44550669216061</v>
      </c>
      <c r="H508" s="773"/>
      <c r="I508" s="1"/>
      <c r="J508" s="1"/>
    </row>
    <row r="509" spans="1:10" ht="18" customHeight="1">
      <c r="A509" s="771"/>
      <c r="B509" s="772"/>
      <c r="C509" s="32" t="s">
        <v>325</v>
      </c>
      <c r="D509" s="774"/>
      <c r="E509" s="25">
        <f>'Прайс рабочий'!K502</f>
        <v>181</v>
      </c>
      <c r="F509" s="363">
        <f>'Прайс рабочий'!I502/'Экспорт сом'!$G$18</f>
        <v>29.902485659655831</v>
      </c>
      <c r="G509" s="363">
        <f>E509/G18</f>
        <v>34.608030592734224</v>
      </c>
      <c r="H509" s="773"/>
      <c r="I509" s="1"/>
      <c r="J509" s="1"/>
    </row>
    <row r="510" spans="1:10" ht="18" customHeight="1">
      <c r="A510" s="672" t="s">
        <v>326</v>
      </c>
      <c r="B510" s="768"/>
      <c r="C510" s="32" t="s">
        <v>71</v>
      </c>
      <c r="D510" s="602" t="s">
        <v>196</v>
      </c>
      <c r="E510" s="25">
        <f>'Прайс рабочий'!K503</f>
        <v>224</v>
      </c>
      <c r="F510" s="363">
        <f>'Прайс рабочий'!I503/'Экспорт сом'!$G$18</f>
        <v>39.770554493307834</v>
      </c>
      <c r="G510" s="363">
        <f>E510/G18</f>
        <v>42.829827915869977</v>
      </c>
      <c r="H510" s="773"/>
      <c r="I510" s="1"/>
      <c r="J510" s="1"/>
    </row>
    <row r="511" spans="1:10" ht="18" customHeight="1">
      <c r="A511" s="771"/>
      <c r="B511" s="772"/>
      <c r="C511" s="32" t="s">
        <v>67</v>
      </c>
      <c r="D511" s="774"/>
      <c r="E511" s="25">
        <f>'Прайс рабочий'!K504</f>
        <v>256</v>
      </c>
      <c r="F511" s="363">
        <f>'Прайс рабочий'!I504/'Экспорт сом'!$G$18</f>
        <v>45.506692160611848</v>
      </c>
      <c r="G511" s="363">
        <f>E511/G18</f>
        <v>48.948374760994263</v>
      </c>
      <c r="H511" s="773"/>
      <c r="I511" s="1"/>
      <c r="J511" s="1"/>
    </row>
    <row r="512" spans="1:10" ht="18" customHeight="1">
      <c r="A512" s="672" t="s">
        <v>327</v>
      </c>
      <c r="B512" s="768"/>
      <c r="C512" s="32" t="s">
        <v>71</v>
      </c>
      <c r="D512" s="602" t="s">
        <v>328</v>
      </c>
      <c r="E512" s="25">
        <f>'Прайс рабочий'!K505</f>
        <v>150</v>
      </c>
      <c r="F512" s="363">
        <f>'Прайс рабочий'!I505/'Экспорт сом'!$G$18</f>
        <v>24.474187380497131</v>
      </c>
      <c r="G512" s="363">
        <f>E512/G18</f>
        <v>28.680688336520074</v>
      </c>
      <c r="H512" s="773"/>
      <c r="I512" s="1"/>
      <c r="J512" s="1"/>
    </row>
    <row r="513" spans="1:10" ht="18" customHeight="1">
      <c r="A513" s="771"/>
      <c r="B513" s="772"/>
      <c r="C513" s="32" t="s">
        <v>67</v>
      </c>
      <c r="D513" s="774"/>
      <c r="E513" s="25">
        <f>'Прайс рабочий'!K506</f>
        <v>189</v>
      </c>
      <c r="F513" s="363">
        <f>'Прайс рабочий'!I506/'Экспорт сом'!$G$18</f>
        <v>30.975143403441681</v>
      </c>
      <c r="G513" s="363">
        <f>E513/G18</f>
        <v>36.137667304015295</v>
      </c>
      <c r="H513" s="773"/>
      <c r="I513" s="1"/>
      <c r="J513" s="1"/>
    </row>
    <row r="514" spans="1:10" ht="18" customHeight="1">
      <c r="A514" s="672" t="s">
        <v>329</v>
      </c>
      <c r="B514" s="768"/>
      <c r="C514" s="32" t="s">
        <v>67</v>
      </c>
      <c r="D514" s="36" t="s">
        <v>330</v>
      </c>
      <c r="E514" s="25">
        <f>'Прайс рабочий'!K507</f>
        <v>116</v>
      </c>
      <c r="F514" s="363">
        <f>'Прайс рабочий'!I507/'Экспорт сом'!$G$18</f>
        <v>18.164435946462714</v>
      </c>
      <c r="G514" s="363">
        <f>E514/G18</f>
        <v>22.179732313575524</v>
      </c>
      <c r="H514" s="773"/>
      <c r="I514" s="1"/>
      <c r="J514" s="1"/>
    </row>
    <row r="515" spans="1:10" ht="18" customHeight="1">
      <c r="A515" s="771"/>
      <c r="B515" s="772"/>
      <c r="C515" s="32" t="s">
        <v>331</v>
      </c>
      <c r="D515" s="36" t="s">
        <v>332</v>
      </c>
      <c r="E515" s="25">
        <f>'Прайс рабочий'!K508</f>
        <v>91</v>
      </c>
      <c r="F515" s="363">
        <f>'Прайс рабочий'!I508/'Экспорт сом'!$G$18</f>
        <v>14.340344168260037</v>
      </c>
      <c r="G515" s="363">
        <f>E515/G18</f>
        <v>17.399617590822178</v>
      </c>
      <c r="H515" s="773"/>
      <c r="I515" s="1"/>
      <c r="J515" s="1"/>
    </row>
    <row r="516" spans="1:10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25">
        <f>'Прайс рабочий'!K509</f>
        <v>97</v>
      </c>
      <c r="F516" s="363">
        <f>'Прайс рабочий'!I509/'Экспорт сом'!$G$18</f>
        <v>17.208413001912046</v>
      </c>
      <c r="G516" s="363">
        <f>E516/G18</f>
        <v>18.546845124282981</v>
      </c>
      <c r="H516" s="773"/>
      <c r="I516" s="1"/>
      <c r="J516" s="1"/>
    </row>
    <row r="517" spans="1:10" ht="18" customHeight="1">
      <c r="A517" s="774"/>
      <c r="B517" s="60" t="s">
        <v>336</v>
      </c>
      <c r="C517" s="32" t="s">
        <v>59</v>
      </c>
      <c r="D517" s="36" t="s">
        <v>337</v>
      </c>
      <c r="E517" s="25">
        <f>'Прайс рабочий'!K510</f>
        <v>143</v>
      </c>
      <c r="F517" s="363">
        <f>'Прайс рабочий'!I510/'Экспорт сом'!$G$18</f>
        <v>25.430210325047799</v>
      </c>
      <c r="G517" s="363">
        <f>E517/G18</f>
        <v>27.342256214149138</v>
      </c>
      <c r="H517" s="774"/>
      <c r="I517" s="1"/>
      <c r="J517" s="1"/>
    </row>
    <row r="518" spans="1:10" ht="15.75" customHeight="1">
      <c r="A518" s="618" t="s">
        <v>350</v>
      </c>
      <c r="B518" s="801"/>
      <c r="C518" s="801"/>
      <c r="D518" s="801"/>
      <c r="E518" s="82"/>
      <c r="F518" s="367"/>
      <c r="G518" s="367"/>
      <c r="H518" s="83"/>
    </row>
    <row r="519" spans="1:10" ht="47.25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рабочий'!K512</f>
        <v>12</v>
      </c>
      <c r="F519" s="363">
        <f>'Прайс рабочий'!I512/'Экспорт сом'!$G$18</f>
        <v>1.9120458891013383</v>
      </c>
      <c r="G519" s="368">
        <f>E519/G18</f>
        <v>2.2944550669216057</v>
      </c>
      <c r="H519" s="108"/>
    </row>
    <row r="520" spans="1:10" ht="47.25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рабочий'!K513</f>
        <v>13</v>
      </c>
      <c r="F520" s="363">
        <f>'Прайс рабочий'!I513/'Экспорт сом'!$G$18</f>
        <v>2.1032504780114722</v>
      </c>
      <c r="G520" s="368">
        <f>E520/G18</f>
        <v>2.4856596558317396</v>
      </c>
      <c r="H520" s="108"/>
    </row>
    <row r="521" spans="1:10" ht="19.5" customHeight="1">
      <c r="A521" s="61"/>
      <c r="B521" s="62"/>
      <c r="C521" s="63"/>
      <c r="D521" s="64"/>
      <c r="E521" s="65"/>
      <c r="F521" s="369"/>
      <c r="G521" s="369"/>
      <c r="H521" s="10"/>
      <c r="I521" s="1"/>
      <c r="J521" s="1"/>
    </row>
    <row r="522" spans="1:10" ht="19.5" customHeight="1">
      <c r="A522" s="68" t="s">
        <v>338</v>
      </c>
      <c r="B522" s="69"/>
      <c r="C522" s="69"/>
      <c r="D522" s="70"/>
      <c r="E522" s="71"/>
      <c r="F522" s="370"/>
      <c r="G522" s="370"/>
      <c r="H522" s="5"/>
      <c r="I522" s="1"/>
      <c r="J522" s="1"/>
    </row>
    <row r="523" spans="1:10" ht="19.5" customHeight="1">
      <c r="A523" s="73" t="s">
        <v>339</v>
      </c>
      <c r="B523" s="74"/>
      <c r="C523" s="74"/>
      <c r="D523" s="73"/>
      <c r="E523" s="75"/>
      <c r="F523" s="371"/>
      <c r="G523" s="371"/>
      <c r="H523" s="5"/>
      <c r="I523" s="1"/>
      <c r="J523" s="1"/>
    </row>
    <row r="524" spans="1:10" ht="19.5" customHeight="1">
      <c r="A524" s="73" t="s">
        <v>340</v>
      </c>
      <c r="B524" s="74"/>
      <c r="C524" s="74"/>
      <c r="D524" s="73"/>
      <c r="E524" s="74"/>
      <c r="F524" s="372"/>
      <c r="G524" s="372"/>
      <c r="H524" s="5"/>
      <c r="I524" s="1"/>
      <c r="J524" s="1"/>
    </row>
    <row r="525" spans="1:10" ht="19.5" customHeight="1">
      <c r="A525" s="73" t="s">
        <v>341</v>
      </c>
      <c r="B525" s="74"/>
      <c r="C525" s="74"/>
      <c r="D525" s="73"/>
      <c r="E525" s="74"/>
      <c r="F525" s="372"/>
      <c r="G525" s="372"/>
      <c r="H525" s="5"/>
      <c r="I525" s="1"/>
      <c r="J525" s="1"/>
    </row>
    <row r="526" spans="1:10" ht="19.5" customHeight="1">
      <c r="A526" s="76" t="s">
        <v>342</v>
      </c>
      <c r="B526" s="77"/>
      <c r="C526" s="77"/>
      <c r="D526" s="76"/>
      <c r="E526" s="77"/>
      <c r="F526" s="373"/>
      <c r="G526" s="373"/>
      <c r="H526" s="5"/>
      <c r="I526" s="1"/>
      <c r="J526" s="1"/>
    </row>
    <row r="527" spans="1:10" ht="19.5" customHeight="1">
      <c r="A527" s="76" t="s">
        <v>343</v>
      </c>
      <c r="B527" s="77"/>
      <c r="C527" s="77"/>
      <c r="D527" s="76"/>
      <c r="E527" s="77"/>
      <c r="F527" s="373"/>
      <c r="G527" s="373"/>
      <c r="H527" s="1"/>
      <c r="I527" s="1"/>
      <c r="J527" s="1"/>
    </row>
    <row r="528" spans="1:10" ht="19.5" customHeight="1">
      <c r="A528" s="73"/>
      <c r="B528" s="74"/>
      <c r="C528" s="74"/>
      <c r="D528" s="73"/>
      <c r="E528" s="74"/>
      <c r="F528" s="372"/>
      <c r="G528" s="372"/>
      <c r="H528" s="1"/>
      <c r="I528" s="1"/>
      <c r="J528" s="1"/>
    </row>
    <row r="529" spans="1:10" ht="19.5" customHeight="1">
      <c r="A529" s="5"/>
      <c r="B529" s="2"/>
      <c r="C529" s="3"/>
      <c r="D529" s="10"/>
      <c r="E529" s="4"/>
      <c r="F529" s="358"/>
      <c r="G529" s="358"/>
      <c r="H529" s="5"/>
      <c r="I529" s="1"/>
      <c r="J529" s="1"/>
    </row>
    <row r="530" spans="1:10" ht="19.5" customHeight="1">
      <c r="A530" s="5"/>
      <c r="B530" s="2"/>
      <c r="C530" s="3"/>
      <c r="D530" s="10"/>
      <c r="E530" s="4"/>
      <c r="F530" s="358"/>
      <c r="G530" s="358"/>
      <c r="H530" s="5"/>
      <c r="I530" s="1"/>
      <c r="J530" s="1"/>
    </row>
    <row r="531" spans="1:10" ht="19.5" customHeight="1">
      <c r="A531" s="78" t="s">
        <v>344</v>
      </c>
      <c r="B531" s="2"/>
      <c r="C531" s="79" t="s">
        <v>345</v>
      </c>
      <c r="D531" s="10"/>
      <c r="E531" s="4"/>
      <c r="F531" s="358"/>
      <c r="G531" s="358"/>
      <c r="H531" s="1"/>
      <c r="I531" s="1"/>
      <c r="J531" s="1"/>
    </row>
    <row r="532" spans="1:10" ht="19.5" customHeight="1">
      <c r="A532" s="5"/>
      <c r="B532" s="2"/>
      <c r="C532" s="3"/>
      <c r="D532" s="10"/>
      <c r="E532" s="4"/>
      <c r="F532" s="358"/>
      <c r="G532" s="358"/>
      <c r="H532" s="5"/>
      <c r="I532" s="1"/>
      <c r="J532" s="1"/>
    </row>
    <row r="533" spans="1:10" ht="19.5" customHeight="1">
      <c r="A533" s="78" t="s">
        <v>346</v>
      </c>
      <c r="B533" s="2"/>
      <c r="C533" s="80" t="s">
        <v>347</v>
      </c>
      <c r="D533" s="10"/>
      <c r="E533" s="4"/>
      <c r="F533" s="358"/>
      <c r="G533" s="358"/>
      <c r="H533" s="1"/>
      <c r="I533" s="1"/>
      <c r="J533" s="1"/>
    </row>
    <row r="534" spans="1:10" ht="19.5" customHeight="1">
      <c r="A534" s="5"/>
      <c r="B534" s="2"/>
      <c r="C534" s="2"/>
      <c r="D534" s="10"/>
      <c r="E534" s="4"/>
      <c r="F534" s="358"/>
      <c r="G534" s="358"/>
      <c r="H534" s="1"/>
      <c r="I534" s="1"/>
      <c r="J534" s="1"/>
    </row>
    <row r="535" spans="1:10" ht="19.5" customHeight="1">
      <c r="A535" s="81" t="s">
        <v>348</v>
      </c>
      <c r="B535" s="2"/>
      <c r="C535" s="80" t="s">
        <v>349</v>
      </c>
      <c r="D535" s="10"/>
      <c r="E535" s="4"/>
      <c r="F535" s="358"/>
      <c r="G535" s="358"/>
      <c r="H535" s="1"/>
      <c r="I535" s="1"/>
      <c r="J535" s="1"/>
    </row>
    <row r="536" spans="1:10" ht="19.5" customHeight="1">
      <c r="A536" s="5"/>
      <c r="B536" s="2"/>
      <c r="C536" s="2"/>
      <c r="D536" s="10"/>
      <c r="E536" s="4"/>
      <c r="F536" s="358"/>
      <c r="G536" s="358"/>
      <c r="H536" s="1"/>
      <c r="I536" s="1"/>
      <c r="J536" s="1"/>
    </row>
    <row r="537" spans="1:10" ht="19.5" customHeight="1">
      <c r="A537" s="78"/>
      <c r="B537" s="2"/>
      <c r="C537" s="80"/>
      <c r="D537" s="10"/>
      <c r="E537" s="4"/>
      <c r="F537" s="358"/>
      <c r="G537" s="358"/>
      <c r="H537" s="1"/>
      <c r="I537" s="1"/>
      <c r="J537" s="1"/>
    </row>
    <row r="538" spans="1:10" ht="19.5" customHeight="1">
      <c r="A538" s="5"/>
      <c r="B538" s="2"/>
      <c r="C538" s="3"/>
      <c r="D538" s="10"/>
      <c r="E538" s="4"/>
      <c r="F538" s="358"/>
      <c r="G538" s="358"/>
      <c r="H538" s="5"/>
      <c r="I538" s="1"/>
      <c r="J538" s="1"/>
    </row>
    <row r="539" spans="1:10" ht="19.5" customHeight="1">
      <c r="A539" s="5"/>
      <c r="B539" s="2"/>
      <c r="C539" s="3"/>
      <c r="D539" s="10"/>
      <c r="E539" s="4"/>
      <c r="F539" s="358"/>
      <c r="G539" s="358"/>
      <c r="H539" s="5"/>
      <c r="I539" s="1"/>
      <c r="J539" s="1"/>
    </row>
    <row r="540" spans="1:10" ht="19.5" customHeight="1">
      <c r="A540" s="5"/>
      <c r="B540" s="2"/>
      <c r="C540" s="3"/>
      <c r="D540" s="10"/>
      <c r="E540" s="4"/>
      <c r="F540" s="358"/>
      <c r="G540" s="358"/>
      <c r="H540" s="5"/>
      <c r="I540" s="1"/>
      <c r="J540" s="1"/>
    </row>
    <row r="541" spans="1:10" ht="19.5" customHeight="1">
      <c r="A541" s="5"/>
      <c r="B541" s="2"/>
      <c r="C541" s="3"/>
      <c r="D541" s="10"/>
      <c r="E541" s="4"/>
      <c r="F541" s="358"/>
      <c r="G541" s="358"/>
      <c r="H541" s="5"/>
      <c r="I541" s="1"/>
      <c r="J541" s="1"/>
    </row>
    <row r="542" spans="1:10" ht="19.5" customHeight="1">
      <c r="A542" s="5"/>
      <c r="B542" s="2"/>
      <c r="C542" s="3"/>
      <c r="D542" s="10"/>
      <c r="E542" s="4"/>
      <c r="F542" s="358"/>
      <c r="G542" s="358"/>
      <c r="H542" s="5"/>
      <c r="I542" s="1"/>
      <c r="J542" s="1"/>
    </row>
    <row r="543" spans="1:10" ht="19.5" customHeight="1">
      <c r="A543" s="5"/>
      <c r="B543" s="2"/>
      <c r="C543" s="3"/>
      <c r="D543" s="10"/>
      <c r="E543" s="4"/>
      <c r="F543" s="358"/>
      <c r="G543" s="358"/>
      <c r="H543" s="5"/>
      <c r="I543" s="1"/>
      <c r="J543" s="1"/>
    </row>
    <row r="544" spans="1:10" ht="19.5" customHeight="1">
      <c r="A544" s="5"/>
      <c r="B544" s="2"/>
      <c r="C544" s="3"/>
      <c r="D544" s="10"/>
      <c r="E544" s="4"/>
      <c r="F544" s="358"/>
      <c r="G544" s="358"/>
      <c r="H544" s="5"/>
      <c r="I544" s="1"/>
      <c r="J544" s="1"/>
    </row>
    <row r="545" spans="1:10" ht="19.5" customHeight="1">
      <c r="A545" s="5"/>
      <c r="B545" s="2"/>
      <c r="C545" s="3"/>
      <c r="D545" s="10"/>
      <c r="E545" s="4"/>
      <c r="F545" s="358"/>
      <c r="G545" s="358"/>
      <c r="H545" s="5"/>
      <c r="I545" s="1"/>
      <c r="J545" s="1"/>
    </row>
    <row r="546" spans="1:10" ht="19.5" customHeight="1">
      <c r="A546" s="5"/>
      <c r="B546" s="2"/>
      <c r="C546" s="3"/>
      <c r="D546" s="10"/>
      <c r="E546" s="4"/>
      <c r="F546" s="358"/>
      <c r="G546" s="358"/>
      <c r="H546" s="5"/>
      <c r="I546" s="1"/>
      <c r="J546" s="1"/>
    </row>
    <row r="547" spans="1:10" ht="19.5" customHeight="1">
      <c r="A547" s="5"/>
      <c r="B547" s="2"/>
      <c r="C547" s="3"/>
      <c r="D547" s="10"/>
      <c r="E547" s="4"/>
      <c r="F547" s="358"/>
      <c r="G547" s="358"/>
      <c r="H547" s="5"/>
      <c r="I547" s="1"/>
      <c r="J547" s="1"/>
    </row>
    <row r="548" spans="1:10" ht="19.5" customHeight="1">
      <c r="A548" s="5"/>
      <c r="B548" s="2"/>
      <c r="C548" s="3"/>
      <c r="D548" s="10"/>
      <c r="E548" s="4"/>
      <c r="F548" s="358"/>
      <c r="G548" s="358"/>
      <c r="H548" s="5"/>
      <c r="I548" s="1"/>
      <c r="J548" s="1"/>
    </row>
    <row r="549" spans="1:10" ht="19.5" customHeight="1">
      <c r="A549" s="5"/>
      <c r="B549" s="2"/>
      <c r="C549" s="3"/>
      <c r="D549" s="10"/>
      <c r="E549" s="4"/>
      <c r="F549" s="358"/>
      <c r="G549" s="358"/>
      <c r="H549" s="5"/>
      <c r="I549" s="1"/>
      <c r="J549" s="1"/>
    </row>
    <row r="550" spans="1:10" ht="19.5" customHeight="1">
      <c r="A550" s="5"/>
      <c r="B550" s="2"/>
      <c r="C550" s="3"/>
      <c r="D550" s="10"/>
      <c r="E550" s="4"/>
      <c r="F550" s="358"/>
      <c r="G550" s="358"/>
      <c r="H550" s="5"/>
      <c r="I550" s="1"/>
      <c r="J550" s="1"/>
    </row>
    <row r="551" spans="1:10" ht="19.5" customHeight="1">
      <c r="A551" s="5"/>
      <c r="B551" s="2"/>
      <c r="C551" s="3"/>
      <c r="D551" s="10"/>
      <c r="E551" s="4"/>
      <c r="F551" s="358"/>
      <c r="G551" s="358"/>
      <c r="H551" s="5"/>
      <c r="I551" s="1"/>
      <c r="J551" s="1"/>
    </row>
    <row r="552" spans="1:10" ht="19.5" customHeight="1">
      <c r="A552" s="5"/>
      <c r="B552" s="2"/>
      <c r="C552" s="3"/>
      <c r="D552" s="10"/>
      <c r="E552" s="4"/>
      <c r="F552" s="358"/>
      <c r="G552" s="358"/>
      <c r="H552" s="5"/>
      <c r="I552" s="1"/>
      <c r="J552" s="1"/>
    </row>
    <row r="553" spans="1:10" ht="19.5" customHeight="1">
      <c r="A553" s="5"/>
      <c r="B553" s="2"/>
      <c r="C553" s="3"/>
      <c r="D553" s="10"/>
      <c r="E553" s="4"/>
      <c r="F553" s="358"/>
      <c r="G553" s="358"/>
      <c r="H553" s="5"/>
      <c r="I553" s="1"/>
      <c r="J553" s="1"/>
    </row>
    <row r="554" spans="1:10" ht="19.5" customHeight="1">
      <c r="A554" s="5"/>
      <c r="B554" s="2"/>
      <c r="C554" s="3"/>
      <c r="D554" s="10"/>
      <c r="E554" s="4"/>
      <c r="F554" s="358"/>
      <c r="G554" s="358"/>
      <c r="H554" s="5"/>
      <c r="I554" s="1"/>
      <c r="J554" s="1"/>
    </row>
    <row r="555" spans="1:10" ht="19.5" customHeight="1">
      <c r="A555" s="5"/>
      <c r="B555" s="2"/>
      <c r="C555" s="3"/>
      <c r="D555" s="10"/>
      <c r="E555" s="4"/>
      <c r="F555" s="358"/>
      <c r="G555" s="358"/>
      <c r="H555" s="5"/>
      <c r="I555" s="1"/>
      <c r="J555" s="1"/>
    </row>
    <row r="556" spans="1:10" ht="19.5" customHeight="1">
      <c r="A556" s="5"/>
      <c r="B556" s="2"/>
      <c r="C556" s="3"/>
      <c r="D556" s="10"/>
      <c r="E556" s="4"/>
      <c r="F556" s="358"/>
      <c r="G556" s="358"/>
      <c r="H556" s="5"/>
      <c r="I556" s="1"/>
      <c r="J556" s="1"/>
    </row>
    <row r="557" spans="1:10" ht="19.5" customHeight="1">
      <c r="A557" s="5"/>
      <c r="B557" s="2"/>
      <c r="C557" s="3"/>
      <c r="D557" s="10"/>
      <c r="E557" s="4"/>
      <c r="F557" s="358"/>
      <c r="G557" s="358"/>
      <c r="H557" s="5"/>
      <c r="I557" s="1"/>
      <c r="J557" s="1"/>
    </row>
    <row r="558" spans="1:10" ht="19.5" customHeight="1">
      <c r="A558" s="5"/>
      <c r="B558" s="2"/>
      <c r="C558" s="3"/>
      <c r="D558" s="10"/>
      <c r="E558" s="4"/>
      <c r="F558" s="358"/>
      <c r="G558" s="358"/>
      <c r="H558" s="5"/>
      <c r="I558" s="1"/>
      <c r="J558" s="1"/>
    </row>
    <row r="559" spans="1:10" ht="19.5" customHeight="1">
      <c r="A559" s="5"/>
      <c r="B559" s="2"/>
      <c r="C559" s="3"/>
      <c r="D559" s="10"/>
      <c r="E559" s="4"/>
      <c r="F559" s="358"/>
      <c r="G559" s="358"/>
      <c r="H559" s="5"/>
      <c r="I559" s="1"/>
      <c r="J559" s="1"/>
    </row>
    <row r="560" spans="1:10" ht="19.5" customHeight="1">
      <c r="A560" s="5"/>
      <c r="B560" s="2"/>
      <c r="C560" s="3"/>
      <c r="D560" s="10"/>
      <c r="E560" s="4"/>
      <c r="F560" s="358"/>
      <c r="G560" s="358"/>
      <c r="H560" s="5"/>
      <c r="I560" s="1"/>
      <c r="J560" s="1"/>
    </row>
    <row r="561" spans="1:10" ht="19.5" customHeight="1">
      <c r="A561" s="5"/>
      <c r="B561" s="2"/>
      <c r="C561" s="3"/>
      <c r="D561" s="10"/>
      <c r="E561" s="4"/>
      <c r="F561" s="358"/>
      <c r="G561" s="358"/>
      <c r="H561" s="5"/>
      <c r="I561" s="1"/>
      <c r="J561" s="1"/>
    </row>
    <row r="562" spans="1:10" ht="19.5" customHeight="1">
      <c r="A562" s="5"/>
      <c r="B562" s="2"/>
      <c r="C562" s="3"/>
      <c r="D562" s="10"/>
      <c r="E562" s="4"/>
      <c r="F562" s="358"/>
      <c r="G562" s="358"/>
      <c r="H562" s="5"/>
      <c r="I562" s="1"/>
      <c r="J562" s="1"/>
    </row>
    <row r="563" spans="1:10" ht="19.5" customHeight="1">
      <c r="A563" s="5"/>
      <c r="B563" s="2"/>
      <c r="C563" s="3"/>
      <c r="D563" s="10"/>
      <c r="E563" s="4"/>
      <c r="F563" s="358"/>
      <c r="G563" s="358"/>
      <c r="H563" s="5"/>
      <c r="I563" s="1"/>
      <c r="J563" s="1"/>
    </row>
    <row r="564" spans="1:10" ht="19.5" customHeight="1">
      <c r="A564" s="5"/>
      <c r="B564" s="2"/>
      <c r="C564" s="3"/>
      <c r="D564" s="10"/>
      <c r="E564" s="4"/>
      <c r="F564" s="358"/>
      <c r="G564" s="358"/>
      <c r="H564" s="5"/>
      <c r="I564" s="1"/>
      <c r="J564" s="1"/>
    </row>
    <row r="565" spans="1:10" ht="19.5" customHeight="1">
      <c r="A565" s="5"/>
      <c r="B565" s="2"/>
      <c r="C565" s="3"/>
      <c r="D565" s="10"/>
      <c r="E565" s="4"/>
      <c r="F565" s="358"/>
      <c r="G565" s="358"/>
      <c r="H565" s="5"/>
      <c r="I565" s="1"/>
      <c r="J565" s="1"/>
    </row>
    <row r="566" spans="1:10" ht="19.5" customHeight="1">
      <c r="A566" s="5"/>
      <c r="B566" s="2"/>
      <c r="C566" s="3"/>
      <c r="D566" s="10"/>
      <c r="E566" s="4"/>
      <c r="F566" s="358"/>
      <c r="G566" s="358"/>
      <c r="H566" s="5"/>
      <c r="I566" s="1"/>
      <c r="J566" s="1"/>
    </row>
    <row r="567" spans="1:10" ht="19.5" customHeight="1">
      <c r="A567" s="5"/>
      <c r="B567" s="2"/>
      <c r="C567" s="3"/>
      <c r="D567" s="10"/>
      <c r="E567" s="4"/>
      <c r="F567" s="358"/>
      <c r="G567" s="358"/>
      <c r="H567" s="5"/>
      <c r="I567" s="1"/>
      <c r="J567" s="1"/>
    </row>
    <row r="568" spans="1:10" ht="19.5" customHeight="1">
      <c r="A568" s="5"/>
      <c r="B568" s="2"/>
      <c r="C568" s="3"/>
      <c r="D568" s="10"/>
      <c r="E568" s="4"/>
      <c r="F568" s="358"/>
      <c r="G568" s="358"/>
      <c r="H568" s="5"/>
      <c r="I568" s="1"/>
      <c r="J568" s="1"/>
    </row>
    <row r="569" spans="1:10" ht="19.5" customHeight="1">
      <c r="A569" s="5"/>
      <c r="B569" s="2"/>
      <c r="C569" s="3"/>
      <c r="D569" s="10"/>
      <c r="E569" s="4"/>
      <c r="F569" s="358"/>
      <c r="G569" s="358"/>
      <c r="H569" s="5"/>
      <c r="I569" s="1"/>
      <c r="J569" s="1"/>
    </row>
    <row r="570" spans="1:10" ht="19.5" customHeight="1">
      <c r="A570" s="5"/>
      <c r="B570" s="2"/>
      <c r="C570" s="3"/>
      <c r="D570" s="10"/>
      <c r="E570" s="4"/>
      <c r="F570" s="358"/>
      <c r="G570" s="358"/>
      <c r="H570" s="5"/>
      <c r="I570" s="1"/>
      <c r="J570" s="1"/>
    </row>
    <row r="571" spans="1:10" ht="19.5" customHeight="1">
      <c r="A571" s="5"/>
      <c r="B571" s="2"/>
      <c r="C571" s="3"/>
      <c r="D571" s="10"/>
      <c r="E571" s="4"/>
      <c r="F571" s="358"/>
      <c r="G571" s="358"/>
      <c r="H571" s="5"/>
      <c r="I571" s="1"/>
      <c r="J571" s="1"/>
    </row>
    <row r="572" spans="1:10" ht="19.5" customHeight="1">
      <c r="A572" s="5"/>
      <c r="B572" s="2"/>
      <c r="C572" s="3"/>
      <c r="D572" s="10"/>
      <c r="E572" s="4"/>
      <c r="F572" s="358"/>
      <c r="G572" s="358"/>
      <c r="H572" s="5"/>
      <c r="I572" s="1"/>
      <c r="J572" s="1"/>
    </row>
    <row r="573" spans="1:10" ht="19.5" customHeight="1">
      <c r="A573" s="5"/>
      <c r="B573" s="2"/>
      <c r="C573" s="3"/>
      <c r="D573" s="10"/>
      <c r="E573" s="4"/>
      <c r="F573" s="358"/>
      <c r="G573" s="358"/>
      <c r="H573" s="5"/>
      <c r="I573" s="1"/>
      <c r="J573" s="1"/>
    </row>
    <row r="574" spans="1:10" ht="19.5" customHeight="1">
      <c r="A574" s="5"/>
      <c r="B574" s="2"/>
      <c r="C574" s="3"/>
      <c r="D574" s="10"/>
      <c r="E574" s="4"/>
      <c r="F574" s="358"/>
      <c r="G574" s="358"/>
      <c r="H574" s="5"/>
      <c r="I574" s="1"/>
      <c r="J574" s="1"/>
    </row>
    <row r="575" spans="1:10" ht="19.5" customHeight="1">
      <c r="A575" s="5"/>
      <c r="B575" s="2"/>
      <c r="C575" s="3"/>
      <c r="D575" s="10"/>
      <c r="E575" s="4"/>
      <c r="F575" s="358"/>
      <c r="G575" s="358"/>
      <c r="H575" s="5"/>
      <c r="I575" s="1"/>
      <c r="J575" s="1"/>
    </row>
    <row r="576" spans="1:10" ht="19.5" customHeight="1">
      <c r="A576" s="5"/>
      <c r="B576" s="2"/>
      <c r="C576" s="3"/>
      <c r="D576" s="10"/>
      <c r="E576" s="4"/>
      <c r="F576" s="358"/>
      <c r="G576" s="358"/>
      <c r="H576" s="5"/>
      <c r="I576" s="1"/>
      <c r="J576" s="1"/>
    </row>
    <row r="577" spans="1:10" ht="19.5" customHeight="1">
      <c r="A577" s="5"/>
      <c r="B577" s="2"/>
      <c r="C577" s="3"/>
      <c r="D577" s="10"/>
      <c r="E577" s="4"/>
      <c r="F577" s="358"/>
      <c r="G577" s="358"/>
      <c r="H577" s="5"/>
      <c r="I577" s="1"/>
      <c r="J577" s="1"/>
    </row>
    <row r="578" spans="1:10" ht="19.5" customHeight="1">
      <c r="A578" s="5"/>
      <c r="B578" s="2"/>
      <c r="C578" s="3"/>
      <c r="D578" s="10"/>
      <c r="E578" s="4"/>
      <c r="F578" s="358"/>
      <c r="G578" s="358"/>
      <c r="H578" s="5"/>
      <c r="I578" s="1"/>
      <c r="J578" s="1"/>
    </row>
    <row r="579" spans="1:10" ht="19.5" customHeight="1">
      <c r="A579" s="5"/>
      <c r="B579" s="2"/>
      <c r="C579" s="3"/>
      <c r="D579" s="10"/>
      <c r="E579" s="4"/>
      <c r="F579" s="358"/>
      <c r="G579" s="358"/>
      <c r="H579" s="5"/>
      <c r="I579" s="1"/>
      <c r="J579" s="1"/>
    </row>
    <row r="580" spans="1:10" ht="19.5" customHeight="1">
      <c r="A580" s="5"/>
      <c r="B580" s="2"/>
      <c r="C580" s="3"/>
      <c r="D580" s="10"/>
      <c r="E580" s="4"/>
      <c r="F580" s="358"/>
      <c r="G580" s="358"/>
      <c r="H580" s="5"/>
      <c r="I580" s="1"/>
      <c r="J580" s="1"/>
    </row>
    <row r="581" spans="1:10" ht="19.5" customHeight="1">
      <c r="A581" s="5"/>
      <c r="B581" s="2"/>
      <c r="C581" s="3"/>
      <c r="D581" s="10"/>
      <c r="E581" s="4"/>
      <c r="F581" s="358"/>
      <c r="G581" s="358"/>
      <c r="H581" s="5"/>
      <c r="I581" s="1"/>
      <c r="J581" s="1"/>
    </row>
    <row r="582" spans="1:10" ht="19.5" customHeight="1">
      <c r="A582" s="5"/>
      <c r="B582" s="2"/>
      <c r="C582" s="3"/>
      <c r="D582" s="10"/>
      <c r="E582" s="4"/>
      <c r="F582" s="358"/>
      <c r="G582" s="358"/>
      <c r="H582" s="5"/>
      <c r="I582" s="1"/>
      <c r="J582" s="1"/>
    </row>
    <row r="583" spans="1:10" ht="19.5" customHeight="1">
      <c r="A583" s="5"/>
      <c r="B583" s="2"/>
      <c r="C583" s="3"/>
      <c r="D583" s="10"/>
      <c r="E583" s="4"/>
      <c r="F583" s="358"/>
      <c r="G583" s="358"/>
      <c r="H583" s="5"/>
      <c r="I583" s="1"/>
      <c r="J583" s="1"/>
    </row>
    <row r="584" spans="1:10" ht="19.5" customHeight="1">
      <c r="A584" s="5"/>
      <c r="B584" s="2"/>
      <c r="C584" s="3"/>
      <c r="D584" s="10"/>
      <c r="E584" s="4"/>
      <c r="F584" s="358"/>
      <c r="G584" s="358"/>
      <c r="H584" s="5"/>
      <c r="I584" s="1"/>
      <c r="J584" s="1"/>
    </row>
    <row r="585" spans="1:10" ht="19.5" customHeight="1">
      <c r="A585" s="5"/>
      <c r="B585" s="2"/>
      <c r="C585" s="3"/>
      <c r="D585" s="10"/>
      <c r="E585" s="4"/>
      <c r="F585" s="358"/>
      <c r="G585" s="358"/>
      <c r="H585" s="5"/>
      <c r="I585" s="1"/>
      <c r="J585" s="1"/>
    </row>
    <row r="586" spans="1:10" ht="19.5" customHeight="1">
      <c r="A586" s="5"/>
      <c r="B586" s="2"/>
      <c r="C586" s="3"/>
      <c r="D586" s="10"/>
      <c r="E586" s="4"/>
      <c r="F586" s="358"/>
      <c r="G586" s="358"/>
      <c r="H586" s="5"/>
      <c r="I586" s="1"/>
      <c r="J586" s="1"/>
    </row>
    <row r="587" spans="1:10" ht="19.5" customHeight="1">
      <c r="A587" s="5"/>
      <c r="B587" s="2"/>
      <c r="C587" s="3"/>
      <c r="D587" s="10"/>
      <c r="E587" s="4"/>
      <c r="F587" s="358"/>
      <c r="G587" s="358"/>
      <c r="H587" s="5"/>
      <c r="I587" s="1"/>
      <c r="J587" s="1"/>
    </row>
    <row r="588" spans="1:10" ht="19.5" customHeight="1">
      <c r="A588" s="5"/>
      <c r="B588" s="2"/>
      <c r="C588" s="3"/>
      <c r="D588" s="10"/>
      <c r="E588" s="4"/>
      <c r="F588" s="358"/>
      <c r="G588" s="358"/>
      <c r="H588" s="5"/>
      <c r="I588" s="1"/>
      <c r="J588" s="1"/>
    </row>
    <row r="589" spans="1:10" ht="19.5" customHeight="1">
      <c r="A589" s="5"/>
      <c r="B589" s="2"/>
      <c r="C589" s="3"/>
      <c r="D589" s="10"/>
      <c r="E589" s="4"/>
      <c r="F589" s="358"/>
      <c r="G589" s="358"/>
      <c r="H589" s="5"/>
      <c r="I589" s="1"/>
      <c r="J589" s="1"/>
    </row>
    <row r="590" spans="1:10" ht="19.5" customHeight="1">
      <c r="A590" s="5"/>
      <c r="B590" s="2"/>
      <c r="C590" s="3"/>
      <c r="D590" s="10"/>
      <c r="E590" s="4"/>
      <c r="F590" s="358"/>
      <c r="G590" s="358"/>
      <c r="H590" s="5"/>
      <c r="I590" s="1"/>
      <c r="J590" s="1"/>
    </row>
    <row r="591" spans="1:10" ht="19.5" customHeight="1">
      <c r="A591" s="5"/>
      <c r="B591" s="2"/>
      <c r="C591" s="3"/>
      <c r="D591" s="10"/>
      <c r="E591" s="4"/>
      <c r="F591" s="358"/>
      <c r="G591" s="358"/>
      <c r="H591" s="5"/>
      <c r="I591" s="1"/>
      <c r="J591" s="1"/>
    </row>
    <row r="592" spans="1:10" ht="19.5" customHeight="1">
      <c r="A592" s="5"/>
      <c r="B592" s="2"/>
      <c r="C592" s="3"/>
      <c r="D592" s="10"/>
      <c r="E592" s="4"/>
      <c r="F592" s="358"/>
      <c r="G592" s="358"/>
      <c r="H592" s="5"/>
      <c r="I592" s="1"/>
      <c r="J592" s="1"/>
    </row>
    <row r="593" spans="1:10" ht="19.5" customHeight="1">
      <c r="A593" s="5"/>
      <c r="B593" s="2"/>
      <c r="C593" s="3"/>
      <c r="D593" s="10"/>
      <c r="E593" s="4"/>
      <c r="F593" s="358"/>
      <c r="G593" s="358"/>
      <c r="H593" s="5"/>
      <c r="I593" s="1"/>
      <c r="J593" s="1"/>
    </row>
    <row r="594" spans="1:10" ht="19.5" customHeight="1">
      <c r="A594" s="5"/>
      <c r="B594" s="2"/>
      <c r="C594" s="3"/>
      <c r="D594" s="10"/>
      <c r="E594" s="4"/>
      <c r="F594" s="358"/>
      <c r="G594" s="358"/>
      <c r="H594" s="5"/>
      <c r="I594" s="1"/>
      <c r="J594" s="1"/>
    </row>
    <row r="595" spans="1:10" ht="19.5" customHeight="1">
      <c r="A595" s="5"/>
      <c r="B595" s="2"/>
      <c r="C595" s="3"/>
      <c r="D595" s="10"/>
      <c r="E595" s="4"/>
      <c r="F595" s="358"/>
      <c r="G595" s="358"/>
      <c r="H595" s="5"/>
      <c r="I595" s="1"/>
      <c r="J595" s="1"/>
    </row>
    <row r="596" spans="1:10" ht="19.5" customHeight="1">
      <c r="A596" s="5"/>
      <c r="B596" s="2"/>
      <c r="C596" s="3"/>
      <c r="D596" s="10"/>
      <c r="E596" s="4"/>
      <c r="F596" s="358"/>
      <c r="G596" s="358"/>
      <c r="H596" s="5"/>
      <c r="I596" s="1"/>
      <c r="J596" s="1"/>
    </row>
    <row r="597" spans="1:10" ht="19.5" customHeight="1">
      <c r="A597" s="5"/>
      <c r="B597" s="2"/>
      <c r="C597" s="3"/>
      <c r="D597" s="10"/>
      <c r="E597" s="4"/>
      <c r="F597" s="358"/>
      <c r="G597" s="358"/>
      <c r="H597" s="5"/>
      <c r="I597" s="1"/>
      <c r="J597" s="1"/>
    </row>
    <row r="598" spans="1:10" ht="19.5" customHeight="1">
      <c r="A598" s="5"/>
      <c r="B598" s="2"/>
      <c r="C598" s="3"/>
      <c r="D598" s="10"/>
      <c r="E598" s="4"/>
      <c r="F598" s="358"/>
      <c r="G598" s="358"/>
      <c r="H598" s="5"/>
      <c r="I598" s="1"/>
      <c r="J598" s="1"/>
    </row>
    <row r="599" spans="1:10" ht="19.5" customHeight="1">
      <c r="A599" s="5"/>
      <c r="B599" s="2"/>
      <c r="C599" s="3"/>
      <c r="D599" s="10"/>
      <c r="E599" s="4"/>
      <c r="F599" s="358"/>
      <c r="G599" s="358"/>
      <c r="H599" s="5"/>
      <c r="I599" s="1"/>
      <c r="J599" s="1"/>
    </row>
    <row r="600" spans="1:10" ht="19.5" customHeight="1">
      <c r="A600" s="5"/>
      <c r="B600" s="2"/>
      <c r="C600" s="3"/>
      <c r="D600" s="10"/>
      <c r="E600" s="4"/>
      <c r="F600" s="358"/>
      <c r="G600" s="358"/>
      <c r="H600" s="5"/>
      <c r="I600" s="1"/>
      <c r="J600" s="1"/>
    </row>
    <row r="601" spans="1:10" ht="19.5" customHeight="1">
      <c r="A601" s="5"/>
      <c r="B601" s="2"/>
      <c r="C601" s="3"/>
      <c r="D601" s="10"/>
      <c r="E601" s="4"/>
      <c r="F601" s="358"/>
      <c r="G601" s="358"/>
      <c r="H601" s="5"/>
      <c r="I601" s="1"/>
      <c r="J601" s="1"/>
    </row>
    <row r="602" spans="1:10" ht="19.5" customHeight="1">
      <c r="A602" s="5"/>
      <c r="B602" s="2"/>
      <c r="C602" s="3"/>
      <c r="D602" s="10"/>
      <c r="E602" s="4"/>
      <c r="F602" s="358"/>
      <c r="G602" s="358"/>
      <c r="H602" s="5"/>
      <c r="I602" s="1"/>
      <c r="J602" s="1"/>
    </row>
    <row r="603" spans="1:10" ht="19.5" customHeight="1">
      <c r="A603" s="5"/>
      <c r="B603" s="2"/>
      <c r="C603" s="3"/>
      <c r="D603" s="10"/>
      <c r="E603" s="4"/>
      <c r="F603" s="358"/>
      <c r="G603" s="358"/>
      <c r="H603" s="5"/>
      <c r="I603" s="1"/>
      <c r="J603" s="1"/>
    </row>
    <row r="604" spans="1:10" ht="19.5" customHeight="1">
      <c r="A604" s="5"/>
      <c r="B604" s="2"/>
      <c r="C604" s="3"/>
      <c r="D604" s="10"/>
      <c r="E604" s="4"/>
      <c r="F604" s="358"/>
      <c r="G604" s="358"/>
      <c r="H604" s="5"/>
      <c r="I604" s="1"/>
      <c r="J604" s="1"/>
    </row>
    <row r="605" spans="1:10" ht="19.5" customHeight="1">
      <c r="A605" s="5"/>
      <c r="B605" s="2"/>
      <c r="C605" s="3"/>
      <c r="D605" s="10"/>
      <c r="E605" s="4"/>
      <c r="F605" s="358"/>
      <c r="G605" s="358"/>
      <c r="H605" s="5"/>
      <c r="I605" s="1"/>
      <c r="J605" s="1"/>
    </row>
    <row r="606" spans="1:10" ht="19.5" customHeight="1">
      <c r="A606" s="5"/>
      <c r="B606" s="2"/>
      <c r="C606" s="3"/>
      <c r="D606" s="10"/>
      <c r="E606" s="4"/>
      <c r="F606" s="358"/>
      <c r="G606" s="358"/>
      <c r="H606" s="5"/>
      <c r="I606" s="1"/>
      <c r="J606" s="1"/>
    </row>
    <row r="607" spans="1:10" ht="19.5" customHeight="1">
      <c r="A607" s="5"/>
      <c r="B607" s="2"/>
      <c r="C607" s="3"/>
      <c r="D607" s="10"/>
      <c r="E607" s="4"/>
      <c r="F607" s="358"/>
      <c r="G607" s="358"/>
      <c r="H607" s="5"/>
      <c r="I607" s="1"/>
      <c r="J607" s="1"/>
    </row>
    <row r="608" spans="1:10" ht="19.5" customHeight="1">
      <c r="A608" s="5"/>
      <c r="B608" s="2"/>
      <c r="C608" s="3"/>
      <c r="D608" s="10"/>
      <c r="E608" s="4"/>
      <c r="F608" s="358"/>
      <c r="G608" s="358"/>
      <c r="H608" s="5"/>
      <c r="I608" s="1"/>
      <c r="J608" s="1"/>
    </row>
    <row r="609" spans="1:10" ht="19.5" customHeight="1">
      <c r="A609" s="5"/>
      <c r="B609" s="2"/>
      <c r="C609" s="3"/>
      <c r="D609" s="10"/>
      <c r="E609" s="4"/>
      <c r="F609" s="358"/>
      <c r="G609" s="358"/>
      <c r="H609" s="5"/>
      <c r="I609" s="1"/>
      <c r="J609" s="1"/>
    </row>
    <row r="610" spans="1:10" ht="19.5" customHeight="1">
      <c r="A610" s="5"/>
      <c r="B610" s="2"/>
      <c r="C610" s="3"/>
      <c r="D610" s="10"/>
      <c r="E610" s="4"/>
      <c r="F610" s="358"/>
      <c r="G610" s="358"/>
      <c r="H610" s="5"/>
      <c r="I610" s="1"/>
      <c r="J610" s="1"/>
    </row>
    <row r="611" spans="1:10" ht="19.5" customHeight="1">
      <c r="A611" s="5"/>
      <c r="B611" s="2"/>
      <c r="C611" s="3"/>
      <c r="D611" s="10"/>
      <c r="E611" s="4"/>
      <c r="F611" s="358"/>
      <c r="G611" s="358"/>
      <c r="H611" s="5"/>
      <c r="I611" s="1"/>
      <c r="J611" s="1"/>
    </row>
    <row r="612" spans="1:10" ht="19.5" customHeight="1">
      <c r="A612" s="5"/>
      <c r="B612" s="2"/>
      <c r="C612" s="3"/>
      <c r="D612" s="10"/>
      <c r="E612" s="4"/>
      <c r="F612" s="358"/>
      <c r="G612" s="358"/>
      <c r="H612" s="5"/>
      <c r="I612" s="1"/>
      <c r="J612" s="1"/>
    </row>
    <row r="613" spans="1:10" ht="19.5" customHeight="1">
      <c r="A613" s="5"/>
      <c r="B613" s="2"/>
      <c r="C613" s="3"/>
      <c r="D613" s="10"/>
      <c r="E613" s="4"/>
      <c r="F613" s="358"/>
      <c r="G613" s="358"/>
      <c r="H613" s="5"/>
      <c r="I613" s="1"/>
      <c r="J613" s="1"/>
    </row>
    <row r="614" spans="1:10" ht="19.5" customHeight="1">
      <c r="A614" s="5"/>
      <c r="B614" s="2"/>
      <c r="C614" s="3"/>
      <c r="D614" s="10"/>
      <c r="E614" s="4"/>
      <c r="F614" s="358"/>
      <c r="G614" s="358"/>
      <c r="H614" s="5"/>
      <c r="I614" s="1"/>
      <c r="J614" s="1"/>
    </row>
    <row r="615" spans="1:10" ht="19.5" customHeight="1">
      <c r="A615" s="5"/>
      <c r="B615" s="2"/>
      <c r="C615" s="3"/>
      <c r="D615" s="10"/>
      <c r="E615" s="4"/>
      <c r="F615" s="358"/>
      <c r="G615" s="358"/>
      <c r="H615" s="5"/>
      <c r="I615" s="1"/>
      <c r="J615" s="1"/>
    </row>
    <row r="616" spans="1:10" ht="19.5" customHeight="1">
      <c r="A616" s="5"/>
      <c r="B616" s="2"/>
      <c r="C616" s="3"/>
      <c r="D616" s="10"/>
      <c r="E616" s="4"/>
      <c r="F616" s="358"/>
      <c r="G616" s="358"/>
      <c r="H616" s="5"/>
      <c r="I616" s="1"/>
      <c r="J616" s="1"/>
    </row>
    <row r="617" spans="1:10" ht="19.5" customHeight="1">
      <c r="A617" s="5"/>
      <c r="B617" s="2"/>
      <c r="C617" s="3"/>
      <c r="D617" s="10"/>
      <c r="E617" s="4"/>
      <c r="F617" s="358"/>
      <c r="G617" s="358"/>
      <c r="H617" s="5"/>
      <c r="I617" s="1"/>
      <c r="J617" s="1"/>
    </row>
    <row r="618" spans="1:10" ht="19.5" customHeight="1">
      <c r="A618" s="5"/>
      <c r="B618" s="2"/>
      <c r="C618" s="3"/>
      <c r="D618" s="10"/>
      <c r="E618" s="4"/>
      <c r="F618" s="358"/>
      <c r="G618" s="358"/>
      <c r="H618" s="5"/>
      <c r="I618" s="1"/>
      <c r="J618" s="1"/>
    </row>
    <row r="619" spans="1:10" ht="19.5" customHeight="1">
      <c r="A619" s="5"/>
      <c r="B619" s="2"/>
      <c r="C619" s="3"/>
      <c r="D619" s="10"/>
      <c r="E619" s="4"/>
      <c r="F619" s="358"/>
      <c r="G619" s="358"/>
      <c r="H619" s="5"/>
      <c r="I619" s="1"/>
      <c r="J619" s="1"/>
    </row>
    <row r="620" spans="1:10" ht="19.5" customHeight="1">
      <c r="A620" s="5"/>
      <c r="B620" s="2"/>
      <c r="C620" s="3"/>
      <c r="D620" s="10"/>
      <c r="E620" s="4"/>
      <c r="F620" s="358"/>
      <c r="G620" s="358"/>
      <c r="H620" s="5"/>
      <c r="I620" s="1"/>
      <c r="J620" s="1"/>
    </row>
    <row r="621" spans="1:10" ht="19.5" customHeight="1">
      <c r="A621" s="5"/>
      <c r="B621" s="2"/>
      <c r="C621" s="3"/>
      <c r="D621" s="10"/>
      <c r="E621" s="4"/>
      <c r="F621" s="358"/>
      <c r="G621" s="358"/>
      <c r="H621" s="5"/>
      <c r="I621" s="1"/>
      <c r="J621" s="1"/>
    </row>
    <row r="622" spans="1:10" ht="19.5" customHeight="1">
      <c r="A622" s="5"/>
      <c r="B622" s="2"/>
      <c r="C622" s="3"/>
      <c r="D622" s="10"/>
      <c r="E622" s="4"/>
      <c r="F622" s="358"/>
      <c r="G622" s="358"/>
      <c r="H622" s="5"/>
      <c r="I622" s="1"/>
      <c r="J622" s="1"/>
    </row>
    <row r="623" spans="1:10" ht="19.5" customHeight="1">
      <c r="A623" s="5"/>
      <c r="B623" s="2"/>
      <c r="C623" s="3"/>
      <c r="D623" s="10"/>
      <c r="E623" s="4"/>
      <c r="F623" s="358"/>
      <c r="G623" s="358"/>
      <c r="H623" s="5"/>
      <c r="I623" s="1"/>
      <c r="J623" s="1"/>
    </row>
    <row r="624" spans="1:10" ht="19.5" customHeight="1">
      <c r="A624" s="5"/>
      <c r="B624" s="2"/>
      <c r="C624" s="3"/>
      <c r="D624" s="10"/>
      <c r="E624" s="4"/>
      <c r="F624" s="358"/>
      <c r="G624" s="358"/>
      <c r="H624" s="5"/>
      <c r="I624" s="1"/>
      <c r="J624" s="1"/>
    </row>
    <row r="625" spans="1:10" ht="19.5" customHeight="1">
      <c r="A625" s="5"/>
      <c r="B625" s="2"/>
      <c r="C625" s="3"/>
      <c r="D625" s="10"/>
      <c r="E625" s="4"/>
      <c r="F625" s="358"/>
      <c r="G625" s="358"/>
      <c r="H625" s="5"/>
      <c r="I625" s="1"/>
      <c r="J625" s="1"/>
    </row>
    <row r="626" spans="1:10" ht="19.5" customHeight="1">
      <c r="A626" s="5"/>
      <c r="B626" s="2"/>
      <c r="C626" s="3"/>
      <c r="D626" s="10"/>
      <c r="E626" s="4"/>
      <c r="F626" s="358"/>
      <c r="G626" s="358"/>
      <c r="H626" s="5"/>
      <c r="I626" s="1"/>
      <c r="J626" s="1"/>
    </row>
    <row r="627" spans="1:10" ht="19.5" customHeight="1">
      <c r="A627" s="5"/>
      <c r="B627" s="2"/>
      <c r="C627" s="3"/>
      <c r="D627" s="10"/>
      <c r="E627" s="4"/>
      <c r="F627" s="358"/>
      <c r="G627" s="358"/>
      <c r="H627" s="5"/>
      <c r="I627" s="1"/>
      <c r="J627" s="1"/>
    </row>
    <row r="628" spans="1:10" ht="19.5" customHeight="1">
      <c r="A628" s="5"/>
      <c r="B628" s="2"/>
      <c r="C628" s="3"/>
      <c r="D628" s="10"/>
      <c r="E628" s="4"/>
      <c r="F628" s="358"/>
      <c r="G628" s="358"/>
      <c r="H628" s="5"/>
      <c r="I628" s="1"/>
      <c r="J628" s="1"/>
    </row>
    <row r="629" spans="1:10" ht="19.5" customHeight="1">
      <c r="A629" s="5"/>
      <c r="B629" s="2"/>
      <c r="C629" s="3"/>
      <c r="D629" s="10"/>
      <c r="E629" s="4"/>
      <c r="F629" s="358"/>
      <c r="G629" s="358"/>
      <c r="H629" s="5"/>
      <c r="I629" s="1"/>
      <c r="J629" s="1"/>
    </row>
    <row r="630" spans="1:10" ht="19.5" customHeight="1">
      <c r="A630" s="5"/>
      <c r="B630" s="2"/>
      <c r="C630" s="3"/>
      <c r="D630" s="10"/>
      <c r="E630" s="4"/>
      <c r="F630" s="358"/>
      <c r="G630" s="358"/>
      <c r="H630" s="5"/>
      <c r="I630" s="1"/>
      <c r="J630" s="1"/>
    </row>
    <row r="631" spans="1:10" ht="19.5" customHeight="1">
      <c r="A631" s="5"/>
      <c r="B631" s="2"/>
      <c r="C631" s="3"/>
      <c r="D631" s="10"/>
      <c r="E631" s="4"/>
      <c r="F631" s="358"/>
      <c r="G631" s="358"/>
      <c r="H631" s="5"/>
      <c r="I631" s="1"/>
      <c r="J631" s="1"/>
    </row>
    <row r="632" spans="1:10" ht="19.5" customHeight="1">
      <c r="A632" s="5"/>
      <c r="B632" s="2"/>
      <c r="C632" s="3"/>
      <c r="D632" s="10"/>
      <c r="E632" s="4"/>
      <c r="F632" s="358"/>
      <c r="G632" s="358"/>
      <c r="H632" s="5"/>
      <c r="I632" s="1"/>
      <c r="J632" s="1"/>
    </row>
    <row r="633" spans="1:10" ht="19.5" customHeight="1">
      <c r="A633" s="5"/>
      <c r="B633" s="2"/>
      <c r="C633" s="3"/>
      <c r="D633" s="10"/>
      <c r="E633" s="4"/>
      <c r="F633" s="358"/>
      <c r="G633" s="358"/>
      <c r="H633" s="5"/>
      <c r="I633" s="1"/>
      <c r="J633" s="1"/>
    </row>
    <row r="634" spans="1:10" ht="19.5" customHeight="1">
      <c r="A634" s="5"/>
      <c r="B634" s="2"/>
      <c r="C634" s="3"/>
      <c r="D634" s="10"/>
      <c r="E634" s="4"/>
      <c r="F634" s="358"/>
      <c r="G634" s="358"/>
      <c r="H634" s="5"/>
      <c r="I634" s="1"/>
      <c r="J634" s="1"/>
    </row>
    <row r="635" spans="1:10" ht="19.5" customHeight="1">
      <c r="A635" s="5"/>
      <c r="B635" s="2"/>
      <c r="C635" s="3"/>
      <c r="D635" s="10"/>
      <c r="E635" s="4"/>
      <c r="F635" s="358"/>
      <c r="G635" s="358"/>
      <c r="H635" s="5"/>
      <c r="I635" s="1"/>
      <c r="J635" s="1"/>
    </row>
    <row r="636" spans="1:10" ht="19.5" customHeight="1">
      <c r="A636" s="5"/>
      <c r="B636" s="2"/>
      <c r="C636" s="3"/>
      <c r="D636" s="10"/>
      <c r="E636" s="4"/>
      <c r="F636" s="358"/>
      <c r="G636" s="358"/>
      <c r="H636" s="5"/>
      <c r="I636" s="1"/>
      <c r="J636" s="1"/>
    </row>
    <row r="637" spans="1:10" ht="19.5" customHeight="1">
      <c r="A637" s="5"/>
      <c r="B637" s="2"/>
      <c r="C637" s="3"/>
      <c r="D637" s="10"/>
      <c r="E637" s="4"/>
      <c r="F637" s="358"/>
      <c r="G637" s="358"/>
      <c r="H637" s="5"/>
      <c r="I637" s="1"/>
      <c r="J637" s="1"/>
    </row>
    <row r="638" spans="1:10" ht="19.5" customHeight="1">
      <c r="A638" s="5"/>
      <c r="B638" s="2"/>
      <c r="C638" s="3"/>
      <c r="D638" s="10"/>
      <c r="E638" s="4"/>
      <c r="F638" s="358"/>
      <c r="G638" s="358"/>
      <c r="H638" s="5"/>
      <c r="I638" s="1"/>
      <c r="J638" s="1"/>
    </row>
    <row r="639" spans="1:10" ht="19.5" customHeight="1">
      <c r="A639" s="5"/>
      <c r="B639" s="2"/>
      <c r="C639" s="3"/>
      <c r="D639" s="10"/>
      <c r="E639" s="4"/>
      <c r="F639" s="358"/>
      <c r="G639" s="358"/>
      <c r="H639" s="5"/>
      <c r="I639" s="1"/>
      <c r="J639" s="1"/>
    </row>
    <row r="640" spans="1:10" ht="19.5" customHeight="1">
      <c r="A640" s="5"/>
      <c r="B640" s="2"/>
      <c r="C640" s="3"/>
      <c r="D640" s="10"/>
      <c r="E640" s="4"/>
      <c r="F640" s="358"/>
      <c r="G640" s="358"/>
      <c r="H640" s="5"/>
      <c r="I640" s="1"/>
      <c r="J640" s="1"/>
    </row>
    <row r="641" spans="1:10" ht="19.5" customHeight="1">
      <c r="A641" s="5"/>
      <c r="B641" s="2"/>
      <c r="C641" s="3"/>
      <c r="D641" s="10"/>
      <c r="E641" s="4"/>
      <c r="F641" s="358"/>
      <c r="G641" s="358"/>
      <c r="H641" s="5"/>
      <c r="I641" s="1"/>
      <c r="J641" s="1"/>
    </row>
    <row r="642" spans="1:10" ht="19.5" customHeight="1">
      <c r="A642" s="5"/>
      <c r="B642" s="2"/>
      <c r="C642" s="3"/>
      <c r="D642" s="10"/>
      <c r="E642" s="4"/>
      <c r="F642" s="358"/>
      <c r="G642" s="358"/>
      <c r="H642" s="5"/>
      <c r="I642" s="1"/>
      <c r="J642" s="1"/>
    </row>
    <row r="643" spans="1:10" ht="19.5" customHeight="1">
      <c r="A643" s="5"/>
      <c r="B643" s="2"/>
      <c r="C643" s="3"/>
      <c r="D643" s="10"/>
      <c r="E643" s="4"/>
      <c r="F643" s="358"/>
      <c r="G643" s="358"/>
      <c r="H643" s="5"/>
      <c r="I643" s="1"/>
      <c r="J643" s="1"/>
    </row>
    <row r="644" spans="1:10" ht="19.5" customHeight="1">
      <c r="A644" s="5"/>
      <c r="B644" s="2"/>
      <c r="C644" s="3"/>
      <c r="D644" s="10"/>
      <c r="E644" s="4"/>
      <c r="F644" s="358"/>
      <c r="G644" s="358"/>
      <c r="H644" s="5"/>
      <c r="I644" s="1"/>
      <c r="J644" s="1"/>
    </row>
    <row r="645" spans="1:10" ht="19.5" customHeight="1">
      <c r="A645" s="5"/>
      <c r="B645" s="2"/>
      <c r="C645" s="3"/>
      <c r="D645" s="10"/>
      <c r="E645" s="4"/>
      <c r="F645" s="358"/>
      <c r="G645" s="358"/>
      <c r="H645" s="5"/>
      <c r="I645" s="1"/>
      <c r="J645" s="1"/>
    </row>
    <row r="646" spans="1:10" ht="19.5" customHeight="1">
      <c r="A646" s="5"/>
      <c r="B646" s="2"/>
      <c r="C646" s="3"/>
      <c r="D646" s="10"/>
      <c r="E646" s="4"/>
      <c r="F646" s="358"/>
      <c r="G646" s="358"/>
      <c r="H646" s="5"/>
      <c r="I646" s="1"/>
      <c r="J646" s="1"/>
    </row>
    <row r="647" spans="1:10" ht="19.5" customHeight="1">
      <c r="A647" s="5"/>
      <c r="B647" s="2"/>
      <c r="C647" s="3"/>
      <c r="D647" s="10"/>
      <c r="E647" s="4"/>
      <c r="F647" s="358"/>
      <c r="G647" s="358"/>
      <c r="H647" s="5"/>
      <c r="I647" s="1"/>
      <c r="J647" s="1"/>
    </row>
    <row r="648" spans="1:10" ht="19.5" customHeight="1">
      <c r="A648" s="5"/>
      <c r="B648" s="2"/>
      <c r="C648" s="3"/>
      <c r="D648" s="10"/>
      <c r="E648" s="4"/>
      <c r="F648" s="358"/>
      <c r="G648" s="358"/>
      <c r="H648" s="5"/>
      <c r="I648" s="1"/>
      <c r="J648" s="1"/>
    </row>
    <row r="649" spans="1:10" ht="19.5" customHeight="1">
      <c r="A649" s="5"/>
      <c r="B649" s="2"/>
      <c r="C649" s="3"/>
      <c r="D649" s="10"/>
      <c r="E649" s="4"/>
      <c r="F649" s="358"/>
      <c r="G649" s="358"/>
      <c r="H649" s="5"/>
      <c r="I649" s="1"/>
      <c r="J649" s="1"/>
    </row>
    <row r="650" spans="1:10" ht="19.5" customHeight="1">
      <c r="A650" s="5"/>
      <c r="B650" s="2"/>
      <c r="C650" s="3"/>
      <c r="D650" s="10"/>
      <c r="E650" s="4"/>
      <c r="F650" s="358"/>
      <c r="G650" s="358"/>
      <c r="H650" s="5"/>
      <c r="I650" s="1"/>
      <c r="J650" s="1"/>
    </row>
    <row r="651" spans="1:10" ht="19.5" customHeight="1">
      <c r="A651" s="5"/>
      <c r="B651" s="2"/>
      <c r="C651" s="3"/>
      <c r="D651" s="10"/>
      <c r="E651" s="4"/>
      <c r="F651" s="358"/>
      <c r="G651" s="358"/>
      <c r="H651" s="5"/>
      <c r="I651" s="1"/>
      <c r="J651" s="1"/>
    </row>
    <row r="652" spans="1:10" ht="19.5" customHeight="1">
      <c r="A652" s="5"/>
      <c r="B652" s="2"/>
      <c r="C652" s="3"/>
      <c r="D652" s="10"/>
      <c r="E652" s="4"/>
      <c r="F652" s="358"/>
      <c r="G652" s="358"/>
      <c r="H652" s="5"/>
      <c r="I652" s="1"/>
      <c r="J652" s="1"/>
    </row>
    <row r="653" spans="1:10" ht="19.5" customHeight="1">
      <c r="A653" s="5"/>
      <c r="B653" s="2"/>
      <c r="C653" s="3"/>
      <c r="D653" s="10"/>
      <c r="E653" s="4"/>
      <c r="F653" s="358"/>
      <c r="G653" s="358"/>
      <c r="H653" s="5"/>
      <c r="I653" s="1"/>
      <c r="J653" s="1"/>
    </row>
    <row r="654" spans="1:10" ht="19.5" customHeight="1">
      <c r="A654" s="5"/>
      <c r="B654" s="2"/>
      <c r="C654" s="3"/>
      <c r="D654" s="10"/>
      <c r="E654" s="4"/>
      <c r="F654" s="358"/>
      <c r="G654" s="358"/>
      <c r="H654" s="5"/>
      <c r="I654" s="1"/>
      <c r="J654" s="1"/>
    </row>
    <row r="655" spans="1:10" ht="19.5" customHeight="1">
      <c r="A655" s="5"/>
      <c r="B655" s="2"/>
      <c r="C655" s="3"/>
      <c r="D655" s="10"/>
      <c r="E655" s="4"/>
      <c r="F655" s="358"/>
      <c r="G655" s="358"/>
      <c r="H655" s="5"/>
      <c r="I655" s="1"/>
      <c r="J655" s="1"/>
    </row>
    <row r="656" spans="1:10" ht="19.5" customHeight="1">
      <c r="A656" s="5"/>
      <c r="B656" s="2"/>
      <c r="C656" s="3"/>
      <c r="D656" s="10"/>
      <c r="E656" s="4"/>
      <c r="F656" s="358"/>
      <c r="G656" s="358"/>
      <c r="H656" s="5"/>
      <c r="I656" s="1"/>
      <c r="J656" s="1"/>
    </row>
    <row r="657" spans="1:10" ht="19.5" customHeight="1">
      <c r="A657" s="5"/>
      <c r="B657" s="2"/>
      <c r="C657" s="3"/>
      <c r="D657" s="10"/>
      <c r="E657" s="4"/>
      <c r="F657" s="358"/>
      <c r="G657" s="358"/>
      <c r="H657" s="5"/>
      <c r="I657" s="1"/>
      <c r="J657" s="1"/>
    </row>
    <row r="658" spans="1:10" ht="19.5" customHeight="1">
      <c r="A658" s="5"/>
      <c r="B658" s="2"/>
      <c r="C658" s="3"/>
      <c r="D658" s="10"/>
      <c r="E658" s="4"/>
      <c r="F658" s="358"/>
      <c r="G658" s="358"/>
      <c r="H658" s="5"/>
      <c r="I658" s="1"/>
      <c r="J658" s="1"/>
    </row>
    <row r="659" spans="1:10" ht="19.5" customHeight="1">
      <c r="A659" s="5"/>
      <c r="B659" s="2"/>
      <c r="C659" s="3"/>
      <c r="D659" s="10"/>
      <c r="E659" s="4"/>
      <c r="F659" s="358"/>
      <c r="G659" s="358"/>
      <c r="H659" s="5"/>
      <c r="I659" s="1"/>
      <c r="J659" s="1"/>
    </row>
    <row r="660" spans="1:10" ht="19.5" customHeight="1">
      <c r="A660" s="5"/>
      <c r="B660" s="2"/>
      <c r="C660" s="3"/>
      <c r="D660" s="10"/>
      <c r="E660" s="4"/>
      <c r="F660" s="358"/>
      <c r="G660" s="358"/>
      <c r="H660" s="5"/>
      <c r="I660" s="1"/>
      <c r="J660" s="1"/>
    </row>
    <row r="661" spans="1:10" ht="19.5" customHeight="1">
      <c r="A661" s="5"/>
      <c r="B661" s="2"/>
      <c r="C661" s="3"/>
      <c r="D661" s="10"/>
      <c r="E661" s="4"/>
      <c r="F661" s="358"/>
      <c r="G661" s="358"/>
      <c r="H661" s="5"/>
      <c r="I661" s="1"/>
      <c r="J661" s="1"/>
    </row>
    <row r="662" spans="1:10" ht="19.5" customHeight="1">
      <c r="A662" s="5"/>
      <c r="B662" s="2"/>
      <c r="C662" s="3"/>
      <c r="D662" s="10"/>
      <c r="E662" s="4"/>
      <c r="F662" s="358"/>
      <c r="G662" s="358"/>
      <c r="H662" s="5"/>
      <c r="I662" s="1"/>
      <c r="J662" s="1"/>
    </row>
    <row r="663" spans="1:10" ht="19.5" customHeight="1">
      <c r="A663" s="5"/>
      <c r="B663" s="2"/>
      <c r="C663" s="3"/>
      <c r="D663" s="10"/>
      <c r="E663" s="4"/>
      <c r="F663" s="358"/>
      <c r="G663" s="358"/>
      <c r="H663" s="5"/>
      <c r="I663" s="1"/>
      <c r="J663" s="1"/>
    </row>
    <row r="664" spans="1:10" ht="19.5" customHeight="1">
      <c r="A664" s="5"/>
      <c r="B664" s="2"/>
      <c r="C664" s="3"/>
      <c r="D664" s="10"/>
      <c r="E664" s="4"/>
      <c r="F664" s="358"/>
      <c r="G664" s="358"/>
      <c r="H664" s="5"/>
      <c r="I664" s="1"/>
      <c r="J664" s="1"/>
    </row>
    <row r="665" spans="1:10" ht="19.5" customHeight="1">
      <c r="A665" s="5"/>
      <c r="B665" s="2"/>
      <c r="C665" s="3"/>
      <c r="D665" s="10"/>
      <c r="E665" s="4"/>
      <c r="F665" s="358"/>
      <c r="G665" s="358"/>
      <c r="H665" s="5"/>
      <c r="I665" s="1"/>
      <c r="J665" s="1"/>
    </row>
    <row r="666" spans="1:10" ht="19.5" customHeight="1">
      <c r="A666" s="5"/>
      <c r="B666" s="2"/>
      <c r="C666" s="3"/>
      <c r="D666" s="10"/>
      <c r="E666" s="4"/>
      <c r="F666" s="358"/>
      <c r="G666" s="358"/>
      <c r="H666" s="5"/>
      <c r="I666" s="1"/>
      <c r="J666" s="1"/>
    </row>
    <row r="667" spans="1:10" ht="19.5" customHeight="1">
      <c r="A667" s="5"/>
      <c r="B667" s="2"/>
      <c r="C667" s="3"/>
      <c r="D667" s="10"/>
      <c r="E667" s="4"/>
      <c r="F667" s="358"/>
      <c r="G667" s="358"/>
      <c r="H667" s="5"/>
      <c r="I667" s="1"/>
      <c r="J667" s="1"/>
    </row>
    <row r="668" spans="1:10" ht="19.5" customHeight="1">
      <c r="A668" s="5"/>
      <c r="B668" s="2"/>
      <c r="C668" s="3"/>
      <c r="D668" s="10"/>
      <c r="E668" s="4"/>
      <c r="F668" s="358"/>
      <c r="G668" s="358"/>
      <c r="H668" s="5"/>
      <c r="I668" s="1"/>
      <c r="J668" s="1"/>
    </row>
    <row r="669" spans="1:10" ht="19.5" customHeight="1">
      <c r="A669" s="5"/>
      <c r="B669" s="2"/>
      <c r="C669" s="3"/>
      <c r="D669" s="10"/>
      <c r="E669" s="4"/>
      <c r="F669" s="358"/>
      <c r="G669" s="358"/>
      <c r="H669" s="5"/>
      <c r="I669" s="1"/>
      <c r="J669" s="1"/>
    </row>
    <row r="670" spans="1:10" ht="19.5" customHeight="1">
      <c r="A670" s="5"/>
      <c r="B670" s="2"/>
      <c r="C670" s="3"/>
      <c r="D670" s="10"/>
      <c r="E670" s="4"/>
      <c r="F670" s="358"/>
      <c r="G670" s="358"/>
      <c r="H670" s="5"/>
      <c r="I670" s="1"/>
      <c r="J670" s="1"/>
    </row>
    <row r="671" spans="1:10" ht="19.5" customHeight="1">
      <c r="A671" s="5"/>
      <c r="B671" s="2"/>
      <c r="C671" s="3"/>
      <c r="D671" s="10"/>
      <c r="E671" s="4"/>
      <c r="F671" s="358"/>
      <c r="G671" s="358"/>
      <c r="H671" s="5"/>
      <c r="I671" s="1"/>
      <c r="J671" s="1"/>
    </row>
    <row r="672" spans="1:10" ht="19.5" customHeight="1">
      <c r="A672" s="5"/>
      <c r="B672" s="2"/>
      <c r="C672" s="3"/>
      <c r="D672" s="10"/>
      <c r="E672" s="4"/>
      <c r="F672" s="358"/>
      <c r="G672" s="358"/>
      <c r="H672" s="5"/>
      <c r="I672" s="1"/>
      <c r="J672" s="1"/>
    </row>
    <row r="673" spans="1:10" ht="19.5" customHeight="1">
      <c r="A673" s="5"/>
      <c r="B673" s="2"/>
      <c r="C673" s="3"/>
      <c r="D673" s="10"/>
      <c r="E673" s="4"/>
      <c r="F673" s="358"/>
      <c r="G673" s="358"/>
      <c r="H673" s="5"/>
      <c r="I673" s="1"/>
      <c r="J673" s="1"/>
    </row>
    <row r="674" spans="1:10" ht="19.5" customHeight="1">
      <c r="A674" s="5"/>
      <c r="B674" s="2"/>
      <c r="C674" s="3"/>
      <c r="D674" s="10"/>
      <c r="E674" s="4"/>
      <c r="F674" s="358"/>
      <c r="G674" s="358"/>
      <c r="H674" s="5"/>
      <c r="I674" s="1"/>
      <c r="J674" s="1"/>
    </row>
    <row r="675" spans="1:10" ht="19.5" customHeight="1">
      <c r="A675" s="5"/>
      <c r="B675" s="2"/>
      <c r="C675" s="3"/>
      <c r="D675" s="10"/>
      <c r="E675" s="4"/>
      <c r="F675" s="358"/>
      <c r="G675" s="358"/>
      <c r="H675" s="5"/>
      <c r="I675" s="1"/>
      <c r="J675" s="1"/>
    </row>
    <row r="676" spans="1:10" ht="19.5" customHeight="1">
      <c r="A676" s="5"/>
      <c r="B676" s="2"/>
      <c r="C676" s="3"/>
      <c r="D676" s="10"/>
      <c r="E676" s="4"/>
      <c r="F676" s="358"/>
      <c r="G676" s="358"/>
      <c r="H676" s="5"/>
      <c r="I676" s="1"/>
      <c r="J676" s="1"/>
    </row>
    <row r="677" spans="1:10" ht="19.5" customHeight="1">
      <c r="A677" s="5"/>
      <c r="B677" s="2"/>
      <c r="C677" s="3"/>
      <c r="D677" s="10"/>
      <c r="E677" s="4"/>
      <c r="F677" s="358"/>
      <c r="G677" s="358"/>
      <c r="H677" s="5"/>
      <c r="I677" s="1"/>
      <c r="J677" s="1"/>
    </row>
    <row r="678" spans="1:10" ht="19.5" customHeight="1">
      <c r="A678" s="5"/>
      <c r="B678" s="2"/>
      <c r="C678" s="3"/>
      <c r="D678" s="10"/>
      <c r="E678" s="4"/>
      <c r="F678" s="358"/>
      <c r="G678" s="358"/>
      <c r="H678" s="5"/>
      <c r="I678" s="1"/>
      <c r="J678" s="1"/>
    </row>
    <row r="679" spans="1:10" ht="19.5" customHeight="1">
      <c r="A679" s="5"/>
      <c r="B679" s="2"/>
      <c r="C679" s="3"/>
      <c r="D679" s="10"/>
      <c r="E679" s="4"/>
      <c r="F679" s="358"/>
      <c r="G679" s="358"/>
      <c r="H679" s="5"/>
      <c r="I679" s="1"/>
      <c r="J679" s="1"/>
    </row>
    <row r="680" spans="1:10" ht="19.5" customHeight="1">
      <c r="A680" s="5"/>
      <c r="B680" s="2"/>
      <c r="C680" s="3"/>
      <c r="D680" s="10"/>
      <c r="E680" s="4"/>
      <c r="F680" s="358"/>
      <c r="G680" s="358"/>
      <c r="H680" s="5"/>
      <c r="I680" s="1"/>
      <c r="J680" s="1"/>
    </row>
    <row r="681" spans="1:10" ht="19.5" customHeight="1">
      <c r="A681" s="5"/>
      <c r="B681" s="2"/>
      <c r="C681" s="3"/>
      <c r="D681" s="10"/>
      <c r="E681" s="4"/>
      <c r="F681" s="358"/>
      <c r="G681" s="358"/>
      <c r="H681" s="5"/>
      <c r="I681" s="1"/>
      <c r="J681" s="1"/>
    </row>
    <row r="682" spans="1:10" ht="19.5" customHeight="1">
      <c r="A682" s="5"/>
      <c r="B682" s="2"/>
      <c r="C682" s="3"/>
      <c r="D682" s="10"/>
      <c r="E682" s="4"/>
      <c r="F682" s="358"/>
      <c r="G682" s="358"/>
      <c r="H682" s="5"/>
      <c r="I682" s="1"/>
      <c r="J682" s="1"/>
    </row>
    <row r="683" spans="1:10" ht="19.5" customHeight="1">
      <c r="A683" s="5"/>
      <c r="B683" s="2"/>
      <c r="C683" s="3"/>
      <c r="D683" s="10"/>
      <c r="E683" s="4"/>
      <c r="F683" s="358"/>
      <c r="G683" s="358"/>
      <c r="H683" s="5"/>
      <c r="I683" s="1"/>
      <c r="J683" s="1"/>
    </row>
    <row r="684" spans="1:10" ht="19.5" customHeight="1">
      <c r="A684" s="5"/>
      <c r="B684" s="2"/>
      <c r="C684" s="3"/>
      <c r="D684" s="10"/>
      <c r="E684" s="4"/>
      <c r="F684" s="358"/>
      <c r="G684" s="358"/>
      <c r="H684" s="5"/>
      <c r="I684" s="1"/>
      <c r="J684" s="1"/>
    </row>
    <row r="685" spans="1:10" ht="19.5" customHeight="1">
      <c r="A685" s="5"/>
      <c r="B685" s="2"/>
      <c r="C685" s="3"/>
      <c r="D685" s="10"/>
      <c r="E685" s="4"/>
      <c r="F685" s="358"/>
      <c r="G685" s="358"/>
      <c r="H685" s="5"/>
      <c r="I685" s="1"/>
      <c r="J685" s="1"/>
    </row>
    <row r="686" spans="1:10" ht="19.5" customHeight="1">
      <c r="A686" s="5"/>
      <c r="B686" s="2"/>
      <c r="C686" s="3"/>
      <c r="D686" s="10"/>
      <c r="E686" s="4"/>
      <c r="F686" s="358"/>
      <c r="G686" s="358"/>
      <c r="H686" s="5"/>
      <c r="I686" s="1"/>
      <c r="J686" s="1"/>
    </row>
    <row r="687" spans="1:10" ht="19.5" customHeight="1">
      <c r="A687" s="5"/>
      <c r="B687" s="2"/>
      <c r="C687" s="3"/>
      <c r="D687" s="10"/>
      <c r="E687" s="4"/>
      <c r="F687" s="358"/>
      <c r="G687" s="358"/>
      <c r="H687" s="5"/>
      <c r="I687" s="1"/>
      <c r="J687" s="1"/>
    </row>
    <row r="688" spans="1:10" ht="19.5" customHeight="1">
      <c r="A688" s="5"/>
      <c r="B688" s="2"/>
      <c r="C688" s="3"/>
      <c r="D688" s="10"/>
      <c r="E688" s="4"/>
      <c r="F688" s="358"/>
      <c r="G688" s="358"/>
      <c r="H688" s="5"/>
      <c r="I688" s="1"/>
      <c r="J688" s="1"/>
    </row>
    <row r="689" spans="1:10" ht="19.5" customHeight="1">
      <c r="A689" s="5"/>
      <c r="B689" s="2"/>
      <c r="C689" s="3"/>
      <c r="D689" s="10"/>
      <c r="E689" s="4"/>
      <c r="F689" s="358"/>
      <c r="G689" s="358"/>
      <c r="H689" s="5"/>
      <c r="I689" s="1"/>
      <c r="J689" s="1"/>
    </row>
    <row r="690" spans="1:10" ht="19.5" customHeight="1">
      <c r="A690" s="5"/>
      <c r="B690" s="2"/>
      <c r="C690" s="3"/>
      <c r="D690" s="10"/>
      <c r="E690" s="4"/>
      <c r="F690" s="358"/>
      <c r="G690" s="358"/>
      <c r="H690" s="5"/>
      <c r="I690" s="1"/>
      <c r="J690" s="1"/>
    </row>
    <row r="691" spans="1:10" ht="19.5" customHeight="1">
      <c r="A691" s="5"/>
      <c r="B691" s="2"/>
      <c r="C691" s="3"/>
      <c r="D691" s="10"/>
      <c r="E691" s="4"/>
      <c r="F691" s="358"/>
      <c r="G691" s="358"/>
      <c r="H691" s="5"/>
      <c r="I691" s="1"/>
      <c r="J691" s="1"/>
    </row>
    <row r="692" spans="1:10" ht="19.5" customHeight="1">
      <c r="A692" s="5"/>
      <c r="B692" s="2"/>
      <c r="C692" s="3"/>
      <c r="D692" s="10"/>
      <c r="E692" s="4"/>
      <c r="F692" s="358"/>
      <c r="G692" s="358"/>
      <c r="H692" s="5"/>
      <c r="I692" s="1"/>
      <c r="J692" s="1"/>
    </row>
    <row r="693" spans="1:10" ht="19.5" customHeight="1">
      <c r="A693" s="5"/>
      <c r="B693" s="2"/>
      <c r="C693" s="3"/>
      <c r="D693" s="10"/>
      <c r="E693" s="4"/>
      <c r="F693" s="358"/>
      <c r="G693" s="358"/>
      <c r="H693" s="5"/>
      <c r="I693" s="1"/>
      <c r="J693" s="1"/>
    </row>
    <row r="694" spans="1:10" ht="19.5" customHeight="1">
      <c r="A694" s="5"/>
      <c r="B694" s="2"/>
      <c r="C694" s="3"/>
      <c r="D694" s="10"/>
      <c r="E694" s="4"/>
      <c r="F694" s="358"/>
      <c r="G694" s="358"/>
      <c r="H694" s="5"/>
      <c r="I694" s="1"/>
      <c r="J694" s="1"/>
    </row>
    <row r="695" spans="1:10" ht="19.5" customHeight="1">
      <c r="A695" s="5"/>
      <c r="B695" s="2"/>
      <c r="C695" s="3"/>
      <c r="D695" s="10"/>
      <c r="E695" s="4"/>
      <c r="F695" s="358"/>
      <c r="G695" s="358"/>
      <c r="H695" s="5"/>
      <c r="I695" s="1"/>
      <c r="J695" s="1"/>
    </row>
    <row r="696" spans="1:10" ht="19.5" customHeight="1">
      <c r="A696" s="5"/>
      <c r="B696" s="2"/>
      <c r="C696" s="3"/>
      <c r="D696" s="10"/>
      <c r="E696" s="4"/>
      <c r="F696" s="358"/>
      <c r="G696" s="358"/>
      <c r="H696" s="5"/>
      <c r="I696" s="1"/>
      <c r="J696" s="1"/>
    </row>
    <row r="697" spans="1:10" ht="19.5" customHeight="1">
      <c r="A697" s="5"/>
      <c r="B697" s="2"/>
      <c r="C697" s="3"/>
      <c r="D697" s="10"/>
      <c r="E697" s="4"/>
      <c r="F697" s="358"/>
      <c r="G697" s="358"/>
      <c r="H697" s="5"/>
      <c r="I697" s="1"/>
      <c r="J697" s="1"/>
    </row>
    <row r="698" spans="1:10" ht="19.5" customHeight="1">
      <c r="A698" s="5"/>
      <c r="B698" s="2"/>
      <c r="C698" s="3"/>
      <c r="D698" s="10"/>
      <c r="E698" s="4"/>
      <c r="F698" s="358"/>
      <c r="G698" s="358"/>
      <c r="H698" s="5"/>
      <c r="I698" s="1"/>
      <c r="J698" s="1"/>
    </row>
    <row r="699" spans="1:10" ht="19.5" customHeight="1">
      <c r="A699" s="5"/>
      <c r="B699" s="2"/>
      <c r="C699" s="3"/>
      <c r="D699" s="10"/>
      <c r="E699" s="4"/>
      <c r="F699" s="358"/>
      <c r="G699" s="358"/>
      <c r="H699" s="5"/>
      <c r="I699" s="1"/>
      <c r="J699" s="1"/>
    </row>
    <row r="700" spans="1:10" ht="19.5" customHeight="1">
      <c r="A700" s="5"/>
      <c r="B700" s="2"/>
      <c r="C700" s="3"/>
      <c r="D700" s="10"/>
      <c r="E700" s="4"/>
      <c r="F700" s="358"/>
      <c r="G700" s="358"/>
      <c r="H700" s="5"/>
      <c r="I700" s="1"/>
      <c r="J700" s="1"/>
    </row>
    <row r="701" spans="1:10" ht="19.5" customHeight="1">
      <c r="A701" s="5"/>
      <c r="B701" s="2"/>
      <c r="C701" s="3"/>
      <c r="D701" s="10"/>
      <c r="E701" s="4"/>
      <c r="F701" s="358"/>
      <c r="G701" s="358"/>
      <c r="H701" s="5"/>
      <c r="I701" s="1"/>
      <c r="J701" s="1"/>
    </row>
    <row r="702" spans="1:10" ht="19.5" customHeight="1">
      <c r="A702" s="5"/>
      <c r="B702" s="2"/>
      <c r="C702" s="3"/>
      <c r="D702" s="10"/>
      <c r="E702" s="4"/>
      <c r="F702" s="358"/>
      <c r="G702" s="358"/>
      <c r="H702" s="5"/>
      <c r="I702" s="1"/>
      <c r="J702" s="1"/>
    </row>
    <row r="703" spans="1:10" ht="19.5" customHeight="1">
      <c r="A703" s="5"/>
      <c r="B703" s="2"/>
      <c r="C703" s="3"/>
      <c r="D703" s="10"/>
      <c r="E703" s="4"/>
      <c r="F703" s="358"/>
      <c r="G703" s="358"/>
      <c r="H703" s="5"/>
      <c r="I703" s="1"/>
      <c r="J703" s="1"/>
    </row>
    <row r="704" spans="1:10" ht="19.5" customHeight="1">
      <c r="A704" s="5"/>
      <c r="B704" s="2"/>
      <c r="C704" s="3"/>
      <c r="D704" s="10"/>
      <c r="E704" s="4"/>
      <c r="F704" s="358"/>
      <c r="G704" s="358"/>
      <c r="H704" s="5"/>
      <c r="I704" s="1"/>
      <c r="J704" s="1"/>
    </row>
    <row r="705" spans="1:10" ht="19.5" customHeight="1">
      <c r="A705" s="5"/>
      <c r="B705" s="2"/>
      <c r="C705" s="3"/>
      <c r="D705" s="10"/>
      <c r="E705" s="4"/>
      <c r="F705" s="358"/>
      <c r="G705" s="358"/>
      <c r="H705" s="5"/>
      <c r="I705" s="1"/>
      <c r="J705" s="1"/>
    </row>
    <row r="706" spans="1:10" ht="19.5" customHeight="1">
      <c r="A706" s="5"/>
      <c r="B706" s="2"/>
      <c r="C706" s="3"/>
      <c r="D706" s="10"/>
      <c r="E706" s="4"/>
      <c r="F706" s="358"/>
      <c r="G706" s="358"/>
      <c r="H706" s="5"/>
      <c r="I706" s="1"/>
      <c r="J706" s="1"/>
    </row>
    <row r="707" spans="1:10" ht="19.5" customHeight="1">
      <c r="A707" s="5"/>
      <c r="B707" s="2"/>
      <c r="C707" s="3"/>
      <c r="D707" s="10"/>
      <c r="E707" s="4"/>
      <c r="F707" s="358"/>
      <c r="G707" s="358"/>
      <c r="H707" s="5"/>
      <c r="I707" s="1"/>
      <c r="J707" s="1"/>
    </row>
    <row r="708" spans="1:10" ht="19.5" customHeight="1">
      <c r="A708" s="5"/>
      <c r="B708" s="2"/>
      <c r="C708" s="3"/>
      <c r="D708" s="10"/>
      <c r="E708" s="4"/>
      <c r="F708" s="358"/>
      <c r="G708" s="358"/>
      <c r="H708" s="5"/>
      <c r="I708" s="1"/>
      <c r="J708" s="1"/>
    </row>
    <row r="709" spans="1:10" ht="19.5" customHeight="1">
      <c r="A709" s="5"/>
      <c r="B709" s="2"/>
      <c r="C709" s="3"/>
      <c r="D709" s="10"/>
      <c r="E709" s="4"/>
      <c r="F709" s="358"/>
      <c r="G709" s="358"/>
      <c r="H709" s="5"/>
      <c r="I709" s="1"/>
      <c r="J709" s="1"/>
    </row>
    <row r="710" spans="1:10" ht="19.5" customHeight="1">
      <c r="A710" s="5"/>
      <c r="B710" s="2"/>
      <c r="C710" s="3"/>
      <c r="D710" s="10"/>
      <c r="E710" s="4"/>
      <c r="F710" s="358"/>
      <c r="G710" s="358"/>
      <c r="H710" s="5"/>
      <c r="I710" s="1"/>
      <c r="J710" s="1"/>
    </row>
    <row r="711" spans="1:10" ht="19.5" customHeight="1">
      <c r="A711" s="5"/>
      <c r="B711" s="2"/>
      <c r="C711" s="3"/>
      <c r="D711" s="10"/>
      <c r="E711" s="4"/>
      <c r="F711" s="358"/>
      <c r="G711" s="358"/>
      <c r="H711" s="5"/>
      <c r="I711" s="1"/>
      <c r="J711" s="1"/>
    </row>
    <row r="712" spans="1:10" ht="19.5" customHeight="1">
      <c r="A712" s="5"/>
      <c r="B712" s="2"/>
      <c r="C712" s="3"/>
      <c r="D712" s="10"/>
      <c r="E712" s="4"/>
      <c r="F712" s="358"/>
      <c r="G712" s="358"/>
      <c r="H712" s="5"/>
      <c r="I712" s="1"/>
      <c r="J712" s="1"/>
    </row>
    <row r="713" spans="1:10" ht="19.5" customHeight="1">
      <c r="A713" s="5"/>
      <c r="B713" s="2"/>
      <c r="C713" s="3"/>
      <c r="D713" s="10"/>
      <c r="E713" s="4"/>
      <c r="F713" s="358"/>
      <c r="G713" s="358"/>
      <c r="H713" s="5"/>
      <c r="I713" s="1"/>
      <c r="J713" s="1"/>
    </row>
    <row r="714" spans="1:10" ht="19.5" customHeight="1">
      <c r="A714" s="5"/>
      <c r="B714" s="2"/>
      <c r="C714" s="3"/>
      <c r="D714" s="10"/>
      <c r="E714" s="4"/>
      <c r="F714" s="358"/>
      <c r="G714" s="358"/>
      <c r="H714" s="5"/>
      <c r="I714" s="1"/>
      <c r="J714" s="1"/>
    </row>
    <row r="715" spans="1:10" ht="19.5" customHeight="1">
      <c r="A715" s="5"/>
      <c r="B715" s="2"/>
      <c r="C715" s="3"/>
      <c r="D715" s="10"/>
      <c r="E715" s="4"/>
      <c r="F715" s="358"/>
      <c r="G715" s="358"/>
      <c r="H715" s="5"/>
      <c r="I715" s="1"/>
      <c r="J715" s="1"/>
    </row>
    <row r="716" spans="1:10" ht="19.5" customHeight="1">
      <c r="A716" s="5"/>
      <c r="B716" s="2"/>
      <c r="C716" s="3"/>
      <c r="D716" s="10"/>
      <c r="E716" s="4"/>
      <c r="F716" s="358"/>
      <c r="G716" s="358"/>
      <c r="H716" s="5"/>
      <c r="I716" s="1"/>
      <c r="J716" s="1"/>
    </row>
    <row r="717" spans="1:10" ht="19.5" customHeight="1">
      <c r="A717" s="5"/>
      <c r="B717" s="2"/>
      <c r="C717" s="3"/>
      <c r="D717" s="10"/>
      <c r="E717" s="4"/>
      <c r="F717" s="358"/>
      <c r="G717" s="358"/>
      <c r="H717" s="5"/>
      <c r="I717" s="1"/>
      <c r="J717" s="1"/>
    </row>
    <row r="718" spans="1:10" ht="19.5" customHeight="1">
      <c r="A718" s="5"/>
      <c r="B718" s="2"/>
      <c r="C718" s="3"/>
      <c r="D718" s="10"/>
      <c r="E718" s="4"/>
      <c r="F718" s="358"/>
      <c r="G718" s="358"/>
      <c r="H718" s="5"/>
      <c r="I718" s="1"/>
      <c r="J718" s="1"/>
    </row>
    <row r="719" spans="1:10" ht="19.5" customHeight="1">
      <c r="A719" s="5"/>
      <c r="B719" s="2"/>
      <c r="C719" s="3"/>
      <c r="D719" s="10"/>
      <c r="E719" s="4"/>
      <c r="F719" s="358"/>
      <c r="G719" s="358"/>
      <c r="H719" s="5"/>
      <c r="I719" s="1"/>
      <c r="J719" s="1"/>
    </row>
    <row r="720" spans="1:10" ht="19.5" customHeight="1">
      <c r="A720" s="5"/>
      <c r="B720" s="2"/>
      <c r="C720" s="3"/>
      <c r="D720" s="10"/>
      <c r="E720" s="4"/>
      <c r="F720" s="358"/>
      <c r="G720" s="358"/>
      <c r="H720" s="5"/>
      <c r="I720" s="1"/>
      <c r="J720" s="1"/>
    </row>
    <row r="721" spans="1:10" ht="19.5" customHeight="1">
      <c r="A721" s="5"/>
      <c r="B721" s="2"/>
      <c r="C721" s="3"/>
      <c r="D721" s="10"/>
      <c r="E721" s="4"/>
      <c r="F721" s="358"/>
      <c r="G721" s="358"/>
      <c r="H721" s="5"/>
      <c r="I721" s="1"/>
      <c r="J721" s="1"/>
    </row>
    <row r="722" spans="1:10" ht="19.5" customHeight="1">
      <c r="A722" s="5"/>
      <c r="B722" s="2"/>
      <c r="C722" s="3"/>
      <c r="D722" s="10"/>
      <c r="E722" s="4"/>
      <c r="F722" s="358"/>
      <c r="G722" s="358"/>
      <c r="H722" s="5"/>
      <c r="I722" s="1"/>
      <c r="J722" s="1"/>
    </row>
    <row r="723" spans="1:10" ht="19.5" customHeight="1">
      <c r="A723" s="5"/>
      <c r="B723" s="2"/>
      <c r="C723" s="3"/>
      <c r="D723" s="10"/>
      <c r="E723" s="4"/>
      <c r="F723" s="358"/>
      <c r="G723" s="358"/>
      <c r="H723" s="5"/>
      <c r="I723" s="1"/>
      <c r="J723" s="1"/>
    </row>
    <row r="724" spans="1:10" ht="19.5" customHeight="1">
      <c r="A724" s="5"/>
      <c r="B724" s="2"/>
      <c r="C724" s="3"/>
      <c r="D724" s="10"/>
      <c r="E724" s="4"/>
      <c r="F724" s="358"/>
      <c r="G724" s="358"/>
      <c r="H724" s="5"/>
      <c r="I724" s="1"/>
      <c r="J724" s="1"/>
    </row>
    <row r="725" spans="1:10" ht="19.5" customHeight="1">
      <c r="A725" s="5"/>
      <c r="B725" s="2"/>
      <c r="C725" s="3"/>
      <c r="D725" s="10"/>
      <c r="E725" s="4"/>
      <c r="F725" s="358"/>
      <c r="G725" s="358"/>
      <c r="H725" s="5"/>
      <c r="I725" s="1"/>
      <c r="J725" s="1"/>
    </row>
    <row r="726" spans="1:10" ht="19.5" customHeight="1">
      <c r="A726" s="5"/>
      <c r="B726" s="2"/>
      <c r="C726" s="3"/>
      <c r="D726" s="10"/>
      <c r="E726" s="4"/>
      <c r="F726" s="358"/>
      <c r="G726" s="358"/>
      <c r="H726" s="5"/>
      <c r="I726" s="1"/>
      <c r="J726" s="1"/>
    </row>
    <row r="727" spans="1:10" ht="19.5" customHeight="1">
      <c r="A727" s="5"/>
      <c r="B727" s="2"/>
      <c r="C727" s="3"/>
      <c r="D727" s="10"/>
      <c r="E727" s="4"/>
      <c r="F727" s="358"/>
      <c r="G727" s="358"/>
      <c r="H727" s="5"/>
      <c r="I727" s="1"/>
      <c r="J727" s="1"/>
    </row>
    <row r="728" spans="1:10" ht="19.5" customHeight="1">
      <c r="A728" s="5"/>
      <c r="B728" s="2"/>
      <c r="C728" s="3"/>
      <c r="D728" s="10"/>
      <c r="E728" s="4"/>
      <c r="F728" s="358"/>
      <c r="G728" s="358"/>
      <c r="H728" s="5"/>
      <c r="I728" s="1"/>
      <c r="J728" s="1"/>
    </row>
    <row r="729" spans="1:10" ht="19.5" customHeight="1">
      <c r="A729" s="5"/>
      <c r="B729" s="2"/>
      <c r="C729" s="3"/>
      <c r="D729" s="10"/>
      <c r="E729" s="4"/>
      <c r="F729" s="358"/>
      <c r="G729" s="358"/>
      <c r="H729" s="5"/>
      <c r="I729" s="1"/>
      <c r="J729" s="1"/>
    </row>
    <row r="730" spans="1:10" ht="19.5" customHeight="1">
      <c r="A730" s="5"/>
      <c r="B730" s="2"/>
      <c r="C730" s="3"/>
      <c r="D730" s="10"/>
      <c r="E730" s="4"/>
      <c r="F730" s="358"/>
      <c r="G730" s="358"/>
      <c r="H730" s="5"/>
      <c r="I730" s="1"/>
      <c r="J730" s="1"/>
    </row>
    <row r="731" spans="1:10" ht="19.5" customHeight="1">
      <c r="A731" s="5"/>
      <c r="B731" s="2"/>
      <c r="C731" s="3"/>
      <c r="D731" s="10"/>
      <c r="E731" s="4"/>
      <c r="F731" s="358"/>
      <c r="G731" s="358"/>
      <c r="H731" s="5"/>
      <c r="I731" s="1"/>
      <c r="J731" s="1"/>
    </row>
    <row r="732" spans="1:10" ht="19.5" customHeight="1">
      <c r="A732" s="5"/>
      <c r="B732" s="2"/>
      <c r="C732" s="3"/>
      <c r="D732" s="10"/>
      <c r="E732" s="4"/>
      <c r="F732" s="358"/>
      <c r="G732" s="358"/>
      <c r="H732" s="5"/>
      <c r="I732" s="1"/>
      <c r="J732" s="1"/>
    </row>
    <row r="733" spans="1:10" ht="19.5" customHeight="1">
      <c r="A733" s="5"/>
      <c r="B733" s="2"/>
      <c r="C733" s="3"/>
      <c r="D733" s="10"/>
      <c r="E733" s="4"/>
      <c r="F733" s="358"/>
      <c r="G733" s="358"/>
      <c r="H733" s="5"/>
      <c r="I733" s="1"/>
      <c r="J733" s="1"/>
    </row>
    <row r="734" spans="1:10" ht="19.5" customHeight="1">
      <c r="A734" s="5"/>
      <c r="B734" s="2"/>
      <c r="C734" s="3"/>
      <c r="D734" s="10"/>
      <c r="E734" s="4"/>
      <c r="F734" s="358"/>
      <c r="G734" s="358"/>
      <c r="H734" s="5"/>
      <c r="I734" s="1"/>
      <c r="J734" s="1"/>
    </row>
    <row r="735" spans="1:10" ht="19.5" customHeight="1">
      <c r="A735" s="5"/>
      <c r="B735" s="2"/>
      <c r="C735" s="3"/>
      <c r="D735" s="10"/>
      <c r="E735" s="4"/>
      <c r="F735" s="358"/>
      <c r="G735" s="358"/>
      <c r="H735" s="5"/>
      <c r="I735" s="1"/>
      <c r="J735" s="1"/>
    </row>
    <row r="736" spans="1:10" ht="19.5" customHeight="1">
      <c r="A736" s="5"/>
      <c r="B736" s="2"/>
      <c r="C736" s="3"/>
      <c r="D736" s="10"/>
      <c r="E736" s="4"/>
      <c r="F736" s="358"/>
      <c r="G736" s="358"/>
      <c r="H736" s="5"/>
      <c r="I736" s="1"/>
      <c r="J736" s="1"/>
    </row>
    <row r="737" spans="1:10" ht="19.5" customHeight="1">
      <c r="A737" s="5"/>
      <c r="B737" s="2"/>
      <c r="C737" s="3"/>
      <c r="D737" s="10"/>
      <c r="E737" s="4"/>
      <c r="F737" s="358"/>
      <c r="G737" s="358"/>
      <c r="H737" s="5"/>
      <c r="I737" s="1"/>
      <c r="J737" s="1"/>
    </row>
    <row r="738" spans="1:10" ht="19.5" customHeight="1">
      <c r="A738" s="5"/>
      <c r="B738" s="2"/>
      <c r="C738" s="3"/>
      <c r="D738" s="10"/>
      <c r="E738" s="4"/>
      <c r="F738" s="358"/>
      <c r="G738" s="358"/>
      <c r="H738" s="5"/>
      <c r="I738" s="1"/>
      <c r="J738" s="1"/>
    </row>
    <row r="739" spans="1:10" ht="19.5" customHeight="1">
      <c r="A739" s="5"/>
      <c r="B739" s="2"/>
      <c r="C739" s="3"/>
      <c r="D739" s="10"/>
      <c r="E739" s="4"/>
      <c r="F739" s="358"/>
      <c r="G739" s="358"/>
      <c r="H739" s="5"/>
      <c r="I739" s="1"/>
      <c r="J739" s="1"/>
    </row>
    <row r="740" spans="1:10" ht="19.5" customHeight="1">
      <c r="A740" s="5"/>
      <c r="B740" s="2"/>
      <c r="C740" s="3"/>
      <c r="D740" s="10"/>
      <c r="E740" s="4"/>
      <c r="F740" s="358"/>
      <c r="G740" s="358"/>
      <c r="H740" s="5"/>
      <c r="I740" s="1"/>
      <c r="J740" s="1"/>
    </row>
    <row r="741" spans="1:10" ht="19.5" customHeight="1">
      <c r="A741" s="5"/>
      <c r="B741" s="2"/>
      <c r="C741" s="3"/>
      <c r="D741" s="10"/>
      <c r="E741" s="4"/>
      <c r="F741" s="358"/>
      <c r="G741" s="358"/>
      <c r="H741" s="5"/>
      <c r="I741" s="1"/>
      <c r="J741" s="1"/>
    </row>
    <row r="742" spans="1:10" ht="19.5" customHeight="1">
      <c r="A742" s="5"/>
      <c r="B742" s="2"/>
      <c r="C742" s="3"/>
      <c r="D742" s="10"/>
      <c r="E742" s="4"/>
      <c r="F742" s="358"/>
      <c r="G742" s="358"/>
      <c r="H742" s="5"/>
      <c r="I742" s="1"/>
      <c r="J742" s="1"/>
    </row>
    <row r="743" spans="1:10" ht="19.5" customHeight="1">
      <c r="A743" s="5"/>
      <c r="B743" s="2"/>
      <c r="C743" s="3"/>
      <c r="D743" s="10"/>
      <c r="E743" s="4"/>
      <c r="F743" s="358"/>
      <c r="G743" s="358"/>
      <c r="H743" s="5"/>
      <c r="I743" s="1"/>
      <c r="J743" s="1"/>
    </row>
    <row r="744" spans="1:10" ht="19.5" customHeight="1">
      <c r="A744" s="5"/>
      <c r="B744" s="2"/>
      <c r="C744" s="3"/>
      <c r="D744" s="10"/>
      <c r="E744" s="4"/>
      <c r="F744" s="358"/>
      <c r="G744" s="358"/>
      <c r="H744" s="5"/>
      <c r="I744" s="1"/>
      <c r="J744" s="1"/>
    </row>
    <row r="745" spans="1:10" ht="19.5" customHeight="1">
      <c r="A745" s="5"/>
      <c r="B745" s="2"/>
      <c r="C745" s="3"/>
      <c r="D745" s="10"/>
      <c r="E745" s="4"/>
      <c r="F745" s="358"/>
      <c r="G745" s="358"/>
      <c r="H745" s="5"/>
      <c r="I745" s="1"/>
      <c r="J745" s="1"/>
    </row>
    <row r="746" spans="1:10" ht="19.5" customHeight="1">
      <c r="A746" s="5"/>
      <c r="B746" s="2"/>
      <c r="C746" s="3"/>
      <c r="D746" s="10"/>
      <c r="E746" s="4"/>
      <c r="F746" s="358"/>
      <c r="G746" s="358"/>
      <c r="H746" s="5"/>
      <c r="I746" s="1"/>
      <c r="J746" s="1"/>
    </row>
    <row r="747" spans="1:10" ht="19.5" customHeight="1">
      <c r="A747" s="5"/>
      <c r="B747" s="2"/>
      <c r="C747" s="3"/>
      <c r="D747" s="10"/>
      <c r="E747" s="4"/>
      <c r="F747" s="358"/>
      <c r="G747" s="358"/>
      <c r="H747" s="5"/>
      <c r="I747" s="1"/>
      <c r="J747" s="1"/>
    </row>
    <row r="748" spans="1:10" ht="19.5" customHeight="1">
      <c r="A748" s="5"/>
      <c r="B748" s="2"/>
      <c r="C748" s="3"/>
      <c r="D748" s="10"/>
      <c r="E748" s="4"/>
      <c r="F748" s="358"/>
      <c r="G748" s="358"/>
      <c r="H748" s="5"/>
      <c r="I748" s="1"/>
      <c r="J748" s="1"/>
    </row>
    <row r="749" spans="1:10" ht="19.5" customHeight="1">
      <c r="A749" s="5"/>
      <c r="B749" s="2"/>
      <c r="C749" s="3"/>
      <c r="D749" s="10"/>
      <c r="E749" s="4"/>
      <c r="F749" s="358"/>
      <c r="G749" s="358"/>
      <c r="H749" s="5"/>
      <c r="I749" s="1"/>
      <c r="J749" s="1"/>
    </row>
    <row r="750" spans="1:10" ht="19.5" customHeight="1">
      <c r="A750" s="5"/>
      <c r="B750" s="2"/>
      <c r="C750" s="3"/>
      <c r="D750" s="10"/>
      <c r="E750" s="4"/>
      <c r="F750" s="358"/>
      <c r="G750" s="358"/>
      <c r="H750" s="5"/>
      <c r="I750" s="1"/>
      <c r="J750" s="1"/>
    </row>
    <row r="751" spans="1:10" ht="19.5" customHeight="1">
      <c r="A751" s="5"/>
      <c r="B751" s="2"/>
      <c r="C751" s="3"/>
      <c r="D751" s="10"/>
      <c r="E751" s="4"/>
      <c r="F751" s="358"/>
      <c r="G751" s="358"/>
      <c r="H751" s="5"/>
      <c r="I751" s="1"/>
      <c r="J751" s="1"/>
    </row>
    <row r="752" spans="1:10" ht="19.5" customHeight="1">
      <c r="A752" s="5"/>
      <c r="B752" s="2"/>
      <c r="C752" s="3"/>
      <c r="D752" s="10"/>
      <c r="E752" s="4"/>
      <c r="F752" s="358"/>
      <c r="G752" s="358"/>
      <c r="H752" s="5"/>
      <c r="I752" s="1"/>
      <c r="J752" s="1"/>
    </row>
    <row r="753" spans="1:10" ht="19.5" customHeight="1">
      <c r="A753" s="5"/>
      <c r="B753" s="2"/>
      <c r="C753" s="3"/>
      <c r="D753" s="10"/>
      <c r="E753" s="4"/>
      <c r="F753" s="358"/>
      <c r="G753" s="358"/>
      <c r="H753" s="5"/>
      <c r="I753" s="1"/>
      <c r="J753" s="1"/>
    </row>
    <row r="754" spans="1:10" ht="19.5" customHeight="1">
      <c r="A754" s="5"/>
      <c r="B754" s="2"/>
      <c r="C754" s="3"/>
      <c r="D754" s="10"/>
      <c r="E754" s="4"/>
      <c r="F754" s="358"/>
      <c r="G754" s="358"/>
      <c r="H754" s="5"/>
      <c r="I754" s="1"/>
      <c r="J754" s="1"/>
    </row>
    <row r="755" spans="1:10" ht="19.5" customHeight="1">
      <c r="A755" s="5"/>
      <c r="B755" s="2"/>
      <c r="C755" s="3"/>
      <c r="D755" s="10"/>
      <c r="E755" s="4"/>
      <c r="F755" s="358"/>
      <c r="G755" s="358"/>
      <c r="H755" s="5"/>
      <c r="I755" s="1"/>
      <c r="J755" s="1"/>
    </row>
    <row r="756" spans="1:10" ht="19.5" customHeight="1">
      <c r="A756" s="5"/>
      <c r="B756" s="2"/>
      <c r="C756" s="3"/>
      <c r="D756" s="10"/>
      <c r="E756" s="4"/>
      <c r="F756" s="358"/>
      <c r="G756" s="358"/>
      <c r="H756" s="5"/>
      <c r="I756" s="1"/>
      <c r="J756" s="1"/>
    </row>
    <row r="757" spans="1:10" ht="19.5" customHeight="1">
      <c r="A757" s="5"/>
      <c r="B757" s="2"/>
      <c r="C757" s="3"/>
      <c r="D757" s="10"/>
      <c r="E757" s="4"/>
      <c r="F757" s="358"/>
      <c r="G757" s="358"/>
      <c r="H757" s="5"/>
      <c r="I757" s="1"/>
      <c r="J757" s="1"/>
    </row>
    <row r="758" spans="1:10" ht="19.5" customHeight="1">
      <c r="A758" s="5"/>
      <c r="B758" s="2"/>
      <c r="C758" s="3"/>
      <c r="D758" s="10"/>
      <c r="E758" s="4"/>
      <c r="F758" s="358"/>
      <c r="G758" s="358"/>
      <c r="H758" s="5"/>
      <c r="I758" s="1"/>
      <c r="J758" s="1"/>
    </row>
    <row r="759" spans="1:10" ht="19.5" customHeight="1">
      <c r="A759" s="5"/>
      <c r="B759" s="2"/>
      <c r="C759" s="3"/>
      <c r="D759" s="10"/>
      <c r="E759" s="4"/>
      <c r="F759" s="358"/>
      <c r="G759" s="358"/>
      <c r="H759" s="5"/>
      <c r="I759" s="1"/>
      <c r="J759" s="1"/>
    </row>
    <row r="760" spans="1:10" ht="19.5" customHeight="1">
      <c r="A760" s="5"/>
      <c r="B760" s="2"/>
      <c r="C760" s="3"/>
      <c r="D760" s="10"/>
      <c r="E760" s="4"/>
      <c r="F760" s="358"/>
      <c r="G760" s="358"/>
      <c r="H760" s="5"/>
      <c r="I760" s="1"/>
      <c r="J760" s="1"/>
    </row>
    <row r="761" spans="1:10" ht="19.5" customHeight="1">
      <c r="A761" s="5"/>
      <c r="B761" s="2"/>
      <c r="C761" s="3"/>
      <c r="D761" s="10"/>
      <c r="E761" s="4"/>
      <c r="F761" s="358"/>
      <c r="G761" s="358"/>
      <c r="H761" s="5"/>
      <c r="I761" s="1"/>
      <c r="J761" s="1"/>
    </row>
    <row r="762" spans="1:10" ht="19.5" customHeight="1">
      <c r="A762" s="5"/>
      <c r="B762" s="2"/>
      <c r="C762" s="3"/>
      <c r="D762" s="10"/>
      <c r="E762" s="4"/>
      <c r="F762" s="358"/>
      <c r="G762" s="358"/>
      <c r="H762" s="5"/>
      <c r="I762" s="1"/>
      <c r="J762" s="1"/>
    </row>
    <row r="763" spans="1:10" ht="19.5" customHeight="1">
      <c r="A763" s="5"/>
      <c r="B763" s="2"/>
      <c r="C763" s="3"/>
      <c r="D763" s="10"/>
      <c r="E763" s="4"/>
      <c r="F763" s="358"/>
      <c r="G763" s="358"/>
      <c r="H763" s="5"/>
      <c r="I763" s="1"/>
      <c r="J763" s="1"/>
    </row>
    <row r="764" spans="1:10" ht="19.5" customHeight="1">
      <c r="A764" s="5"/>
      <c r="B764" s="2"/>
      <c r="C764" s="3"/>
      <c r="D764" s="10"/>
      <c r="E764" s="4"/>
      <c r="F764" s="358"/>
      <c r="G764" s="358"/>
      <c r="H764" s="5"/>
      <c r="I764" s="1"/>
      <c r="J764" s="1"/>
    </row>
    <row r="765" spans="1:10" ht="19.5" customHeight="1">
      <c r="A765" s="5"/>
      <c r="B765" s="2"/>
      <c r="C765" s="3"/>
      <c r="D765" s="10"/>
      <c r="E765" s="4"/>
      <c r="F765" s="358"/>
      <c r="G765" s="358"/>
      <c r="H765" s="5"/>
      <c r="I765" s="1"/>
      <c r="J765" s="1"/>
    </row>
    <row r="766" spans="1:10" ht="19.5" customHeight="1">
      <c r="A766" s="5"/>
      <c r="B766" s="2"/>
      <c r="C766" s="3"/>
      <c r="D766" s="10"/>
      <c r="E766" s="4"/>
      <c r="F766" s="358"/>
      <c r="G766" s="358"/>
      <c r="H766" s="5"/>
      <c r="I766" s="1"/>
      <c r="J766" s="1"/>
    </row>
    <row r="767" spans="1:10" ht="19.5" customHeight="1">
      <c r="A767" s="5"/>
      <c r="B767" s="2"/>
      <c r="C767" s="3"/>
      <c r="D767" s="10"/>
      <c r="E767" s="4"/>
      <c r="F767" s="358"/>
      <c r="G767" s="358"/>
      <c r="H767" s="5"/>
      <c r="I767" s="1"/>
      <c r="J767" s="1"/>
    </row>
    <row r="768" spans="1:10" ht="19.5" customHeight="1">
      <c r="A768" s="5"/>
      <c r="B768" s="2"/>
      <c r="C768" s="3"/>
      <c r="D768" s="10"/>
      <c r="E768" s="4"/>
      <c r="F768" s="358"/>
      <c r="G768" s="358"/>
      <c r="H768" s="5"/>
      <c r="I768" s="1"/>
      <c r="J768" s="1"/>
    </row>
    <row r="769" spans="1:10" ht="19.5" customHeight="1">
      <c r="A769" s="5"/>
      <c r="B769" s="2"/>
      <c r="C769" s="3"/>
      <c r="D769" s="10"/>
      <c r="E769" s="4"/>
      <c r="F769" s="358"/>
      <c r="G769" s="358"/>
      <c r="H769" s="5"/>
      <c r="I769" s="1"/>
      <c r="J769" s="1"/>
    </row>
    <row r="770" spans="1:10" ht="19.5" customHeight="1">
      <c r="A770" s="5"/>
      <c r="B770" s="2"/>
      <c r="C770" s="3"/>
      <c r="D770" s="10"/>
      <c r="E770" s="4"/>
      <c r="F770" s="358"/>
      <c r="G770" s="358"/>
      <c r="H770" s="5"/>
      <c r="I770" s="1"/>
      <c r="J770" s="1"/>
    </row>
    <row r="771" spans="1:10" ht="19.5" customHeight="1">
      <c r="A771" s="5"/>
      <c r="B771" s="2"/>
      <c r="C771" s="3"/>
      <c r="D771" s="10"/>
      <c r="E771" s="4"/>
      <c r="F771" s="358"/>
      <c r="G771" s="358"/>
      <c r="H771" s="5"/>
      <c r="I771" s="1"/>
      <c r="J771" s="1"/>
    </row>
    <row r="772" spans="1:10" ht="19.5" customHeight="1">
      <c r="A772" s="5"/>
      <c r="B772" s="2"/>
      <c r="C772" s="3"/>
      <c r="D772" s="10"/>
      <c r="E772" s="4"/>
      <c r="F772" s="358"/>
      <c r="G772" s="358"/>
      <c r="H772" s="5"/>
      <c r="I772" s="1"/>
      <c r="J772" s="1"/>
    </row>
    <row r="773" spans="1:10" ht="19.5" customHeight="1">
      <c r="A773" s="5"/>
      <c r="B773" s="2"/>
      <c r="C773" s="3"/>
      <c r="D773" s="10"/>
      <c r="E773" s="4"/>
      <c r="F773" s="358"/>
      <c r="G773" s="358"/>
      <c r="H773" s="5"/>
      <c r="I773" s="1"/>
      <c r="J773" s="1"/>
    </row>
    <row r="774" spans="1:10" ht="19.5" customHeight="1">
      <c r="A774" s="5"/>
      <c r="B774" s="2"/>
      <c r="C774" s="3"/>
      <c r="D774" s="10"/>
      <c r="E774" s="4"/>
      <c r="F774" s="358"/>
      <c r="G774" s="358"/>
      <c r="H774" s="5"/>
      <c r="I774" s="1"/>
      <c r="J774" s="1"/>
    </row>
    <row r="775" spans="1:10" ht="19.5" customHeight="1">
      <c r="A775" s="5"/>
      <c r="B775" s="2"/>
      <c r="C775" s="3"/>
      <c r="D775" s="10"/>
      <c r="E775" s="4"/>
      <c r="F775" s="358"/>
      <c r="G775" s="358"/>
      <c r="H775" s="5"/>
      <c r="I775" s="1"/>
      <c r="J775" s="1"/>
    </row>
    <row r="776" spans="1:10" ht="19.5" customHeight="1">
      <c r="A776" s="5"/>
      <c r="B776" s="2"/>
      <c r="C776" s="3"/>
      <c r="D776" s="10"/>
      <c r="E776" s="4"/>
      <c r="F776" s="358"/>
      <c r="G776" s="358"/>
      <c r="H776" s="5"/>
      <c r="I776" s="1"/>
      <c r="J776" s="1"/>
    </row>
    <row r="777" spans="1:10" ht="19.5" customHeight="1">
      <c r="A777" s="5"/>
      <c r="B777" s="2"/>
      <c r="C777" s="3"/>
      <c r="D777" s="10"/>
      <c r="E777" s="4"/>
      <c r="F777" s="358"/>
      <c r="G777" s="358"/>
      <c r="H777" s="5"/>
      <c r="I777" s="1"/>
      <c r="J777" s="1"/>
    </row>
    <row r="778" spans="1:10" ht="19.5" customHeight="1">
      <c r="A778" s="5"/>
      <c r="B778" s="2"/>
      <c r="C778" s="3"/>
      <c r="D778" s="10"/>
      <c r="E778" s="4"/>
      <c r="F778" s="358"/>
      <c r="G778" s="358"/>
      <c r="H778" s="5"/>
      <c r="I778" s="1"/>
      <c r="J778" s="1"/>
    </row>
    <row r="779" spans="1:10" ht="19.5" customHeight="1">
      <c r="A779" s="5"/>
      <c r="B779" s="2"/>
      <c r="C779" s="3"/>
      <c r="D779" s="10"/>
      <c r="E779" s="4"/>
      <c r="F779" s="358"/>
      <c r="G779" s="358"/>
      <c r="H779" s="5"/>
      <c r="I779" s="1"/>
      <c r="J779" s="1"/>
    </row>
    <row r="780" spans="1:10" ht="19.5" customHeight="1">
      <c r="A780" s="5"/>
      <c r="B780" s="2"/>
      <c r="C780" s="3"/>
      <c r="D780" s="10"/>
      <c r="E780" s="4"/>
      <c r="F780" s="358"/>
      <c r="G780" s="358"/>
      <c r="H780" s="5"/>
      <c r="I780" s="1"/>
      <c r="J780" s="1"/>
    </row>
    <row r="781" spans="1:10" ht="19.5" customHeight="1">
      <c r="A781" s="5"/>
      <c r="B781" s="2"/>
      <c r="C781" s="3"/>
      <c r="D781" s="10"/>
      <c r="E781" s="4"/>
      <c r="F781" s="358"/>
      <c r="G781" s="358"/>
      <c r="H781" s="5"/>
      <c r="I781" s="1"/>
      <c r="J781" s="1"/>
    </row>
    <row r="782" spans="1:10" ht="19.5" customHeight="1">
      <c r="A782" s="5"/>
      <c r="B782" s="2"/>
      <c r="C782" s="3"/>
      <c r="D782" s="10"/>
      <c r="E782" s="4"/>
      <c r="F782" s="358"/>
      <c r="G782" s="358"/>
      <c r="H782" s="5"/>
      <c r="I782" s="1"/>
      <c r="J782" s="1"/>
    </row>
    <row r="783" spans="1:10" ht="19.5" customHeight="1">
      <c r="A783" s="5"/>
      <c r="B783" s="2"/>
      <c r="C783" s="3"/>
      <c r="D783" s="10"/>
      <c r="E783" s="4"/>
      <c r="F783" s="358"/>
      <c r="G783" s="358"/>
      <c r="H783" s="5"/>
      <c r="I783" s="1"/>
      <c r="J783" s="1"/>
    </row>
    <row r="784" spans="1:10" ht="19.5" customHeight="1">
      <c r="A784" s="5"/>
      <c r="B784" s="2"/>
      <c r="C784" s="3"/>
      <c r="D784" s="10"/>
      <c r="E784" s="4"/>
      <c r="F784" s="358"/>
      <c r="G784" s="358"/>
      <c r="H784" s="5"/>
      <c r="I784" s="1"/>
      <c r="J784" s="1"/>
    </row>
    <row r="785" spans="1:10" ht="19.5" customHeight="1">
      <c r="A785" s="5"/>
      <c r="B785" s="2"/>
      <c r="C785" s="3"/>
      <c r="D785" s="10"/>
      <c r="E785" s="4"/>
      <c r="F785" s="358"/>
      <c r="G785" s="358"/>
      <c r="H785" s="5"/>
      <c r="I785" s="1"/>
      <c r="J785" s="1"/>
    </row>
    <row r="786" spans="1:10" ht="19.5" customHeight="1">
      <c r="A786" s="5"/>
      <c r="B786" s="2"/>
      <c r="C786" s="3"/>
      <c r="D786" s="10"/>
      <c r="E786" s="4"/>
      <c r="F786" s="358"/>
      <c r="G786" s="358"/>
      <c r="H786" s="5"/>
      <c r="I786" s="1"/>
      <c r="J786" s="1"/>
    </row>
    <row r="787" spans="1:10" ht="19.5" customHeight="1">
      <c r="A787" s="5"/>
      <c r="B787" s="2"/>
      <c r="C787" s="3"/>
      <c r="D787" s="10"/>
      <c r="E787" s="4"/>
      <c r="F787" s="358"/>
      <c r="G787" s="358"/>
      <c r="H787" s="5"/>
      <c r="I787" s="1"/>
      <c r="J787" s="1"/>
    </row>
    <row r="788" spans="1:10" ht="19.5" customHeight="1">
      <c r="A788" s="5"/>
      <c r="B788" s="2"/>
      <c r="C788" s="3"/>
      <c r="D788" s="10"/>
      <c r="E788" s="4"/>
      <c r="F788" s="358"/>
      <c r="G788" s="358"/>
      <c r="H788" s="5"/>
      <c r="I788" s="1"/>
      <c r="J788" s="1"/>
    </row>
    <row r="789" spans="1:10" ht="19.5" customHeight="1">
      <c r="A789" s="5"/>
      <c r="B789" s="2"/>
      <c r="C789" s="3"/>
      <c r="D789" s="10"/>
      <c r="E789" s="4"/>
      <c r="F789" s="358"/>
      <c r="G789" s="358"/>
      <c r="H789" s="5"/>
      <c r="I789" s="1"/>
      <c r="J789" s="1"/>
    </row>
    <row r="790" spans="1:10" ht="19.5" customHeight="1">
      <c r="A790" s="5"/>
      <c r="B790" s="2"/>
      <c r="C790" s="3"/>
      <c r="D790" s="10"/>
      <c r="E790" s="4"/>
      <c r="F790" s="358"/>
      <c r="G790" s="358"/>
      <c r="H790" s="5"/>
      <c r="I790" s="1"/>
      <c r="J790" s="1"/>
    </row>
    <row r="791" spans="1:10" ht="19.5" customHeight="1">
      <c r="A791" s="5"/>
      <c r="B791" s="2"/>
      <c r="C791" s="3"/>
      <c r="D791" s="10"/>
      <c r="E791" s="4"/>
      <c r="F791" s="358"/>
      <c r="G791" s="358"/>
      <c r="H791" s="5"/>
      <c r="I791" s="1"/>
      <c r="J791" s="1"/>
    </row>
    <row r="792" spans="1:10" ht="19.5" customHeight="1">
      <c r="A792" s="5"/>
      <c r="B792" s="2"/>
      <c r="C792" s="3"/>
      <c r="D792" s="10"/>
      <c r="E792" s="4"/>
      <c r="F792" s="358"/>
      <c r="G792" s="358"/>
      <c r="H792" s="5"/>
      <c r="I792" s="1"/>
      <c r="J792" s="1"/>
    </row>
    <row r="793" spans="1:10" ht="19.5" customHeight="1">
      <c r="A793" s="5"/>
      <c r="B793" s="2"/>
      <c r="C793" s="3"/>
      <c r="D793" s="10"/>
      <c r="E793" s="4"/>
      <c r="F793" s="358"/>
      <c r="G793" s="358"/>
      <c r="H793" s="5"/>
      <c r="I793" s="1"/>
      <c r="J793" s="1"/>
    </row>
    <row r="794" spans="1:10" ht="19.5" customHeight="1">
      <c r="A794" s="5"/>
      <c r="B794" s="2"/>
      <c r="C794" s="3"/>
      <c r="D794" s="10"/>
      <c r="E794" s="4"/>
      <c r="F794" s="358"/>
      <c r="G794" s="358"/>
      <c r="H794" s="5"/>
      <c r="I794" s="1"/>
      <c r="J794" s="1"/>
    </row>
    <row r="795" spans="1:10" ht="19.5" customHeight="1">
      <c r="A795" s="5"/>
      <c r="B795" s="2"/>
      <c r="C795" s="3"/>
      <c r="D795" s="10"/>
      <c r="E795" s="4"/>
      <c r="F795" s="358"/>
      <c r="G795" s="358"/>
      <c r="H795" s="5"/>
      <c r="I795" s="1"/>
      <c r="J795" s="1"/>
    </row>
    <row r="796" spans="1:10" ht="19.5" customHeight="1">
      <c r="A796" s="5"/>
      <c r="B796" s="2"/>
      <c r="C796" s="3"/>
      <c r="D796" s="10"/>
      <c r="E796" s="4"/>
      <c r="F796" s="358"/>
      <c r="G796" s="358"/>
      <c r="H796" s="5"/>
      <c r="I796" s="1"/>
      <c r="J796" s="1"/>
    </row>
    <row r="797" spans="1:10" ht="19.5" customHeight="1">
      <c r="A797" s="5"/>
      <c r="B797" s="2"/>
      <c r="C797" s="3"/>
      <c r="D797" s="10"/>
      <c r="E797" s="4"/>
      <c r="F797" s="358"/>
      <c r="G797" s="358"/>
      <c r="H797" s="5"/>
      <c r="I797" s="1"/>
      <c r="J797" s="1"/>
    </row>
    <row r="798" spans="1:10" ht="19.5" customHeight="1">
      <c r="A798" s="5"/>
      <c r="B798" s="2"/>
      <c r="C798" s="3"/>
      <c r="D798" s="10"/>
      <c r="E798" s="4"/>
      <c r="F798" s="358"/>
      <c r="G798" s="358"/>
      <c r="H798" s="5"/>
      <c r="I798" s="1"/>
      <c r="J798" s="1"/>
    </row>
    <row r="799" spans="1:10" ht="19.5" customHeight="1">
      <c r="A799" s="5"/>
      <c r="B799" s="2"/>
      <c r="C799" s="3"/>
      <c r="D799" s="10"/>
      <c r="E799" s="4"/>
      <c r="F799" s="358"/>
      <c r="G799" s="358"/>
      <c r="H799" s="5"/>
      <c r="I799" s="1"/>
      <c r="J799" s="1"/>
    </row>
    <row r="800" spans="1:10" ht="19.5" customHeight="1">
      <c r="A800" s="5"/>
      <c r="B800" s="2"/>
      <c r="C800" s="3"/>
      <c r="D800" s="10"/>
      <c r="E800" s="4"/>
      <c r="F800" s="358"/>
      <c r="G800" s="358"/>
      <c r="H800" s="5"/>
      <c r="I800" s="1"/>
      <c r="J800" s="1"/>
    </row>
    <row r="801" spans="1:10" ht="19.5" customHeight="1">
      <c r="A801" s="5"/>
      <c r="B801" s="2"/>
      <c r="C801" s="3"/>
      <c r="D801" s="10"/>
      <c r="E801" s="4"/>
      <c r="F801" s="358"/>
      <c r="G801" s="358"/>
      <c r="H801" s="5"/>
      <c r="I801" s="1"/>
      <c r="J801" s="1"/>
    </row>
    <row r="802" spans="1:10" ht="19.5" customHeight="1">
      <c r="A802" s="5"/>
      <c r="B802" s="2"/>
      <c r="C802" s="3"/>
      <c r="D802" s="10"/>
      <c r="E802" s="4"/>
      <c r="F802" s="358"/>
      <c r="G802" s="358"/>
      <c r="H802" s="5"/>
      <c r="I802" s="1"/>
      <c r="J802" s="1"/>
    </row>
    <row r="803" spans="1:10" ht="19.5" customHeight="1">
      <c r="A803" s="5"/>
      <c r="B803" s="2"/>
      <c r="C803" s="3"/>
      <c r="D803" s="10"/>
      <c r="E803" s="4"/>
      <c r="F803" s="358"/>
      <c r="G803" s="358"/>
      <c r="H803" s="5"/>
      <c r="I803" s="1"/>
      <c r="J803" s="1"/>
    </row>
    <row r="804" spans="1:10" ht="19.5" customHeight="1">
      <c r="A804" s="5"/>
      <c r="B804" s="2"/>
      <c r="C804" s="3"/>
      <c r="D804" s="10"/>
      <c r="E804" s="4"/>
      <c r="F804" s="358"/>
      <c r="G804" s="358"/>
      <c r="H804" s="5"/>
      <c r="I804" s="1"/>
      <c r="J804" s="1"/>
    </row>
    <row r="805" spans="1:10" ht="19.5" customHeight="1">
      <c r="A805" s="5"/>
      <c r="B805" s="2"/>
      <c r="C805" s="3"/>
      <c r="D805" s="10"/>
      <c r="E805" s="4"/>
      <c r="F805" s="358"/>
      <c r="G805" s="358"/>
      <c r="H805" s="5"/>
      <c r="I805" s="1"/>
      <c r="J805" s="1"/>
    </row>
    <row r="806" spans="1:10" ht="19.5" customHeight="1">
      <c r="A806" s="5"/>
      <c r="B806" s="2"/>
      <c r="C806" s="3"/>
      <c r="D806" s="10"/>
      <c r="E806" s="4"/>
      <c r="F806" s="358"/>
      <c r="G806" s="358"/>
      <c r="H806" s="5"/>
      <c r="I806" s="1"/>
      <c r="J806" s="1"/>
    </row>
    <row r="807" spans="1:10" ht="19.5" customHeight="1">
      <c r="A807" s="5"/>
      <c r="B807" s="2"/>
      <c r="C807" s="3"/>
      <c r="D807" s="10"/>
      <c r="E807" s="4"/>
      <c r="F807" s="358"/>
      <c r="G807" s="358"/>
      <c r="H807" s="5"/>
      <c r="I807" s="1"/>
      <c r="J807" s="1"/>
    </row>
    <row r="808" spans="1:10" ht="19.5" customHeight="1">
      <c r="A808" s="5"/>
      <c r="B808" s="2"/>
      <c r="C808" s="3"/>
      <c r="D808" s="10"/>
      <c r="E808" s="4"/>
      <c r="F808" s="358"/>
      <c r="G808" s="358"/>
      <c r="H808" s="5"/>
      <c r="I808" s="1"/>
      <c r="J808" s="1"/>
    </row>
    <row r="809" spans="1:10" ht="19.5" customHeight="1">
      <c r="A809" s="5"/>
      <c r="B809" s="2"/>
      <c r="C809" s="3"/>
      <c r="D809" s="10"/>
      <c r="E809" s="4"/>
      <c r="F809" s="358"/>
      <c r="G809" s="358"/>
      <c r="H809" s="5"/>
      <c r="I809" s="1"/>
      <c r="J809" s="1"/>
    </row>
    <row r="810" spans="1:10" ht="19.5" customHeight="1">
      <c r="A810" s="5"/>
      <c r="B810" s="2"/>
      <c r="C810" s="3"/>
      <c r="D810" s="10"/>
      <c r="E810" s="4"/>
      <c r="F810" s="358"/>
      <c r="G810" s="358"/>
      <c r="H810" s="5"/>
      <c r="I810" s="1"/>
      <c r="J810" s="1"/>
    </row>
    <row r="811" spans="1:10" ht="19.5" customHeight="1">
      <c r="A811" s="5"/>
      <c r="B811" s="2"/>
      <c r="C811" s="3"/>
      <c r="D811" s="10"/>
      <c r="E811" s="4"/>
      <c r="F811" s="358"/>
      <c r="G811" s="358"/>
      <c r="H811" s="5"/>
      <c r="I811" s="1"/>
      <c r="J811" s="1"/>
    </row>
    <row r="812" spans="1:10" ht="19.5" customHeight="1">
      <c r="A812" s="5"/>
      <c r="B812" s="2"/>
      <c r="C812" s="3"/>
      <c r="D812" s="10"/>
      <c r="E812" s="4"/>
      <c r="F812" s="358"/>
      <c r="G812" s="358"/>
      <c r="H812" s="5"/>
      <c r="I812" s="1"/>
      <c r="J812" s="1"/>
    </row>
    <row r="813" spans="1:10" ht="19.5" customHeight="1">
      <c r="A813" s="5"/>
      <c r="B813" s="2"/>
      <c r="C813" s="3"/>
      <c r="D813" s="10"/>
      <c r="E813" s="4"/>
      <c r="F813" s="358"/>
      <c r="G813" s="358"/>
      <c r="H813" s="5"/>
      <c r="I813" s="1"/>
      <c r="J813" s="1"/>
    </row>
    <row r="814" spans="1:10" ht="19.5" customHeight="1">
      <c r="A814" s="5"/>
      <c r="B814" s="2"/>
      <c r="C814" s="3"/>
      <c r="D814" s="10"/>
      <c r="E814" s="4"/>
      <c r="F814" s="358"/>
      <c r="G814" s="358"/>
      <c r="H814" s="5"/>
      <c r="I814" s="1"/>
      <c r="J814" s="1"/>
    </row>
    <row r="815" spans="1:10" ht="19.5" customHeight="1">
      <c r="A815" s="5"/>
      <c r="B815" s="2"/>
      <c r="C815" s="3"/>
      <c r="D815" s="10"/>
      <c r="E815" s="4"/>
      <c r="F815" s="358"/>
      <c r="G815" s="358"/>
      <c r="H815" s="5"/>
      <c r="I815" s="1"/>
      <c r="J815" s="1"/>
    </row>
    <row r="816" spans="1:10" ht="19.5" customHeight="1">
      <c r="A816" s="5"/>
      <c r="B816" s="2"/>
      <c r="C816" s="3"/>
      <c r="D816" s="10"/>
      <c r="E816" s="4"/>
      <c r="F816" s="358"/>
      <c r="G816" s="358"/>
      <c r="H816" s="5"/>
      <c r="I816" s="1"/>
      <c r="J816" s="1"/>
    </row>
    <row r="817" spans="1:10" ht="19.5" customHeight="1">
      <c r="A817" s="5"/>
      <c r="B817" s="2"/>
      <c r="C817" s="3"/>
      <c r="D817" s="10"/>
      <c r="E817" s="4"/>
      <c r="F817" s="358"/>
      <c r="G817" s="358"/>
      <c r="H817" s="5"/>
      <c r="I817" s="1"/>
      <c r="J817" s="1"/>
    </row>
    <row r="818" spans="1:10" ht="19.5" customHeight="1">
      <c r="A818" s="5"/>
      <c r="B818" s="2"/>
      <c r="C818" s="3"/>
      <c r="D818" s="10"/>
      <c r="E818" s="4"/>
      <c r="F818" s="358"/>
      <c r="G818" s="358"/>
      <c r="H818" s="5"/>
      <c r="I818" s="1"/>
      <c r="J818" s="1"/>
    </row>
    <row r="819" spans="1:10" ht="19.5" customHeight="1">
      <c r="A819" s="5"/>
      <c r="B819" s="2"/>
      <c r="C819" s="3"/>
      <c r="D819" s="10"/>
      <c r="E819" s="4"/>
      <c r="F819" s="358"/>
      <c r="G819" s="358"/>
      <c r="H819" s="5"/>
      <c r="I819" s="1"/>
      <c r="J819" s="1"/>
    </row>
    <row r="820" spans="1:10" ht="19.5" customHeight="1">
      <c r="A820" s="5"/>
      <c r="B820" s="2"/>
      <c r="C820" s="3"/>
      <c r="D820" s="10"/>
      <c r="E820" s="4"/>
      <c r="F820" s="358"/>
      <c r="G820" s="358"/>
      <c r="H820" s="5"/>
      <c r="I820" s="1"/>
      <c r="J820" s="1"/>
    </row>
    <row r="821" spans="1:10" ht="19.5" customHeight="1">
      <c r="A821" s="5"/>
      <c r="B821" s="2"/>
      <c r="C821" s="3"/>
      <c r="D821" s="10"/>
      <c r="E821" s="4"/>
      <c r="F821" s="358"/>
      <c r="G821" s="358"/>
      <c r="H821" s="5"/>
      <c r="I821" s="1"/>
      <c r="J821" s="1"/>
    </row>
    <row r="822" spans="1:10" ht="19.5" customHeight="1">
      <c r="A822" s="5"/>
      <c r="B822" s="2"/>
      <c r="C822" s="3"/>
      <c r="D822" s="10"/>
      <c r="E822" s="4"/>
      <c r="F822" s="358"/>
      <c r="G822" s="358"/>
      <c r="H822" s="5"/>
      <c r="I822" s="1"/>
      <c r="J822" s="1"/>
    </row>
    <row r="823" spans="1:10" ht="19.5" customHeight="1">
      <c r="A823" s="5"/>
      <c r="B823" s="2"/>
      <c r="C823" s="3"/>
      <c r="D823" s="10"/>
      <c r="E823" s="4"/>
      <c r="F823" s="358"/>
      <c r="G823" s="358"/>
      <c r="H823" s="5"/>
      <c r="I823" s="1"/>
      <c r="J823" s="1"/>
    </row>
    <row r="824" spans="1:10" ht="19.5" customHeight="1">
      <c r="A824" s="5"/>
      <c r="B824" s="2"/>
      <c r="C824" s="3"/>
      <c r="D824" s="10"/>
      <c r="E824" s="4"/>
      <c r="F824" s="358"/>
      <c r="G824" s="358"/>
      <c r="H824" s="5"/>
      <c r="I824" s="1"/>
      <c r="J824" s="1"/>
    </row>
    <row r="825" spans="1:10" ht="19.5" customHeight="1">
      <c r="A825" s="5"/>
      <c r="B825" s="2"/>
      <c r="C825" s="3"/>
      <c r="D825" s="10"/>
      <c r="E825" s="4"/>
      <c r="F825" s="358"/>
      <c r="G825" s="358"/>
      <c r="H825" s="5"/>
      <c r="I825" s="1"/>
      <c r="J825" s="1"/>
    </row>
    <row r="826" spans="1:10" ht="19.5" customHeight="1">
      <c r="A826" s="5"/>
      <c r="B826" s="2"/>
      <c r="C826" s="3"/>
      <c r="D826" s="10"/>
      <c r="E826" s="4"/>
      <c r="F826" s="358"/>
      <c r="G826" s="358"/>
      <c r="H826" s="5"/>
      <c r="I826" s="1"/>
      <c r="J826" s="1"/>
    </row>
    <row r="827" spans="1:10" ht="19.5" customHeight="1">
      <c r="A827" s="5"/>
      <c r="B827" s="2"/>
      <c r="C827" s="3"/>
      <c r="D827" s="10"/>
      <c r="E827" s="4"/>
      <c r="F827" s="358"/>
      <c r="G827" s="358"/>
      <c r="H827" s="5"/>
      <c r="I827" s="1"/>
      <c r="J827" s="1"/>
    </row>
    <row r="828" spans="1:10" ht="19.5" customHeight="1">
      <c r="A828" s="5"/>
      <c r="B828" s="2"/>
      <c r="C828" s="3"/>
      <c r="D828" s="10"/>
      <c r="E828" s="4"/>
      <c r="F828" s="358"/>
      <c r="G828" s="358"/>
      <c r="H828" s="5"/>
      <c r="I828" s="1"/>
      <c r="J828" s="1"/>
    </row>
    <row r="829" spans="1:10" ht="19.5" customHeight="1">
      <c r="A829" s="5"/>
      <c r="B829" s="2"/>
      <c r="C829" s="3"/>
      <c r="D829" s="10"/>
      <c r="E829" s="4"/>
      <c r="F829" s="358"/>
      <c r="G829" s="358"/>
      <c r="H829" s="5"/>
      <c r="I829" s="1"/>
      <c r="J829" s="1"/>
    </row>
    <row r="830" spans="1:10" ht="19.5" customHeight="1">
      <c r="A830" s="5"/>
      <c r="B830" s="2"/>
      <c r="C830" s="3"/>
      <c r="D830" s="10"/>
      <c r="E830" s="4"/>
      <c r="F830" s="358"/>
      <c r="G830" s="358"/>
      <c r="H830" s="5"/>
      <c r="I830" s="1"/>
      <c r="J830" s="1"/>
    </row>
    <row r="831" spans="1:10" ht="19.5" customHeight="1">
      <c r="A831" s="5"/>
      <c r="B831" s="2"/>
      <c r="C831" s="3"/>
      <c r="D831" s="10"/>
      <c r="E831" s="4"/>
      <c r="F831" s="358"/>
      <c r="G831" s="358"/>
      <c r="H831" s="5"/>
      <c r="I831" s="1"/>
      <c r="J831" s="1"/>
    </row>
    <row r="832" spans="1:10" ht="19.5" customHeight="1">
      <c r="A832" s="5"/>
      <c r="B832" s="2"/>
      <c r="C832" s="3"/>
      <c r="D832" s="10"/>
      <c r="E832" s="4"/>
      <c r="F832" s="358"/>
      <c r="G832" s="358"/>
      <c r="H832" s="5"/>
      <c r="I832" s="1"/>
      <c r="J832" s="1"/>
    </row>
    <row r="833" spans="1:10" ht="19.5" customHeight="1">
      <c r="A833" s="5"/>
      <c r="B833" s="2"/>
      <c r="C833" s="3"/>
      <c r="D833" s="10"/>
      <c r="E833" s="4"/>
      <c r="F833" s="358"/>
      <c r="G833" s="358"/>
      <c r="H833" s="5"/>
      <c r="I833" s="1"/>
      <c r="J833" s="1"/>
    </row>
    <row r="834" spans="1:10" ht="19.5" customHeight="1">
      <c r="A834" s="5"/>
      <c r="B834" s="2"/>
      <c r="C834" s="3"/>
      <c r="D834" s="10"/>
      <c r="E834" s="4"/>
      <c r="F834" s="358"/>
      <c r="G834" s="358"/>
      <c r="H834" s="5"/>
      <c r="I834" s="1"/>
      <c r="J834" s="1"/>
    </row>
    <row r="835" spans="1:10" ht="19.5" customHeight="1">
      <c r="A835" s="5"/>
      <c r="B835" s="2"/>
      <c r="C835" s="3"/>
      <c r="D835" s="10"/>
      <c r="E835" s="4"/>
      <c r="F835" s="358"/>
      <c r="G835" s="358"/>
      <c r="H835" s="5"/>
      <c r="I835" s="1"/>
      <c r="J835" s="1"/>
    </row>
    <row r="836" spans="1:10" ht="19.5" customHeight="1">
      <c r="A836" s="5"/>
      <c r="B836" s="2"/>
      <c r="C836" s="3"/>
      <c r="D836" s="10"/>
      <c r="E836" s="4"/>
      <c r="F836" s="358"/>
      <c r="G836" s="358"/>
      <c r="H836" s="5"/>
      <c r="I836" s="1"/>
      <c r="J836" s="1"/>
    </row>
    <row r="837" spans="1:10" ht="19.5" customHeight="1">
      <c r="A837" s="5"/>
      <c r="B837" s="2"/>
      <c r="C837" s="3"/>
      <c r="D837" s="10"/>
      <c r="E837" s="4"/>
      <c r="F837" s="358"/>
      <c r="G837" s="358"/>
      <c r="H837" s="5"/>
      <c r="I837" s="1"/>
      <c r="J837" s="1"/>
    </row>
    <row r="838" spans="1:10" ht="19.5" customHeight="1">
      <c r="A838" s="5"/>
      <c r="B838" s="2"/>
      <c r="C838" s="3"/>
      <c r="D838" s="10"/>
      <c r="E838" s="4"/>
      <c r="F838" s="358"/>
      <c r="G838" s="358"/>
      <c r="H838" s="5"/>
      <c r="I838" s="1"/>
      <c r="J838" s="1"/>
    </row>
    <row r="839" spans="1:10" ht="19.5" customHeight="1">
      <c r="A839" s="5"/>
      <c r="B839" s="2"/>
      <c r="C839" s="3"/>
      <c r="D839" s="10"/>
      <c r="E839" s="4"/>
      <c r="F839" s="358"/>
      <c r="G839" s="358"/>
      <c r="H839" s="5"/>
      <c r="I839" s="1"/>
      <c r="J839" s="1"/>
    </row>
    <row r="840" spans="1:10" ht="19.5" customHeight="1">
      <c r="A840" s="5"/>
      <c r="B840" s="2"/>
      <c r="C840" s="3"/>
      <c r="D840" s="10"/>
      <c r="E840" s="4"/>
      <c r="F840" s="358"/>
      <c r="G840" s="358"/>
      <c r="H840" s="5"/>
      <c r="I840" s="1"/>
      <c r="J840" s="1"/>
    </row>
    <row r="841" spans="1:10" ht="19.5" customHeight="1">
      <c r="A841" s="5"/>
      <c r="B841" s="2"/>
      <c r="C841" s="3"/>
      <c r="D841" s="10"/>
      <c r="E841" s="4"/>
      <c r="F841" s="358"/>
      <c r="G841" s="358"/>
      <c r="H841" s="5"/>
      <c r="I841" s="1"/>
      <c r="J841" s="1"/>
    </row>
    <row r="842" spans="1:10" ht="19.5" customHeight="1">
      <c r="A842" s="5"/>
      <c r="B842" s="2"/>
      <c r="C842" s="3"/>
      <c r="D842" s="10"/>
      <c r="E842" s="4"/>
      <c r="F842" s="358"/>
      <c r="G842" s="358"/>
      <c r="H842" s="5"/>
      <c r="I842" s="1"/>
      <c r="J842" s="1"/>
    </row>
    <row r="843" spans="1:10" ht="19.5" customHeight="1">
      <c r="A843" s="5"/>
      <c r="B843" s="2"/>
      <c r="C843" s="3"/>
      <c r="D843" s="10"/>
      <c r="E843" s="4"/>
      <c r="F843" s="358"/>
      <c r="G843" s="358"/>
      <c r="H843" s="5"/>
      <c r="I843" s="1"/>
      <c r="J843" s="1"/>
    </row>
    <row r="844" spans="1:10" ht="19.5" customHeight="1">
      <c r="A844" s="5"/>
      <c r="B844" s="2"/>
      <c r="C844" s="3"/>
      <c r="D844" s="10"/>
      <c r="E844" s="4"/>
      <c r="F844" s="358"/>
      <c r="G844" s="358"/>
      <c r="H844" s="5"/>
      <c r="I844" s="1"/>
      <c r="J844" s="1"/>
    </row>
    <row r="845" spans="1:10" ht="19.5" customHeight="1">
      <c r="A845" s="5"/>
      <c r="B845" s="2"/>
      <c r="C845" s="3"/>
      <c r="D845" s="10"/>
      <c r="E845" s="4"/>
      <c r="F845" s="358"/>
      <c r="G845" s="358"/>
      <c r="H845" s="5"/>
      <c r="I845" s="1"/>
      <c r="J845" s="1"/>
    </row>
    <row r="846" spans="1:10" ht="19.5" customHeight="1">
      <c r="A846" s="5"/>
      <c r="B846" s="2"/>
      <c r="C846" s="3"/>
      <c r="D846" s="10"/>
      <c r="E846" s="4"/>
      <c r="F846" s="358"/>
      <c r="G846" s="358"/>
      <c r="H846" s="5"/>
      <c r="I846" s="1"/>
      <c r="J846" s="1"/>
    </row>
    <row r="847" spans="1:10" ht="19.5" customHeight="1">
      <c r="A847" s="5"/>
      <c r="B847" s="2"/>
      <c r="C847" s="3"/>
      <c r="D847" s="10"/>
      <c r="E847" s="4"/>
      <c r="F847" s="358"/>
      <c r="G847" s="358"/>
      <c r="H847" s="5"/>
      <c r="I847" s="1"/>
      <c r="J847" s="1"/>
    </row>
    <row r="848" spans="1:10" ht="19.5" customHeight="1">
      <c r="A848" s="5"/>
      <c r="B848" s="2"/>
      <c r="C848" s="3"/>
      <c r="D848" s="10"/>
      <c r="E848" s="4"/>
      <c r="F848" s="358"/>
      <c r="G848" s="358"/>
      <c r="H848" s="5"/>
      <c r="I848" s="1"/>
      <c r="J848" s="1"/>
    </row>
    <row r="849" spans="1:10" ht="19.5" customHeight="1">
      <c r="A849" s="5"/>
      <c r="B849" s="2"/>
      <c r="C849" s="3"/>
      <c r="D849" s="10"/>
      <c r="E849" s="4"/>
      <c r="F849" s="358"/>
      <c r="G849" s="358"/>
      <c r="H849" s="5"/>
      <c r="I849" s="1"/>
      <c r="J849" s="1"/>
    </row>
    <row r="850" spans="1:10" ht="19.5" customHeight="1">
      <c r="A850" s="5"/>
      <c r="B850" s="2"/>
      <c r="C850" s="3"/>
      <c r="D850" s="10"/>
      <c r="E850" s="4"/>
      <c r="F850" s="358"/>
      <c r="G850" s="358"/>
      <c r="H850" s="5"/>
      <c r="I850" s="1"/>
      <c r="J850" s="1"/>
    </row>
    <row r="851" spans="1:10" ht="19.5" customHeight="1">
      <c r="A851" s="5"/>
      <c r="B851" s="2"/>
      <c r="C851" s="3"/>
      <c r="D851" s="10"/>
      <c r="E851" s="4"/>
      <c r="F851" s="358"/>
      <c r="G851" s="358"/>
      <c r="H851" s="5"/>
      <c r="I851" s="1"/>
      <c r="J851" s="1"/>
    </row>
    <row r="852" spans="1:10" ht="19.5" customHeight="1">
      <c r="A852" s="5"/>
      <c r="B852" s="2"/>
      <c r="C852" s="3"/>
      <c r="D852" s="10"/>
      <c r="E852" s="4"/>
      <c r="F852" s="358"/>
      <c r="G852" s="358"/>
      <c r="H852" s="5"/>
      <c r="I852" s="1"/>
      <c r="J852" s="1"/>
    </row>
    <row r="853" spans="1:10" ht="19.5" customHeight="1">
      <c r="A853" s="5"/>
      <c r="B853" s="2"/>
      <c r="C853" s="3"/>
      <c r="D853" s="10"/>
      <c r="E853" s="4"/>
      <c r="F853" s="358"/>
      <c r="G853" s="358"/>
      <c r="H853" s="5"/>
      <c r="I853" s="1"/>
      <c r="J853" s="1"/>
    </row>
    <row r="854" spans="1:10" ht="19.5" customHeight="1">
      <c r="A854" s="5"/>
      <c r="B854" s="2"/>
      <c r="C854" s="3"/>
      <c r="D854" s="10"/>
      <c r="E854" s="4"/>
      <c r="F854" s="358"/>
      <c r="G854" s="358"/>
      <c r="H854" s="5"/>
      <c r="I854" s="1"/>
      <c r="J854" s="1"/>
    </row>
    <row r="855" spans="1:10" ht="19.5" customHeight="1">
      <c r="A855" s="5"/>
      <c r="B855" s="2"/>
      <c r="C855" s="3"/>
      <c r="D855" s="10"/>
      <c r="E855" s="4"/>
      <c r="F855" s="358"/>
      <c r="G855" s="358"/>
      <c r="H855" s="5"/>
      <c r="I855" s="1"/>
      <c r="J855" s="1"/>
    </row>
    <row r="856" spans="1:10" ht="19.5" customHeight="1">
      <c r="A856" s="5"/>
      <c r="B856" s="2"/>
      <c r="C856" s="3"/>
      <c r="D856" s="10"/>
      <c r="E856" s="4"/>
      <c r="F856" s="358"/>
      <c r="G856" s="358"/>
      <c r="H856" s="5"/>
      <c r="I856" s="1"/>
      <c r="J856" s="1"/>
    </row>
    <row r="857" spans="1:10" ht="19.5" customHeight="1">
      <c r="A857" s="5"/>
      <c r="B857" s="2"/>
      <c r="C857" s="3"/>
      <c r="D857" s="10"/>
      <c r="E857" s="4"/>
      <c r="F857" s="358"/>
      <c r="G857" s="358"/>
      <c r="H857" s="5"/>
      <c r="I857" s="1"/>
      <c r="J857" s="1"/>
    </row>
    <row r="858" spans="1:10" ht="19.5" customHeight="1">
      <c r="A858" s="5"/>
      <c r="B858" s="2"/>
      <c r="C858" s="3"/>
      <c r="D858" s="10"/>
      <c r="E858" s="4"/>
      <c r="F858" s="358"/>
      <c r="G858" s="358"/>
      <c r="H858" s="5"/>
      <c r="I858" s="1"/>
      <c r="J858" s="1"/>
    </row>
    <row r="859" spans="1:10" ht="19.5" customHeight="1">
      <c r="A859" s="5"/>
      <c r="B859" s="2"/>
      <c r="C859" s="3"/>
      <c r="D859" s="10"/>
      <c r="E859" s="4"/>
      <c r="F859" s="358"/>
      <c r="G859" s="358"/>
      <c r="H859" s="5"/>
      <c r="I859" s="1"/>
      <c r="J859" s="1"/>
    </row>
    <row r="860" spans="1:10" ht="19.5" customHeight="1">
      <c r="A860" s="5"/>
      <c r="B860" s="2"/>
      <c r="C860" s="3"/>
      <c r="D860" s="10"/>
      <c r="E860" s="4"/>
      <c r="F860" s="358"/>
      <c r="G860" s="358"/>
      <c r="H860" s="5"/>
      <c r="I860" s="1"/>
      <c r="J860" s="1"/>
    </row>
    <row r="861" spans="1:10" ht="19.5" customHeight="1">
      <c r="A861" s="5"/>
      <c r="B861" s="2"/>
      <c r="C861" s="3"/>
      <c r="D861" s="10"/>
      <c r="E861" s="4"/>
      <c r="F861" s="358"/>
      <c r="G861" s="358"/>
      <c r="H861" s="5"/>
      <c r="I861" s="1"/>
      <c r="J861" s="1"/>
    </row>
    <row r="862" spans="1:10" ht="19.5" customHeight="1">
      <c r="A862" s="5"/>
      <c r="B862" s="2"/>
      <c r="C862" s="3"/>
      <c r="D862" s="10"/>
      <c r="E862" s="4"/>
      <c r="F862" s="358"/>
      <c r="G862" s="358"/>
      <c r="H862" s="5"/>
      <c r="I862" s="1"/>
      <c r="J862" s="1"/>
    </row>
    <row r="863" spans="1:10" ht="19.5" customHeight="1">
      <c r="A863" s="5"/>
      <c r="B863" s="2"/>
      <c r="C863" s="3"/>
      <c r="D863" s="10"/>
      <c r="E863" s="4"/>
      <c r="F863" s="358"/>
      <c r="G863" s="358"/>
      <c r="H863" s="5"/>
      <c r="I863" s="1"/>
      <c r="J863" s="1"/>
    </row>
    <row r="864" spans="1:10" ht="19.5" customHeight="1">
      <c r="A864" s="5"/>
      <c r="B864" s="2"/>
      <c r="C864" s="3"/>
      <c r="D864" s="10"/>
      <c r="E864" s="4"/>
      <c r="F864" s="358"/>
      <c r="G864" s="358"/>
      <c r="H864" s="5"/>
      <c r="I864" s="1"/>
      <c r="J864" s="1"/>
    </row>
    <row r="865" spans="1:10" ht="19.5" customHeight="1">
      <c r="A865" s="5"/>
      <c r="B865" s="2"/>
      <c r="C865" s="3"/>
      <c r="D865" s="10"/>
      <c r="E865" s="4"/>
      <c r="F865" s="358"/>
      <c r="G865" s="358"/>
      <c r="H865" s="5"/>
      <c r="I865" s="1"/>
      <c r="J865" s="1"/>
    </row>
    <row r="866" spans="1:10" ht="19.5" customHeight="1">
      <c r="A866" s="5"/>
      <c r="B866" s="2"/>
      <c r="C866" s="3"/>
      <c r="D866" s="10"/>
      <c r="E866" s="4"/>
      <c r="F866" s="358"/>
      <c r="G866" s="358"/>
      <c r="H866" s="5"/>
      <c r="I866" s="1"/>
      <c r="J866" s="1"/>
    </row>
    <row r="867" spans="1:10" ht="19.5" customHeight="1">
      <c r="A867" s="5"/>
      <c r="B867" s="2"/>
      <c r="C867" s="3"/>
      <c r="D867" s="10"/>
      <c r="E867" s="4"/>
      <c r="F867" s="358"/>
      <c r="G867" s="358"/>
      <c r="H867" s="5"/>
      <c r="I867" s="1"/>
      <c r="J867" s="1"/>
    </row>
    <row r="868" spans="1:10" ht="19.5" customHeight="1">
      <c r="A868" s="5"/>
      <c r="B868" s="2"/>
      <c r="C868" s="3"/>
      <c r="D868" s="10"/>
      <c r="E868" s="4"/>
      <c r="F868" s="358"/>
      <c r="G868" s="358"/>
      <c r="H868" s="5"/>
      <c r="I868" s="1"/>
      <c r="J868" s="1"/>
    </row>
    <row r="869" spans="1:10" ht="19.5" customHeight="1">
      <c r="A869" s="5"/>
      <c r="B869" s="2"/>
      <c r="C869" s="3"/>
      <c r="D869" s="10"/>
      <c r="E869" s="4"/>
      <c r="F869" s="358"/>
      <c r="G869" s="358"/>
      <c r="H869" s="5"/>
      <c r="I869" s="1"/>
      <c r="J869" s="1"/>
    </row>
    <row r="870" spans="1:10" ht="19.5" customHeight="1">
      <c r="A870" s="5"/>
      <c r="B870" s="2"/>
      <c r="C870" s="3"/>
      <c r="D870" s="10"/>
      <c r="E870" s="4"/>
      <c r="F870" s="358"/>
      <c r="G870" s="358"/>
      <c r="H870" s="5"/>
      <c r="I870" s="1"/>
      <c r="J870" s="1"/>
    </row>
    <row r="871" spans="1:10" ht="19.5" customHeight="1">
      <c r="A871" s="5"/>
      <c r="B871" s="2"/>
      <c r="C871" s="3"/>
      <c r="D871" s="10"/>
      <c r="E871" s="4"/>
      <c r="F871" s="358"/>
      <c r="G871" s="358"/>
      <c r="H871" s="5"/>
      <c r="I871" s="1"/>
      <c r="J871" s="1"/>
    </row>
    <row r="872" spans="1:10" ht="19.5" customHeight="1">
      <c r="A872" s="5"/>
      <c r="B872" s="2"/>
      <c r="C872" s="3"/>
      <c r="D872" s="10"/>
      <c r="E872" s="4"/>
      <c r="F872" s="358"/>
      <c r="G872" s="358"/>
      <c r="H872" s="5"/>
      <c r="I872" s="1"/>
      <c r="J872" s="1"/>
    </row>
    <row r="873" spans="1:10" ht="19.5" customHeight="1">
      <c r="A873" s="5"/>
      <c r="B873" s="2"/>
      <c r="C873" s="3"/>
      <c r="D873" s="10"/>
      <c r="E873" s="4"/>
      <c r="F873" s="358"/>
      <c r="G873" s="358"/>
      <c r="H873" s="5"/>
      <c r="I873" s="1"/>
      <c r="J873" s="1"/>
    </row>
    <row r="874" spans="1:10" ht="19.5" customHeight="1">
      <c r="A874" s="5"/>
      <c r="B874" s="2"/>
      <c r="C874" s="3"/>
      <c r="D874" s="10"/>
      <c r="E874" s="4"/>
      <c r="F874" s="358"/>
      <c r="G874" s="358"/>
      <c r="H874" s="5"/>
      <c r="I874" s="1"/>
      <c r="J874" s="1"/>
    </row>
    <row r="875" spans="1:10" ht="19.5" customHeight="1">
      <c r="A875" s="5"/>
      <c r="B875" s="2"/>
      <c r="C875" s="3"/>
      <c r="D875" s="10"/>
      <c r="E875" s="4"/>
      <c r="F875" s="358"/>
      <c r="G875" s="358"/>
      <c r="H875" s="5"/>
      <c r="I875" s="1"/>
      <c r="J875" s="1"/>
    </row>
    <row r="876" spans="1:10" ht="19.5" customHeight="1">
      <c r="A876" s="5"/>
      <c r="B876" s="2"/>
      <c r="C876" s="3"/>
      <c r="D876" s="10"/>
      <c r="E876" s="4"/>
      <c r="F876" s="358"/>
      <c r="G876" s="358"/>
      <c r="H876" s="5"/>
      <c r="I876" s="1"/>
      <c r="J876" s="1"/>
    </row>
    <row r="877" spans="1:10" ht="19.5" customHeight="1">
      <c r="A877" s="5"/>
      <c r="B877" s="2"/>
      <c r="C877" s="3"/>
      <c r="D877" s="10"/>
      <c r="E877" s="4"/>
      <c r="F877" s="358"/>
      <c r="G877" s="358"/>
      <c r="H877" s="5"/>
      <c r="I877" s="1"/>
      <c r="J877" s="1"/>
    </row>
    <row r="878" spans="1:10" ht="19.5" customHeight="1">
      <c r="A878" s="5"/>
      <c r="B878" s="2"/>
      <c r="C878" s="3"/>
      <c r="D878" s="10"/>
      <c r="E878" s="4"/>
      <c r="F878" s="358"/>
      <c r="G878" s="358"/>
      <c r="H878" s="5"/>
      <c r="I878" s="1"/>
      <c r="J878" s="1"/>
    </row>
    <row r="879" spans="1:10" ht="19.5" customHeight="1">
      <c r="A879" s="5"/>
      <c r="B879" s="2"/>
      <c r="C879" s="3"/>
      <c r="D879" s="10"/>
      <c r="E879" s="4"/>
      <c r="F879" s="358"/>
      <c r="G879" s="358"/>
      <c r="H879" s="5"/>
      <c r="I879" s="1"/>
      <c r="J879" s="1"/>
    </row>
    <row r="880" spans="1:10" ht="19.5" customHeight="1">
      <c r="A880" s="5"/>
      <c r="B880" s="2"/>
      <c r="C880" s="3"/>
      <c r="D880" s="10"/>
      <c r="E880" s="4"/>
      <c r="F880" s="358"/>
      <c r="G880" s="358"/>
      <c r="H880" s="5"/>
      <c r="I880" s="1"/>
      <c r="J880" s="1"/>
    </row>
    <row r="881" spans="1:10" ht="19.5" customHeight="1">
      <c r="A881" s="5"/>
      <c r="B881" s="2"/>
      <c r="C881" s="3"/>
      <c r="D881" s="10"/>
      <c r="E881" s="4"/>
      <c r="F881" s="358"/>
      <c r="G881" s="358"/>
      <c r="H881" s="5"/>
      <c r="I881" s="1"/>
      <c r="J881" s="1"/>
    </row>
    <row r="882" spans="1:10" ht="19.5" customHeight="1">
      <c r="A882" s="5"/>
      <c r="B882" s="2"/>
      <c r="C882" s="3"/>
      <c r="D882" s="10"/>
      <c r="E882" s="4"/>
      <c r="F882" s="358"/>
      <c r="G882" s="358"/>
      <c r="H882" s="5"/>
      <c r="I882" s="1"/>
      <c r="J882" s="1"/>
    </row>
    <row r="883" spans="1:10" ht="19.5" customHeight="1">
      <c r="A883" s="5"/>
      <c r="B883" s="2"/>
      <c r="C883" s="3"/>
      <c r="D883" s="10"/>
      <c r="E883" s="4"/>
      <c r="F883" s="358"/>
      <c r="G883" s="358"/>
      <c r="H883" s="5"/>
      <c r="I883" s="1"/>
      <c r="J883" s="1"/>
    </row>
    <row r="884" spans="1:10" ht="19.5" customHeight="1">
      <c r="A884" s="5"/>
      <c r="B884" s="2"/>
      <c r="C884" s="3"/>
      <c r="D884" s="10"/>
      <c r="E884" s="4"/>
      <c r="F884" s="358"/>
      <c r="G884" s="358"/>
      <c r="H884" s="5"/>
      <c r="I884" s="1"/>
      <c r="J884" s="1"/>
    </row>
    <row r="885" spans="1:10" ht="19.5" customHeight="1">
      <c r="A885" s="5"/>
      <c r="B885" s="2"/>
      <c r="C885" s="3"/>
      <c r="D885" s="10"/>
      <c r="E885" s="4"/>
      <c r="F885" s="358"/>
      <c r="G885" s="358"/>
      <c r="H885" s="5"/>
      <c r="I885" s="1"/>
      <c r="J885" s="1"/>
    </row>
    <row r="886" spans="1:10" ht="19.5" customHeight="1">
      <c r="A886" s="5"/>
      <c r="B886" s="2"/>
      <c r="C886" s="3"/>
      <c r="D886" s="10"/>
      <c r="E886" s="4"/>
      <c r="F886" s="358"/>
      <c r="G886" s="358"/>
      <c r="H886" s="5"/>
      <c r="I886" s="1"/>
      <c r="J886" s="1"/>
    </row>
    <row r="887" spans="1:10" ht="19.5" customHeight="1">
      <c r="A887" s="5"/>
      <c r="B887" s="2"/>
      <c r="C887" s="3"/>
      <c r="D887" s="10"/>
      <c r="E887" s="4"/>
      <c r="F887" s="358"/>
      <c r="G887" s="358"/>
      <c r="H887" s="5"/>
      <c r="I887" s="1"/>
      <c r="J887" s="1"/>
    </row>
    <row r="888" spans="1:10" ht="19.5" customHeight="1">
      <c r="A888" s="5"/>
      <c r="B888" s="2"/>
      <c r="C888" s="3"/>
      <c r="D888" s="10"/>
      <c r="E888" s="4"/>
      <c r="F888" s="358"/>
      <c r="G888" s="358"/>
      <c r="H888" s="5"/>
      <c r="I888" s="1"/>
      <c r="J888" s="1"/>
    </row>
    <row r="889" spans="1:10" ht="19.5" customHeight="1">
      <c r="A889" s="5"/>
      <c r="B889" s="2"/>
      <c r="C889" s="3"/>
      <c r="D889" s="10"/>
      <c r="E889" s="4"/>
      <c r="F889" s="358"/>
      <c r="G889" s="358"/>
      <c r="H889" s="5"/>
      <c r="I889" s="1"/>
      <c r="J889" s="1"/>
    </row>
    <row r="890" spans="1:10" ht="19.5" customHeight="1">
      <c r="A890" s="5"/>
      <c r="B890" s="2"/>
      <c r="C890" s="3"/>
      <c r="D890" s="10"/>
      <c r="E890" s="4"/>
      <c r="F890" s="358"/>
      <c r="G890" s="358"/>
      <c r="H890" s="5"/>
      <c r="I890" s="1"/>
      <c r="J890" s="1"/>
    </row>
    <row r="891" spans="1:10" ht="19.5" customHeight="1">
      <c r="A891" s="5"/>
      <c r="B891" s="2"/>
      <c r="C891" s="3"/>
      <c r="D891" s="10"/>
      <c r="E891" s="4"/>
      <c r="F891" s="358"/>
      <c r="G891" s="358"/>
      <c r="H891" s="5"/>
      <c r="I891" s="1"/>
      <c r="J891" s="1"/>
    </row>
    <row r="892" spans="1:10" ht="19.5" customHeight="1">
      <c r="A892" s="5"/>
      <c r="B892" s="2"/>
      <c r="C892" s="3"/>
      <c r="D892" s="10"/>
      <c r="E892" s="4"/>
      <c r="F892" s="358"/>
      <c r="G892" s="358"/>
      <c r="H892" s="5"/>
      <c r="I892" s="1"/>
      <c r="J892" s="1"/>
    </row>
    <row r="893" spans="1:10" ht="19.5" customHeight="1">
      <c r="A893" s="5"/>
      <c r="B893" s="2"/>
      <c r="C893" s="3"/>
      <c r="D893" s="10"/>
      <c r="E893" s="4"/>
      <c r="F893" s="358"/>
      <c r="G893" s="358"/>
      <c r="H893" s="5"/>
      <c r="I893" s="1"/>
      <c r="J893" s="1"/>
    </row>
    <row r="894" spans="1:10" ht="19.5" customHeight="1">
      <c r="A894" s="5"/>
      <c r="B894" s="2"/>
      <c r="C894" s="3"/>
      <c r="D894" s="10"/>
      <c r="E894" s="4"/>
      <c r="F894" s="358"/>
      <c r="G894" s="358"/>
      <c r="H894" s="5"/>
      <c r="I894" s="1"/>
      <c r="J894" s="1"/>
    </row>
    <row r="895" spans="1:10" ht="19.5" customHeight="1">
      <c r="A895" s="5"/>
      <c r="B895" s="2"/>
      <c r="C895" s="3"/>
      <c r="D895" s="10"/>
      <c r="E895" s="4"/>
      <c r="F895" s="358"/>
      <c r="G895" s="358"/>
      <c r="H895" s="5"/>
      <c r="I895" s="1"/>
      <c r="J895" s="1"/>
    </row>
    <row r="896" spans="1:10" ht="19.5" customHeight="1">
      <c r="A896" s="5"/>
      <c r="B896" s="2"/>
      <c r="C896" s="3"/>
      <c r="D896" s="10"/>
      <c r="E896" s="4"/>
      <c r="F896" s="358"/>
      <c r="G896" s="358"/>
      <c r="H896" s="5"/>
      <c r="I896" s="1"/>
      <c r="J896" s="1"/>
    </row>
    <row r="897" spans="1:10" ht="19.5" customHeight="1">
      <c r="A897" s="5"/>
      <c r="B897" s="2"/>
      <c r="C897" s="3"/>
      <c r="D897" s="10"/>
      <c r="E897" s="4"/>
      <c r="F897" s="358"/>
      <c r="G897" s="358"/>
      <c r="H897" s="5"/>
      <c r="I897" s="1"/>
      <c r="J897" s="1"/>
    </row>
    <row r="898" spans="1:10" ht="19.5" customHeight="1">
      <c r="A898" s="5"/>
      <c r="B898" s="2"/>
      <c r="C898" s="3"/>
      <c r="D898" s="10"/>
      <c r="E898" s="4"/>
      <c r="F898" s="358"/>
      <c r="G898" s="358"/>
      <c r="H898" s="5"/>
      <c r="I898" s="1"/>
      <c r="J898" s="1"/>
    </row>
    <row r="899" spans="1:10" ht="19.5" customHeight="1">
      <c r="A899" s="5"/>
      <c r="B899" s="2"/>
      <c r="C899" s="3"/>
      <c r="D899" s="10"/>
      <c r="E899" s="4"/>
      <c r="F899" s="358"/>
      <c r="G899" s="358"/>
      <c r="H899" s="5"/>
      <c r="I899" s="1"/>
      <c r="J899" s="1"/>
    </row>
    <row r="900" spans="1:10" ht="19.5" customHeight="1">
      <c r="A900" s="5"/>
      <c r="B900" s="2"/>
      <c r="C900" s="3"/>
      <c r="D900" s="10"/>
      <c r="E900" s="4"/>
      <c r="F900" s="358"/>
      <c r="G900" s="358"/>
      <c r="H900" s="5"/>
      <c r="I900" s="1"/>
      <c r="J900" s="1"/>
    </row>
    <row r="901" spans="1:10" ht="19.5" customHeight="1">
      <c r="A901" s="5"/>
      <c r="B901" s="2"/>
      <c r="C901" s="3"/>
      <c r="D901" s="10"/>
      <c r="E901" s="4"/>
      <c r="F901" s="358"/>
      <c r="G901" s="358"/>
      <c r="H901" s="5"/>
      <c r="I901" s="1"/>
      <c r="J901" s="1"/>
    </row>
    <row r="902" spans="1:10" ht="19.5" customHeight="1">
      <c r="A902" s="5"/>
      <c r="B902" s="2"/>
      <c r="C902" s="3"/>
      <c r="D902" s="10"/>
      <c r="E902" s="4"/>
      <c r="F902" s="358"/>
      <c r="G902" s="358"/>
      <c r="H902" s="5"/>
      <c r="I902" s="1"/>
      <c r="J902" s="1"/>
    </row>
    <row r="903" spans="1:10" ht="19.5" customHeight="1">
      <c r="A903" s="5"/>
      <c r="B903" s="2"/>
      <c r="C903" s="3"/>
      <c r="D903" s="10"/>
      <c r="E903" s="4"/>
      <c r="F903" s="358"/>
      <c r="G903" s="358"/>
      <c r="H903" s="5"/>
      <c r="I903" s="1"/>
      <c r="J903" s="1"/>
    </row>
    <row r="904" spans="1:10" ht="19.5" customHeight="1">
      <c r="A904" s="5"/>
      <c r="B904" s="2"/>
      <c r="C904" s="3"/>
      <c r="D904" s="10"/>
      <c r="E904" s="4"/>
      <c r="F904" s="358"/>
      <c r="G904" s="358"/>
      <c r="H904" s="5"/>
      <c r="I904" s="1"/>
      <c r="J904" s="1"/>
    </row>
    <row r="905" spans="1:10" ht="19.5" customHeight="1">
      <c r="A905" s="5"/>
      <c r="B905" s="2"/>
      <c r="C905" s="3"/>
      <c r="D905" s="10"/>
      <c r="E905" s="4"/>
      <c r="F905" s="358"/>
      <c r="G905" s="358"/>
      <c r="H905" s="5"/>
      <c r="I905" s="1"/>
      <c r="J905" s="1"/>
    </row>
    <row r="906" spans="1:10" ht="19.5" customHeight="1">
      <c r="A906" s="5"/>
      <c r="B906" s="2"/>
      <c r="C906" s="3"/>
      <c r="D906" s="10"/>
      <c r="E906" s="4"/>
      <c r="F906" s="358"/>
      <c r="G906" s="358"/>
      <c r="H906" s="5"/>
      <c r="I906" s="1"/>
      <c r="J906" s="1"/>
    </row>
    <row r="907" spans="1:10" ht="19.5" customHeight="1">
      <c r="A907" s="5"/>
      <c r="B907" s="2"/>
      <c r="C907" s="3"/>
      <c r="D907" s="10"/>
      <c r="E907" s="4"/>
      <c r="F907" s="358"/>
      <c r="G907" s="358"/>
      <c r="H907" s="5"/>
      <c r="I907" s="1"/>
      <c r="J907" s="1"/>
    </row>
    <row r="908" spans="1:10" ht="19.5" customHeight="1">
      <c r="A908" s="5"/>
      <c r="B908" s="2"/>
      <c r="C908" s="3"/>
      <c r="D908" s="10"/>
      <c r="E908" s="4"/>
      <c r="F908" s="358"/>
      <c r="G908" s="358"/>
      <c r="H908" s="5"/>
      <c r="I908" s="1"/>
      <c r="J908" s="1"/>
    </row>
    <row r="909" spans="1:10" ht="19.5" customHeight="1">
      <c r="A909" s="5"/>
      <c r="B909" s="2"/>
      <c r="C909" s="3"/>
      <c r="D909" s="10"/>
      <c r="E909" s="4"/>
      <c r="F909" s="358"/>
      <c r="G909" s="358"/>
      <c r="H909" s="5"/>
      <c r="I909" s="1"/>
      <c r="J909" s="1"/>
    </row>
    <row r="910" spans="1:10" ht="19.5" customHeight="1">
      <c r="A910" s="5"/>
      <c r="B910" s="2"/>
      <c r="C910" s="3"/>
      <c r="D910" s="10"/>
      <c r="E910" s="4"/>
      <c r="F910" s="358"/>
      <c r="G910" s="358"/>
      <c r="H910" s="5"/>
      <c r="I910" s="1"/>
      <c r="J910" s="1"/>
    </row>
    <row r="911" spans="1:10" ht="19.5" customHeight="1">
      <c r="A911" s="5"/>
      <c r="B911" s="2"/>
      <c r="C911" s="3"/>
      <c r="D911" s="10"/>
      <c r="E911" s="4"/>
      <c r="F911" s="358"/>
      <c r="G911" s="358"/>
      <c r="H911" s="5"/>
      <c r="I911" s="1"/>
      <c r="J911" s="1"/>
    </row>
    <row r="912" spans="1:10" ht="19.5" customHeight="1">
      <c r="A912" s="5"/>
      <c r="B912" s="2"/>
      <c r="C912" s="3"/>
      <c r="D912" s="10"/>
      <c r="E912" s="4"/>
      <c r="F912" s="358"/>
      <c r="G912" s="358"/>
      <c r="H912" s="5"/>
      <c r="I912" s="1"/>
      <c r="J912" s="1"/>
    </row>
    <row r="913" spans="1:10" ht="19.5" customHeight="1">
      <c r="A913" s="5"/>
      <c r="B913" s="2"/>
      <c r="C913" s="3"/>
      <c r="D913" s="10"/>
      <c r="E913" s="4"/>
      <c r="F913" s="358"/>
      <c r="G913" s="358"/>
      <c r="H913" s="5"/>
      <c r="I913" s="1"/>
      <c r="J913" s="1"/>
    </row>
    <row r="914" spans="1:10" ht="19.5" customHeight="1">
      <c r="A914" s="5"/>
      <c r="B914" s="2"/>
      <c r="C914" s="3"/>
      <c r="D914" s="10"/>
      <c r="E914" s="4"/>
      <c r="F914" s="358"/>
      <c r="G914" s="358"/>
      <c r="H914" s="5"/>
      <c r="I914" s="1"/>
      <c r="J914" s="1"/>
    </row>
    <row r="915" spans="1:10" ht="19.5" customHeight="1">
      <c r="A915" s="5"/>
      <c r="B915" s="2"/>
      <c r="C915" s="3"/>
      <c r="D915" s="10"/>
      <c r="E915" s="4"/>
      <c r="F915" s="358"/>
      <c r="G915" s="358"/>
      <c r="H915" s="5"/>
      <c r="I915" s="1"/>
      <c r="J915" s="1"/>
    </row>
    <row r="916" spans="1:10" ht="19.5" customHeight="1">
      <c r="A916" s="5"/>
      <c r="B916" s="2"/>
      <c r="C916" s="3"/>
      <c r="D916" s="10"/>
      <c r="E916" s="4"/>
      <c r="F916" s="358"/>
      <c r="G916" s="358"/>
      <c r="H916" s="5"/>
      <c r="I916" s="1"/>
      <c r="J916" s="1"/>
    </row>
    <row r="917" spans="1:10" ht="19.5" customHeight="1">
      <c r="A917" s="5"/>
      <c r="B917" s="2"/>
      <c r="C917" s="3"/>
      <c r="D917" s="10"/>
      <c r="E917" s="4"/>
      <c r="F917" s="358"/>
      <c r="G917" s="358"/>
      <c r="H917" s="5"/>
      <c r="I917" s="1"/>
      <c r="J917" s="1"/>
    </row>
    <row r="918" spans="1:10" ht="19.5" customHeight="1">
      <c r="A918" s="5"/>
      <c r="B918" s="2"/>
      <c r="C918" s="3"/>
      <c r="D918" s="10"/>
      <c r="E918" s="4"/>
      <c r="F918" s="358"/>
      <c r="G918" s="358"/>
      <c r="H918" s="5"/>
      <c r="I918" s="1"/>
      <c r="J918" s="1"/>
    </row>
    <row r="919" spans="1:10" ht="19.5" customHeight="1">
      <c r="A919" s="5"/>
      <c r="B919" s="2"/>
      <c r="C919" s="3"/>
      <c r="D919" s="10"/>
      <c r="E919" s="4"/>
      <c r="F919" s="358"/>
      <c r="G919" s="358"/>
      <c r="H919" s="5"/>
      <c r="I919" s="1"/>
      <c r="J919" s="1"/>
    </row>
    <row r="920" spans="1:10" ht="19.5" customHeight="1">
      <c r="A920" s="5"/>
      <c r="B920" s="2"/>
      <c r="C920" s="3"/>
      <c r="D920" s="10"/>
      <c r="E920" s="4"/>
      <c r="F920" s="358"/>
      <c r="G920" s="358"/>
      <c r="H920" s="5"/>
      <c r="I920" s="1"/>
      <c r="J920" s="1"/>
    </row>
    <row r="921" spans="1:10" ht="19.5" customHeight="1">
      <c r="A921" s="5"/>
      <c r="B921" s="2"/>
      <c r="C921" s="3"/>
      <c r="D921" s="10"/>
      <c r="E921" s="4"/>
      <c r="F921" s="358"/>
      <c r="G921" s="358"/>
      <c r="H921" s="5"/>
      <c r="I921" s="1"/>
      <c r="J921" s="1"/>
    </row>
    <row r="922" spans="1:10" ht="19.5" customHeight="1">
      <c r="A922" s="5"/>
      <c r="B922" s="2"/>
      <c r="C922" s="3"/>
      <c r="D922" s="10"/>
      <c r="E922" s="4"/>
      <c r="F922" s="358"/>
      <c r="G922" s="358"/>
      <c r="H922" s="5"/>
      <c r="I922" s="1"/>
      <c r="J922" s="1"/>
    </row>
    <row r="923" spans="1:10" ht="19.5" customHeight="1">
      <c r="A923" s="5"/>
      <c r="B923" s="2"/>
      <c r="C923" s="3"/>
      <c r="D923" s="10"/>
      <c r="E923" s="4"/>
      <c r="F923" s="358"/>
      <c r="G923" s="358"/>
      <c r="H923" s="5"/>
      <c r="I923" s="1"/>
      <c r="J923" s="1"/>
    </row>
    <row r="924" spans="1:10" ht="19.5" customHeight="1">
      <c r="A924" s="5"/>
      <c r="B924" s="2"/>
      <c r="C924" s="3"/>
      <c r="D924" s="10"/>
      <c r="E924" s="4"/>
      <c r="F924" s="358"/>
      <c r="G924" s="358"/>
      <c r="H924" s="5"/>
      <c r="I924" s="1"/>
      <c r="J924" s="1"/>
    </row>
    <row r="925" spans="1:10" ht="19.5" customHeight="1">
      <c r="A925" s="5"/>
      <c r="B925" s="2"/>
      <c r="C925" s="3"/>
      <c r="D925" s="10"/>
      <c r="E925" s="4"/>
      <c r="F925" s="358"/>
      <c r="G925" s="358"/>
      <c r="H925" s="5"/>
      <c r="I925" s="1"/>
      <c r="J925" s="1"/>
    </row>
    <row r="926" spans="1:10" ht="19.5" customHeight="1">
      <c r="A926" s="5"/>
      <c r="B926" s="2"/>
      <c r="C926" s="3"/>
      <c r="D926" s="10"/>
      <c r="E926" s="4"/>
      <c r="F926" s="358"/>
      <c r="G926" s="358"/>
      <c r="H926" s="5"/>
      <c r="I926" s="1"/>
      <c r="J926" s="1"/>
    </row>
    <row r="927" spans="1:10" ht="19.5" customHeight="1">
      <c r="A927" s="5"/>
      <c r="B927" s="2"/>
      <c r="C927" s="3"/>
      <c r="D927" s="10"/>
      <c r="E927" s="4"/>
      <c r="F927" s="358"/>
      <c r="G927" s="358"/>
      <c r="H927" s="5"/>
      <c r="I927" s="1"/>
      <c r="J927" s="1"/>
    </row>
    <row r="928" spans="1:10" ht="19.5" customHeight="1">
      <c r="A928" s="5"/>
      <c r="B928" s="2"/>
      <c r="C928" s="3"/>
      <c r="D928" s="10"/>
      <c r="E928" s="4"/>
      <c r="F928" s="358"/>
      <c r="G928" s="358"/>
      <c r="H928" s="5"/>
      <c r="I928" s="1"/>
      <c r="J928" s="1"/>
    </row>
    <row r="929" spans="1:10" ht="19.5" customHeight="1">
      <c r="A929" s="5"/>
      <c r="B929" s="2"/>
      <c r="C929" s="3"/>
      <c r="D929" s="10"/>
      <c r="E929" s="4"/>
      <c r="F929" s="358"/>
      <c r="G929" s="358"/>
      <c r="H929" s="5"/>
      <c r="I929" s="1"/>
      <c r="J929" s="1"/>
    </row>
    <row r="930" spans="1:10" ht="19.5" customHeight="1">
      <c r="A930" s="5"/>
      <c r="B930" s="2"/>
      <c r="C930" s="3"/>
      <c r="D930" s="10"/>
      <c r="E930" s="4"/>
      <c r="F930" s="358"/>
      <c r="G930" s="358"/>
      <c r="H930" s="5"/>
      <c r="I930" s="1"/>
      <c r="J930" s="1"/>
    </row>
    <row r="931" spans="1:10" ht="19.5" customHeight="1">
      <c r="A931" s="5"/>
      <c r="B931" s="2"/>
      <c r="C931" s="3"/>
      <c r="D931" s="10"/>
      <c r="E931" s="4"/>
      <c r="F931" s="358"/>
      <c r="G931" s="358"/>
      <c r="H931" s="5"/>
      <c r="I931" s="1"/>
      <c r="J931" s="1"/>
    </row>
    <row r="932" spans="1:10" ht="19.5" customHeight="1">
      <c r="A932" s="5"/>
      <c r="B932" s="2"/>
      <c r="C932" s="3"/>
      <c r="D932" s="10"/>
      <c r="E932" s="4"/>
      <c r="F932" s="358"/>
      <c r="G932" s="358"/>
      <c r="H932" s="5"/>
      <c r="I932" s="1"/>
      <c r="J932" s="1"/>
    </row>
    <row r="933" spans="1:10" ht="19.5" customHeight="1">
      <c r="A933" s="5"/>
      <c r="B933" s="2"/>
      <c r="C933" s="3"/>
      <c r="D933" s="10"/>
      <c r="E933" s="4"/>
      <c r="F933" s="358"/>
      <c r="G933" s="358"/>
      <c r="H933" s="5"/>
      <c r="I933" s="1"/>
      <c r="J933" s="1"/>
    </row>
    <row r="934" spans="1:10" ht="19.5" customHeight="1">
      <c r="A934" s="5"/>
      <c r="B934" s="2"/>
      <c r="C934" s="3"/>
      <c r="D934" s="10"/>
      <c r="E934" s="4"/>
      <c r="F934" s="358"/>
      <c r="G934" s="358"/>
      <c r="H934" s="5"/>
      <c r="I934" s="1"/>
      <c r="J934" s="1"/>
    </row>
    <row r="935" spans="1:10" ht="19.5" customHeight="1">
      <c r="A935" s="5"/>
      <c r="B935" s="2"/>
      <c r="C935" s="3"/>
      <c r="D935" s="10"/>
      <c r="E935" s="4"/>
      <c r="F935" s="358"/>
      <c r="G935" s="358"/>
      <c r="H935" s="5"/>
      <c r="I935" s="1"/>
      <c r="J935" s="1"/>
    </row>
    <row r="936" spans="1:10" ht="19.5" customHeight="1">
      <c r="A936" s="5"/>
      <c r="B936" s="2"/>
      <c r="C936" s="3"/>
      <c r="D936" s="10"/>
      <c r="E936" s="4"/>
      <c r="F936" s="358"/>
      <c r="G936" s="358"/>
      <c r="H936" s="5"/>
      <c r="I936" s="1"/>
      <c r="J936" s="1"/>
    </row>
    <row r="937" spans="1:10" ht="19.5" customHeight="1">
      <c r="A937" s="5"/>
      <c r="B937" s="2"/>
      <c r="C937" s="3"/>
      <c r="D937" s="10"/>
      <c r="E937" s="4"/>
      <c r="F937" s="358"/>
      <c r="G937" s="358"/>
      <c r="H937" s="5"/>
      <c r="I937" s="1"/>
      <c r="J937" s="1"/>
    </row>
    <row r="938" spans="1:10" ht="19.5" customHeight="1">
      <c r="A938" s="5"/>
      <c r="B938" s="2"/>
      <c r="C938" s="3"/>
      <c r="D938" s="10"/>
      <c r="E938" s="4"/>
      <c r="F938" s="358"/>
      <c r="G938" s="358"/>
      <c r="H938" s="5"/>
      <c r="I938" s="1"/>
      <c r="J938" s="1"/>
    </row>
    <row r="939" spans="1:10" ht="19.5" customHeight="1">
      <c r="A939" s="5"/>
      <c r="B939" s="2"/>
      <c r="C939" s="3"/>
      <c r="D939" s="10"/>
      <c r="E939" s="4"/>
      <c r="F939" s="358"/>
      <c r="G939" s="358"/>
      <c r="H939" s="5"/>
      <c r="I939" s="1"/>
      <c r="J939" s="1"/>
    </row>
    <row r="940" spans="1:10" ht="19.5" customHeight="1">
      <c r="A940" s="5"/>
      <c r="B940" s="2"/>
      <c r="C940" s="3"/>
      <c r="D940" s="10"/>
      <c r="E940" s="4"/>
      <c r="F940" s="358"/>
      <c r="G940" s="358"/>
      <c r="H940" s="5"/>
      <c r="I940" s="1"/>
      <c r="J940" s="1"/>
    </row>
    <row r="941" spans="1:10" ht="19.5" customHeight="1">
      <c r="A941" s="5"/>
      <c r="B941" s="2"/>
      <c r="C941" s="3"/>
      <c r="D941" s="10"/>
      <c r="E941" s="4"/>
      <c r="F941" s="358"/>
      <c r="G941" s="358"/>
      <c r="H941" s="5"/>
      <c r="I941" s="1"/>
      <c r="J941" s="1"/>
    </row>
    <row r="942" spans="1:10" ht="19.5" customHeight="1">
      <c r="A942" s="5"/>
      <c r="B942" s="2"/>
      <c r="C942" s="3"/>
      <c r="D942" s="10"/>
      <c r="E942" s="4"/>
      <c r="F942" s="358"/>
      <c r="G942" s="358"/>
      <c r="H942" s="5"/>
      <c r="I942" s="1"/>
      <c r="J942" s="1"/>
    </row>
    <row r="943" spans="1:10" ht="19.5" customHeight="1">
      <c r="A943" s="5"/>
      <c r="B943" s="2"/>
      <c r="C943" s="3"/>
      <c r="D943" s="10"/>
      <c r="E943" s="4"/>
      <c r="F943" s="358"/>
      <c r="G943" s="358"/>
      <c r="H943" s="5"/>
      <c r="I943" s="1"/>
      <c r="J943" s="1"/>
    </row>
    <row r="944" spans="1:10" ht="19.5" customHeight="1">
      <c r="A944" s="5"/>
      <c r="B944" s="2"/>
      <c r="C944" s="3"/>
      <c r="D944" s="10"/>
      <c r="E944" s="4"/>
      <c r="F944" s="358"/>
      <c r="G944" s="358"/>
      <c r="H944" s="5"/>
      <c r="I944" s="1"/>
      <c r="J944" s="1"/>
    </row>
    <row r="945" spans="1:10" ht="19.5" customHeight="1">
      <c r="A945" s="5"/>
      <c r="B945" s="2"/>
      <c r="C945" s="3"/>
      <c r="D945" s="10"/>
      <c r="E945" s="4"/>
      <c r="F945" s="358"/>
      <c r="G945" s="358"/>
      <c r="H945" s="5"/>
      <c r="I945" s="1"/>
      <c r="J945" s="1"/>
    </row>
    <row r="946" spans="1:10" ht="19.5" customHeight="1">
      <c r="A946" s="5"/>
      <c r="B946" s="2"/>
      <c r="C946" s="3"/>
      <c r="D946" s="10"/>
      <c r="E946" s="4"/>
      <c r="F946" s="358"/>
      <c r="G946" s="358"/>
      <c r="H946" s="5"/>
      <c r="I946" s="1"/>
      <c r="J946" s="1"/>
    </row>
    <row r="947" spans="1:10" ht="19.5" customHeight="1">
      <c r="A947" s="5"/>
      <c r="B947" s="2"/>
      <c r="C947" s="3"/>
      <c r="D947" s="10"/>
      <c r="E947" s="4"/>
      <c r="F947" s="358"/>
      <c r="G947" s="358"/>
      <c r="H947" s="5"/>
      <c r="I947" s="1"/>
      <c r="J947" s="1"/>
    </row>
    <row r="948" spans="1:10" ht="19.5" customHeight="1">
      <c r="A948" s="5"/>
      <c r="B948" s="2"/>
      <c r="C948" s="3"/>
      <c r="D948" s="10"/>
      <c r="E948" s="4"/>
      <c r="F948" s="358"/>
      <c r="G948" s="358"/>
      <c r="H948" s="5"/>
      <c r="I948" s="1"/>
      <c r="J948" s="1"/>
    </row>
    <row r="949" spans="1:10" ht="19.5" customHeight="1">
      <c r="A949" s="5"/>
      <c r="B949" s="2"/>
      <c r="C949" s="3"/>
      <c r="D949" s="10"/>
      <c r="E949" s="4"/>
      <c r="F949" s="358"/>
      <c r="G949" s="358"/>
      <c r="H949" s="5"/>
      <c r="I949" s="1"/>
      <c r="J949" s="1"/>
    </row>
    <row r="950" spans="1:10" ht="19.5" customHeight="1">
      <c r="A950" s="5"/>
      <c r="B950" s="2"/>
      <c r="C950" s="3"/>
      <c r="D950" s="10"/>
      <c r="E950" s="4"/>
      <c r="F950" s="358"/>
      <c r="G950" s="358"/>
      <c r="H950" s="5"/>
      <c r="I950" s="1"/>
      <c r="J950" s="1"/>
    </row>
    <row r="951" spans="1:10" ht="19.5" customHeight="1">
      <c r="A951" s="5"/>
      <c r="B951" s="2"/>
      <c r="C951" s="3"/>
      <c r="D951" s="10"/>
      <c r="E951" s="4"/>
      <c r="F951" s="358"/>
      <c r="G951" s="358"/>
      <c r="H951" s="5"/>
      <c r="I951" s="1"/>
      <c r="J951" s="1"/>
    </row>
    <row r="952" spans="1:10" ht="19.5" customHeight="1">
      <c r="A952" s="5"/>
      <c r="B952" s="2"/>
      <c r="C952" s="3"/>
      <c r="D952" s="10"/>
      <c r="E952" s="4"/>
      <c r="F952" s="358"/>
      <c r="G952" s="358"/>
      <c r="H952" s="5"/>
      <c r="I952" s="1"/>
      <c r="J952" s="1"/>
    </row>
    <row r="953" spans="1:10" ht="19.5" customHeight="1">
      <c r="A953" s="5"/>
      <c r="B953" s="2"/>
      <c r="C953" s="3"/>
      <c r="D953" s="10"/>
      <c r="E953" s="4"/>
      <c r="F953" s="358"/>
      <c r="G953" s="358"/>
      <c r="H953" s="5"/>
      <c r="I953" s="1"/>
      <c r="J953" s="1"/>
    </row>
    <row r="954" spans="1:10" ht="19.5" customHeight="1">
      <c r="A954" s="5"/>
      <c r="B954" s="2"/>
      <c r="C954" s="3"/>
      <c r="D954" s="10"/>
      <c r="E954" s="4"/>
      <c r="F954" s="358"/>
      <c r="G954" s="358"/>
      <c r="H954" s="5"/>
      <c r="I954" s="1"/>
      <c r="J954" s="1"/>
    </row>
    <row r="955" spans="1:10" ht="19.5" customHeight="1">
      <c r="A955" s="5"/>
      <c r="B955" s="2"/>
      <c r="C955" s="3"/>
      <c r="D955" s="10"/>
      <c r="E955" s="4"/>
      <c r="F955" s="358"/>
      <c r="G955" s="358"/>
      <c r="H955" s="5"/>
      <c r="I955" s="1"/>
      <c r="J955" s="1"/>
    </row>
    <row r="956" spans="1:10" ht="19.5" customHeight="1">
      <c r="A956" s="5"/>
      <c r="B956" s="2"/>
      <c r="C956" s="3"/>
      <c r="D956" s="10"/>
      <c r="E956" s="4"/>
      <c r="F956" s="358"/>
      <c r="G956" s="358"/>
      <c r="H956" s="5"/>
      <c r="I956" s="1"/>
      <c r="J956" s="1"/>
    </row>
    <row r="957" spans="1:10" ht="19.5" customHeight="1">
      <c r="A957" s="5"/>
      <c r="B957" s="2"/>
      <c r="C957" s="3"/>
      <c r="D957" s="10"/>
      <c r="E957" s="4"/>
      <c r="F957" s="358"/>
      <c r="G957" s="358"/>
      <c r="H957" s="5"/>
      <c r="I957" s="1"/>
      <c r="J957" s="1"/>
    </row>
    <row r="958" spans="1:10" ht="19.5" customHeight="1">
      <c r="A958" s="5"/>
      <c r="B958" s="2"/>
      <c r="C958" s="3"/>
      <c r="D958" s="10"/>
      <c r="E958" s="4"/>
      <c r="F958" s="358"/>
      <c r="G958" s="358"/>
      <c r="H958" s="5"/>
      <c r="I958" s="1"/>
      <c r="J958" s="1"/>
    </row>
    <row r="959" spans="1:10" ht="19.5" customHeight="1">
      <c r="A959" s="5"/>
      <c r="B959" s="2"/>
      <c r="C959" s="3"/>
      <c r="D959" s="10"/>
      <c r="E959" s="4"/>
      <c r="F959" s="358"/>
      <c r="G959" s="358"/>
      <c r="H959" s="5"/>
      <c r="I959" s="1"/>
      <c r="J959" s="1"/>
    </row>
    <row r="960" spans="1:10" ht="19.5" customHeight="1">
      <c r="A960" s="5"/>
      <c r="B960" s="2"/>
      <c r="C960" s="3"/>
      <c r="D960" s="10"/>
      <c r="E960" s="4"/>
      <c r="F960" s="358"/>
      <c r="G960" s="358"/>
      <c r="H960" s="5"/>
      <c r="I960" s="1"/>
      <c r="J960" s="1"/>
    </row>
    <row r="961" spans="1:10" ht="19.5" customHeight="1">
      <c r="A961" s="5"/>
      <c r="B961" s="2"/>
      <c r="C961" s="3"/>
      <c r="D961" s="10"/>
      <c r="E961" s="4"/>
      <c r="F961" s="358"/>
      <c r="G961" s="358"/>
      <c r="H961" s="5"/>
      <c r="I961" s="1"/>
      <c r="J961" s="1"/>
    </row>
    <row r="962" spans="1:10" ht="19.5" customHeight="1">
      <c r="A962" s="5"/>
      <c r="B962" s="2"/>
      <c r="C962" s="3"/>
      <c r="D962" s="10"/>
      <c r="E962" s="4"/>
      <c r="F962" s="358"/>
      <c r="G962" s="358"/>
      <c r="H962" s="5"/>
      <c r="I962" s="1"/>
      <c r="J962" s="1"/>
    </row>
    <row r="963" spans="1:10" ht="19.5" customHeight="1">
      <c r="A963" s="5"/>
      <c r="B963" s="2"/>
      <c r="C963" s="3"/>
      <c r="D963" s="10"/>
      <c r="E963" s="4"/>
      <c r="F963" s="358"/>
      <c r="G963" s="358"/>
      <c r="H963" s="5"/>
      <c r="I963" s="1"/>
      <c r="J963" s="1"/>
    </row>
    <row r="964" spans="1:10" ht="19.5" customHeight="1">
      <c r="A964" s="5"/>
      <c r="B964" s="2"/>
      <c r="C964" s="3"/>
      <c r="D964" s="10"/>
      <c r="E964" s="4"/>
      <c r="F964" s="358"/>
      <c r="G964" s="358"/>
      <c r="H964" s="5"/>
      <c r="I964" s="1"/>
      <c r="J964" s="1"/>
    </row>
    <row r="965" spans="1:10" ht="19.5" customHeight="1">
      <c r="A965" s="5"/>
      <c r="B965" s="2"/>
      <c r="C965" s="3"/>
      <c r="D965" s="10"/>
      <c r="E965" s="4"/>
      <c r="F965" s="358"/>
      <c r="G965" s="358"/>
      <c r="H965" s="5"/>
      <c r="I965" s="1"/>
      <c r="J965" s="1"/>
    </row>
    <row r="966" spans="1:10" ht="19.5" customHeight="1">
      <c r="A966" s="5"/>
      <c r="B966" s="2"/>
      <c r="C966" s="3"/>
      <c r="D966" s="10"/>
      <c r="E966" s="4"/>
      <c r="F966" s="358"/>
      <c r="G966" s="358"/>
      <c r="H966" s="5"/>
      <c r="I966" s="1"/>
      <c r="J966" s="1"/>
    </row>
    <row r="967" spans="1:10" ht="19.5" customHeight="1">
      <c r="A967" s="5"/>
      <c r="B967" s="2"/>
      <c r="C967" s="3"/>
      <c r="D967" s="10"/>
      <c r="E967" s="4"/>
      <c r="F967" s="358"/>
      <c r="G967" s="358"/>
      <c r="H967" s="5"/>
      <c r="I967" s="1"/>
      <c r="J967" s="1"/>
    </row>
    <row r="968" spans="1:10" ht="19.5" customHeight="1">
      <c r="A968" s="5"/>
      <c r="B968" s="2"/>
      <c r="C968" s="3"/>
      <c r="D968" s="10"/>
      <c r="E968" s="4"/>
      <c r="F968" s="358"/>
      <c r="G968" s="358"/>
      <c r="H968" s="5"/>
      <c r="I968" s="1"/>
      <c r="J968" s="1"/>
    </row>
    <row r="969" spans="1:10" ht="19.5" customHeight="1">
      <c r="A969" s="5"/>
      <c r="B969" s="2"/>
      <c r="C969" s="3"/>
      <c r="D969" s="10"/>
      <c r="E969" s="4"/>
      <c r="F969" s="358"/>
      <c r="G969" s="358"/>
      <c r="H969" s="5"/>
      <c r="I969" s="1"/>
      <c r="J969" s="1"/>
    </row>
    <row r="970" spans="1:10" ht="19.5" customHeight="1">
      <c r="A970" s="5"/>
      <c r="B970" s="2"/>
      <c r="C970" s="3"/>
      <c r="D970" s="10"/>
      <c r="E970" s="4"/>
      <c r="F970" s="358"/>
      <c r="G970" s="358"/>
      <c r="H970" s="5"/>
      <c r="I970" s="1"/>
      <c r="J970" s="1"/>
    </row>
    <row r="971" spans="1:10" ht="19.5" customHeight="1">
      <c r="A971" s="5"/>
      <c r="B971" s="2"/>
      <c r="C971" s="3"/>
      <c r="D971" s="10"/>
      <c r="E971" s="4"/>
      <c r="F971" s="358"/>
      <c r="G971" s="358"/>
      <c r="H971" s="5"/>
      <c r="I971" s="1"/>
      <c r="J971" s="1"/>
    </row>
    <row r="972" spans="1:10" ht="19.5" customHeight="1">
      <c r="A972" s="5"/>
      <c r="B972" s="2"/>
      <c r="C972" s="3"/>
      <c r="D972" s="10"/>
      <c r="E972" s="4"/>
      <c r="F972" s="358"/>
      <c r="G972" s="358"/>
      <c r="H972" s="5"/>
      <c r="I972" s="1"/>
      <c r="J972" s="1"/>
    </row>
    <row r="973" spans="1:10" ht="19.5" customHeight="1">
      <c r="A973" s="5"/>
      <c r="B973" s="2"/>
      <c r="C973" s="3"/>
      <c r="D973" s="10"/>
      <c r="E973" s="4"/>
      <c r="F973" s="358"/>
      <c r="G973" s="358"/>
      <c r="H973" s="5"/>
      <c r="I973" s="1"/>
      <c r="J973" s="1"/>
    </row>
    <row r="974" spans="1:10" ht="19.5" customHeight="1">
      <c r="A974" s="5"/>
      <c r="B974" s="2"/>
      <c r="C974" s="3"/>
      <c r="D974" s="10"/>
      <c r="E974" s="4"/>
      <c r="F974" s="358"/>
      <c r="G974" s="358"/>
      <c r="H974" s="5"/>
      <c r="I974" s="1"/>
      <c r="J974" s="1"/>
    </row>
    <row r="975" spans="1:10" ht="19.5" customHeight="1">
      <c r="A975" s="5"/>
      <c r="B975" s="2"/>
      <c r="C975" s="3"/>
      <c r="D975" s="10"/>
      <c r="E975" s="4"/>
      <c r="F975" s="358"/>
      <c r="G975" s="358"/>
      <c r="H975" s="5"/>
      <c r="I975" s="1"/>
      <c r="J975" s="1"/>
    </row>
    <row r="976" spans="1:10" ht="19.5" customHeight="1">
      <c r="A976" s="5"/>
      <c r="B976" s="2"/>
      <c r="C976" s="3"/>
      <c r="D976" s="10"/>
      <c r="E976" s="4"/>
      <c r="F976" s="358"/>
      <c r="G976" s="358"/>
      <c r="H976" s="5"/>
      <c r="I976" s="1"/>
      <c r="J976" s="1"/>
    </row>
    <row r="977" spans="1:10" ht="19.5" customHeight="1">
      <c r="A977" s="5"/>
      <c r="B977" s="2"/>
      <c r="C977" s="3"/>
      <c r="D977" s="10"/>
      <c r="E977" s="4"/>
      <c r="F977" s="358"/>
      <c r="G977" s="358"/>
      <c r="H977" s="5"/>
      <c r="I977" s="1"/>
      <c r="J977" s="1"/>
    </row>
    <row r="978" spans="1:10" ht="19.5" customHeight="1">
      <c r="A978" s="5"/>
      <c r="B978" s="2"/>
      <c r="C978" s="3"/>
      <c r="D978" s="10"/>
      <c r="E978" s="4"/>
      <c r="F978" s="358"/>
      <c r="G978" s="358"/>
      <c r="H978" s="5"/>
      <c r="I978" s="1"/>
      <c r="J978" s="1"/>
    </row>
    <row r="979" spans="1:10" ht="19.5" customHeight="1">
      <c r="A979" s="5"/>
      <c r="B979" s="2"/>
      <c r="C979" s="3"/>
      <c r="D979" s="10"/>
      <c r="E979" s="4"/>
      <c r="F979" s="358"/>
      <c r="G979" s="358"/>
      <c r="H979" s="5"/>
      <c r="I979" s="1"/>
      <c r="J979" s="1"/>
    </row>
    <row r="980" spans="1:10" ht="19.5" customHeight="1">
      <c r="A980" s="5"/>
      <c r="B980" s="2"/>
      <c r="C980" s="3"/>
      <c r="D980" s="10"/>
      <c r="E980" s="4"/>
      <c r="F980" s="358"/>
      <c r="G980" s="358"/>
      <c r="H980" s="5"/>
      <c r="I980" s="1"/>
      <c r="J980" s="1"/>
    </row>
    <row r="981" spans="1:10" ht="19.5" customHeight="1">
      <c r="A981" s="5"/>
      <c r="B981" s="2"/>
      <c r="C981" s="3"/>
      <c r="D981" s="10"/>
      <c r="E981" s="4"/>
      <c r="F981" s="358"/>
      <c r="G981" s="358"/>
      <c r="H981" s="5"/>
      <c r="I981" s="1"/>
      <c r="J981" s="1"/>
    </row>
    <row r="982" spans="1:10" ht="19.5" customHeight="1">
      <c r="A982" s="5"/>
      <c r="B982" s="2"/>
      <c r="C982" s="3"/>
      <c r="D982" s="10"/>
      <c r="E982" s="4"/>
      <c r="F982" s="358"/>
      <c r="G982" s="358"/>
      <c r="H982" s="5"/>
      <c r="I982" s="1"/>
      <c r="J982" s="1"/>
    </row>
    <row r="983" spans="1:10" ht="19.5" customHeight="1">
      <c r="A983" s="5"/>
      <c r="B983" s="2"/>
      <c r="C983" s="3"/>
      <c r="D983" s="10"/>
      <c r="E983" s="4"/>
      <c r="F983" s="358"/>
      <c r="G983" s="358"/>
      <c r="H983" s="5"/>
      <c r="I983" s="1"/>
      <c r="J983" s="1"/>
    </row>
    <row r="984" spans="1:10" ht="19.5" customHeight="1">
      <c r="A984" s="5"/>
      <c r="B984" s="2"/>
      <c r="C984" s="3"/>
      <c r="D984" s="10"/>
      <c r="E984" s="4"/>
      <c r="F984" s="358"/>
      <c r="G984" s="358"/>
      <c r="H984" s="5"/>
      <c r="I984" s="1"/>
      <c r="J984" s="1"/>
    </row>
    <row r="985" spans="1:10" ht="19.5" customHeight="1">
      <c r="A985" s="5"/>
      <c r="B985" s="2"/>
      <c r="C985" s="3"/>
      <c r="D985" s="10"/>
      <c r="E985" s="4"/>
      <c r="F985" s="358"/>
      <c r="G985" s="358"/>
      <c r="H985" s="5"/>
      <c r="I985" s="1"/>
      <c r="J985" s="1"/>
    </row>
    <row r="986" spans="1:10" ht="19.5" customHeight="1">
      <c r="A986" s="5"/>
      <c r="B986" s="2"/>
      <c r="C986" s="3"/>
      <c r="D986" s="10"/>
      <c r="E986" s="4"/>
      <c r="F986" s="358"/>
      <c r="G986" s="358"/>
      <c r="H986" s="5"/>
      <c r="I986" s="1"/>
      <c r="J986" s="1"/>
    </row>
    <row r="987" spans="1:10" ht="19.5" customHeight="1">
      <c r="A987" s="5"/>
      <c r="B987" s="2"/>
      <c r="C987" s="3"/>
      <c r="D987" s="10"/>
      <c r="E987" s="4"/>
      <c r="F987" s="358"/>
      <c r="G987" s="358"/>
      <c r="H987" s="5"/>
      <c r="I987" s="1"/>
      <c r="J987" s="1"/>
    </row>
    <row r="988" spans="1:10" ht="19.5" customHeight="1">
      <c r="A988" s="5"/>
      <c r="B988" s="2"/>
      <c r="C988" s="3"/>
      <c r="D988" s="10"/>
      <c r="E988" s="4"/>
      <c r="F988" s="358"/>
      <c r="G988" s="358"/>
      <c r="H988" s="5"/>
      <c r="I988" s="1"/>
      <c r="J988" s="1"/>
    </row>
    <row r="989" spans="1:10" ht="19.5" customHeight="1">
      <c r="A989" s="5"/>
      <c r="B989" s="2"/>
      <c r="C989" s="3"/>
      <c r="D989" s="10"/>
      <c r="E989" s="4"/>
      <c r="F989" s="358"/>
      <c r="G989" s="358"/>
      <c r="H989" s="5"/>
      <c r="I989" s="1"/>
      <c r="J989" s="1"/>
    </row>
    <row r="990" spans="1:10" ht="19.5" customHeight="1">
      <c r="A990" s="5"/>
      <c r="B990" s="2"/>
      <c r="C990" s="3"/>
      <c r="D990" s="10"/>
      <c r="E990" s="4"/>
      <c r="F990" s="358"/>
      <c r="G990" s="358"/>
      <c r="H990" s="5"/>
      <c r="I990" s="1"/>
      <c r="J990" s="1"/>
    </row>
    <row r="991" spans="1:10" ht="19.5" customHeight="1">
      <c r="A991" s="5"/>
      <c r="B991" s="2"/>
      <c r="C991" s="3"/>
      <c r="D991" s="10"/>
      <c r="E991" s="4"/>
      <c r="F991" s="358"/>
      <c r="G991" s="358"/>
      <c r="H991" s="5"/>
      <c r="I991" s="1"/>
      <c r="J991" s="1"/>
    </row>
    <row r="992" spans="1:10" ht="19.5" customHeight="1">
      <c r="A992" s="5"/>
      <c r="B992" s="2"/>
      <c r="C992" s="3"/>
      <c r="D992" s="10"/>
      <c r="E992" s="4"/>
      <c r="F992" s="358"/>
      <c r="G992" s="358"/>
      <c r="H992" s="5"/>
      <c r="I992" s="1"/>
      <c r="J992" s="1"/>
    </row>
    <row r="993" spans="1:10" ht="19.5" customHeight="1">
      <c r="A993" s="5"/>
      <c r="B993" s="2"/>
      <c r="C993" s="3"/>
      <c r="D993" s="10"/>
      <c r="E993" s="4"/>
      <c r="F993" s="358"/>
      <c r="G993" s="358"/>
      <c r="H993" s="5"/>
      <c r="I993" s="1"/>
      <c r="J993" s="1"/>
    </row>
    <row r="994" spans="1:10" ht="19.5" customHeight="1">
      <c r="A994" s="5"/>
      <c r="B994" s="2"/>
      <c r="C994" s="3"/>
      <c r="D994" s="10"/>
      <c r="E994" s="4"/>
      <c r="F994" s="358"/>
      <c r="G994" s="358"/>
      <c r="H994" s="5"/>
      <c r="I994" s="1"/>
      <c r="J994" s="1"/>
    </row>
    <row r="995" spans="1:10" ht="19.5" customHeight="1">
      <c r="A995" s="5"/>
      <c r="B995" s="2"/>
      <c r="C995" s="3"/>
      <c r="D995" s="10"/>
      <c r="E995" s="4"/>
      <c r="F995" s="358"/>
      <c r="G995" s="358"/>
      <c r="H995" s="5"/>
      <c r="I995" s="1"/>
      <c r="J995" s="1"/>
    </row>
    <row r="996" spans="1:10" ht="19.5" customHeight="1">
      <c r="A996" s="5"/>
      <c r="B996" s="2"/>
      <c r="C996" s="3"/>
      <c r="D996" s="10"/>
      <c r="E996" s="4"/>
      <c r="F996" s="358"/>
      <c r="G996" s="358"/>
      <c r="H996" s="5"/>
      <c r="I996" s="1"/>
      <c r="J996" s="1"/>
    </row>
    <row r="997" spans="1:10" ht="19.5" customHeight="1">
      <c r="A997" s="5"/>
      <c r="B997" s="2"/>
      <c r="C997" s="3"/>
      <c r="D997" s="10"/>
      <c r="E997" s="4"/>
      <c r="F997" s="358"/>
      <c r="G997" s="358"/>
      <c r="H997" s="5"/>
      <c r="I997" s="1"/>
      <c r="J997" s="1"/>
    </row>
    <row r="998" spans="1:10" ht="19.5" customHeight="1">
      <c r="A998" s="5"/>
      <c r="B998" s="2"/>
      <c r="C998" s="3"/>
      <c r="D998" s="10"/>
      <c r="E998" s="4"/>
      <c r="F998" s="358"/>
      <c r="G998" s="358"/>
      <c r="H998" s="5"/>
      <c r="I998" s="1"/>
      <c r="J998" s="1"/>
    </row>
    <row r="999" spans="1:10" ht="19.5" customHeight="1">
      <c r="A999" s="5"/>
      <c r="B999" s="2"/>
      <c r="C999" s="3"/>
      <c r="D999" s="10"/>
      <c r="E999" s="4"/>
      <c r="F999" s="358"/>
      <c r="G999" s="358"/>
      <c r="H999" s="5"/>
      <c r="I999" s="1"/>
      <c r="J999" s="1"/>
    </row>
    <row r="1000" spans="1:10" ht="19.5" customHeight="1">
      <c r="A1000" s="5"/>
      <c r="B1000" s="2"/>
      <c r="C1000" s="3"/>
      <c r="D1000" s="10"/>
      <c r="E1000" s="4"/>
      <c r="F1000" s="358"/>
      <c r="G1000" s="358"/>
      <c r="H1000" s="5"/>
      <c r="I1000" s="1"/>
      <c r="J1000" s="1"/>
    </row>
    <row r="1001" spans="1:10" ht="19.5" customHeight="1">
      <c r="A1001" s="5"/>
      <c r="B1001" s="2"/>
      <c r="C1001" s="3"/>
      <c r="D1001" s="10"/>
      <c r="E1001" s="4"/>
      <c r="F1001" s="358"/>
      <c r="G1001" s="358"/>
      <c r="H1001" s="5"/>
      <c r="I1001" s="1"/>
      <c r="J1001" s="1"/>
    </row>
    <row r="1002" spans="1:10" ht="19.5" customHeight="1">
      <c r="A1002" s="5"/>
      <c r="B1002" s="2"/>
      <c r="C1002" s="3"/>
      <c r="D1002" s="10"/>
      <c r="E1002" s="4"/>
      <c r="F1002" s="358"/>
      <c r="G1002" s="358"/>
      <c r="H1002" s="5"/>
      <c r="I1002" s="1"/>
      <c r="J1002" s="1"/>
    </row>
    <row r="1003" spans="1:10" ht="19.5" customHeight="1">
      <c r="A1003" s="5"/>
      <c r="B1003" s="2"/>
      <c r="C1003" s="3"/>
      <c r="D1003" s="10"/>
      <c r="E1003" s="4"/>
      <c r="F1003" s="358"/>
      <c r="G1003" s="358"/>
      <c r="H1003" s="5"/>
      <c r="I1003" s="1"/>
      <c r="J1003" s="1"/>
    </row>
    <row r="1004" spans="1:10" ht="19.5" customHeight="1">
      <c r="A1004" s="5"/>
      <c r="B1004" s="2"/>
      <c r="C1004" s="3"/>
      <c r="D1004" s="10"/>
      <c r="E1004" s="4"/>
      <c r="F1004" s="358"/>
      <c r="G1004" s="358"/>
      <c r="H1004" s="5"/>
      <c r="I1004" s="1"/>
      <c r="J1004" s="1"/>
    </row>
    <row r="1005" spans="1:10" ht="19.5" customHeight="1">
      <c r="A1005" s="5"/>
      <c r="B1005" s="2"/>
      <c r="C1005" s="3"/>
      <c r="D1005" s="10"/>
      <c r="E1005" s="4"/>
      <c r="F1005" s="358"/>
      <c r="G1005" s="358"/>
      <c r="H1005" s="5"/>
      <c r="I1005" s="1"/>
      <c r="J1005" s="1"/>
    </row>
    <row r="1006" spans="1:10" ht="19.5" customHeight="1">
      <c r="A1006" s="5"/>
      <c r="B1006" s="2"/>
      <c r="C1006" s="3"/>
      <c r="D1006" s="10"/>
      <c r="E1006" s="4"/>
      <c r="F1006" s="358"/>
      <c r="G1006" s="358"/>
      <c r="H1006" s="5"/>
      <c r="I1006" s="1"/>
      <c r="J1006" s="1"/>
    </row>
    <row r="1007" spans="1:10" ht="19.5" customHeight="1">
      <c r="A1007" s="5"/>
      <c r="B1007" s="2"/>
      <c r="C1007" s="3"/>
      <c r="D1007" s="10"/>
      <c r="E1007" s="4"/>
      <c r="F1007" s="358"/>
      <c r="G1007" s="358"/>
      <c r="H1007" s="5"/>
      <c r="I1007" s="1"/>
      <c r="J1007" s="1"/>
    </row>
    <row r="1008" spans="1:10" ht="19.5" customHeight="1">
      <c r="A1008" s="5"/>
      <c r="B1008" s="2"/>
      <c r="C1008" s="3"/>
      <c r="D1008" s="10"/>
      <c r="E1008" s="4"/>
      <c r="F1008" s="358"/>
      <c r="G1008" s="358"/>
      <c r="H1008" s="5"/>
      <c r="I1008" s="1"/>
      <c r="J1008" s="1"/>
    </row>
    <row r="1009" spans="1:10" ht="19.5" customHeight="1">
      <c r="A1009" s="5"/>
      <c r="B1009" s="2"/>
      <c r="C1009" s="3"/>
      <c r="D1009" s="10"/>
      <c r="E1009" s="4"/>
      <c r="F1009" s="358"/>
      <c r="G1009" s="358"/>
      <c r="H1009" s="5"/>
      <c r="I1009" s="1"/>
      <c r="J1009" s="1"/>
    </row>
    <row r="1010" spans="1:10" ht="19.5" customHeight="1">
      <c r="A1010" s="5"/>
      <c r="B1010" s="2"/>
      <c r="C1010" s="3"/>
      <c r="D1010" s="10"/>
      <c r="E1010" s="4"/>
      <c r="F1010" s="358"/>
      <c r="G1010" s="358"/>
      <c r="H1010" s="5"/>
      <c r="I1010" s="1"/>
      <c r="J1010" s="1"/>
    </row>
    <row r="1011" spans="1:10" ht="19.5" customHeight="1">
      <c r="A1011" s="5"/>
      <c r="B1011" s="2"/>
      <c r="C1011" s="3"/>
      <c r="D1011" s="10"/>
      <c r="E1011" s="4"/>
      <c r="F1011" s="358"/>
      <c r="G1011" s="358"/>
      <c r="H1011" s="5"/>
      <c r="I1011" s="1"/>
      <c r="J1011" s="1"/>
    </row>
    <row r="1012" spans="1:10" ht="19.5" customHeight="1">
      <c r="A1012" s="5"/>
      <c r="B1012" s="2"/>
      <c r="C1012" s="3"/>
      <c r="D1012" s="10"/>
      <c r="E1012" s="4"/>
      <c r="F1012" s="358"/>
      <c r="G1012" s="358"/>
      <c r="H1012" s="5"/>
      <c r="I1012" s="1"/>
      <c r="J1012" s="1"/>
    </row>
    <row r="1013" spans="1:10" ht="19.5" customHeight="1">
      <c r="A1013" s="5"/>
      <c r="B1013" s="2"/>
      <c r="C1013" s="3"/>
      <c r="D1013" s="10"/>
      <c r="E1013" s="4"/>
      <c r="F1013" s="358"/>
      <c r="G1013" s="358"/>
      <c r="H1013" s="5"/>
      <c r="I1013" s="1"/>
      <c r="J1013" s="1"/>
    </row>
    <row r="1014" spans="1:10" ht="19.5" customHeight="1">
      <c r="A1014" s="5"/>
      <c r="B1014" s="2"/>
      <c r="C1014" s="3"/>
      <c r="D1014" s="10"/>
      <c r="E1014" s="4"/>
      <c r="F1014" s="358"/>
      <c r="G1014" s="358"/>
      <c r="H1014" s="5"/>
      <c r="I1014" s="1"/>
      <c r="J1014" s="1"/>
    </row>
    <row r="1015" spans="1:10" ht="19.5" customHeight="1">
      <c r="A1015" s="5"/>
      <c r="B1015" s="2"/>
      <c r="C1015" s="3"/>
      <c r="D1015" s="10"/>
      <c r="E1015" s="4"/>
      <c r="F1015" s="358"/>
      <c r="G1015" s="358"/>
      <c r="H1015" s="5"/>
      <c r="I1015" s="1"/>
      <c r="J1015" s="1"/>
    </row>
    <row r="1016" spans="1:10" ht="19.5" customHeight="1">
      <c r="A1016" s="5"/>
      <c r="B1016" s="2"/>
      <c r="C1016" s="3"/>
      <c r="D1016" s="10"/>
      <c r="E1016" s="4"/>
      <c r="F1016" s="358"/>
      <c r="G1016" s="358"/>
      <c r="H1016" s="5"/>
      <c r="I1016" s="1"/>
      <c r="J1016" s="1"/>
    </row>
    <row r="1017" spans="1:10" ht="19.5" customHeight="1">
      <c r="A1017" s="5"/>
      <c r="B1017" s="2"/>
      <c r="C1017" s="3"/>
      <c r="D1017" s="10"/>
      <c r="E1017" s="4"/>
      <c r="F1017" s="358"/>
      <c r="G1017" s="358"/>
      <c r="H1017" s="5"/>
      <c r="I1017" s="1"/>
      <c r="J1017" s="1"/>
    </row>
    <row r="1018" spans="1:10" ht="19.5" customHeight="1">
      <c r="A1018" s="5"/>
      <c r="B1018" s="2"/>
      <c r="C1018" s="3"/>
      <c r="D1018" s="10"/>
      <c r="E1018" s="4"/>
      <c r="F1018" s="358"/>
      <c r="G1018" s="358"/>
      <c r="H1018" s="5"/>
      <c r="I1018" s="1"/>
      <c r="J1018" s="1"/>
    </row>
    <row r="1019" spans="1:10" ht="19.5" customHeight="1">
      <c r="A1019" s="5"/>
      <c r="B1019" s="2"/>
      <c r="C1019" s="3"/>
      <c r="D1019" s="10"/>
      <c r="E1019" s="4"/>
      <c r="F1019" s="358"/>
      <c r="G1019" s="358"/>
      <c r="H1019" s="5"/>
      <c r="I1019" s="1"/>
      <c r="J1019" s="1"/>
    </row>
    <row r="1020" spans="1:10" ht="19.5" customHeight="1">
      <c r="A1020" s="5"/>
      <c r="B1020" s="2"/>
      <c r="C1020" s="3"/>
      <c r="D1020" s="10"/>
      <c r="E1020" s="4"/>
      <c r="F1020" s="358"/>
      <c r="G1020" s="358"/>
      <c r="H1020" s="5"/>
      <c r="I1020" s="1"/>
      <c r="J1020" s="1"/>
    </row>
    <row r="1021" spans="1:10" ht="19.5" customHeight="1">
      <c r="A1021" s="5"/>
      <c r="B1021" s="2"/>
      <c r="C1021" s="3"/>
      <c r="D1021" s="10"/>
      <c r="E1021" s="4"/>
      <c r="F1021" s="358"/>
      <c r="G1021" s="358"/>
      <c r="H1021" s="5"/>
      <c r="I1021" s="1"/>
      <c r="J1021" s="1"/>
    </row>
    <row r="1022" spans="1:10" ht="19.5" customHeight="1">
      <c r="A1022" s="5"/>
      <c r="B1022" s="2"/>
      <c r="C1022" s="3"/>
      <c r="D1022" s="10"/>
      <c r="E1022" s="4"/>
      <c r="F1022" s="358"/>
      <c r="G1022" s="358"/>
      <c r="H1022" s="5"/>
      <c r="I1022" s="1"/>
      <c r="J1022" s="1"/>
    </row>
    <row r="1023" spans="1:10" ht="19.5" customHeight="1">
      <c r="A1023" s="5"/>
      <c r="B1023" s="2"/>
      <c r="C1023" s="3"/>
      <c r="D1023" s="10"/>
      <c r="E1023" s="4"/>
      <c r="F1023" s="358"/>
      <c r="G1023" s="358"/>
      <c r="H1023" s="5"/>
      <c r="I1023" s="1"/>
      <c r="J1023" s="1"/>
    </row>
    <row r="1024" spans="1:10" ht="19.5" customHeight="1">
      <c r="A1024" s="5"/>
      <c r="B1024" s="2"/>
      <c r="C1024" s="3"/>
      <c r="D1024" s="10"/>
      <c r="E1024" s="4"/>
      <c r="F1024" s="358"/>
      <c r="G1024" s="358"/>
      <c r="H1024" s="5"/>
      <c r="I1024" s="1"/>
      <c r="J1024" s="1"/>
    </row>
    <row r="1025" spans="1:10" ht="19.5" customHeight="1">
      <c r="A1025" s="5"/>
      <c r="B1025" s="2"/>
      <c r="C1025" s="3"/>
      <c r="D1025" s="10"/>
      <c r="E1025" s="4"/>
      <c r="F1025" s="358"/>
      <c r="G1025" s="358"/>
      <c r="H1025" s="5"/>
      <c r="I1025" s="1"/>
      <c r="J1025" s="1"/>
    </row>
    <row r="1026" spans="1:10" ht="19.5" customHeight="1">
      <c r="A1026" s="5"/>
      <c r="B1026" s="2"/>
      <c r="C1026" s="3"/>
      <c r="D1026" s="10"/>
      <c r="E1026" s="4"/>
      <c r="F1026" s="358"/>
      <c r="G1026" s="358"/>
      <c r="H1026" s="5"/>
      <c r="I1026" s="1"/>
      <c r="J1026" s="1"/>
    </row>
    <row r="1027" spans="1:10" ht="19.5" customHeight="1">
      <c r="A1027" s="5"/>
      <c r="B1027" s="2"/>
      <c r="C1027" s="3"/>
      <c r="D1027" s="10"/>
      <c r="E1027" s="4"/>
      <c r="F1027" s="358"/>
      <c r="G1027" s="358"/>
      <c r="H1027" s="5"/>
      <c r="I1027" s="1"/>
      <c r="J1027" s="1"/>
    </row>
    <row r="1028" spans="1:10" ht="19.5" customHeight="1">
      <c r="A1028" s="5"/>
      <c r="B1028" s="2"/>
      <c r="C1028" s="3"/>
      <c r="D1028" s="10"/>
      <c r="E1028" s="4"/>
      <c r="F1028" s="358"/>
      <c r="G1028" s="358"/>
      <c r="H1028" s="5"/>
      <c r="I1028" s="1"/>
      <c r="J1028" s="1"/>
    </row>
    <row r="1029" spans="1:10" ht="19.5" customHeight="1">
      <c r="A1029" s="5"/>
      <c r="B1029" s="2"/>
      <c r="C1029" s="3"/>
      <c r="D1029" s="10"/>
      <c r="E1029" s="4"/>
      <c r="F1029" s="358"/>
      <c r="G1029" s="358"/>
      <c r="H1029" s="5"/>
      <c r="I1029" s="1"/>
      <c r="J1029" s="1"/>
    </row>
    <row r="1030" spans="1:10" ht="19.5" customHeight="1">
      <c r="A1030" s="5"/>
      <c r="B1030" s="2"/>
      <c r="C1030" s="3"/>
      <c r="D1030" s="10"/>
      <c r="E1030" s="4"/>
      <c r="F1030" s="358"/>
      <c r="G1030" s="358"/>
      <c r="H1030" s="5"/>
      <c r="I1030" s="1"/>
      <c r="J1030" s="1"/>
    </row>
    <row r="1031" spans="1:10" ht="15" customHeight="1">
      <c r="A1031" s="5"/>
      <c r="B1031" s="2"/>
      <c r="C1031" s="3"/>
      <c r="D1031" s="10"/>
      <c r="E1031" s="4"/>
      <c r="F1031" s="358"/>
      <c r="G1031" s="358"/>
      <c r="H1031" s="5"/>
      <c r="I1031" s="1"/>
      <c r="J1031" s="1"/>
    </row>
    <row r="1032" spans="1:10" ht="15" customHeight="1">
      <c r="A1032" s="5"/>
      <c r="B1032" s="2"/>
      <c r="C1032" s="3"/>
      <c r="D1032" s="10"/>
      <c r="E1032" s="4"/>
      <c r="F1032" s="358"/>
      <c r="G1032" s="358"/>
      <c r="H1032" s="5"/>
      <c r="I1032" s="1"/>
      <c r="J1032" s="1"/>
    </row>
    <row r="1033" spans="1:10" ht="15" customHeight="1">
      <c r="A1033" s="5"/>
      <c r="B1033" s="2"/>
      <c r="C1033" s="3"/>
      <c r="D1033" s="10"/>
      <c r="E1033" s="4"/>
      <c r="F1033" s="358"/>
      <c r="G1033" s="358"/>
      <c r="H1033" s="5"/>
      <c r="I1033" s="1"/>
      <c r="J1033" s="1"/>
    </row>
  </sheetData>
  <mergeCells count="427">
    <mergeCell ref="H55:H58"/>
    <mergeCell ref="H61:H70"/>
    <mergeCell ref="H72:H80"/>
    <mergeCell ref="G34:G38"/>
    <mergeCell ref="G39:G43"/>
    <mergeCell ref="G44:G48"/>
    <mergeCell ref="G49:G53"/>
    <mergeCell ref="H34:H38"/>
    <mergeCell ref="H39:H43"/>
    <mergeCell ref="H44:H48"/>
    <mergeCell ref="H49:H53"/>
    <mergeCell ref="G67:G70"/>
    <mergeCell ref="H25:H33"/>
    <mergeCell ref="A34:B38"/>
    <mergeCell ref="A39:B43"/>
    <mergeCell ref="A44:B48"/>
    <mergeCell ref="A49:B53"/>
    <mergeCell ref="D34:D38"/>
    <mergeCell ref="D39:D43"/>
    <mergeCell ref="D44:D48"/>
    <mergeCell ref="D49:D53"/>
    <mergeCell ref="F34:F38"/>
    <mergeCell ref="F39:F43"/>
    <mergeCell ref="F44:F48"/>
    <mergeCell ref="F49:F53"/>
    <mergeCell ref="G31:G33"/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H504:H517"/>
    <mergeCell ref="A505:B506"/>
    <mergeCell ref="D505:D506"/>
    <mergeCell ref="A507:B509"/>
    <mergeCell ref="D507:D509"/>
    <mergeCell ref="A510:B511"/>
    <mergeCell ref="D510:D511"/>
    <mergeCell ref="H495:H502"/>
    <mergeCell ref="A494:D494"/>
    <mergeCell ref="A499:A500"/>
    <mergeCell ref="B499:B500"/>
    <mergeCell ref="D499:D500"/>
    <mergeCell ref="A501:A502"/>
    <mergeCell ref="B501:B502"/>
    <mergeCell ref="A495:A497"/>
    <mergeCell ref="B495:B497"/>
    <mergeCell ref="D495:D497"/>
    <mergeCell ref="A474:D474"/>
    <mergeCell ref="H475:H487"/>
    <mergeCell ref="C477:D477"/>
    <mergeCell ref="C478:D478"/>
    <mergeCell ref="C479:D479"/>
    <mergeCell ref="A481:A486"/>
    <mergeCell ref="B481:B486"/>
    <mergeCell ref="A488:D488"/>
    <mergeCell ref="H489:H493"/>
    <mergeCell ref="A490:A491"/>
    <mergeCell ref="B490:B491"/>
    <mergeCell ref="D490:D491"/>
    <mergeCell ref="A492:A493"/>
    <mergeCell ref="B492:B493"/>
    <mergeCell ref="D492:D493"/>
    <mergeCell ref="A448:D448"/>
    <mergeCell ref="H448:H473"/>
    <mergeCell ref="A449:A468"/>
    <mergeCell ref="C449:C453"/>
    <mergeCell ref="D449:D468"/>
    <mergeCell ref="E449:E453"/>
    <mergeCell ref="F449:F453"/>
    <mergeCell ref="G449:G453"/>
    <mergeCell ref="C454:C458"/>
    <mergeCell ref="E454:E458"/>
    <mergeCell ref="F454:F458"/>
    <mergeCell ref="G454:G458"/>
    <mergeCell ref="C459:C463"/>
    <mergeCell ref="C464:C468"/>
    <mergeCell ref="A469:A473"/>
    <mergeCell ref="C469:C471"/>
    <mergeCell ref="D469:D473"/>
    <mergeCell ref="E469:E471"/>
    <mergeCell ref="F469:F471"/>
    <mergeCell ref="G469:G471"/>
    <mergeCell ref="C472:C473"/>
    <mergeCell ref="E472:E473"/>
    <mergeCell ref="F472:F473"/>
    <mergeCell ref="G472:G473"/>
    <mergeCell ref="H437:H439"/>
    <mergeCell ref="C438:C442"/>
    <mergeCell ref="H440:H442"/>
    <mergeCell ref="A443:A447"/>
    <mergeCell ref="C443:C444"/>
    <mergeCell ref="D443:D447"/>
    <mergeCell ref="H443:H447"/>
    <mergeCell ref="C445:C447"/>
    <mergeCell ref="E428:E432"/>
    <mergeCell ref="F428:F432"/>
    <mergeCell ref="G428:G432"/>
    <mergeCell ref="H428:H430"/>
    <mergeCell ref="H431:H433"/>
    <mergeCell ref="C433:C437"/>
    <mergeCell ref="E433:E437"/>
    <mergeCell ref="F433:F437"/>
    <mergeCell ref="G433:G437"/>
    <mergeCell ref="H434:H436"/>
    <mergeCell ref="A426:D426"/>
    <mergeCell ref="A428:A442"/>
    <mergeCell ref="C428:C432"/>
    <mergeCell ref="D428:D442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389:C389"/>
    <mergeCell ref="A390:D390"/>
    <mergeCell ref="H390:H425"/>
    <mergeCell ref="A391:A398"/>
    <mergeCell ref="C391:C393"/>
    <mergeCell ref="D391:D398"/>
    <mergeCell ref="C394:C398"/>
    <mergeCell ref="A399:A406"/>
    <mergeCell ref="C399:C402"/>
    <mergeCell ref="D399:D401"/>
    <mergeCell ref="A418:A425"/>
    <mergeCell ref="C418:C421"/>
    <mergeCell ref="D418:D425"/>
    <mergeCell ref="C422:C425"/>
    <mergeCell ref="H375:H388"/>
    <mergeCell ref="A379:A380"/>
    <mergeCell ref="C379:C380"/>
    <mergeCell ref="D379:D387"/>
    <mergeCell ref="E379:E380"/>
    <mergeCell ref="F379:F380"/>
    <mergeCell ref="G379:G380"/>
    <mergeCell ref="A381:A383"/>
    <mergeCell ref="C381:C383"/>
    <mergeCell ref="E381:E383"/>
    <mergeCell ref="F381:F383"/>
    <mergeCell ref="G381:G383"/>
    <mergeCell ref="A385:A387"/>
    <mergeCell ref="C385:C387"/>
    <mergeCell ref="E385:E387"/>
    <mergeCell ref="F385:F387"/>
    <mergeCell ref="G385:G387"/>
    <mergeCell ref="G375:G378"/>
    <mergeCell ref="A374:C374"/>
    <mergeCell ref="A375:A378"/>
    <mergeCell ref="C375:C378"/>
    <mergeCell ref="D375:D378"/>
    <mergeCell ref="E375:E378"/>
    <mergeCell ref="F375:F378"/>
    <mergeCell ref="A366:D366"/>
    <mergeCell ref="A367:A373"/>
    <mergeCell ref="B367:B368"/>
    <mergeCell ref="D367:D373"/>
    <mergeCell ref="B369:B370"/>
    <mergeCell ref="B371:B372"/>
    <mergeCell ref="A354:D354"/>
    <mergeCell ref="A355:D355"/>
    <mergeCell ref="H355:H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H346:H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H302:H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H261:H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H228:H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H196:H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H178:H181"/>
    <mergeCell ref="A179:B181"/>
    <mergeCell ref="A182:D182"/>
    <mergeCell ref="A183:B185"/>
    <mergeCell ref="H183:H194"/>
    <mergeCell ref="A186:B188"/>
    <mergeCell ref="A189:B191"/>
    <mergeCell ref="A192:B194"/>
    <mergeCell ref="H154:H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51:B151"/>
    <mergeCell ref="A152:B152"/>
    <mergeCell ref="A153:D153"/>
    <mergeCell ref="A154:B156"/>
    <mergeCell ref="A140:B141"/>
    <mergeCell ref="A142:B144"/>
    <mergeCell ref="A145:D145"/>
    <mergeCell ref="A146:D146"/>
    <mergeCell ref="A147:B147"/>
    <mergeCell ref="A148:B148"/>
    <mergeCell ref="A131:B132"/>
    <mergeCell ref="A133:B134"/>
    <mergeCell ref="A135:B136"/>
    <mergeCell ref="A137:B139"/>
    <mergeCell ref="A121:B126"/>
    <mergeCell ref="E121:E123"/>
    <mergeCell ref="F121:F123"/>
    <mergeCell ref="A149:D149"/>
    <mergeCell ref="A150:B150"/>
    <mergeCell ref="A115:B120"/>
    <mergeCell ref="E115:E117"/>
    <mergeCell ref="F115:F117"/>
    <mergeCell ref="G115:G117"/>
    <mergeCell ref="E118:E120"/>
    <mergeCell ref="F118:F120"/>
    <mergeCell ref="G118:G120"/>
    <mergeCell ref="A127:B128"/>
    <mergeCell ref="A129:B130"/>
    <mergeCell ref="A95:D95"/>
    <mergeCell ref="H95:H144"/>
    <mergeCell ref="A96:B97"/>
    <mergeCell ref="A98:B99"/>
    <mergeCell ref="A100:B101"/>
    <mergeCell ref="A102:B102"/>
    <mergeCell ref="A103:B108"/>
    <mergeCell ref="A109:B114"/>
    <mergeCell ref="E109:E111"/>
    <mergeCell ref="F109:F111"/>
    <mergeCell ref="G109:G111"/>
    <mergeCell ref="E112:E114"/>
    <mergeCell ref="F112:F114"/>
    <mergeCell ref="G112:G114"/>
    <mergeCell ref="E103:E105"/>
    <mergeCell ref="F103:F105"/>
    <mergeCell ref="G103:G105"/>
    <mergeCell ref="E106:E108"/>
    <mergeCell ref="F106:F108"/>
    <mergeCell ref="G106:G108"/>
    <mergeCell ref="G121:G123"/>
    <mergeCell ref="E124:E126"/>
    <mergeCell ref="F124:F126"/>
    <mergeCell ref="G124:G126"/>
    <mergeCell ref="A92:A93"/>
    <mergeCell ref="C92:C93"/>
    <mergeCell ref="D92:D93"/>
    <mergeCell ref="A81:D81"/>
    <mergeCell ref="H85:H93"/>
    <mergeCell ref="A85:A87"/>
    <mergeCell ref="C85:C87"/>
    <mergeCell ref="E85:E87"/>
    <mergeCell ref="F85:F87"/>
    <mergeCell ref="G85:G87"/>
    <mergeCell ref="A90:A91"/>
    <mergeCell ref="C90:C91"/>
    <mergeCell ref="D90:D91"/>
    <mergeCell ref="A82:A84"/>
    <mergeCell ref="C82:C84"/>
    <mergeCell ref="H82:H84"/>
    <mergeCell ref="F82:F84"/>
    <mergeCell ref="G82:G84"/>
    <mergeCell ref="A75:B77"/>
    <mergeCell ref="D75:D77"/>
    <mergeCell ref="E75:E77"/>
    <mergeCell ref="F75:F77"/>
    <mergeCell ref="G75:G77"/>
    <mergeCell ref="A78:B80"/>
    <mergeCell ref="D78:D80"/>
    <mergeCell ref="E78:E80"/>
    <mergeCell ref="F78:F80"/>
    <mergeCell ref="G78:G80"/>
    <mergeCell ref="A59:D59"/>
    <mergeCell ref="A60:D60"/>
    <mergeCell ref="A61:B63"/>
    <mergeCell ref="D61:D63"/>
    <mergeCell ref="E61:E63"/>
    <mergeCell ref="F61:F63"/>
    <mergeCell ref="G61:G63"/>
    <mergeCell ref="A64:B66"/>
    <mergeCell ref="D64:D66"/>
    <mergeCell ref="A71:D71"/>
    <mergeCell ref="A72:B74"/>
    <mergeCell ref="D72:D74"/>
    <mergeCell ref="E72:E74"/>
    <mergeCell ref="F72:F74"/>
    <mergeCell ref="G72:G74"/>
    <mergeCell ref="E64:E66"/>
    <mergeCell ref="F64:F66"/>
    <mergeCell ref="G64:G66"/>
    <mergeCell ref="A67:B70"/>
    <mergeCell ref="D67:D70"/>
    <mergeCell ref="E67:E70"/>
    <mergeCell ref="F67:F70"/>
    <mergeCell ref="A20:D20"/>
    <mergeCell ref="A23:D23"/>
    <mergeCell ref="A24:D24"/>
    <mergeCell ref="A25:B27"/>
    <mergeCell ref="D25:D27"/>
    <mergeCell ref="E25:E27"/>
    <mergeCell ref="F25:F27"/>
    <mergeCell ref="G25:G27"/>
    <mergeCell ref="A28:B30"/>
    <mergeCell ref="A54:D54"/>
    <mergeCell ref="A55:B58"/>
    <mergeCell ref="D55:D58"/>
    <mergeCell ref="E55:E58"/>
    <mergeCell ref="F55:F58"/>
    <mergeCell ref="G55:G58"/>
    <mergeCell ref="D28:D30"/>
    <mergeCell ref="E28:E30"/>
    <mergeCell ref="F28:F30"/>
    <mergeCell ref="G28:G30"/>
    <mergeCell ref="A31:B33"/>
    <mergeCell ref="D31:D33"/>
    <mergeCell ref="E31:E33"/>
    <mergeCell ref="F31:F33"/>
  </mergeCells>
  <pageMargins left="0.7" right="0.7" top="0.75" bottom="0.75" header="0.3" footer="0.3"/>
  <pageSetup paperSize="9" scale="54" fitToHeight="0" orientation="portrait" r:id="rId1"/>
  <rowBreaks count="9" manualBreakCount="9">
    <brk id="53" max="7" man="1"/>
    <brk id="93" max="7" man="1"/>
    <brk id="126" max="16383" man="1"/>
    <brk id="144" max="16383" man="1"/>
    <brk id="165" max="7" man="1"/>
    <brk id="194" max="16383" man="1"/>
    <brk id="242" max="16383" man="1"/>
    <brk id="267" max="16383" man="1"/>
    <brk id="473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FF0000"/>
    <pageSetUpPr fitToPage="1"/>
  </sheetPr>
  <dimension ref="A1:N1033"/>
  <sheetViews>
    <sheetView view="pageBreakPreview" topLeftCell="A500" zoomScale="70" zoomScaleNormal="85" zoomScaleSheetLayoutView="70" workbookViewId="0">
      <selection activeCell="A257" sqref="A257:B258"/>
    </sheetView>
  </sheetViews>
  <sheetFormatPr defaultColWidth="14.42578125" defaultRowHeight="15" customHeight="1"/>
  <cols>
    <col min="1" max="1" width="36.42578125" customWidth="1"/>
    <col min="2" max="2" width="23" customWidth="1"/>
    <col min="3" max="3" width="16.28515625" customWidth="1"/>
    <col min="4" max="4" width="14.5703125" customWidth="1"/>
    <col min="5" max="5" width="11" hidden="1" customWidth="1"/>
    <col min="6" max="6" width="18.140625" style="374" customWidth="1"/>
    <col min="7" max="7" width="17.140625" style="374" customWidth="1"/>
    <col min="8" max="8" width="37" customWidth="1"/>
    <col min="9" max="10" width="11.7109375" customWidth="1"/>
  </cols>
  <sheetData>
    <row r="1" spans="1:14" ht="19.5" customHeight="1">
      <c r="A1" s="1"/>
      <c r="B1" s="2"/>
      <c r="C1" s="3"/>
      <c r="D1" s="3"/>
      <c r="E1" s="4"/>
      <c r="F1" s="358"/>
      <c r="G1" s="358"/>
      <c r="H1" s="6"/>
      <c r="I1" s="1"/>
      <c r="J1" s="1"/>
    </row>
    <row r="2" spans="1:14" ht="19.5" customHeight="1">
      <c r="A2" s="1"/>
      <c r="B2" s="2"/>
      <c r="C2" s="3"/>
      <c r="D2" s="3"/>
      <c r="E2" s="7"/>
      <c r="F2" s="359"/>
      <c r="G2" s="359"/>
      <c r="H2" s="6"/>
      <c r="I2" s="1"/>
      <c r="J2" s="1"/>
    </row>
    <row r="3" spans="1:14" ht="19.5" customHeight="1">
      <c r="A3" s="1"/>
      <c r="B3" s="2"/>
      <c r="C3" s="3"/>
      <c r="D3" s="3"/>
      <c r="E3" s="7"/>
      <c r="F3" s="359"/>
      <c r="G3" s="359"/>
      <c r="H3" s="6"/>
      <c r="I3" s="1"/>
      <c r="J3" s="1"/>
    </row>
    <row r="4" spans="1:14" ht="19.5" customHeight="1">
      <c r="A4" s="1"/>
      <c r="B4" s="2"/>
      <c r="C4" s="3"/>
      <c r="D4" s="3"/>
      <c r="E4" s="4"/>
      <c r="F4" s="358"/>
      <c r="G4" s="358"/>
      <c r="H4" s="1"/>
      <c r="I4" s="1"/>
      <c r="J4" s="1"/>
    </row>
    <row r="5" spans="1:14" ht="19.5" customHeight="1">
      <c r="A5" s="1"/>
      <c r="B5" s="9"/>
      <c r="C5" s="3"/>
      <c r="D5" s="3"/>
      <c r="E5" s="4"/>
      <c r="F5" s="358"/>
      <c r="G5" s="358"/>
      <c r="H5" s="1"/>
      <c r="I5" s="1"/>
      <c r="J5" s="1"/>
    </row>
    <row r="6" spans="1:14" ht="19.5" customHeight="1">
      <c r="A6" s="1"/>
      <c r="B6" s="2"/>
      <c r="C6" s="3"/>
      <c r="D6" s="10"/>
      <c r="E6" s="4"/>
      <c r="F6" s="358"/>
      <c r="G6" s="358"/>
      <c r="H6" s="1"/>
      <c r="I6" s="1"/>
      <c r="J6" s="1"/>
    </row>
    <row r="7" spans="1:14" ht="19.5" customHeight="1">
      <c r="A7" s="1"/>
      <c r="B7" s="2"/>
      <c r="C7" s="3"/>
      <c r="D7" s="10"/>
      <c r="E7" s="4"/>
      <c r="F7" s="358"/>
      <c r="G7" s="358"/>
      <c r="H7" s="1"/>
      <c r="I7" s="1"/>
      <c r="J7" s="1"/>
    </row>
    <row r="8" spans="1:14" ht="19.5" customHeight="1">
      <c r="A8" s="1"/>
      <c r="B8" s="2"/>
      <c r="C8" s="3"/>
      <c r="D8" s="10"/>
      <c r="E8" s="4"/>
      <c r="F8" s="358"/>
      <c r="G8" s="358"/>
      <c r="H8" s="1"/>
      <c r="I8" s="1"/>
      <c r="J8" s="1"/>
    </row>
    <row r="9" spans="1:14" ht="19.5" customHeight="1">
      <c r="A9" s="1"/>
      <c r="B9" s="2"/>
      <c r="C9" s="3"/>
      <c r="D9" s="10"/>
      <c r="E9" s="4"/>
      <c r="F9" s="358"/>
      <c r="G9" s="358"/>
      <c r="H9" s="1"/>
      <c r="I9" s="1"/>
      <c r="J9" s="1"/>
    </row>
    <row r="10" spans="1:14" ht="19.5" customHeight="1">
      <c r="A10" s="1"/>
      <c r="B10" s="97"/>
      <c r="C10" s="3"/>
      <c r="D10" s="10"/>
      <c r="E10" s="4"/>
      <c r="F10" s="358"/>
      <c r="G10" s="358"/>
      <c r="H10" s="1"/>
      <c r="I10" s="1"/>
      <c r="J10" s="1"/>
    </row>
    <row r="11" spans="1:14" ht="19.5" customHeight="1">
      <c r="A11" s="1"/>
      <c r="B11" s="9"/>
      <c r="C11" s="3"/>
      <c r="D11" s="10"/>
      <c r="E11" s="4"/>
      <c r="F11" s="358"/>
      <c r="G11" s="358"/>
      <c r="H11" s="1"/>
      <c r="I11" s="1"/>
      <c r="J11" s="1"/>
    </row>
    <row r="12" spans="1:14" ht="19.5" customHeight="1">
      <c r="A12" s="1"/>
      <c r="B12" s="9"/>
      <c r="C12" s="3"/>
      <c r="D12" s="10"/>
      <c r="E12" s="4"/>
      <c r="F12" s="358"/>
      <c r="G12" s="358"/>
      <c r="H12" s="1"/>
      <c r="I12" s="1"/>
      <c r="J12" s="1"/>
    </row>
    <row r="13" spans="1:14" ht="19.5" customHeight="1">
      <c r="A13" s="1"/>
      <c r="B13" s="9"/>
      <c r="C13" s="3"/>
      <c r="D13" s="10"/>
      <c r="E13" s="4"/>
      <c r="F13" s="358"/>
      <c r="G13" s="358"/>
      <c r="H13" s="1"/>
      <c r="I13" s="1"/>
      <c r="J13" s="1"/>
    </row>
    <row r="14" spans="1:14" ht="19.5" customHeight="1">
      <c r="A14" s="1"/>
      <c r="B14" s="97"/>
      <c r="C14" s="3"/>
      <c r="D14" s="10"/>
      <c r="E14" s="4"/>
      <c r="F14" s="358"/>
      <c r="G14" s="358"/>
      <c r="H14" s="1"/>
      <c r="I14" s="1"/>
      <c r="J14" s="1"/>
    </row>
    <row r="15" spans="1:14" ht="19.5" customHeight="1">
      <c r="A15" s="1"/>
      <c r="B15" s="9"/>
      <c r="C15" s="3"/>
      <c r="D15" s="10"/>
      <c r="E15" s="4"/>
      <c r="F15" s="358"/>
      <c r="G15" s="358"/>
      <c r="H15" s="1"/>
      <c r="I15" s="1"/>
      <c r="J15" s="1"/>
    </row>
    <row r="16" spans="1:14" ht="19.5" customHeight="1">
      <c r="A16" s="1"/>
      <c r="B16" s="9"/>
      <c r="C16" s="3"/>
      <c r="D16" s="10"/>
      <c r="E16" s="4"/>
      <c r="F16" s="358"/>
      <c r="G16" s="358"/>
      <c r="H16" s="1"/>
      <c r="I16" s="1"/>
      <c r="J16" s="1"/>
      <c r="N16" s="544"/>
    </row>
    <row r="17" spans="1:14" ht="18">
      <c r="A17" s="5"/>
      <c r="B17" s="9"/>
      <c r="C17" s="3"/>
      <c r="D17" s="10"/>
      <c r="E17" s="4"/>
      <c r="F17" s="358"/>
      <c r="G17" s="358"/>
      <c r="H17" s="5"/>
      <c r="I17" s="1"/>
      <c r="J17" s="1"/>
      <c r="N17" s="544"/>
    </row>
    <row r="18" spans="1:14" ht="30" customHeight="1">
      <c r="A18" s="5"/>
      <c r="B18" s="9"/>
      <c r="C18" s="11" t="str">
        <f>'Прайс рабочий'!C4</f>
        <v>Прайс на декабрь 2023</v>
      </c>
      <c r="D18" s="10"/>
      <c r="E18" s="4"/>
      <c r="F18" s="358"/>
      <c r="G18" s="388">
        <v>3.7999999999999999E-2</v>
      </c>
      <c r="H18" s="111" t="s">
        <v>764</v>
      </c>
      <c r="I18" s="1"/>
      <c r="J18" s="1"/>
    </row>
    <row r="19" spans="1:14" ht="59.25" customHeight="1">
      <c r="A19" s="12" t="s">
        <v>3</v>
      </c>
      <c r="B19" s="13" t="s">
        <v>4</v>
      </c>
      <c r="C19" s="13" t="s">
        <v>5</v>
      </c>
      <c r="D19" s="15" t="s">
        <v>6</v>
      </c>
      <c r="E19" s="15" t="s">
        <v>12</v>
      </c>
      <c r="F19" s="360" t="s">
        <v>765</v>
      </c>
      <c r="G19" s="127" t="s">
        <v>766</v>
      </c>
      <c r="H19" s="17" t="s">
        <v>17</v>
      </c>
      <c r="I19" s="18"/>
      <c r="J19" s="18"/>
    </row>
    <row r="20" spans="1:14" ht="30" customHeight="1">
      <c r="A20" s="566" t="s">
        <v>805</v>
      </c>
      <c r="B20" s="567"/>
      <c r="C20" s="567"/>
      <c r="D20" s="568"/>
      <c r="E20" s="20"/>
      <c r="F20" s="356"/>
      <c r="G20" s="356"/>
      <c r="H20" s="19"/>
      <c r="I20" s="1"/>
      <c r="J20" s="1"/>
    </row>
    <row r="21" spans="1:14" ht="58.5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49" t="s">
        <v>816</v>
      </c>
      <c r="G21" s="549" t="s">
        <v>816</v>
      </c>
      <c r="H21" s="28"/>
      <c r="I21" s="1"/>
      <c r="J21" s="1"/>
    </row>
    <row r="22" spans="1:14" ht="63" customHeight="1">
      <c r="A22" s="532" t="s">
        <v>807</v>
      </c>
      <c r="B22" s="533" t="s">
        <v>806</v>
      </c>
      <c r="C22" s="520" t="s">
        <v>804</v>
      </c>
      <c r="D22" s="24" t="s">
        <v>21</v>
      </c>
      <c r="E22" s="26">
        <f>'Прайс рабочий'!K7</f>
        <v>25</v>
      </c>
      <c r="F22" s="550">
        <f>'Прайс рабочий'!I10/'Экспорт сум'!G18</f>
        <v>1148684.2105263157</v>
      </c>
      <c r="G22" s="550">
        <f>'Прайс рабочий'!K10/'Экспорт сум'!G18</f>
        <v>1148684.2105263157</v>
      </c>
      <c r="H22" s="28"/>
      <c r="I22" s="1"/>
      <c r="J22" s="1"/>
    </row>
    <row r="23" spans="1:14" ht="18" customHeight="1">
      <c r="A23" s="603" t="s">
        <v>22</v>
      </c>
      <c r="B23" s="765"/>
      <c r="C23" s="765"/>
      <c r="D23" s="766"/>
      <c r="E23" s="19"/>
      <c r="F23" s="356"/>
      <c r="G23" s="356"/>
      <c r="H23" s="19"/>
      <c r="I23" s="31"/>
      <c r="J23" s="31"/>
    </row>
    <row r="24" spans="1:14" ht="18" customHeight="1">
      <c r="A24" s="647" t="s">
        <v>23</v>
      </c>
      <c r="B24" s="765"/>
      <c r="C24" s="765"/>
      <c r="D24" s="766"/>
      <c r="E24" s="30"/>
      <c r="F24" s="361"/>
      <c r="G24" s="361"/>
      <c r="H24" s="86"/>
      <c r="I24" s="31"/>
      <c r="J24" s="31"/>
    </row>
    <row r="25" spans="1:14" ht="18" customHeight="1">
      <c r="A25" s="626" t="s">
        <v>24</v>
      </c>
      <c r="B25" s="768"/>
      <c r="C25" s="32" t="s">
        <v>25</v>
      </c>
      <c r="D25" s="602" t="s">
        <v>26</v>
      </c>
      <c r="E25" s="875">
        <f>'Прайс рабочий'!K13</f>
        <v>94</v>
      </c>
      <c r="F25" s="881">
        <f>('Прайс рабочий'!I13)/'Экспорт сум'!G18</f>
        <v>1815.7894736842106</v>
      </c>
      <c r="G25" s="881">
        <f>'Прайс рабочий'!K13/'Экспорт сум'!G18</f>
        <v>2473.6842105263158</v>
      </c>
      <c r="H25" s="616"/>
      <c r="I25" s="31"/>
      <c r="J25" s="31"/>
    </row>
    <row r="26" spans="1:14" ht="18" customHeight="1">
      <c r="A26" s="769"/>
      <c r="B26" s="770"/>
      <c r="C26" s="32" t="s">
        <v>27</v>
      </c>
      <c r="D26" s="773"/>
      <c r="E26" s="773"/>
      <c r="F26" s="884"/>
      <c r="G26" s="882"/>
      <c r="H26" s="616"/>
      <c r="I26" s="31"/>
      <c r="J26" s="31"/>
    </row>
    <row r="27" spans="1:14" ht="18" customHeight="1">
      <c r="A27" s="771"/>
      <c r="B27" s="772"/>
      <c r="C27" s="32" t="s">
        <v>28</v>
      </c>
      <c r="D27" s="774"/>
      <c r="E27" s="774"/>
      <c r="F27" s="885"/>
      <c r="G27" s="883"/>
      <c r="H27" s="616"/>
      <c r="I27" s="31"/>
      <c r="J27" s="31"/>
    </row>
    <row r="28" spans="1:14" ht="18" customHeight="1">
      <c r="A28" s="778" t="s">
        <v>358</v>
      </c>
      <c r="B28" s="768"/>
      <c r="C28" s="32" t="s">
        <v>30</v>
      </c>
      <c r="D28" s="602" t="s">
        <v>26</v>
      </c>
      <c r="E28" s="875">
        <f>'Прайс рабочий'!K16</f>
        <v>190</v>
      </c>
      <c r="F28" s="881">
        <f>('Прайс рабочий'!I16)/G18</f>
        <v>3394.7368421052633</v>
      </c>
      <c r="G28" s="881">
        <f>'Прайс рабочий'!K16/'Экспорт сум'!G18</f>
        <v>5000</v>
      </c>
      <c r="H28" s="616"/>
      <c r="I28" s="31"/>
      <c r="J28" s="31"/>
    </row>
    <row r="29" spans="1:14" ht="18" customHeight="1">
      <c r="A29" s="769"/>
      <c r="B29" s="770"/>
      <c r="C29" s="32" t="s">
        <v>31</v>
      </c>
      <c r="D29" s="773"/>
      <c r="E29" s="773"/>
      <c r="F29" s="884"/>
      <c r="G29" s="882"/>
      <c r="H29" s="616"/>
      <c r="I29" s="31"/>
      <c r="J29" s="31"/>
    </row>
    <row r="30" spans="1:14" ht="18" customHeight="1">
      <c r="A30" s="771"/>
      <c r="B30" s="772"/>
      <c r="C30" s="32">
        <v>8.5</v>
      </c>
      <c r="D30" s="774"/>
      <c r="E30" s="774"/>
      <c r="F30" s="885"/>
      <c r="G30" s="883"/>
      <c r="H30" s="616"/>
      <c r="I30" s="31"/>
      <c r="J30" s="31"/>
    </row>
    <row r="31" spans="1:14" ht="18" customHeight="1">
      <c r="A31" s="778" t="s">
        <v>359</v>
      </c>
      <c r="B31" s="768"/>
      <c r="C31" s="98" t="s">
        <v>25</v>
      </c>
      <c r="D31" s="602" t="s">
        <v>26</v>
      </c>
      <c r="E31" s="875">
        <f>'Прайс рабочий'!K20</f>
        <v>124</v>
      </c>
      <c r="F31" s="881">
        <f>('Прайс рабочий'!I20)/'Экспорт сум'!$G$18</f>
        <v>2605.2631578947371</v>
      </c>
      <c r="G31" s="881">
        <f>'Прайс рабочий'!K20/'Экспорт сум'!$G$18</f>
        <v>3263.1578947368421</v>
      </c>
      <c r="H31" s="616"/>
      <c r="I31" s="31"/>
      <c r="J31" s="31"/>
    </row>
    <row r="32" spans="1:14" ht="18" customHeight="1">
      <c r="A32" s="769"/>
      <c r="B32" s="770"/>
      <c r="C32" s="99" t="s">
        <v>27</v>
      </c>
      <c r="D32" s="773"/>
      <c r="E32" s="773"/>
      <c r="F32" s="884"/>
      <c r="G32" s="882"/>
      <c r="H32" s="616"/>
      <c r="I32" s="31"/>
      <c r="J32" s="31"/>
    </row>
    <row r="33" spans="1:10" ht="23.25" customHeight="1">
      <c r="A33" s="771"/>
      <c r="B33" s="772"/>
      <c r="C33" s="99" t="s">
        <v>28</v>
      </c>
      <c r="D33" s="774"/>
      <c r="E33" s="774"/>
      <c r="F33" s="885"/>
      <c r="G33" s="883"/>
      <c r="H33" s="616"/>
      <c r="I33" s="31"/>
      <c r="J33" s="31"/>
    </row>
    <row r="34" spans="1:10" ht="22.5" customHeight="1">
      <c r="A34" s="584" t="s">
        <v>774</v>
      </c>
      <c r="B34" s="585"/>
      <c r="C34" s="24" t="s">
        <v>34</v>
      </c>
      <c r="D34" s="590" t="s">
        <v>26</v>
      </c>
      <c r="E34" s="392"/>
      <c r="F34" s="881">
        <f>('Прайс рабочий'!I23)/'Экспорт сум'!$G$18</f>
        <v>6184.21052631579</v>
      </c>
      <c r="G34" s="881">
        <f>'Прайс рабочий'!K23/'Экспорт сум'!$G$18</f>
        <v>7236.8421052631584</v>
      </c>
      <c r="H34" s="616"/>
      <c r="I34" s="31"/>
      <c r="J34" s="31"/>
    </row>
    <row r="35" spans="1:10" ht="24" customHeight="1">
      <c r="A35" s="586"/>
      <c r="B35" s="587"/>
      <c r="C35" s="391" t="s">
        <v>25</v>
      </c>
      <c r="D35" s="591"/>
      <c r="E35" s="392"/>
      <c r="F35" s="884"/>
      <c r="G35" s="884"/>
      <c r="H35" s="616"/>
      <c r="I35" s="31"/>
      <c r="J35" s="31"/>
    </row>
    <row r="36" spans="1:10" ht="27" customHeight="1">
      <c r="A36" s="586"/>
      <c r="B36" s="587"/>
      <c r="C36" s="443" t="s">
        <v>27</v>
      </c>
      <c r="D36" s="591"/>
      <c r="E36" s="392"/>
      <c r="F36" s="884"/>
      <c r="G36" s="884"/>
      <c r="H36" s="616"/>
      <c r="I36" s="31"/>
      <c r="J36" s="31"/>
    </row>
    <row r="37" spans="1:10" ht="27.75" customHeight="1">
      <c r="A37" s="586"/>
      <c r="B37" s="587"/>
      <c r="C37" s="443" t="s">
        <v>28</v>
      </c>
      <c r="D37" s="591"/>
      <c r="E37" s="392"/>
      <c r="F37" s="884"/>
      <c r="G37" s="884"/>
      <c r="H37" s="616"/>
      <c r="I37" s="31"/>
      <c r="J37" s="31"/>
    </row>
    <row r="38" spans="1:10" ht="18" customHeight="1">
      <c r="A38" s="588"/>
      <c r="B38" s="589"/>
      <c r="C38" s="443" t="s">
        <v>773</v>
      </c>
      <c r="D38" s="592"/>
      <c r="E38" s="392"/>
      <c r="F38" s="885"/>
      <c r="G38" s="885"/>
      <c r="H38" s="616"/>
      <c r="I38" s="31"/>
      <c r="J38" s="31"/>
    </row>
    <row r="39" spans="1:10" ht="21.75" customHeight="1">
      <c r="A39" s="584" t="s">
        <v>776</v>
      </c>
      <c r="B39" s="585"/>
      <c r="C39" s="24" t="s">
        <v>34</v>
      </c>
      <c r="D39" s="590" t="s">
        <v>26</v>
      </c>
      <c r="E39" s="392"/>
      <c r="F39" s="881">
        <f>('Прайс рабочий'!I28)/'Экспорт сум'!$G$18</f>
        <v>6657.894736842105</v>
      </c>
      <c r="G39" s="881">
        <f>'Прайс рабочий'!K28/'Экспорт сум'!$G$18</f>
        <v>7763.1578947368425</v>
      </c>
      <c r="H39" s="616"/>
      <c r="I39" s="31"/>
      <c r="J39" s="31"/>
    </row>
    <row r="40" spans="1:10" ht="24" customHeight="1">
      <c r="A40" s="586"/>
      <c r="B40" s="587"/>
      <c r="C40" s="391" t="s">
        <v>25</v>
      </c>
      <c r="D40" s="591"/>
      <c r="E40" s="392"/>
      <c r="F40" s="884"/>
      <c r="G40" s="884"/>
      <c r="H40" s="616"/>
      <c r="I40" s="31"/>
      <c r="J40" s="31"/>
    </row>
    <row r="41" spans="1:10" ht="27" customHeight="1">
      <c r="A41" s="586"/>
      <c r="B41" s="587"/>
      <c r="C41" s="443" t="s">
        <v>27</v>
      </c>
      <c r="D41" s="591"/>
      <c r="E41" s="392"/>
      <c r="F41" s="884"/>
      <c r="G41" s="884"/>
      <c r="H41" s="616"/>
      <c r="I41" s="31"/>
      <c r="J41" s="31"/>
    </row>
    <row r="42" spans="1:10" ht="24.75" customHeight="1">
      <c r="A42" s="586"/>
      <c r="B42" s="587"/>
      <c r="C42" s="443" t="s">
        <v>28</v>
      </c>
      <c r="D42" s="591"/>
      <c r="E42" s="392"/>
      <c r="F42" s="884"/>
      <c r="G42" s="884"/>
      <c r="H42" s="616"/>
      <c r="I42" s="31"/>
      <c r="J42" s="31"/>
    </row>
    <row r="43" spans="1:10" ht="24.75" customHeight="1">
      <c r="A43" s="588"/>
      <c r="B43" s="589"/>
      <c r="C43" s="443" t="s">
        <v>773</v>
      </c>
      <c r="D43" s="592"/>
      <c r="E43" s="392"/>
      <c r="F43" s="885"/>
      <c r="G43" s="885"/>
      <c r="H43" s="616"/>
      <c r="I43" s="31"/>
      <c r="J43" s="31"/>
    </row>
    <row r="44" spans="1:10" ht="21.75" customHeight="1">
      <c r="A44" s="584" t="s">
        <v>775</v>
      </c>
      <c r="B44" s="585"/>
      <c r="C44" s="24" t="s">
        <v>34</v>
      </c>
      <c r="D44" s="596" t="s">
        <v>26</v>
      </c>
      <c r="E44" s="392"/>
      <c r="F44" s="881">
        <f>('Прайс рабочий'!I33)/'Экспорт сум'!$G$18</f>
        <v>9421.0526315789484</v>
      </c>
      <c r="G44" s="881">
        <f>'Прайс рабочий'!K33/'Экспорт сум'!$G$18</f>
        <v>10973.684210526317</v>
      </c>
      <c r="H44" s="616"/>
      <c r="I44" s="31"/>
      <c r="J44" s="31"/>
    </row>
    <row r="45" spans="1:10" ht="21.75" customHeight="1">
      <c r="A45" s="586"/>
      <c r="B45" s="587"/>
      <c r="C45" s="391" t="s">
        <v>25</v>
      </c>
      <c r="D45" s="597"/>
      <c r="E45" s="392"/>
      <c r="F45" s="884"/>
      <c r="G45" s="884"/>
      <c r="H45" s="616"/>
      <c r="I45" s="31"/>
      <c r="J45" s="31"/>
    </row>
    <row r="46" spans="1:10" ht="27" customHeight="1">
      <c r="A46" s="586"/>
      <c r="B46" s="587"/>
      <c r="C46" s="443" t="s">
        <v>27</v>
      </c>
      <c r="D46" s="597"/>
      <c r="E46" s="392"/>
      <c r="F46" s="884"/>
      <c r="G46" s="884"/>
      <c r="H46" s="616"/>
      <c r="I46" s="31"/>
      <c r="J46" s="31"/>
    </row>
    <row r="47" spans="1:10" ht="22.5" customHeight="1">
      <c r="A47" s="586"/>
      <c r="B47" s="587"/>
      <c r="C47" s="443" t="s">
        <v>28</v>
      </c>
      <c r="D47" s="597"/>
      <c r="E47" s="392"/>
      <c r="F47" s="884"/>
      <c r="G47" s="884"/>
      <c r="H47" s="616"/>
      <c r="I47" s="31"/>
      <c r="J47" s="31"/>
    </row>
    <row r="48" spans="1:10" ht="22.5" customHeight="1">
      <c r="A48" s="588"/>
      <c r="B48" s="589"/>
      <c r="C48" s="443" t="s">
        <v>773</v>
      </c>
      <c r="D48" s="598"/>
      <c r="E48" s="392"/>
      <c r="F48" s="885"/>
      <c r="G48" s="885"/>
      <c r="H48" s="616"/>
      <c r="I48" s="31"/>
      <c r="J48" s="31"/>
    </row>
    <row r="49" spans="1:10" ht="19.5" customHeight="1">
      <c r="A49" s="584" t="s">
        <v>778</v>
      </c>
      <c r="B49" s="585"/>
      <c r="C49" s="24" t="s">
        <v>34</v>
      </c>
      <c r="D49" s="596" t="s">
        <v>26</v>
      </c>
      <c r="E49" s="392"/>
      <c r="F49" s="881">
        <f>('Прайс рабочий'!I38)/'Экспорт сум'!$G$18</f>
        <v>8684.21052631579</v>
      </c>
      <c r="G49" s="881">
        <f>'Прайс рабочий'!K38/'Экспорт сум'!$G$18</f>
        <v>10131.578947368422</v>
      </c>
      <c r="H49" s="616"/>
      <c r="I49" s="31"/>
      <c r="J49" s="31"/>
    </row>
    <row r="50" spans="1:10" ht="21.75" customHeight="1">
      <c r="A50" s="586"/>
      <c r="B50" s="587"/>
      <c r="C50" s="391" t="s">
        <v>25</v>
      </c>
      <c r="D50" s="597"/>
      <c r="E50" s="392"/>
      <c r="F50" s="884"/>
      <c r="G50" s="884"/>
      <c r="H50" s="616"/>
      <c r="I50" s="31"/>
      <c r="J50" s="31"/>
    </row>
    <row r="51" spans="1:10" ht="23.25" customHeight="1">
      <c r="A51" s="586"/>
      <c r="B51" s="587"/>
      <c r="C51" s="443" t="s">
        <v>27</v>
      </c>
      <c r="D51" s="597"/>
      <c r="E51" s="392"/>
      <c r="F51" s="884"/>
      <c r="G51" s="884"/>
      <c r="H51" s="616"/>
      <c r="I51" s="31"/>
      <c r="J51" s="31"/>
    </row>
    <row r="52" spans="1:10" ht="27.75" customHeight="1">
      <c r="A52" s="586"/>
      <c r="B52" s="587"/>
      <c r="C52" s="443" t="s">
        <v>28</v>
      </c>
      <c r="D52" s="597"/>
      <c r="E52" s="392"/>
      <c r="F52" s="884"/>
      <c r="G52" s="884"/>
      <c r="H52" s="616"/>
      <c r="I52" s="31"/>
      <c r="J52" s="31"/>
    </row>
    <row r="53" spans="1:10" ht="18" customHeight="1">
      <c r="A53" s="588"/>
      <c r="B53" s="589"/>
      <c r="C53" s="443" t="s">
        <v>773</v>
      </c>
      <c r="D53" s="598"/>
      <c r="E53" s="392"/>
      <c r="F53" s="885"/>
      <c r="G53" s="885"/>
      <c r="H53" s="616"/>
      <c r="I53" s="31"/>
      <c r="J53" s="31"/>
    </row>
    <row r="54" spans="1:10" ht="24.75" customHeight="1">
      <c r="A54" s="647" t="s">
        <v>32</v>
      </c>
      <c r="B54" s="765"/>
      <c r="C54" s="765"/>
      <c r="D54" s="766"/>
      <c r="E54" s="30"/>
      <c r="F54" s="361"/>
      <c r="G54" s="361"/>
      <c r="H54" s="446"/>
      <c r="I54" s="31"/>
      <c r="J54" s="31"/>
    </row>
    <row r="55" spans="1:10" ht="24.75" customHeight="1">
      <c r="A55" s="778" t="s">
        <v>33</v>
      </c>
      <c r="B55" s="768"/>
      <c r="C55" s="32" t="s">
        <v>34</v>
      </c>
      <c r="D55" s="602" t="s">
        <v>26</v>
      </c>
      <c r="E55" s="875">
        <f>'Прайс рабочий'!K44</f>
        <v>89</v>
      </c>
      <c r="F55" s="881">
        <f>('Прайс рабочий'!I44)/'Экспорт сум'!G18</f>
        <v>1815.7894736842106</v>
      </c>
      <c r="G55" s="881">
        <f>'Прайс рабочий'!K44/'Экспорт сум'!G18</f>
        <v>2342.1052631578946</v>
      </c>
      <c r="H55" s="807"/>
      <c r="I55" s="31"/>
      <c r="J55" s="31"/>
    </row>
    <row r="56" spans="1:10" ht="28.5" customHeight="1">
      <c r="A56" s="769"/>
      <c r="B56" s="770"/>
      <c r="C56" s="32" t="s">
        <v>25</v>
      </c>
      <c r="D56" s="773"/>
      <c r="E56" s="773"/>
      <c r="F56" s="884"/>
      <c r="G56" s="882"/>
      <c r="H56" s="807"/>
      <c r="I56" s="31"/>
      <c r="J56" s="31"/>
    </row>
    <row r="57" spans="1:10" ht="34.5" customHeight="1">
      <c r="A57" s="769"/>
      <c r="B57" s="770"/>
      <c r="C57" s="32" t="s">
        <v>27</v>
      </c>
      <c r="D57" s="773"/>
      <c r="E57" s="773"/>
      <c r="F57" s="884"/>
      <c r="G57" s="882"/>
      <c r="H57" s="807"/>
      <c r="I57" s="31"/>
      <c r="J57" s="31"/>
    </row>
    <row r="58" spans="1:10" ht="28.5" customHeight="1">
      <c r="A58" s="771"/>
      <c r="B58" s="772"/>
      <c r="C58" s="32" t="s">
        <v>28</v>
      </c>
      <c r="D58" s="774"/>
      <c r="E58" s="774"/>
      <c r="F58" s="885"/>
      <c r="G58" s="883"/>
      <c r="H58" s="808"/>
      <c r="I58" s="1"/>
      <c r="J58" s="1"/>
    </row>
    <row r="59" spans="1:10" ht="18" customHeight="1">
      <c r="A59" s="603" t="s">
        <v>35</v>
      </c>
      <c r="B59" s="765"/>
      <c r="C59" s="765"/>
      <c r="D59" s="766"/>
      <c r="E59" s="19"/>
      <c r="F59" s="356"/>
      <c r="G59" s="356"/>
      <c r="H59" s="19"/>
      <c r="I59" s="1"/>
      <c r="J59" s="1"/>
    </row>
    <row r="60" spans="1:10" ht="18" customHeight="1">
      <c r="A60" s="647" t="s">
        <v>23</v>
      </c>
      <c r="B60" s="765"/>
      <c r="C60" s="765"/>
      <c r="D60" s="766"/>
      <c r="E60" s="30"/>
      <c r="F60" s="361"/>
      <c r="G60" s="361"/>
      <c r="H60" s="681"/>
      <c r="I60" s="1"/>
      <c r="J60" s="1"/>
    </row>
    <row r="61" spans="1:10" ht="18" customHeight="1">
      <c r="A61" s="779" t="s">
        <v>36</v>
      </c>
      <c r="B61" s="768"/>
      <c r="C61" s="100" t="s">
        <v>37</v>
      </c>
      <c r="D61" s="602" t="s">
        <v>26</v>
      </c>
      <c r="E61" s="875">
        <f>'Прайс рабочий'!K50</f>
        <v>30</v>
      </c>
      <c r="F61" s="881">
        <f>'Прайс рабочий'!I50/'Экспорт сум'!$G$18</f>
        <v>710.52631578947376</v>
      </c>
      <c r="G61" s="881">
        <f>'Прайс рабочий'!K50/'Экспорт сум'!G18</f>
        <v>789.47368421052636</v>
      </c>
      <c r="H61" s="773"/>
      <c r="I61" s="1"/>
      <c r="J61" s="1"/>
    </row>
    <row r="62" spans="1:10" ht="18" customHeight="1">
      <c r="A62" s="769"/>
      <c r="B62" s="770"/>
      <c r="C62" s="100" t="s">
        <v>38</v>
      </c>
      <c r="D62" s="773"/>
      <c r="E62" s="773"/>
      <c r="F62" s="884"/>
      <c r="G62" s="882"/>
      <c r="H62" s="773"/>
      <c r="I62" s="1"/>
      <c r="J62" s="1"/>
    </row>
    <row r="63" spans="1:10" ht="18" customHeight="1">
      <c r="A63" s="771"/>
      <c r="B63" s="772"/>
      <c r="C63" s="100" t="s">
        <v>39</v>
      </c>
      <c r="D63" s="774"/>
      <c r="E63" s="774"/>
      <c r="F63" s="885"/>
      <c r="G63" s="883"/>
      <c r="H63" s="773"/>
      <c r="I63" s="1"/>
      <c r="J63" s="1"/>
    </row>
    <row r="64" spans="1:10" ht="18" customHeight="1">
      <c r="A64" s="780" t="s">
        <v>360</v>
      </c>
      <c r="B64" s="768"/>
      <c r="C64" s="101" t="s">
        <v>25</v>
      </c>
      <c r="D64" s="602" t="s">
        <v>26</v>
      </c>
      <c r="E64" s="875">
        <f>'Прайс рабочий'!K53</f>
        <v>96</v>
      </c>
      <c r="F64" s="881">
        <f>'Прайс рабочий'!I53/'Экспорт сум'!$G$18</f>
        <v>2078.9473684210525</v>
      </c>
      <c r="G64" s="881">
        <f>'Прайс рабочий'!K53/'Экспорт сум'!G18</f>
        <v>2526.3157894736842</v>
      </c>
      <c r="H64" s="773"/>
      <c r="I64" s="1"/>
      <c r="J64" s="1"/>
    </row>
    <row r="65" spans="1:10" ht="18" customHeight="1">
      <c r="A65" s="769"/>
      <c r="B65" s="770"/>
      <c r="C65" s="102" t="s">
        <v>27</v>
      </c>
      <c r="D65" s="773"/>
      <c r="E65" s="773"/>
      <c r="F65" s="884"/>
      <c r="G65" s="882"/>
      <c r="H65" s="773"/>
      <c r="I65" s="1"/>
      <c r="J65" s="1"/>
    </row>
    <row r="66" spans="1:10" ht="18" customHeight="1">
      <c r="A66" s="771"/>
      <c r="B66" s="772"/>
      <c r="C66" s="102" t="s">
        <v>28</v>
      </c>
      <c r="D66" s="774"/>
      <c r="E66" s="774"/>
      <c r="F66" s="885"/>
      <c r="G66" s="883"/>
      <c r="H66" s="773"/>
      <c r="I66" s="1"/>
      <c r="J66" s="1"/>
    </row>
    <row r="67" spans="1:10" ht="18" customHeight="1">
      <c r="A67" s="781" t="s">
        <v>361</v>
      </c>
      <c r="B67" s="770"/>
      <c r="C67" s="102" t="s">
        <v>40</v>
      </c>
      <c r="D67" s="602" t="s">
        <v>26</v>
      </c>
      <c r="E67" s="875">
        <f>'Прайс рабочий'!K56</f>
        <v>71</v>
      </c>
      <c r="F67" s="881">
        <f>'Прайс рабочий'!I56/'Экспорт сум'!G18</f>
        <v>1552.6315789473686</v>
      </c>
      <c r="G67" s="881">
        <f>'Прайс рабочий'!K56/'Экспорт сум'!G18</f>
        <v>1868.421052631579</v>
      </c>
      <c r="H67" s="773"/>
      <c r="I67" s="1"/>
      <c r="J67" s="1"/>
    </row>
    <row r="68" spans="1:10" ht="18" customHeight="1">
      <c r="A68" s="769"/>
      <c r="B68" s="770"/>
      <c r="C68" s="102" t="s">
        <v>37</v>
      </c>
      <c r="D68" s="773"/>
      <c r="E68" s="773"/>
      <c r="F68" s="884"/>
      <c r="G68" s="882"/>
      <c r="H68" s="773"/>
      <c r="I68" s="1"/>
      <c r="J68" s="1"/>
    </row>
    <row r="69" spans="1:10" ht="18" customHeight="1">
      <c r="A69" s="769"/>
      <c r="B69" s="770"/>
      <c r="C69" s="102" t="s">
        <v>38</v>
      </c>
      <c r="D69" s="773"/>
      <c r="E69" s="773"/>
      <c r="F69" s="884"/>
      <c r="G69" s="882"/>
      <c r="H69" s="773"/>
      <c r="I69" s="1"/>
      <c r="J69" s="1"/>
    </row>
    <row r="70" spans="1:10" ht="18" customHeight="1">
      <c r="A70" s="771"/>
      <c r="B70" s="772"/>
      <c r="C70" s="103" t="s">
        <v>39</v>
      </c>
      <c r="D70" s="774"/>
      <c r="E70" s="774"/>
      <c r="F70" s="885"/>
      <c r="G70" s="883"/>
      <c r="H70" s="773"/>
      <c r="I70" s="31"/>
      <c r="J70" s="31"/>
    </row>
    <row r="71" spans="1:10" ht="18" customHeight="1">
      <c r="A71" s="647" t="s">
        <v>32</v>
      </c>
      <c r="B71" s="765"/>
      <c r="C71" s="765"/>
      <c r="D71" s="766"/>
      <c r="E71" s="30"/>
      <c r="F71" s="361"/>
      <c r="G71" s="361"/>
      <c r="H71" s="773"/>
      <c r="I71" s="31"/>
      <c r="J71" s="31"/>
    </row>
    <row r="72" spans="1:10" ht="18" customHeight="1">
      <c r="A72" s="626" t="s">
        <v>41</v>
      </c>
      <c r="B72" s="768"/>
      <c r="C72" s="32" t="s">
        <v>42</v>
      </c>
      <c r="D72" s="602" t="s">
        <v>26</v>
      </c>
      <c r="E72" s="875">
        <f>'Прайс рабочий'!K61</f>
        <v>27</v>
      </c>
      <c r="F72" s="881">
        <f>('Прайс рабочий'!J61)/'Экспорт сум'!G18</f>
        <v>684.21052631578948</v>
      </c>
      <c r="G72" s="881">
        <f>'Прайс рабочий'!K61/'Экспорт сум'!G18</f>
        <v>710.52631578947376</v>
      </c>
      <c r="H72" s="773"/>
      <c r="I72" s="31"/>
      <c r="J72" s="31"/>
    </row>
    <row r="73" spans="1:10" ht="18" customHeight="1">
      <c r="A73" s="769"/>
      <c r="B73" s="770"/>
      <c r="C73" s="32" t="s">
        <v>27</v>
      </c>
      <c r="D73" s="773"/>
      <c r="E73" s="773"/>
      <c r="F73" s="884"/>
      <c r="G73" s="882"/>
      <c r="H73" s="773"/>
      <c r="I73" s="31"/>
      <c r="J73" s="31"/>
    </row>
    <row r="74" spans="1:10" ht="18" customHeight="1">
      <c r="A74" s="771"/>
      <c r="B74" s="772"/>
      <c r="C74" s="32" t="s">
        <v>28</v>
      </c>
      <c r="D74" s="774"/>
      <c r="E74" s="774"/>
      <c r="F74" s="885"/>
      <c r="G74" s="883"/>
      <c r="H74" s="773"/>
      <c r="I74" s="31"/>
      <c r="J74" s="31"/>
    </row>
    <row r="75" spans="1:10" ht="18" customHeight="1">
      <c r="A75" s="764" t="s">
        <v>43</v>
      </c>
      <c r="B75" s="658"/>
      <c r="C75" s="90" t="s">
        <v>37</v>
      </c>
      <c r="D75" s="782" t="s">
        <v>44</v>
      </c>
      <c r="E75" s="875">
        <f>'Прайс рабочий'!K64</f>
        <v>20</v>
      </c>
      <c r="F75" s="881">
        <f>('Прайс рабочий'!I64)/'Экспорт сум'!G18</f>
        <v>526.31578947368428</v>
      </c>
      <c r="G75" s="881">
        <f>'Прайс рабочий'!K64/'Экспорт сум'!G18</f>
        <v>526.31578947368428</v>
      </c>
      <c r="H75" s="773"/>
      <c r="I75" s="31"/>
      <c r="J75" s="31"/>
    </row>
    <row r="76" spans="1:10" ht="18" customHeight="1">
      <c r="A76" s="691"/>
      <c r="B76" s="660"/>
      <c r="C76" s="90" t="s">
        <v>38</v>
      </c>
      <c r="D76" s="783"/>
      <c r="E76" s="773"/>
      <c r="F76" s="884"/>
      <c r="G76" s="882"/>
      <c r="H76" s="773"/>
      <c r="I76" s="31"/>
      <c r="J76" s="31"/>
    </row>
    <row r="77" spans="1:10" ht="18" customHeight="1">
      <c r="A77" s="661"/>
      <c r="B77" s="662"/>
      <c r="C77" s="90" t="s">
        <v>39</v>
      </c>
      <c r="D77" s="595"/>
      <c r="E77" s="774"/>
      <c r="F77" s="885"/>
      <c r="G77" s="883"/>
      <c r="H77" s="773"/>
      <c r="I77" s="31"/>
      <c r="J77" s="31"/>
    </row>
    <row r="78" spans="1:10" ht="18" customHeight="1">
      <c r="A78" s="778" t="s">
        <v>45</v>
      </c>
      <c r="B78" s="768"/>
      <c r="C78" s="32" t="s">
        <v>25</v>
      </c>
      <c r="D78" s="602" t="s">
        <v>26</v>
      </c>
      <c r="E78" s="875">
        <f>'Прайс рабочий'!K67</f>
        <v>50</v>
      </c>
      <c r="F78" s="881">
        <f>('Прайс рабочий'!I67)/'Экспорт сум'!G18</f>
        <v>1052.6315789473686</v>
      </c>
      <c r="G78" s="881">
        <f>'Прайс рабочий'!K67/'Экспорт сум'!G18</f>
        <v>1315.7894736842106</v>
      </c>
      <c r="H78" s="773"/>
      <c r="I78" s="31"/>
      <c r="J78" s="31"/>
    </row>
    <row r="79" spans="1:10" ht="18" customHeight="1">
      <c r="A79" s="769"/>
      <c r="B79" s="770"/>
      <c r="C79" s="32" t="s">
        <v>46</v>
      </c>
      <c r="D79" s="773"/>
      <c r="E79" s="773"/>
      <c r="F79" s="884"/>
      <c r="G79" s="882"/>
      <c r="H79" s="773"/>
      <c r="I79" s="31"/>
      <c r="J79" s="31"/>
    </row>
    <row r="80" spans="1:10" ht="28.5" customHeight="1">
      <c r="A80" s="771"/>
      <c r="B80" s="772"/>
      <c r="C80" s="32" t="s">
        <v>28</v>
      </c>
      <c r="D80" s="774"/>
      <c r="E80" s="774"/>
      <c r="F80" s="885"/>
      <c r="G80" s="883"/>
      <c r="H80" s="774"/>
      <c r="I80" s="1"/>
      <c r="J80" s="1"/>
    </row>
    <row r="81" spans="1:10" s="92" customFormat="1" ht="32.25" customHeight="1">
      <c r="A81" s="603" t="s">
        <v>47</v>
      </c>
      <c r="B81" s="765"/>
      <c r="C81" s="765"/>
      <c r="D81" s="766"/>
      <c r="E81" s="19"/>
      <c r="F81" s="356"/>
      <c r="G81" s="356"/>
      <c r="H81" s="19"/>
      <c r="I81" s="445"/>
      <c r="J81" s="445"/>
    </row>
    <row r="82" spans="1:10" s="92" customFormat="1" ht="33" customHeight="1">
      <c r="A82" s="730" t="s">
        <v>777</v>
      </c>
      <c r="B82" s="440" t="s">
        <v>37</v>
      </c>
      <c r="C82" s="726" t="s">
        <v>51</v>
      </c>
      <c r="D82" s="396" t="s">
        <v>49</v>
      </c>
      <c r="E82" s="444"/>
      <c r="F82" s="881">
        <f>'Прайс рабочий'!I71/'Экспорт сум'!$G$18</f>
        <v>7368.4210526315792</v>
      </c>
      <c r="G82" s="881">
        <f>'Прайс рабочий'!K71/'Экспорт сум'!$G$18</f>
        <v>8421.0526315789484</v>
      </c>
      <c r="H82" s="448"/>
      <c r="I82" s="445"/>
      <c r="J82" s="445"/>
    </row>
    <row r="83" spans="1:10" s="92" customFormat="1" ht="35.25" customHeight="1">
      <c r="A83" s="594"/>
      <c r="B83" s="440" t="s">
        <v>52</v>
      </c>
      <c r="C83" s="594"/>
      <c r="D83" s="396" t="s">
        <v>49</v>
      </c>
      <c r="E83" s="444"/>
      <c r="F83" s="884"/>
      <c r="G83" s="884"/>
      <c r="H83" s="448"/>
      <c r="I83" s="445"/>
      <c r="J83" s="445"/>
    </row>
    <row r="84" spans="1:10" ht="18" customHeight="1">
      <c r="A84" s="595"/>
      <c r="B84" s="440" t="s">
        <v>48</v>
      </c>
      <c r="C84" s="595"/>
      <c r="D84" s="396" t="s">
        <v>49</v>
      </c>
      <c r="E84" s="444"/>
      <c r="F84" s="885"/>
      <c r="G84" s="885"/>
      <c r="H84" s="448"/>
      <c r="I84" s="1"/>
      <c r="J84" s="1"/>
    </row>
    <row r="85" spans="1:10" ht="18" customHeight="1">
      <c r="A85" s="679" t="s">
        <v>50</v>
      </c>
      <c r="B85" s="32" t="s">
        <v>37</v>
      </c>
      <c r="C85" s="784" t="s">
        <v>51</v>
      </c>
      <c r="D85" s="36" t="s">
        <v>49</v>
      </c>
      <c r="E85" s="875">
        <f>'Прайс рабочий'!K74</f>
        <v>192</v>
      </c>
      <c r="F85" s="881">
        <f>'Прайс рабочий'!I74/'Экспорт сум'!G18</f>
        <v>3289.4736842105262</v>
      </c>
      <c r="G85" s="881">
        <f>'Прайс рабочий'!K74/'Экспорт сум'!$G$18</f>
        <v>5052.6315789473683</v>
      </c>
      <c r="H85" s="773"/>
      <c r="I85" s="1"/>
      <c r="J85" s="1"/>
    </row>
    <row r="86" spans="1:10" ht="18" customHeight="1">
      <c r="A86" s="773"/>
      <c r="B86" s="32" t="s">
        <v>52</v>
      </c>
      <c r="C86" s="773"/>
      <c r="D86" s="36" t="s">
        <v>49</v>
      </c>
      <c r="E86" s="773"/>
      <c r="F86" s="884"/>
      <c r="G86" s="882"/>
      <c r="H86" s="773"/>
      <c r="I86" s="1"/>
      <c r="J86" s="1"/>
    </row>
    <row r="87" spans="1:10" ht="36" customHeight="1">
      <c r="A87" s="774"/>
      <c r="B87" s="32" t="s">
        <v>48</v>
      </c>
      <c r="C87" s="774"/>
      <c r="D87" s="36" t="s">
        <v>49</v>
      </c>
      <c r="E87" s="774"/>
      <c r="F87" s="885"/>
      <c r="G87" s="883"/>
      <c r="H87" s="773"/>
      <c r="I87" s="1"/>
      <c r="J87" s="1"/>
    </row>
    <row r="88" spans="1:10" ht="36" customHeight="1">
      <c r="A88" s="23" t="s">
        <v>53</v>
      </c>
      <c r="B88" s="23"/>
      <c r="C88" s="32" t="s">
        <v>54</v>
      </c>
      <c r="D88" s="36" t="s">
        <v>55</v>
      </c>
      <c r="E88" s="26">
        <f>'Прайс рабочий'!K77</f>
        <v>70</v>
      </c>
      <c r="F88" s="363">
        <f>('Прайс рабочий'!I77)/'Экспорт сум'!$G$18</f>
        <v>1447.3684210526317</v>
      </c>
      <c r="G88" s="363">
        <f>'Прайс рабочий'!K77/'Экспорт сум'!$G$18</f>
        <v>1842.1052631578948</v>
      </c>
      <c r="H88" s="773"/>
      <c r="I88" s="1"/>
      <c r="J88" s="1"/>
    </row>
    <row r="89" spans="1:10" ht="29.25" customHeight="1">
      <c r="A89" s="37" t="s">
        <v>57</v>
      </c>
      <c r="B89" s="32" t="s">
        <v>58</v>
      </c>
      <c r="C89" s="32" t="s">
        <v>59</v>
      </c>
      <c r="D89" s="38"/>
      <c r="E89" s="26">
        <v>60</v>
      </c>
      <c r="F89" s="363">
        <f>'Прайс рабочий'!I78/'Экспорт сум'!$G$18</f>
        <v>1578.9473684210527</v>
      </c>
      <c r="G89" s="363">
        <f>'Прайс рабочий'!K78/'Экспорт сум'!$G$18</f>
        <v>1842.1052631578948</v>
      </c>
      <c r="H89" s="773"/>
      <c r="I89" s="1"/>
      <c r="J89" s="1"/>
    </row>
    <row r="90" spans="1:10" ht="29.25" customHeight="1">
      <c r="A90" s="677" t="s">
        <v>60</v>
      </c>
      <c r="B90" s="24" t="s">
        <v>800</v>
      </c>
      <c r="C90" s="784" t="s">
        <v>54</v>
      </c>
      <c r="D90" s="602" t="s">
        <v>61</v>
      </c>
      <c r="E90" s="26" t="str">
        <f>'Прайс рабочий'!K79</f>
        <v xml:space="preserve"> -</v>
      </c>
      <c r="F90" s="363" t="e">
        <f>'Прайс рабочий'!I79/'Экспорт сум'!$G$18</f>
        <v>#VALUE!</v>
      </c>
      <c r="G90" s="363" t="e">
        <f>'Прайс рабочий'!K79/'Экспорт сум'!$G$18</f>
        <v>#VALUE!</v>
      </c>
      <c r="H90" s="773"/>
      <c r="I90" s="1"/>
      <c r="J90" s="1"/>
    </row>
    <row r="91" spans="1:10" ht="25.5" customHeight="1">
      <c r="A91" s="774"/>
      <c r="B91" s="24" t="s">
        <v>801</v>
      </c>
      <c r="C91" s="774"/>
      <c r="D91" s="774"/>
      <c r="E91" s="26">
        <f>'Прайс рабочий'!K80</f>
        <v>40</v>
      </c>
      <c r="F91" s="363">
        <f>'Прайс рабочий'!I80/'Экспорт сум'!$G$18</f>
        <v>1052.6315789473686</v>
      </c>
      <c r="G91" s="363">
        <f>'Прайс рабочий'!K80/'Экспорт сум'!$G$18</f>
        <v>1052.6315789473686</v>
      </c>
      <c r="H91" s="773"/>
      <c r="I91" s="1"/>
      <c r="J91" s="1"/>
    </row>
    <row r="92" spans="1:10" ht="25.5" customHeight="1">
      <c r="A92" s="677" t="s">
        <v>62</v>
      </c>
      <c r="B92" s="24" t="s">
        <v>800</v>
      </c>
      <c r="C92" s="784" t="s">
        <v>54</v>
      </c>
      <c r="D92" s="602" t="s">
        <v>61</v>
      </c>
      <c r="E92" s="26">
        <f>'Прайс рабочий'!K81</f>
        <v>45</v>
      </c>
      <c r="F92" s="363">
        <f>'Прайс рабочий'!I81/'Экспорт сум'!$G$18</f>
        <v>1184.2105263157896</v>
      </c>
      <c r="G92" s="363">
        <f>'Прайс рабочий'!K81/'Экспорт сум'!$G$18</f>
        <v>1184.2105263157896</v>
      </c>
      <c r="H92" s="773"/>
      <c r="I92" s="1"/>
      <c r="J92" s="1"/>
    </row>
    <row r="93" spans="1:10" ht="28.5" customHeight="1">
      <c r="A93" s="774"/>
      <c r="B93" s="24" t="s">
        <v>801</v>
      </c>
      <c r="C93" s="774"/>
      <c r="D93" s="774"/>
      <c r="E93" s="39">
        <f>'Прайс рабочий'!K82</f>
        <v>50</v>
      </c>
      <c r="F93" s="363">
        <f>'Прайс рабочий'!I82/'Экспорт сум'!$G$18</f>
        <v>1315.7894736842106</v>
      </c>
      <c r="G93" s="363">
        <f>'Прайс рабочий'!K82/'Экспорт сум'!$G$18</f>
        <v>1315.7894736842106</v>
      </c>
      <c r="H93" s="773"/>
      <c r="I93" s="1"/>
      <c r="J93" s="1"/>
    </row>
    <row r="94" spans="1:10" ht="18" customHeight="1">
      <c r="A94" s="40" t="s">
        <v>63</v>
      </c>
      <c r="B94" s="40"/>
      <c r="C94" s="40"/>
      <c r="D94" s="40"/>
      <c r="E94" s="19"/>
      <c r="F94" s="356"/>
      <c r="G94" s="356"/>
      <c r="H94" s="19"/>
      <c r="I94" s="41"/>
      <c r="J94" s="41"/>
    </row>
    <row r="95" spans="1:10" ht="40.5" customHeight="1">
      <c r="A95" s="670" t="s">
        <v>64</v>
      </c>
      <c r="B95" s="765"/>
      <c r="C95" s="765"/>
      <c r="D95" s="766"/>
      <c r="E95" s="30"/>
      <c r="F95" s="361"/>
      <c r="G95" s="361"/>
      <c r="H95" s="693"/>
      <c r="I95" s="1"/>
      <c r="J95" s="1"/>
    </row>
    <row r="96" spans="1:10" ht="40.5" customHeight="1">
      <c r="A96" s="785" t="s">
        <v>65</v>
      </c>
      <c r="B96" s="768"/>
      <c r="C96" s="42" t="s">
        <v>66</v>
      </c>
      <c r="D96" s="36" t="s">
        <v>49</v>
      </c>
      <c r="E96" s="25">
        <f>'Прайс рабочий'!K85</f>
        <v>437</v>
      </c>
      <c r="F96" s="363">
        <f>'Прайс рабочий'!I85/'Экспорт сум'!$G$18</f>
        <v>9421.0526315789484</v>
      </c>
      <c r="G96" s="363">
        <f>'Прайс рабочий'!K85/'Экспорт сум'!$G$18</f>
        <v>11500</v>
      </c>
      <c r="H96" s="773"/>
      <c r="I96" s="1"/>
      <c r="J96" s="1"/>
    </row>
    <row r="97" spans="1:10" ht="49.5" customHeight="1">
      <c r="A97" s="771"/>
      <c r="B97" s="772"/>
      <c r="C97" s="42" t="s">
        <v>67</v>
      </c>
      <c r="D97" s="36" t="s">
        <v>49</v>
      </c>
      <c r="E97" s="25">
        <f>'Прайс рабочий'!K86</f>
        <v>448</v>
      </c>
      <c r="F97" s="363">
        <f>'Прайс рабочий'!I86/'Экспорт сум'!$G$18</f>
        <v>9684.21052631579</v>
      </c>
      <c r="G97" s="363">
        <f>'Прайс рабочий'!K86/'Экспорт сум'!$G$18</f>
        <v>11789.473684210527</v>
      </c>
      <c r="H97" s="773"/>
      <c r="I97" s="1"/>
      <c r="J97" s="1"/>
    </row>
    <row r="98" spans="1:10" ht="49.5" customHeight="1">
      <c r="A98" s="785" t="s">
        <v>68</v>
      </c>
      <c r="B98" s="768"/>
      <c r="C98" s="42" t="s">
        <v>66</v>
      </c>
      <c r="D98" s="36" t="s">
        <v>69</v>
      </c>
      <c r="E98" s="25">
        <f>'Прайс рабочий'!K87</f>
        <v>746</v>
      </c>
      <c r="F98" s="363">
        <f>'Прайс рабочий'!I87/'Экспорт сум'!$G$18</f>
        <v>17368.42105263158</v>
      </c>
      <c r="G98" s="363">
        <f>'Прайс рабочий'!K87/'Экспорт сум'!$G$18</f>
        <v>19631.57894736842</v>
      </c>
      <c r="H98" s="773"/>
      <c r="I98" s="1"/>
      <c r="J98" s="1"/>
    </row>
    <row r="99" spans="1:10" ht="40.5" customHeight="1">
      <c r="A99" s="771"/>
      <c r="B99" s="772"/>
      <c r="C99" s="42" t="s">
        <v>67</v>
      </c>
      <c r="D99" s="36" t="s">
        <v>69</v>
      </c>
      <c r="E99" s="25">
        <f>'Прайс рабочий'!K88</f>
        <v>760</v>
      </c>
      <c r="F99" s="363">
        <f>'Прайс рабочий'!I88/'Экспорт сум'!$G$18</f>
        <v>16421.052631578947</v>
      </c>
      <c r="G99" s="363">
        <f>'Прайс рабочий'!K88/'Экспорт сум'!$G$18</f>
        <v>20000</v>
      </c>
      <c r="H99" s="773"/>
      <c r="I99" s="1"/>
      <c r="J99" s="1"/>
    </row>
    <row r="100" spans="1:10" ht="40.5" customHeight="1">
      <c r="A100" s="785" t="s">
        <v>70</v>
      </c>
      <c r="B100" s="768"/>
      <c r="C100" s="42" t="s">
        <v>71</v>
      </c>
      <c r="D100" s="36" t="s">
        <v>72</v>
      </c>
      <c r="E100" s="25">
        <f>'Прайс рабочий'!K89</f>
        <v>574</v>
      </c>
      <c r="F100" s="363">
        <f>'Прайс рабочий'!I89/'Экспорт сум'!$G$18</f>
        <v>12394.736842105263</v>
      </c>
      <c r="G100" s="363">
        <f>'Прайс рабочий'!K89/'Экспорт сум'!$G$18</f>
        <v>15105.263157894737</v>
      </c>
      <c r="H100" s="773"/>
      <c r="I100" s="1"/>
      <c r="J100" s="1"/>
    </row>
    <row r="101" spans="1:10" ht="90" customHeight="1">
      <c r="A101" s="771"/>
      <c r="B101" s="772"/>
      <c r="C101" s="42" t="s">
        <v>67</v>
      </c>
      <c r="D101" s="36" t="s">
        <v>72</v>
      </c>
      <c r="E101" s="25">
        <f>'Прайс рабочий'!K90</f>
        <v>596</v>
      </c>
      <c r="F101" s="363">
        <f>'Прайс рабочий'!I90/'Экспорт сум'!$G$18</f>
        <v>14052.631578947368</v>
      </c>
      <c r="G101" s="363">
        <f>'Прайс рабочий'!K90/'Экспорт сум'!$G$18</f>
        <v>15684.21052631579</v>
      </c>
      <c r="H101" s="773"/>
      <c r="I101" s="1"/>
      <c r="J101" s="1"/>
    </row>
    <row r="102" spans="1:10" ht="30" customHeight="1">
      <c r="A102" s="786" t="s">
        <v>73</v>
      </c>
      <c r="B102" s="766"/>
      <c r="C102" s="42" t="s">
        <v>67</v>
      </c>
      <c r="D102" s="36" t="s">
        <v>69</v>
      </c>
      <c r="E102" s="25">
        <f>'Прайс рабочий'!K91</f>
        <v>574</v>
      </c>
      <c r="F102" s="363">
        <f>'Прайс рабочий'!I91/'Экспорт сум'!$G$18</f>
        <v>12947.368421052632</v>
      </c>
      <c r="G102" s="363">
        <f>'Прайс рабочий'!K91/'Экспорт сум'!$G$18</f>
        <v>15105.263157894737</v>
      </c>
      <c r="H102" s="773"/>
      <c r="I102" s="1"/>
      <c r="J102" s="1"/>
    </row>
    <row r="103" spans="1:10" ht="30" customHeight="1">
      <c r="A103" s="785" t="s">
        <v>74</v>
      </c>
      <c r="B103" s="768"/>
      <c r="C103" s="42" t="s">
        <v>75</v>
      </c>
      <c r="D103" s="36" t="s">
        <v>69</v>
      </c>
      <c r="E103" s="876">
        <f>'Прайс рабочий'!K92</f>
        <v>556</v>
      </c>
      <c r="F103" s="881">
        <f>'Прайс рабочий'!I92/'Экспорт сум'!$G$18</f>
        <v>13421.052631578948</v>
      </c>
      <c r="G103" s="881">
        <f>'Прайс рабочий'!K92/'Экспорт сум'!$G$18</f>
        <v>14631.578947368422</v>
      </c>
      <c r="H103" s="773"/>
      <c r="I103" s="1"/>
      <c r="J103" s="1"/>
    </row>
    <row r="104" spans="1:10" ht="30" customHeight="1">
      <c r="A104" s="769"/>
      <c r="B104" s="770"/>
      <c r="C104" s="42" t="s">
        <v>76</v>
      </c>
      <c r="D104" s="36" t="s">
        <v>69</v>
      </c>
      <c r="E104" s="773"/>
      <c r="F104" s="884"/>
      <c r="G104" s="884"/>
      <c r="H104" s="773"/>
      <c r="I104" s="1"/>
      <c r="J104" s="1"/>
    </row>
    <row r="105" spans="1:10" ht="30" customHeight="1">
      <c r="A105" s="769"/>
      <c r="B105" s="770"/>
      <c r="C105" s="42" t="s">
        <v>77</v>
      </c>
      <c r="D105" s="36" t="s">
        <v>69</v>
      </c>
      <c r="E105" s="774"/>
      <c r="F105" s="885"/>
      <c r="G105" s="885"/>
      <c r="H105" s="773"/>
      <c r="I105" s="1"/>
      <c r="J105" s="1"/>
    </row>
    <row r="106" spans="1:10" ht="30" customHeight="1">
      <c r="A106" s="769"/>
      <c r="B106" s="770"/>
      <c r="C106" s="42" t="s">
        <v>78</v>
      </c>
      <c r="D106" s="36" t="s">
        <v>69</v>
      </c>
      <c r="E106" s="876">
        <f>'Прайс рабочий'!K95</f>
        <v>560</v>
      </c>
      <c r="F106" s="881">
        <f>'Прайс рабочий'!I95/'Экспорт сум'!$G$18</f>
        <v>13947.368421052632</v>
      </c>
      <c r="G106" s="881">
        <f>'Прайс рабочий'!K95/'Экспорт сум'!$G$18</f>
        <v>14736.842105263158</v>
      </c>
      <c r="H106" s="773"/>
      <c r="I106" s="1"/>
      <c r="J106" s="1"/>
    </row>
    <row r="107" spans="1:10" ht="30" customHeight="1">
      <c r="A107" s="769"/>
      <c r="B107" s="770"/>
      <c r="C107" s="42" t="s">
        <v>79</v>
      </c>
      <c r="D107" s="36" t="s">
        <v>69</v>
      </c>
      <c r="E107" s="773"/>
      <c r="F107" s="884"/>
      <c r="G107" s="884"/>
      <c r="H107" s="773"/>
      <c r="I107" s="1"/>
      <c r="J107" s="1"/>
    </row>
    <row r="108" spans="1:10" ht="19.5" customHeight="1">
      <c r="A108" s="771"/>
      <c r="B108" s="772"/>
      <c r="C108" s="42" t="s">
        <v>80</v>
      </c>
      <c r="D108" s="36" t="s">
        <v>69</v>
      </c>
      <c r="E108" s="774"/>
      <c r="F108" s="885"/>
      <c r="G108" s="885"/>
      <c r="H108" s="773"/>
      <c r="I108" s="1"/>
      <c r="J108" s="1"/>
    </row>
    <row r="109" spans="1:10" ht="19.5" customHeight="1">
      <c r="A109" s="785" t="s">
        <v>81</v>
      </c>
      <c r="B109" s="768"/>
      <c r="C109" s="42" t="s">
        <v>75</v>
      </c>
      <c r="D109" s="36" t="s">
        <v>69</v>
      </c>
      <c r="E109" s="876">
        <f>'Прайс рабочий'!K98</f>
        <v>350</v>
      </c>
      <c r="F109" s="881">
        <f>'Прайс рабочий'!I98/'Экспорт сум'!$G$18</f>
        <v>7894.7368421052633</v>
      </c>
      <c r="G109" s="881">
        <f>'Прайс рабочий'!K98/'Экспорт сум'!$G$18</f>
        <v>9210.5263157894733</v>
      </c>
      <c r="H109" s="773"/>
      <c r="I109" s="1"/>
      <c r="J109" s="1"/>
    </row>
    <row r="110" spans="1:10" ht="19.5" customHeight="1">
      <c r="A110" s="769"/>
      <c r="B110" s="770"/>
      <c r="C110" s="42" t="s">
        <v>76</v>
      </c>
      <c r="D110" s="36" t="s">
        <v>69</v>
      </c>
      <c r="E110" s="773"/>
      <c r="F110" s="884"/>
      <c r="G110" s="884"/>
      <c r="H110" s="773"/>
      <c r="I110" s="1"/>
      <c r="J110" s="1"/>
    </row>
    <row r="111" spans="1:10" ht="19.5" customHeight="1">
      <c r="A111" s="769"/>
      <c r="B111" s="770"/>
      <c r="C111" s="42" t="s">
        <v>77</v>
      </c>
      <c r="D111" s="36" t="s">
        <v>69</v>
      </c>
      <c r="E111" s="774"/>
      <c r="F111" s="885"/>
      <c r="G111" s="885"/>
      <c r="H111" s="773"/>
      <c r="I111" s="1"/>
      <c r="J111" s="1"/>
    </row>
    <row r="112" spans="1:10" ht="19.5" customHeight="1">
      <c r="A112" s="769"/>
      <c r="B112" s="770"/>
      <c r="C112" s="42" t="s">
        <v>78</v>
      </c>
      <c r="D112" s="36" t="s">
        <v>69</v>
      </c>
      <c r="E112" s="876">
        <f>'Прайс рабочий'!K101</f>
        <v>380</v>
      </c>
      <c r="F112" s="881">
        <f>'Прайс рабочий'!I101/'Экспорт сум'!$G$18</f>
        <v>8394.7368421052633</v>
      </c>
      <c r="G112" s="881">
        <f>'Прайс рабочий'!K101/'Экспорт сум'!$G$18</f>
        <v>10000</v>
      </c>
      <c r="H112" s="773"/>
      <c r="I112" s="1"/>
      <c r="J112" s="1"/>
    </row>
    <row r="113" spans="1:10" ht="19.5" customHeight="1">
      <c r="A113" s="769"/>
      <c r="B113" s="770"/>
      <c r="C113" s="42" t="s">
        <v>79</v>
      </c>
      <c r="D113" s="36" t="s">
        <v>69</v>
      </c>
      <c r="E113" s="773"/>
      <c r="F113" s="884"/>
      <c r="G113" s="884"/>
      <c r="H113" s="773"/>
      <c r="I113" s="1"/>
      <c r="J113" s="1"/>
    </row>
    <row r="114" spans="1:10" ht="19.5" customHeight="1">
      <c r="A114" s="771"/>
      <c r="B114" s="772"/>
      <c r="C114" s="42" t="s">
        <v>80</v>
      </c>
      <c r="D114" s="36" t="s">
        <v>69</v>
      </c>
      <c r="E114" s="774"/>
      <c r="F114" s="885"/>
      <c r="G114" s="885"/>
      <c r="H114" s="773"/>
      <c r="I114" s="1"/>
      <c r="J114" s="1"/>
    </row>
    <row r="115" spans="1:10" ht="19.5" customHeight="1">
      <c r="A115" s="785" t="s">
        <v>82</v>
      </c>
      <c r="B115" s="768"/>
      <c r="C115" s="42" t="s">
        <v>75</v>
      </c>
      <c r="D115" s="36" t="s">
        <v>69</v>
      </c>
      <c r="E115" s="876">
        <f>'Прайс рабочий'!K104</f>
        <v>374</v>
      </c>
      <c r="F115" s="881">
        <f>'Прайс рабочий'!I104/'Экспорт сум'!$G$18</f>
        <v>9210.5263157894733</v>
      </c>
      <c r="G115" s="881">
        <f>'Прайс рабочий'!K104/'Экспорт сум'!$G$18</f>
        <v>9842.105263157895</v>
      </c>
      <c r="H115" s="773"/>
      <c r="I115" s="1"/>
      <c r="J115" s="1"/>
    </row>
    <row r="116" spans="1:10" ht="19.5" customHeight="1">
      <c r="A116" s="769"/>
      <c r="B116" s="770"/>
      <c r="C116" s="42" t="s">
        <v>76</v>
      </c>
      <c r="D116" s="36" t="s">
        <v>69</v>
      </c>
      <c r="E116" s="773"/>
      <c r="F116" s="884"/>
      <c r="G116" s="884"/>
      <c r="H116" s="773"/>
      <c r="I116" s="1"/>
      <c r="J116" s="1"/>
    </row>
    <row r="117" spans="1:10" ht="19.5" customHeight="1">
      <c r="A117" s="769"/>
      <c r="B117" s="770"/>
      <c r="C117" s="42" t="s">
        <v>77</v>
      </c>
      <c r="D117" s="36" t="s">
        <v>69</v>
      </c>
      <c r="E117" s="774"/>
      <c r="F117" s="885"/>
      <c r="G117" s="885"/>
      <c r="H117" s="773"/>
      <c r="I117" s="1"/>
      <c r="J117" s="1"/>
    </row>
    <row r="118" spans="1:10" ht="19.5" customHeight="1">
      <c r="A118" s="769"/>
      <c r="B118" s="770"/>
      <c r="C118" s="42" t="s">
        <v>78</v>
      </c>
      <c r="D118" s="36" t="s">
        <v>69</v>
      </c>
      <c r="E118" s="876">
        <f>'Прайс рабочий'!K107</f>
        <v>382</v>
      </c>
      <c r="F118" s="881">
        <f>'Прайс рабочий'!I107/'Экспорт сум'!$G$18</f>
        <v>9473.6842105263167</v>
      </c>
      <c r="G118" s="881">
        <f>'Прайс рабочий'!K107/'Экспорт сум'!$G$18</f>
        <v>10052.631578947368</v>
      </c>
      <c r="H118" s="773"/>
      <c r="I118" s="1"/>
      <c r="J118" s="1"/>
    </row>
    <row r="119" spans="1:10" ht="19.5" customHeight="1">
      <c r="A119" s="769"/>
      <c r="B119" s="770"/>
      <c r="C119" s="42" t="s">
        <v>79</v>
      </c>
      <c r="D119" s="36" t="s">
        <v>69</v>
      </c>
      <c r="E119" s="773"/>
      <c r="F119" s="884"/>
      <c r="G119" s="884"/>
      <c r="H119" s="773"/>
      <c r="I119" s="1"/>
      <c r="J119" s="1"/>
    </row>
    <row r="120" spans="1:10" ht="19.5" customHeight="1">
      <c r="A120" s="771"/>
      <c r="B120" s="772"/>
      <c r="C120" s="42" t="s">
        <v>80</v>
      </c>
      <c r="D120" s="36" t="s">
        <v>69</v>
      </c>
      <c r="E120" s="774"/>
      <c r="F120" s="885"/>
      <c r="G120" s="885"/>
      <c r="H120" s="773"/>
      <c r="I120" s="1"/>
      <c r="J120" s="1"/>
    </row>
    <row r="121" spans="1:10" ht="19.5" customHeight="1">
      <c r="A121" s="785" t="s">
        <v>83</v>
      </c>
      <c r="B121" s="768"/>
      <c r="C121" s="42" t="s">
        <v>75</v>
      </c>
      <c r="D121" s="36" t="s">
        <v>69</v>
      </c>
      <c r="E121" s="876">
        <f>'Прайс рабочий'!K110</f>
        <v>434</v>
      </c>
      <c r="F121" s="881">
        <f>'Прайс рабочий'!I110/'Экспорт сум'!$G$18</f>
        <v>9210.5263157894733</v>
      </c>
      <c r="G121" s="881">
        <f>'Прайс рабочий'!K110/'Экспорт сум'!$G$18</f>
        <v>11421.052631578948</v>
      </c>
      <c r="H121" s="773"/>
      <c r="I121" s="1"/>
      <c r="J121" s="1"/>
    </row>
    <row r="122" spans="1:10" ht="19.5" customHeight="1">
      <c r="A122" s="769"/>
      <c r="B122" s="770"/>
      <c r="C122" s="42" t="s">
        <v>76</v>
      </c>
      <c r="D122" s="36" t="s">
        <v>69</v>
      </c>
      <c r="E122" s="773"/>
      <c r="F122" s="884"/>
      <c r="G122" s="884"/>
      <c r="H122" s="773"/>
      <c r="I122" s="1"/>
      <c r="J122" s="1"/>
    </row>
    <row r="123" spans="1:10" ht="19.5" customHeight="1">
      <c r="A123" s="769"/>
      <c r="B123" s="770"/>
      <c r="C123" s="42" t="s">
        <v>77</v>
      </c>
      <c r="D123" s="36" t="s">
        <v>84</v>
      </c>
      <c r="E123" s="774"/>
      <c r="F123" s="885"/>
      <c r="G123" s="885"/>
      <c r="H123" s="773"/>
      <c r="I123" s="1"/>
      <c r="J123" s="1"/>
    </row>
    <row r="124" spans="1:10" ht="19.5" customHeight="1">
      <c r="A124" s="769"/>
      <c r="B124" s="770"/>
      <c r="C124" s="42" t="s">
        <v>78</v>
      </c>
      <c r="D124" s="36" t="s">
        <v>69</v>
      </c>
      <c r="E124" s="876">
        <f>'Прайс рабочий'!K113</f>
        <v>445</v>
      </c>
      <c r="F124" s="881">
        <f>'Прайс рабочий'!I113/'Экспорт сум'!$G$18</f>
        <v>9473.6842105263167</v>
      </c>
      <c r="G124" s="881">
        <f>'Прайс рабочий'!K113/'Экспорт сум'!$G$18</f>
        <v>11710.526315789473</v>
      </c>
      <c r="H124" s="773"/>
      <c r="I124" s="1"/>
      <c r="J124" s="1"/>
    </row>
    <row r="125" spans="1:10" ht="19.5" customHeight="1">
      <c r="A125" s="769"/>
      <c r="B125" s="770"/>
      <c r="C125" s="42" t="s">
        <v>79</v>
      </c>
      <c r="D125" s="36" t="s">
        <v>69</v>
      </c>
      <c r="E125" s="773"/>
      <c r="F125" s="884"/>
      <c r="G125" s="884"/>
      <c r="H125" s="773"/>
      <c r="I125" s="1"/>
      <c r="J125" s="1"/>
    </row>
    <row r="126" spans="1:10" ht="83.25" customHeight="1">
      <c r="A126" s="771"/>
      <c r="B126" s="772"/>
      <c r="C126" s="42" t="s">
        <v>80</v>
      </c>
      <c r="D126" s="36" t="s">
        <v>84</v>
      </c>
      <c r="E126" s="774"/>
      <c r="F126" s="885"/>
      <c r="G126" s="885"/>
      <c r="H126" s="773"/>
      <c r="I126" s="1"/>
      <c r="J126" s="1"/>
    </row>
    <row r="127" spans="1:10" ht="87.75" customHeight="1">
      <c r="A127" s="785" t="s">
        <v>85</v>
      </c>
      <c r="B127" s="768"/>
      <c r="C127" s="42" t="s">
        <v>71</v>
      </c>
      <c r="D127" s="36" t="s">
        <v>86</v>
      </c>
      <c r="E127" s="25">
        <f>'Прайс рабочий'!K116</f>
        <v>780</v>
      </c>
      <c r="F127" s="363">
        <f>'Прайс рабочий'!I116/'Экспорт сум'!$G$18</f>
        <v>18815.78947368421</v>
      </c>
      <c r="G127" s="362">
        <f>'Прайс рабочий'!K116/'Экспорт сум'!$G$18</f>
        <v>20526.315789473683</v>
      </c>
      <c r="H127" s="773"/>
      <c r="I127" s="1"/>
      <c r="J127" s="1"/>
    </row>
    <row r="128" spans="1:10" ht="75.75" customHeight="1">
      <c r="A128" s="771"/>
      <c r="B128" s="772"/>
      <c r="C128" s="42" t="s">
        <v>67</v>
      </c>
      <c r="D128" s="36" t="s">
        <v>86</v>
      </c>
      <c r="E128" s="25">
        <f>'Прайс рабочий'!K117</f>
        <v>891</v>
      </c>
      <c r="F128" s="363">
        <f>'Прайс рабочий'!I117/'Экспорт сум'!$G$18</f>
        <v>20026.315789473683</v>
      </c>
      <c r="G128" s="362">
        <f>'Прайс рабочий'!K117/'Экспорт сум'!$G$18</f>
        <v>23447.368421052633</v>
      </c>
      <c r="H128" s="773"/>
      <c r="I128" s="1"/>
      <c r="J128" s="1"/>
    </row>
    <row r="129" spans="1:10" ht="80.25" customHeight="1">
      <c r="A129" s="785" t="s">
        <v>87</v>
      </c>
      <c r="B129" s="768"/>
      <c r="C129" s="42" t="s">
        <v>71</v>
      </c>
      <c r="D129" s="36" t="s">
        <v>86</v>
      </c>
      <c r="E129" s="25">
        <f>'Прайс рабочий'!K118</f>
        <v>708</v>
      </c>
      <c r="F129" s="363">
        <f>'Прайс рабочий'!I118/'Экспорт сум'!$G$18</f>
        <v>15789.473684210527</v>
      </c>
      <c r="G129" s="362">
        <f>'Прайс рабочий'!K118/'Экспорт сум'!$G$18</f>
        <v>18631.57894736842</v>
      </c>
      <c r="H129" s="773"/>
      <c r="I129" s="1"/>
      <c r="J129" s="1"/>
    </row>
    <row r="130" spans="1:10" ht="75" customHeight="1">
      <c r="A130" s="771"/>
      <c r="B130" s="772"/>
      <c r="C130" s="42" t="s">
        <v>67</v>
      </c>
      <c r="D130" s="36" t="s">
        <v>86</v>
      </c>
      <c r="E130" s="25">
        <f>'Прайс рабочий'!K119</f>
        <v>854</v>
      </c>
      <c r="F130" s="363">
        <f>'Прайс рабочий'!I119/'Экспорт сум'!$G$18</f>
        <v>19473.684210526317</v>
      </c>
      <c r="G130" s="362">
        <f>'Прайс рабочий'!K119/'Экспорт сум'!$G$18</f>
        <v>22473.684210526317</v>
      </c>
      <c r="H130" s="773"/>
      <c r="I130" s="1"/>
      <c r="J130" s="1"/>
    </row>
    <row r="131" spans="1:10" ht="70.5" customHeight="1">
      <c r="A131" s="785" t="s">
        <v>88</v>
      </c>
      <c r="B131" s="768"/>
      <c r="C131" s="42" t="s">
        <v>71</v>
      </c>
      <c r="D131" s="36" t="s">
        <v>86</v>
      </c>
      <c r="E131" s="25">
        <f>'Прайс рабочий'!K120</f>
        <v>840</v>
      </c>
      <c r="F131" s="363">
        <f>'Прайс рабочий'!I120/'Экспорт сум'!$G$18</f>
        <v>18157.894736842107</v>
      </c>
      <c r="G131" s="362">
        <f>'Прайс рабочий'!K120/'Экспорт сум'!$G$18</f>
        <v>22105.263157894737</v>
      </c>
      <c r="H131" s="773"/>
      <c r="I131" s="1"/>
      <c r="J131" s="1"/>
    </row>
    <row r="132" spans="1:10" ht="66.75" customHeight="1">
      <c r="A132" s="771"/>
      <c r="B132" s="772"/>
      <c r="C132" s="42" t="s">
        <v>67</v>
      </c>
      <c r="D132" s="36" t="s">
        <v>86</v>
      </c>
      <c r="E132" s="25">
        <f>'Прайс рабочий'!K121</f>
        <v>894</v>
      </c>
      <c r="F132" s="363">
        <f>'Прайс рабочий'!I121/'Экспорт сум'!$G$18</f>
        <v>21868.42105263158</v>
      </c>
      <c r="G132" s="362">
        <f>'Прайс рабочий'!K121/'Экспорт сум'!$G$18</f>
        <v>23526.315789473683</v>
      </c>
      <c r="H132" s="773"/>
      <c r="I132" s="1"/>
      <c r="J132" s="1"/>
    </row>
    <row r="133" spans="1:10" ht="66.75" customHeight="1">
      <c r="A133" s="785" t="s">
        <v>89</v>
      </c>
      <c r="B133" s="768"/>
      <c r="C133" s="42" t="s">
        <v>71</v>
      </c>
      <c r="D133" s="36" t="s">
        <v>86</v>
      </c>
      <c r="E133" s="25">
        <f>'Прайс рабочий'!K122</f>
        <v>617</v>
      </c>
      <c r="F133" s="363">
        <f>'Прайс рабочий'!I122/'Экспорт сум'!$G$18</f>
        <v>15052.631578947368</v>
      </c>
      <c r="G133" s="362">
        <f>'Прайс рабочий'!K122/'Экспорт сум'!$G$18</f>
        <v>16236.842105263158</v>
      </c>
      <c r="H133" s="773"/>
      <c r="I133" s="1"/>
      <c r="J133" s="1"/>
    </row>
    <row r="134" spans="1:10" ht="60" customHeight="1">
      <c r="A134" s="771"/>
      <c r="B134" s="772"/>
      <c r="C134" s="42" t="s">
        <v>67</v>
      </c>
      <c r="D134" s="36" t="s">
        <v>86</v>
      </c>
      <c r="E134" s="25">
        <f>'Прайс рабочий'!K123</f>
        <v>671</v>
      </c>
      <c r="F134" s="363">
        <f>'Прайс рабочий'!I123/'Экспорт сум'!$G$18</f>
        <v>16394.736842105263</v>
      </c>
      <c r="G134" s="362">
        <f>'Прайс рабочий'!K123/'Экспорт сум'!$G$18</f>
        <v>17657.894736842107</v>
      </c>
      <c r="H134" s="773"/>
      <c r="I134" s="1"/>
      <c r="J134" s="1"/>
    </row>
    <row r="135" spans="1:10" ht="60" customHeight="1">
      <c r="A135" s="785" t="s">
        <v>90</v>
      </c>
      <c r="B135" s="768"/>
      <c r="C135" s="42" t="s">
        <v>71</v>
      </c>
      <c r="D135" s="36" t="s">
        <v>86</v>
      </c>
      <c r="E135" s="25">
        <f>'Прайс рабочий'!K124</f>
        <v>550</v>
      </c>
      <c r="F135" s="363">
        <f>'Прайс рабочий'!I124/'Экспорт сум'!$G$18</f>
        <v>13657.894736842105</v>
      </c>
      <c r="G135" s="362">
        <f>'Прайс рабочий'!K124/'Экспорт сум'!$G$18</f>
        <v>14473.684210526317</v>
      </c>
      <c r="H135" s="773"/>
      <c r="I135" s="1"/>
      <c r="J135" s="1"/>
    </row>
    <row r="136" spans="1:10" ht="48" customHeight="1">
      <c r="A136" s="771"/>
      <c r="B136" s="772"/>
      <c r="C136" s="42" t="s">
        <v>67</v>
      </c>
      <c r="D136" s="36" t="s">
        <v>86</v>
      </c>
      <c r="E136" s="25">
        <f>'Прайс рабочий'!K125</f>
        <v>614</v>
      </c>
      <c r="F136" s="363">
        <f>'Прайс рабочий'!I125/'Экспорт сум'!$G$18</f>
        <v>15000</v>
      </c>
      <c r="G136" s="362">
        <f>'Прайс рабочий'!K125/'Экспорт сум'!$G$18</f>
        <v>16157.894736842105</v>
      </c>
      <c r="H136" s="773"/>
      <c r="I136" s="1"/>
      <c r="J136" s="1"/>
    </row>
    <row r="137" spans="1:10" ht="48" customHeight="1">
      <c r="A137" s="787" t="s">
        <v>91</v>
      </c>
      <c r="B137" s="768"/>
      <c r="C137" s="42" t="s">
        <v>67</v>
      </c>
      <c r="D137" s="36" t="s">
        <v>92</v>
      </c>
      <c r="E137" s="25">
        <f>'Прайс рабочий'!K126</f>
        <v>3839</v>
      </c>
      <c r="F137" s="363">
        <f>'Прайс рабочий'!I126/'Экспорт сум'!$G$18</f>
        <v>82973.68421052632</v>
      </c>
      <c r="G137" s="362">
        <f>'Прайс рабочий'!K126/'Экспорт сум'!$G$18</f>
        <v>101026.31578947368</v>
      </c>
      <c r="H137" s="773"/>
      <c r="I137" s="1"/>
      <c r="J137" s="1"/>
    </row>
    <row r="138" spans="1:10" ht="48" customHeight="1">
      <c r="A138" s="769"/>
      <c r="B138" s="770"/>
      <c r="C138" s="42" t="s">
        <v>93</v>
      </c>
      <c r="D138" s="36" t="s">
        <v>92</v>
      </c>
      <c r="E138" s="25">
        <f>'Прайс рабочий'!K127</f>
        <v>3994</v>
      </c>
      <c r="F138" s="363">
        <f>'Прайс рабочий'!I127/'Экспорт сум'!$G$18</f>
        <v>93394.736842105267</v>
      </c>
      <c r="G138" s="362">
        <f>'Прайс рабочий'!K127/'Экспорт сум'!$G$18</f>
        <v>105105.26315789473</v>
      </c>
      <c r="H138" s="773"/>
      <c r="I138" s="1"/>
      <c r="J138" s="1"/>
    </row>
    <row r="139" spans="1:10" ht="90.75" customHeight="1">
      <c r="A139" s="771"/>
      <c r="B139" s="772"/>
      <c r="C139" s="42" t="s">
        <v>94</v>
      </c>
      <c r="D139" s="36" t="s">
        <v>92</v>
      </c>
      <c r="E139" s="25">
        <f>'Прайс рабочий'!K128</f>
        <v>9114</v>
      </c>
      <c r="F139" s="363">
        <f>'Прайс рабочий'!I128/'Экспорт сум'!$G$18</f>
        <v>163210.52631578947</v>
      </c>
      <c r="G139" s="362">
        <f>'Прайс рабочий'!K128/'Экспорт сум'!$G$18</f>
        <v>239842.10526315789</v>
      </c>
      <c r="H139" s="773"/>
      <c r="I139" s="1"/>
      <c r="J139" s="1"/>
    </row>
    <row r="140" spans="1:10" ht="90.75" customHeight="1">
      <c r="A140" s="787" t="s">
        <v>95</v>
      </c>
      <c r="B140" s="768"/>
      <c r="C140" s="42" t="s">
        <v>67</v>
      </c>
      <c r="D140" s="36" t="s">
        <v>92</v>
      </c>
      <c r="E140" s="25">
        <f>'Прайс рабочий'!K129</f>
        <v>1421</v>
      </c>
      <c r="F140" s="363">
        <f>'Прайс рабочий'!I129/'Экспорт сум'!$G$18</f>
        <v>34710.526315789473</v>
      </c>
      <c r="G140" s="362">
        <f>'Прайс рабочий'!K129/'Экспорт сум'!$G$18</f>
        <v>37394.736842105267</v>
      </c>
      <c r="H140" s="773"/>
      <c r="I140" s="1"/>
      <c r="J140" s="1"/>
    </row>
    <row r="141" spans="1:10" ht="65.25" customHeight="1">
      <c r="A141" s="771"/>
      <c r="B141" s="772"/>
      <c r="C141" s="42" t="s">
        <v>93</v>
      </c>
      <c r="D141" s="36" t="s">
        <v>92</v>
      </c>
      <c r="E141" s="25">
        <f>'Прайс рабочий'!K130</f>
        <v>1433</v>
      </c>
      <c r="F141" s="363">
        <f>'Прайс рабочий'!I130/'Экспорт сум'!$G$18</f>
        <v>35000</v>
      </c>
      <c r="G141" s="362">
        <f>'Прайс рабочий'!K130/'Экспорт сум'!$G$18</f>
        <v>37710.526315789473</v>
      </c>
      <c r="H141" s="773"/>
      <c r="I141" s="1"/>
      <c r="J141" s="1"/>
    </row>
    <row r="142" spans="1:10" ht="65.25" customHeight="1">
      <c r="A142" s="790" t="s">
        <v>96</v>
      </c>
      <c r="B142" s="768"/>
      <c r="C142" s="42" t="s">
        <v>67</v>
      </c>
      <c r="D142" s="36" t="s">
        <v>97</v>
      </c>
      <c r="E142" s="25">
        <f>'Прайс рабочий'!K131</f>
        <v>2162</v>
      </c>
      <c r="F142" s="363">
        <f>'Прайс рабочий'!I131/'Экспорт сум'!$G$18</f>
        <v>52815.789473684214</v>
      </c>
      <c r="G142" s="362">
        <f>'Прайс рабочий'!K131/'Экспорт сум'!$G$18</f>
        <v>56894.736842105267</v>
      </c>
      <c r="H142" s="773"/>
      <c r="I142" s="1"/>
      <c r="J142" s="1"/>
    </row>
    <row r="143" spans="1:10" ht="65.25" customHeight="1">
      <c r="A143" s="769"/>
      <c r="B143" s="770"/>
      <c r="C143" s="42" t="s">
        <v>93</v>
      </c>
      <c r="D143" s="36" t="s">
        <v>97</v>
      </c>
      <c r="E143" s="25">
        <f>'Прайс рабочий'!K132</f>
        <v>2198</v>
      </c>
      <c r="F143" s="363">
        <f>'Прайс рабочий'!I132/'Экспорт сум'!$G$18</f>
        <v>53710.526315789473</v>
      </c>
      <c r="G143" s="362">
        <f>'Прайс рабочий'!K132/'Экспорт сум'!$G$18</f>
        <v>57842.105263157893</v>
      </c>
      <c r="H143" s="773"/>
      <c r="I143" s="1"/>
      <c r="J143" s="1"/>
    </row>
    <row r="144" spans="1:10" ht="28.5" customHeight="1">
      <c r="A144" s="771"/>
      <c r="B144" s="772"/>
      <c r="C144" s="42" t="s">
        <v>94</v>
      </c>
      <c r="D144" s="36" t="s">
        <v>98</v>
      </c>
      <c r="E144" s="25">
        <f>'Прайс рабочий'!K133</f>
        <v>5255</v>
      </c>
      <c r="F144" s="363">
        <f>'Прайс рабочий'!I133/'Экспорт сум'!$G$18</f>
        <v>126315.78947368421</v>
      </c>
      <c r="G144" s="362">
        <f>'Прайс рабочий'!K133/'Экспорт сум'!$G$18</f>
        <v>138289.47368421053</v>
      </c>
      <c r="H144" s="774"/>
      <c r="I144" s="1"/>
      <c r="J144" s="1"/>
    </row>
    <row r="145" spans="1:10" ht="18" customHeight="1">
      <c r="A145" s="603" t="s">
        <v>99</v>
      </c>
      <c r="B145" s="765"/>
      <c r="C145" s="765"/>
      <c r="D145" s="766"/>
      <c r="E145" s="43"/>
      <c r="F145" s="356"/>
      <c r="G145" s="356"/>
      <c r="H145" s="19"/>
      <c r="I145" s="41"/>
      <c r="J145" s="41"/>
    </row>
    <row r="146" spans="1:10" ht="19.5" customHeight="1">
      <c r="A146" s="670" t="s">
        <v>100</v>
      </c>
      <c r="B146" s="765"/>
      <c r="C146" s="765"/>
      <c r="D146" s="766"/>
      <c r="E146" s="44"/>
      <c r="F146" s="361"/>
      <c r="G146" s="361"/>
      <c r="H146" s="30"/>
      <c r="I146" s="1"/>
      <c r="J146" s="1"/>
    </row>
    <row r="147" spans="1:10" ht="86.25" customHeight="1">
      <c r="A147" s="671" t="s">
        <v>101</v>
      </c>
      <c r="B147" s="766"/>
      <c r="C147" s="42" t="s">
        <v>71</v>
      </c>
      <c r="D147" s="24" t="s">
        <v>102</v>
      </c>
      <c r="E147" s="25">
        <f>'Прайс рабочий'!K136</f>
        <v>46</v>
      </c>
      <c r="F147" s="363">
        <f>'Прайс рабочий'!I136/'Экспорт сум'!$G$18</f>
        <v>1078.9473684210527</v>
      </c>
      <c r="G147" s="363">
        <f>'Прайс рабочий'!K136/'Экспорт сум'!$G$18</f>
        <v>1210.5263157894738</v>
      </c>
      <c r="H147" s="45"/>
      <c r="I147" s="1"/>
      <c r="J147" s="1"/>
    </row>
    <row r="148" spans="1:10" ht="95.25" customHeight="1">
      <c r="A148" s="789" t="s">
        <v>103</v>
      </c>
      <c r="B148" s="766"/>
      <c r="C148" s="42" t="s">
        <v>67</v>
      </c>
      <c r="D148" s="36" t="s">
        <v>69</v>
      </c>
      <c r="E148" s="25">
        <f>'Прайс рабочий'!K137</f>
        <v>273</v>
      </c>
      <c r="F148" s="363">
        <f>'Прайс рабочий'!I137/'Экспорт сум'!$G$18</f>
        <v>6684.21052631579</v>
      </c>
      <c r="G148" s="363">
        <f>'Прайс рабочий'!K137/'Экспорт сум'!$G$18</f>
        <v>7184.21052631579</v>
      </c>
      <c r="H148" s="28"/>
      <c r="I148" s="41"/>
      <c r="J148" s="41"/>
    </row>
    <row r="149" spans="1:10" ht="18">
      <c r="A149" s="670" t="s">
        <v>104</v>
      </c>
      <c r="B149" s="765"/>
      <c r="C149" s="765"/>
      <c r="D149" s="766"/>
      <c r="E149" s="44"/>
      <c r="F149" s="363"/>
      <c r="G149" s="363"/>
      <c r="H149" s="30"/>
      <c r="I149" s="1"/>
      <c r="J149" s="1"/>
    </row>
    <row r="150" spans="1:10" ht="206.25" customHeight="1">
      <c r="A150" s="788" t="s">
        <v>105</v>
      </c>
      <c r="B150" s="766"/>
      <c r="C150" s="42" t="s">
        <v>67</v>
      </c>
      <c r="D150" s="36" t="s">
        <v>69</v>
      </c>
      <c r="E150" s="25">
        <f>'Прайс рабочий'!K139</f>
        <v>356</v>
      </c>
      <c r="F150" s="363">
        <f>'Прайс рабочий'!I139/'Экспорт сум'!$G$18</f>
        <v>8052.6315789473683</v>
      </c>
      <c r="G150" s="363">
        <f>'Прайс рабочий'!K139/'Экспорт сум'!$G$18</f>
        <v>9368.4210526315783</v>
      </c>
      <c r="H150" s="28"/>
      <c r="I150" s="1"/>
      <c r="J150" s="1"/>
    </row>
    <row r="151" spans="1:10" ht="137.25" customHeight="1">
      <c r="A151" s="788" t="s">
        <v>106</v>
      </c>
      <c r="B151" s="766"/>
      <c r="C151" s="42" t="s">
        <v>67</v>
      </c>
      <c r="D151" s="36" t="s">
        <v>69</v>
      </c>
      <c r="E151" s="25">
        <f>'Прайс рабочий'!K140</f>
        <v>1165</v>
      </c>
      <c r="F151" s="363">
        <f>'Прайс рабочий'!I140/'Экспорт сум'!$G$18</f>
        <v>28473.684210526317</v>
      </c>
      <c r="G151" s="363">
        <f>'Прайс рабочий'!K140/'Экспорт сум'!$G$18</f>
        <v>30657.894736842107</v>
      </c>
      <c r="H151" s="28"/>
      <c r="I151" s="1"/>
      <c r="J151" s="1"/>
    </row>
    <row r="152" spans="1:10" ht="144.75" customHeight="1">
      <c r="A152" s="789" t="s">
        <v>107</v>
      </c>
      <c r="B152" s="766"/>
      <c r="C152" s="42" t="s">
        <v>67</v>
      </c>
      <c r="D152" s="36" t="s">
        <v>69</v>
      </c>
      <c r="E152" s="25">
        <f>'Прайс рабочий'!K141</f>
        <v>2405</v>
      </c>
      <c r="F152" s="363">
        <f>'Прайс рабочий'!I141/'Экспорт сум'!$G$18</f>
        <v>51973.68421052632</v>
      </c>
      <c r="G152" s="363">
        <f>'Прайс рабочий'!K141/'Экспорт сум'!$G$18</f>
        <v>63289.473684210527</v>
      </c>
      <c r="H152" s="28"/>
      <c r="I152" s="1"/>
      <c r="J152" s="1"/>
    </row>
    <row r="153" spans="1:10" ht="30.75" customHeight="1">
      <c r="A153" s="603" t="s">
        <v>108</v>
      </c>
      <c r="B153" s="765"/>
      <c r="C153" s="765"/>
      <c r="D153" s="766"/>
      <c r="E153" s="43"/>
      <c r="F153" s="356"/>
      <c r="G153" s="356"/>
      <c r="H153" s="19"/>
      <c r="I153" s="1"/>
      <c r="J153" s="1"/>
    </row>
    <row r="154" spans="1:10" ht="52.5" customHeight="1">
      <c r="A154" s="785" t="s">
        <v>109</v>
      </c>
      <c r="B154" s="768"/>
      <c r="C154" s="42" t="s">
        <v>67</v>
      </c>
      <c r="D154" s="36" t="s">
        <v>110</v>
      </c>
      <c r="E154" s="25">
        <f>'Прайс рабочий'!K143</f>
        <v>5533</v>
      </c>
      <c r="F154" s="363">
        <f>'Прайс рабочий'!I143/'Экспорт сум'!$G$18</f>
        <v>135210.52631578947</v>
      </c>
      <c r="G154" s="363">
        <f>'Прайс рабочий'!K143/'Экспорт сум'!$G$18</f>
        <v>145605.26315789475</v>
      </c>
      <c r="H154" s="681"/>
      <c r="I154" s="1"/>
      <c r="J154" s="1"/>
    </row>
    <row r="155" spans="1:10" ht="55.5" customHeight="1">
      <c r="A155" s="769"/>
      <c r="B155" s="770"/>
      <c r="C155" s="42" t="s">
        <v>93</v>
      </c>
      <c r="D155" s="36" t="s">
        <v>110</v>
      </c>
      <c r="E155" s="25">
        <f>'Прайс рабочий'!K144</f>
        <v>10166</v>
      </c>
      <c r="F155" s="363">
        <f>'Прайс рабочий'!I144/'Экспорт сум'!$G$18</f>
        <v>176131.57894736843</v>
      </c>
      <c r="G155" s="363">
        <f>'Прайс рабочий'!K144/'Экспорт сум'!$G$18</f>
        <v>267526.31578947371</v>
      </c>
      <c r="H155" s="773"/>
      <c r="I155" s="1"/>
      <c r="J155" s="1"/>
    </row>
    <row r="156" spans="1:10" ht="100.5" customHeight="1">
      <c r="A156" s="771"/>
      <c r="B156" s="772"/>
      <c r="C156" s="42" t="s">
        <v>94</v>
      </c>
      <c r="D156" s="36" t="s">
        <v>110</v>
      </c>
      <c r="E156" s="25">
        <f>'Прайс рабочий'!K145</f>
        <v>11697</v>
      </c>
      <c r="F156" s="363">
        <f>'Прайс рабочий'!I145/'Экспорт сум'!$G$18</f>
        <v>285842.10526315792</v>
      </c>
      <c r="G156" s="363">
        <f>'Прайс рабочий'!K145/'Экспорт сум'!$G$18</f>
        <v>307815.78947368421</v>
      </c>
      <c r="H156" s="773"/>
      <c r="I156" s="1"/>
      <c r="J156" s="1"/>
    </row>
    <row r="157" spans="1:10" ht="102.75" customHeight="1">
      <c r="A157" s="725" t="s">
        <v>111</v>
      </c>
      <c r="B157" s="768"/>
      <c r="C157" s="42" t="s">
        <v>67</v>
      </c>
      <c r="D157" s="36" t="s">
        <v>110</v>
      </c>
      <c r="E157" s="25">
        <f>'Прайс рабочий'!K146</f>
        <v>7116</v>
      </c>
      <c r="F157" s="363">
        <f>'Прайс рабочий'!I146/'Экспорт сум'!$G$18</f>
        <v>173894.73684210528</v>
      </c>
      <c r="G157" s="363">
        <f>'Прайс рабочий'!K146/'Экспорт сум'!$G$18</f>
        <v>187263.15789473685</v>
      </c>
      <c r="H157" s="773"/>
      <c r="I157" s="1"/>
      <c r="J157" s="1"/>
    </row>
    <row r="158" spans="1:10" ht="105.75" customHeight="1">
      <c r="A158" s="769"/>
      <c r="B158" s="770"/>
      <c r="C158" s="42" t="s">
        <v>93</v>
      </c>
      <c r="D158" s="36" t="s">
        <v>98</v>
      </c>
      <c r="E158" s="25">
        <f>'Прайс рабочий'!K147</f>
        <v>7359</v>
      </c>
      <c r="F158" s="363">
        <f>'Прайс рабочий'!I147/'Экспорт сум'!$G$18</f>
        <v>179842.10526315789</v>
      </c>
      <c r="G158" s="363">
        <f>'Прайс рабочий'!K147/'Экспорт сум'!$G$18</f>
        <v>193657.89473684211</v>
      </c>
      <c r="H158" s="773"/>
      <c r="I158" s="1"/>
      <c r="J158" s="1"/>
    </row>
    <row r="159" spans="1:10" ht="116.25" customHeight="1">
      <c r="A159" s="771"/>
      <c r="B159" s="772"/>
      <c r="C159" s="42" t="s">
        <v>94</v>
      </c>
      <c r="D159" s="36" t="s">
        <v>110</v>
      </c>
      <c r="E159" s="25">
        <f>'Прайс рабочий'!K148</f>
        <v>15346</v>
      </c>
      <c r="F159" s="363">
        <f>'Прайс рабочий'!I148/'Экспорт сум'!$G$18</f>
        <v>375000</v>
      </c>
      <c r="G159" s="363">
        <f>'Прайс рабочий'!K148/'Экспорт сум'!$G$18</f>
        <v>403842.10526315792</v>
      </c>
      <c r="H159" s="773"/>
      <c r="I159" s="1"/>
      <c r="J159" s="1"/>
    </row>
    <row r="160" spans="1:10" ht="45.75" customHeight="1">
      <c r="A160" s="666" t="s">
        <v>112</v>
      </c>
      <c r="B160" s="768"/>
      <c r="C160" s="42" t="s">
        <v>67</v>
      </c>
      <c r="D160" s="36" t="s">
        <v>113</v>
      </c>
      <c r="E160" s="25">
        <f>'Прайс рабочий'!K149</f>
        <v>2398</v>
      </c>
      <c r="F160" s="363">
        <f>'Прайс рабочий'!I149/'Экспорт сум'!$G$18</f>
        <v>58578.947368421053</v>
      </c>
      <c r="G160" s="363">
        <f>'Прайс рабочий'!K149/'Экспорт сум'!$G$18</f>
        <v>63105.26315789474</v>
      </c>
      <c r="H160" s="773"/>
      <c r="I160" s="1"/>
      <c r="J160" s="1"/>
    </row>
    <row r="161" spans="1:10" ht="45.75" customHeight="1">
      <c r="A161" s="769"/>
      <c r="B161" s="770"/>
      <c r="C161" s="42" t="s">
        <v>93</v>
      </c>
      <c r="D161" s="36" t="s">
        <v>113</v>
      </c>
      <c r="E161" s="25">
        <f>'Прайс рабочий'!K150</f>
        <v>3945</v>
      </c>
      <c r="F161" s="363">
        <f>'Прайс рабочий'!I150/'Экспорт сум'!$G$18</f>
        <v>73394.736842105267</v>
      </c>
      <c r="G161" s="363">
        <f>'Прайс рабочий'!K150/'Экспорт сум'!$G$18</f>
        <v>103815.78947368421</v>
      </c>
      <c r="H161" s="773"/>
      <c r="I161" s="1"/>
      <c r="J161" s="1"/>
    </row>
    <row r="162" spans="1:10" ht="56.25" customHeight="1">
      <c r="A162" s="771"/>
      <c r="B162" s="772"/>
      <c r="C162" s="42" t="s">
        <v>114</v>
      </c>
      <c r="D162" s="36" t="s">
        <v>113</v>
      </c>
      <c r="E162" s="25">
        <f>'Прайс рабочий'!K151</f>
        <v>4678</v>
      </c>
      <c r="F162" s="363">
        <f>'Прайс рабочий'!I151/'Экспорт сум'!$G$18</f>
        <v>114315.78947368421</v>
      </c>
      <c r="G162" s="363">
        <f>'Прайс рабочий'!K151/'Экспорт сум'!$G$18</f>
        <v>123105.26315789473</v>
      </c>
      <c r="H162" s="773"/>
      <c r="I162" s="1"/>
      <c r="J162" s="1"/>
    </row>
    <row r="163" spans="1:10" ht="33.75" customHeight="1">
      <c r="A163" s="791" t="s">
        <v>115</v>
      </c>
      <c r="B163" s="768"/>
      <c r="C163" s="42" t="s">
        <v>67</v>
      </c>
      <c r="D163" s="36" t="s">
        <v>113</v>
      </c>
      <c r="E163" s="25">
        <f>'Прайс рабочий'!K152</f>
        <v>1901</v>
      </c>
      <c r="F163" s="363">
        <f>'Прайс рабочий'!I152/'Экспорт сум'!$G$18</f>
        <v>46447.368421052633</v>
      </c>
      <c r="G163" s="363">
        <f>'Прайс рабочий'!K152/'Экспорт сум'!$G$18</f>
        <v>50026.315789473687</v>
      </c>
      <c r="H163" s="773"/>
      <c r="I163" s="1"/>
      <c r="J163" s="1"/>
    </row>
    <row r="164" spans="1:10" ht="33.75" customHeight="1">
      <c r="A164" s="769"/>
      <c r="B164" s="770"/>
      <c r="C164" s="42" t="s">
        <v>93</v>
      </c>
      <c r="D164" s="36" t="s">
        <v>113</v>
      </c>
      <c r="E164" s="25">
        <f>'Прайс рабочий'!K153</f>
        <v>2349</v>
      </c>
      <c r="F164" s="363">
        <f>'Прайс рабочий'!I153/'Экспорт сум'!$G$18</f>
        <v>57394.736842105267</v>
      </c>
      <c r="G164" s="363">
        <f>'Прайс рабочий'!K153/'Экспорт сум'!$G$18</f>
        <v>61815.789473684214</v>
      </c>
      <c r="H164" s="773"/>
      <c r="I164" s="1"/>
      <c r="J164" s="1"/>
    </row>
    <row r="165" spans="1:10" ht="69.75" customHeight="1">
      <c r="A165" s="771"/>
      <c r="B165" s="772"/>
      <c r="C165" s="42" t="s">
        <v>114</v>
      </c>
      <c r="D165" s="36" t="s">
        <v>113</v>
      </c>
      <c r="E165" s="25">
        <f>'Прайс рабочий'!K154</f>
        <v>3478</v>
      </c>
      <c r="F165" s="363">
        <f>'Прайс рабочий'!I154/'Экспорт сум'!$G$18</f>
        <v>84973.68421052632</v>
      </c>
      <c r="G165" s="363">
        <f>'Прайс рабочий'!K154/'Экспорт сум'!$G$18</f>
        <v>91526.31578947368</v>
      </c>
      <c r="H165" s="773"/>
      <c r="I165" s="1"/>
      <c r="J165" s="1"/>
    </row>
    <row r="166" spans="1:10" ht="69.75" customHeight="1">
      <c r="A166" s="785" t="s">
        <v>116</v>
      </c>
      <c r="B166" s="768"/>
      <c r="C166" s="42" t="s">
        <v>93</v>
      </c>
      <c r="D166" s="36" t="s">
        <v>92</v>
      </c>
      <c r="E166" s="25">
        <f>'Прайс рабочий'!K155</f>
        <v>3276</v>
      </c>
      <c r="F166" s="363">
        <f>'Прайс рабочий'!I155/'Экспорт сум'!$G$18</f>
        <v>80052.631578947374</v>
      </c>
      <c r="G166" s="363">
        <f>'Прайс рабочий'!K155/'Экспорт сум'!$G$18</f>
        <v>86210.526315789481</v>
      </c>
      <c r="H166" s="773"/>
      <c r="I166" s="1"/>
      <c r="J166" s="1"/>
    </row>
    <row r="167" spans="1:10" ht="87.75" customHeight="1">
      <c r="A167" s="771"/>
      <c r="B167" s="772"/>
      <c r="C167" s="42" t="s">
        <v>114</v>
      </c>
      <c r="D167" s="36" t="s">
        <v>92</v>
      </c>
      <c r="E167" s="25">
        <f>'Прайс рабочий'!K156</f>
        <v>5130</v>
      </c>
      <c r="F167" s="363">
        <f>'Прайс рабочий'!I156/'Экспорт сум'!$G$18</f>
        <v>125368.42105263159</v>
      </c>
      <c r="G167" s="363">
        <f>'Прайс рабочий'!K156/'Экспорт сум'!$G$18</f>
        <v>135000</v>
      </c>
      <c r="H167" s="773"/>
      <c r="I167" s="1"/>
      <c r="J167" s="1"/>
    </row>
    <row r="168" spans="1:10" ht="18" customHeight="1">
      <c r="A168" s="672" t="s">
        <v>117</v>
      </c>
      <c r="B168" s="768"/>
      <c r="C168" s="42" t="s">
        <v>67</v>
      </c>
      <c r="D168" s="602" t="s">
        <v>69</v>
      </c>
      <c r="E168" s="25">
        <f>'Прайс рабочий'!K157</f>
        <v>1515</v>
      </c>
      <c r="F168" s="363">
        <f>'Прайс рабочий'!I157/'Экспорт сум'!$G$18</f>
        <v>37026.315789473687</v>
      </c>
      <c r="G168" s="363">
        <f>'Прайс рабочий'!K157/'Экспорт сум'!$G$18</f>
        <v>39868.42105263158</v>
      </c>
      <c r="H168" s="773"/>
      <c r="I168" s="1"/>
      <c r="J168" s="1"/>
    </row>
    <row r="169" spans="1:10" ht="18" customHeight="1">
      <c r="A169" s="769"/>
      <c r="B169" s="770"/>
      <c r="C169" s="42" t="s">
        <v>118</v>
      </c>
      <c r="D169" s="773"/>
      <c r="E169" s="25">
        <f>'Прайс рабочий'!K158</f>
        <v>1907</v>
      </c>
      <c r="F169" s="363">
        <f>'Прайс рабочий'!I158/'Экспорт сум'!$G$18</f>
        <v>46578.947368421053</v>
      </c>
      <c r="G169" s="363">
        <f>'Прайс рабочий'!K158/'Экспорт сум'!$G$18</f>
        <v>50184.210526315794</v>
      </c>
      <c r="H169" s="773"/>
      <c r="I169" s="1"/>
      <c r="J169" s="1"/>
    </row>
    <row r="170" spans="1:10" ht="18" customHeight="1">
      <c r="A170" s="771"/>
      <c r="B170" s="772"/>
      <c r="C170" s="42" t="s">
        <v>94</v>
      </c>
      <c r="D170" s="774"/>
      <c r="E170" s="25">
        <f>'Прайс рабочий'!K159</f>
        <v>3091</v>
      </c>
      <c r="F170" s="363">
        <f>'Прайс рабочий'!I159/'Экспорт сум'!$G$18</f>
        <v>75526.31578947368</v>
      </c>
      <c r="G170" s="363">
        <f>'Прайс рабочий'!K159/'Экспорт сум'!$G$18</f>
        <v>81342.105263157893</v>
      </c>
      <c r="H170" s="773"/>
      <c r="I170" s="1"/>
      <c r="J170" s="1"/>
    </row>
    <row r="171" spans="1:10" ht="18" customHeight="1">
      <c r="A171" s="672" t="s">
        <v>119</v>
      </c>
      <c r="B171" s="768"/>
      <c r="C171" s="42" t="s">
        <v>67</v>
      </c>
      <c r="D171" s="602" t="s">
        <v>69</v>
      </c>
      <c r="E171" s="25">
        <f>'Прайс рабочий'!K160</f>
        <v>2015</v>
      </c>
      <c r="F171" s="363">
        <f>'Прайс рабочий'!I160/'Экспорт сум'!$G$18</f>
        <v>49236.84210526316</v>
      </c>
      <c r="G171" s="363">
        <f>'Прайс рабочий'!K160/'Экспорт сум'!$G$18</f>
        <v>53026.315789473687</v>
      </c>
      <c r="H171" s="773"/>
      <c r="I171" s="1"/>
      <c r="J171" s="1"/>
    </row>
    <row r="172" spans="1:10" ht="18" customHeight="1">
      <c r="A172" s="769"/>
      <c r="B172" s="770"/>
      <c r="C172" s="42" t="s">
        <v>118</v>
      </c>
      <c r="D172" s="773"/>
      <c r="E172" s="25">
        <f>'Прайс рабочий'!K161</f>
        <v>2221</v>
      </c>
      <c r="F172" s="363">
        <f>'Прайс рабочий'!I161/'Экспорт сум'!$G$18</f>
        <v>54289.473684210527</v>
      </c>
      <c r="G172" s="363">
        <f>'Прайс рабочий'!K161/'Экспорт сум'!$G$18</f>
        <v>58447.368421052633</v>
      </c>
      <c r="H172" s="773"/>
      <c r="I172" s="1"/>
      <c r="J172" s="1"/>
    </row>
    <row r="173" spans="1:10" ht="18" customHeight="1">
      <c r="A173" s="771"/>
      <c r="B173" s="772"/>
      <c r="C173" s="42" t="s">
        <v>94</v>
      </c>
      <c r="D173" s="774"/>
      <c r="E173" s="25">
        <f>'Прайс рабочий'!K162</f>
        <v>2535</v>
      </c>
      <c r="F173" s="363">
        <f>'Прайс рабочий'!I162/'Экспорт сум'!$G$18</f>
        <v>61947.368421052633</v>
      </c>
      <c r="G173" s="363">
        <f>'Прайс рабочий'!K162/'Экспорт сум'!$G$18</f>
        <v>66710.526315789481</v>
      </c>
      <c r="H173" s="773"/>
      <c r="I173" s="1"/>
      <c r="J173" s="1"/>
    </row>
    <row r="174" spans="1:10" ht="18" customHeight="1">
      <c r="A174" s="672" t="s">
        <v>120</v>
      </c>
      <c r="B174" s="768"/>
      <c r="C174" s="42" t="s">
        <v>67</v>
      </c>
      <c r="D174" s="602" t="s">
        <v>69</v>
      </c>
      <c r="E174" s="25">
        <f>'Прайс рабочий'!K163</f>
        <v>3252</v>
      </c>
      <c r="F174" s="363">
        <f>'Прайс рабочий'!I163/'Экспорт сум'!$G$18</f>
        <v>79447.368421052641</v>
      </c>
      <c r="G174" s="363">
        <f>'Прайс рабочий'!K163/'Экспорт сум'!$G$18</f>
        <v>85578.947368421053</v>
      </c>
      <c r="H174" s="773"/>
      <c r="I174" s="1"/>
      <c r="J174" s="1"/>
    </row>
    <row r="175" spans="1:10" ht="18" customHeight="1">
      <c r="A175" s="769"/>
      <c r="B175" s="770"/>
      <c r="C175" s="42" t="s">
        <v>118</v>
      </c>
      <c r="D175" s="773"/>
      <c r="E175" s="25">
        <f>'Прайс рабочий'!K164</f>
        <v>3652</v>
      </c>
      <c r="F175" s="363">
        <f>'Прайс рабочий'!I164/'Экспорт сум'!$G$18</f>
        <v>89263.15789473684</v>
      </c>
      <c r="G175" s="363">
        <f>'Прайс рабочий'!K164/'Экспорт сум'!$G$18</f>
        <v>96105.263157894733</v>
      </c>
      <c r="H175" s="773"/>
      <c r="I175" s="1"/>
      <c r="J175" s="1"/>
    </row>
    <row r="176" spans="1:10" ht="28.5" customHeight="1">
      <c r="A176" s="771"/>
      <c r="B176" s="772"/>
      <c r="C176" s="42" t="s">
        <v>94</v>
      </c>
      <c r="D176" s="774"/>
      <c r="E176" s="25">
        <f>'Прайс рабочий'!K165</f>
        <v>6200</v>
      </c>
      <c r="F176" s="363">
        <f>'Прайс рабочий'!I165/'Экспорт сум'!$G$18</f>
        <v>151500</v>
      </c>
      <c r="G176" s="363">
        <f>'Прайс рабочий'!K165/'Экспорт сум'!$G$18</f>
        <v>163157.89473684211</v>
      </c>
      <c r="H176" s="774"/>
      <c r="I176" s="1"/>
      <c r="J176" s="1"/>
    </row>
    <row r="177" spans="1:10" ht="32.25" customHeight="1">
      <c r="A177" s="46" t="s">
        <v>121</v>
      </c>
      <c r="B177" s="46"/>
      <c r="C177" s="46"/>
      <c r="D177" s="46"/>
      <c r="E177" s="47"/>
      <c r="F177" s="364"/>
      <c r="G177" s="364"/>
      <c r="H177" s="46"/>
      <c r="I177" s="1"/>
      <c r="J177" s="1"/>
    </row>
    <row r="178" spans="1:10" ht="142.5" customHeight="1">
      <c r="A178" s="674" t="s">
        <v>122</v>
      </c>
      <c r="B178" s="766"/>
      <c r="C178" s="42" t="s">
        <v>67</v>
      </c>
      <c r="D178" s="36" t="s">
        <v>113</v>
      </c>
      <c r="E178" s="25">
        <f>'Прайс рабочий'!K167</f>
        <v>1367</v>
      </c>
      <c r="F178" s="363">
        <f>'Прайс рабочий'!I167/'Экспорт сум'!$G$18</f>
        <v>33394.736842105267</v>
      </c>
      <c r="G178" s="363">
        <f>'Прайс рабочий'!K167/'Экспорт сум'!$G$18</f>
        <v>35973.684210526313</v>
      </c>
      <c r="H178" s="681"/>
      <c r="I178" s="1"/>
      <c r="J178" s="1"/>
    </row>
    <row r="179" spans="1:10" ht="49.5" customHeight="1">
      <c r="A179" s="787" t="s">
        <v>123</v>
      </c>
      <c r="B179" s="768"/>
      <c r="C179" s="42" t="s">
        <v>67</v>
      </c>
      <c r="D179" s="36" t="s">
        <v>124</v>
      </c>
      <c r="E179" s="25">
        <f>'Прайс рабочий'!K168</f>
        <v>1562</v>
      </c>
      <c r="F179" s="363">
        <f>'Прайс рабочий'!I168/'Экспорт сум'!$G$18</f>
        <v>38184.210526315794</v>
      </c>
      <c r="G179" s="363">
        <f>'Прайс рабочий'!K168/'Экспорт сум'!$G$18</f>
        <v>41105.26315789474</v>
      </c>
      <c r="H179" s="773"/>
      <c r="I179" s="1"/>
      <c r="J179" s="1"/>
    </row>
    <row r="180" spans="1:10" ht="49.5" customHeight="1">
      <c r="A180" s="769"/>
      <c r="B180" s="770"/>
      <c r="C180" s="42" t="s">
        <v>93</v>
      </c>
      <c r="D180" s="36" t="s">
        <v>124</v>
      </c>
      <c r="E180" s="25">
        <f>'Прайс рабочий'!K169</f>
        <v>4200</v>
      </c>
      <c r="F180" s="363">
        <f>'Прайс рабочий'!I169/'Экспорт сум'!$G$18</f>
        <v>39184.210526315794</v>
      </c>
      <c r="G180" s="363">
        <f>'Прайс рабочий'!K169/'Экспорт сум'!$G$18</f>
        <v>110526.31578947369</v>
      </c>
      <c r="H180" s="773"/>
      <c r="I180" s="1"/>
      <c r="J180" s="1"/>
    </row>
    <row r="181" spans="1:10" ht="83.25" customHeight="1">
      <c r="A181" s="771"/>
      <c r="B181" s="772"/>
      <c r="C181" s="42" t="s">
        <v>94</v>
      </c>
      <c r="D181" s="36" t="s">
        <v>97</v>
      </c>
      <c r="E181" s="25">
        <f>'Прайс рабочий'!K170</f>
        <v>4232</v>
      </c>
      <c r="F181" s="363">
        <f>'Прайс рабочий'!I170/'Экспорт сум'!$G$18</f>
        <v>103394.73684210527</v>
      </c>
      <c r="G181" s="363">
        <f>'Прайс рабочий'!K170/'Экспорт сум'!$G$18</f>
        <v>111368.42105263159</v>
      </c>
      <c r="H181" s="774"/>
      <c r="I181" s="1"/>
      <c r="J181" s="1"/>
    </row>
    <row r="182" spans="1:10" ht="33" customHeight="1">
      <c r="A182" s="603" t="s">
        <v>125</v>
      </c>
      <c r="B182" s="765"/>
      <c r="C182" s="765"/>
      <c r="D182" s="766"/>
      <c r="E182" s="43"/>
      <c r="F182" s="356"/>
      <c r="G182" s="356"/>
      <c r="H182" s="19"/>
      <c r="I182" s="1"/>
      <c r="J182" s="1"/>
    </row>
    <row r="183" spans="1:10" ht="50.25" customHeight="1">
      <c r="A183" s="668" t="s">
        <v>126</v>
      </c>
      <c r="B183" s="768"/>
      <c r="C183" s="42" t="s">
        <v>67</v>
      </c>
      <c r="D183" s="36" t="s">
        <v>127</v>
      </c>
      <c r="E183" s="25">
        <f>'Прайс рабочий'!K172</f>
        <v>1315</v>
      </c>
      <c r="F183" s="363">
        <f>'Прайс рабочий'!I172/'Экспорт сум'!$G$18</f>
        <v>32105.263157894737</v>
      </c>
      <c r="G183" s="363">
        <f>E183/G18</f>
        <v>34605.26315789474</v>
      </c>
      <c r="H183" s="681"/>
      <c r="I183" s="1"/>
      <c r="J183" s="1"/>
    </row>
    <row r="184" spans="1:10" ht="50.25" customHeight="1">
      <c r="A184" s="769"/>
      <c r="B184" s="770"/>
      <c r="C184" s="42" t="s">
        <v>93</v>
      </c>
      <c r="D184" s="36" t="s">
        <v>127</v>
      </c>
      <c r="E184" s="25">
        <f>'Прайс рабочий'!K173</f>
        <v>1519</v>
      </c>
      <c r="F184" s="363">
        <f>'Прайс рабочий'!I173/'Экспорт сум'!$G$18</f>
        <v>35710.526315789473</v>
      </c>
      <c r="G184" s="363">
        <f>E184/G18</f>
        <v>39973.68421052632</v>
      </c>
      <c r="H184" s="773"/>
      <c r="I184" s="1"/>
      <c r="J184" s="1"/>
    </row>
    <row r="185" spans="1:10" ht="54.75" customHeight="1">
      <c r="A185" s="771"/>
      <c r="B185" s="772"/>
      <c r="C185" s="42" t="s">
        <v>94</v>
      </c>
      <c r="D185" s="36" t="s">
        <v>127</v>
      </c>
      <c r="E185" s="25">
        <f>'Прайс рабочий'!K174</f>
        <v>2828</v>
      </c>
      <c r="F185" s="363">
        <f>'Прайс рабочий'!I174/'Экспорт сум'!$G$18</f>
        <v>63789.473684210527</v>
      </c>
      <c r="G185" s="363">
        <f>E185/G18</f>
        <v>74421.052631578947</v>
      </c>
      <c r="H185" s="773"/>
      <c r="I185" s="1"/>
      <c r="J185" s="1"/>
    </row>
    <row r="186" spans="1:10" ht="54.75" customHeight="1">
      <c r="A186" s="668" t="s">
        <v>128</v>
      </c>
      <c r="B186" s="768"/>
      <c r="C186" s="42" t="s">
        <v>67</v>
      </c>
      <c r="D186" s="36" t="s">
        <v>92</v>
      </c>
      <c r="E186" s="25">
        <f>'Прайс рабочий'!K175</f>
        <v>1688</v>
      </c>
      <c r="F186" s="363">
        <f>'Прайс рабочий'!I175/'Экспорт сум'!$G$18</f>
        <v>36473.684210526313</v>
      </c>
      <c r="G186" s="363">
        <f>E186/G18</f>
        <v>44421.052631578947</v>
      </c>
      <c r="H186" s="773"/>
      <c r="I186" s="1"/>
      <c r="J186" s="1"/>
    </row>
    <row r="187" spans="1:10" ht="54.75" customHeight="1">
      <c r="A187" s="769"/>
      <c r="B187" s="770"/>
      <c r="C187" s="42" t="s">
        <v>93</v>
      </c>
      <c r="D187" s="36" t="s">
        <v>92</v>
      </c>
      <c r="E187" s="25">
        <f>'Прайс рабочий'!K176</f>
        <v>2432</v>
      </c>
      <c r="F187" s="363">
        <f>'Прайс рабочий'!I176/'Экспорт сум'!$G$18</f>
        <v>52552.631578947367</v>
      </c>
      <c r="G187" s="363">
        <f>E187/G18</f>
        <v>64000</v>
      </c>
      <c r="H187" s="773"/>
      <c r="I187" s="1"/>
      <c r="J187" s="1"/>
    </row>
    <row r="188" spans="1:10" ht="63.75" customHeight="1">
      <c r="A188" s="771"/>
      <c r="B188" s="772"/>
      <c r="C188" s="42" t="s">
        <v>94</v>
      </c>
      <c r="D188" s="36" t="s">
        <v>92</v>
      </c>
      <c r="E188" s="25">
        <f>'Прайс рабочий'!K177</f>
        <v>4351</v>
      </c>
      <c r="F188" s="363">
        <f>'Прайс рабочий'!I177/'Экспорт сум'!$G$18</f>
        <v>94052.631578947374</v>
      </c>
      <c r="G188" s="363">
        <f>E188/G18</f>
        <v>114500</v>
      </c>
      <c r="H188" s="773"/>
      <c r="I188" s="1"/>
      <c r="J188" s="1"/>
    </row>
    <row r="189" spans="1:10" ht="48.75" customHeight="1">
      <c r="A189" s="787" t="s">
        <v>129</v>
      </c>
      <c r="B189" s="768"/>
      <c r="C189" s="42" t="s">
        <v>67</v>
      </c>
      <c r="D189" s="36" t="s">
        <v>92</v>
      </c>
      <c r="E189" s="25">
        <f>'Прайс рабочий'!K178</f>
        <v>2906</v>
      </c>
      <c r="F189" s="363">
        <f>'Прайс рабочий'!I178/'Экспорт сум'!$G$18</f>
        <v>62736.84210526316</v>
      </c>
      <c r="G189" s="363">
        <f>E189/G18</f>
        <v>76473.68421052632</v>
      </c>
      <c r="H189" s="773"/>
      <c r="I189" s="1"/>
      <c r="J189" s="1"/>
    </row>
    <row r="190" spans="1:10" ht="48.75" customHeight="1">
      <c r="A190" s="769"/>
      <c r="B190" s="770"/>
      <c r="C190" s="42" t="s">
        <v>93</v>
      </c>
      <c r="D190" s="36" t="s">
        <v>92</v>
      </c>
      <c r="E190" s="25">
        <f>'Прайс рабочий'!K179</f>
        <v>8645</v>
      </c>
      <c r="F190" s="363">
        <f>'Прайс рабочий'!I179/'Экспорт сум'!$G$18</f>
        <v>73763.15789473684</v>
      </c>
      <c r="G190" s="363">
        <f>E190/G18</f>
        <v>227500</v>
      </c>
      <c r="H190" s="773"/>
      <c r="I190" s="1"/>
      <c r="J190" s="1"/>
    </row>
    <row r="191" spans="1:10" ht="51" customHeight="1">
      <c r="A191" s="771"/>
      <c r="B191" s="772"/>
      <c r="C191" s="42" t="s">
        <v>94</v>
      </c>
      <c r="D191" s="36" t="s">
        <v>92</v>
      </c>
      <c r="E191" s="25">
        <f>'Прайс рабочий'!K180</f>
        <v>8645</v>
      </c>
      <c r="F191" s="363">
        <f>'Прайс рабочий'!I180/'Экспорт сум'!$G$18</f>
        <v>109184.21052631579</v>
      </c>
      <c r="G191" s="363">
        <f>E191/G18</f>
        <v>227500</v>
      </c>
      <c r="H191" s="773"/>
      <c r="I191" s="1"/>
      <c r="J191" s="1"/>
    </row>
    <row r="192" spans="1:10" ht="19.5" customHeight="1">
      <c r="A192" s="841" t="s">
        <v>130</v>
      </c>
      <c r="B192" s="768"/>
      <c r="C192" s="32" t="s">
        <v>67</v>
      </c>
      <c r="D192" s="602" t="s">
        <v>69</v>
      </c>
      <c r="E192" s="25">
        <f>'Прайс рабочий'!K181</f>
        <v>777</v>
      </c>
      <c r="F192" s="363">
        <f>'Прайс рабочий'!I181/'Экспорт сум'!$G$18</f>
        <v>19000</v>
      </c>
      <c r="G192" s="363">
        <f>E192/G18</f>
        <v>20447.368421052633</v>
      </c>
      <c r="H192" s="773"/>
      <c r="I192" s="1"/>
      <c r="J192" s="1"/>
    </row>
    <row r="193" spans="1:10" ht="19.5" customHeight="1">
      <c r="A193" s="769"/>
      <c r="B193" s="770"/>
      <c r="C193" s="32" t="s">
        <v>118</v>
      </c>
      <c r="D193" s="773"/>
      <c r="E193" s="25">
        <f>'Прайс рабочий'!K182</f>
        <v>958</v>
      </c>
      <c r="F193" s="363">
        <f>'Прайс рабочий'!I182/'Экспорт сум'!$G$18</f>
        <v>23394.736842105263</v>
      </c>
      <c r="G193" s="363">
        <f>E193/G18</f>
        <v>25210.526315789473</v>
      </c>
      <c r="H193" s="773"/>
      <c r="I193" s="1"/>
      <c r="J193" s="1"/>
    </row>
    <row r="194" spans="1:10" ht="40.5" customHeight="1">
      <c r="A194" s="771"/>
      <c r="B194" s="772"/>
      <c r="C194" s="32" t="s">
        <v>94</v>
      </c>
      <c r="D194" s="774"/>
      <c r="E194" s="25">
        <f>'Прайс рабочий'!K183</f>
        <v>1387</v>
      </c>
      <c r="F194" s="363">
        <f>'Прайс рабочий'!I183/'Экспорт сум'!$G$18</f>
        <v>33894.736842105267</v>
      </c>
      <c r="G194" s="363">
        <f>E194/G18</f>
        <v>36500</v>
      </c>
      <c r="H194" s="774"/>
      <c r="I194" s="1"/>
      <c r="J194" s="1"/>
    </row>
    <row r="195" spans="1:10" ht="25.5" customHeight="1">
      <c r="A195" s="48" t="s">
        <v>131</v>
      </c>
      <c r="B195" s="48"/>
      <c r="C195" s="48"/>
      <c r="D195" s="48"/>
      <c r="E195" s="43"/>
      <c r="F195" s="356"/>
      <c r="G195" s="356"/>
      <c r="H195" s="19"/>
      <c r="I195" s="1"/>
      <c r="J195" s="1"/>
    </row>
    <row r="196" spans="1:10" ht="40.5" customHeight="1">
      <c r="A196" s="668" t="s">
        <v>132</v>
      </c>
      <c r="B196" s="768"/>
      <c r="C196" s="42" t="s">
        <v>67</v>
      </c>
      <c r="D196" s="36" t="s">
        <v>92</v>
      </c>
      <c r="E196" s="25">
        <f>'Прайс рабочий'!K185</f>
        <v>2194</v>
      </c>
      <c r="F196" s="363">
        <f>'Прайс рабочий'!I185/'Экспорт сум'!$G$18</f>
        <v>47421.052631578947</v>
      </c>
      <c r="G196" s="363">
        <f>E196/G18</f>
        <v>57736.84210526316</v>
      </c>
      <c r="H196" s="681"/>
      <c r="I196" s="1"/>
      <c r="J196" s="1"/>
    </row>
    <row r="197" spans="1:10" ht="40.5" customHeight="1">
      <c r="A197" s="769"/>
      <c r="B197" s="770"/>
      <c r="C197" s="42" t="s">
        <v>93</v>
      </c>
      <c r="D197" s="36" t="s">
        <v>92</v>
      </c>
      <c r="E197" s="25">
        <f>'Прайс рабочий'!K186</f>
        <v>8785</v>
      </c>
      <c r="F197" s="363">
        <f>'Прайс рабочий'!I186/'Экспорт сум'!$G$18</f>
        <v>64973.68421052632</v>
      </c>
      <c r="G197" s="363">
        <f>E197/G18</f>
        <v>231184.21052631579</v>
      </c>
      <c r="H197" s="773"/>
      <c r="I197" s="1"/>
      <c r="J197" s="1"/>
    </row>
    <row r="198" spans="1:10" ht="33.75" customHeight="1">
      <c r="A198" s="771"/>
      <c r="B198" s="772"/>
      <c r="C198" s="42" t="s">
        <v>94</v>
      </c>
      <c r="D198" s="36" t="s">
        <v>97</v>
      </c>
      <c r="E198" s="25">
        <f>'Прайс рабочий'!K187</f>
        <v>8785</v>
      </c>
      <c r="F198" s="363">
        <f>'Прайс рабочий'!I187/'Экспорт сум'!$G$18</f>
        <v>129684.21052631579</v>
      </c>
      <c r="G198" s="363">
        <f>E198/G18</f>
        <v>231184.21052631579</v>
      </c>
      <c r="H198" s="773"/>
      <c r="I198" s="1"/>
      <c r="J198" s="1"/>
    </row>
    <row r="199" spans="1:10" ht="33.75" customHeight="1">
      <c r="A199" s="787" t="s">
        <v>133</v>
      </c>
      <c r="B199" s="768"/>
      <c r="C199" s="42" t="s">
        <v>67</v>
      </c>
      <c r="D199" s="36" t="s">
        <v>113</v>
      </c>
      <c r="E199" s="25">
        <f>'Прайс рабочий'!K188</f>
        <v>1364</v>
      </c>
      <c r="F199" s="363">
        <f>'Прайс рабочий'!I188/'Экспорт сум'!$G$18</f>
        <v>29473.684210526317</v>
      </c>
      <c r="G199" s="363">
        <f>E199/G18</f>
        <v>35894.736842105267</v>
      </c>
      <c r="H199" s="773"/>
      <c r="I199" s="1"/>
      <c r="J199" s="1"/>
    </row>
    <row r="200" spans="1:10" ht="33.75" customHeight="1">
      <c r="A200" s="769"/>
      <c r="B200" s="770"/>
      <c r="C200" s="42" t="s">
        <v>93</v>
      </c>
      <c r="D200" s="36" t="s">
        <v>113</v>
      </c>
      <c r="E200" s="25">
        <f>'Прайс рабочий'!K189</f>
        <v>1443</v>
      </c>
      <c r="F200" s="363">
        <f>'Прайс рабочий'!I189/'Экспорт сум'!$G$18</f>
        <v>31184.21052631579</v>
      </c>
      <c r="G200" s="363">
        <f>E200/G18</f>
        <v>37973.684210526313</v>
      </c>
      <c r="H200" s="773"/>
      <c r="I200" s="1"/>
      <c r="J200" s="1"/>
    </row>
    <row r="201" spans="1:10" ht="54" customHeight="1">
      <c r="A201" s="771"/>
      <c r="B201" s="772"/>
      <c r="C201" s="42" t="s">
        <v>94</v>
      </c>
      <c r="D201" s="36" t="s">
        <v>113</v>
      </c>
      <c r="E201" s="25">
        <f>'Прайс рабочий'!K190</f>
        <v>3718</v>
      </c>
      <c r="F201" s="363">
        <f>'Прайс рабочий'!I190/'Экспорт сум'!$G$18</f>
        <v>80368.421052631587</v>
      </c>
      <c r="G201" s="363">
        <f>E201/G18</f>
        <v>97842.105263157893</v>
      </c>
      <c r="H201" s="773"/>
      <c r="I201" s="1"/>
      <c r="J201" s="1"/>
    </row>
    <row r="202" spans="1:10" ht="54" customHeight="1">
      <c r="A202" s="668" t="s">
        <v>134</v>
      </c>
      <c r="B202" s="768"/>
      <c r="C202" s="42" t="s">
        <v>67</v>
      </c>
      <c r="D202" s="36" t="s">
        <v>113</v>
      </c>
      <c r="E202" s="25">
        <f>'Прайс рабочий'!K191</f>
        <v>1547</v>
      </c>
      <c r="F202" s="363">
        <f>'Прайс рабочий'!I191/'Экспорт сум'!$G$18</f>
        <v>33421.052631578947</v>
      </c>
      <c r="G202" s="363">
        <f>E202/G18</f>
        <v>40710.526315789473</v>
      </c>
      <c r="H202" s="773"/>
      <c r="I202" s="1"/>
      <c r="J202" s="1"/>
    </row>
    <row r="203" spans="1:10" ht="51.75" customHeight="1">
      <c r="A203" s="771"/>
      <c r="B203" s="772"/>
      <c r="C203" s="42" t="s">
        <v>93</v>
      </c>
      <c r="D203" s="36" t="s">
        <v>113</v>
      </c>
      <c r="E203" s="25">
        <f>'Прайс рабочий'!K192</f>
        <v>1664</v>
      </c>
      <c r="F203" s="363">
        <f>'Прайс рабочий'!I192/'Экспорт сум'!$G$18</f>
        <v>34394.736842105267</v>
      </c>
      <c r="G203" s="363">
        <f>E203/G18</f>
        <v>43789.473684210527</v>
      </c>
      <c r="H203" s="773"/>
      <c r="I203" s="1"/>
      <c r="J203" s="1"/>
    </row>
    <row r="204" spans="1:10" ht="51.75" customHeight="1">
      <c r="A204" s="735" t="s">
        <v>135</v>
      </c>
      <c r="B204" s="768"/>
      <c r="C204" s="42" t="s">
        <v>67</v>
      </c>
      <c r="D204" s="36" t="s">
        <v>113</v>
      </c>
      <c r="E204" s="25">
        <f>'Прайс рабочий'!K193</f>
        <v>3128</v>
      </c>
      <c r="F204" s="363">
        <f>'Прайс рабочий'!I193/'Экспорт сум'!$G$18</f>
        <v>70526.31578947368</v>
      </c>
      <c r="G204" s="363">
        <f>E204/G18</f>
        <v>82315.789473684214</v>
      </c>
      <c r="H204" s="773"/>
      <c r="I204" s="1"/>
      <c r="J204" s="1"/>
    </row>
    <row r="205" spans="1:10" ht="51.75" customHeight="1">
      <c r="A205" s="769"/>
      <c r="B205" s="770"/>
      <c r="C205" s="42" t="s">
        <v>93</v>
      </c>
      <c r="D205" s="36" t="s">
        <v>113</v>
      </c>
      <c r="E205" s="25">
        <f>'Прайс рабочий'!K194</f>
        <v>6148</v>
      </c>
      <c r="F205" s="363">
        <f>'Прайс рабочий'!I194/'Экспорт сум'!$G$18</f>
        <v>80052.631578947374</v>
      </c>
      <c r="G205" s="363">
        <f>E205/G18</f>
        <v>161789.47368421053</v>
      </c>
      <c r="H205" s="773"/>
      <c r="I205" s="1"/>
      <c r="J205" s="1"/>
    </row>
    <row r="206" spans="1:10" ht="47.25" customHeight="1">
      <c r="A206" s="771"/>
      <c r="B206" s="772"/>
      <c r="C206" s="42" t="s">
        <v>94</v>
      </c>
      <c r="D206" s="36" t="s">
        <v>113</v>
      </c>
      <c r="E206" s="25">
        <f>'Прайс рабочий'!K195</f>
        <v>6148</v>
      </c>
      <c r="F206" s="363">
        <f>'Прайс рабочий'!I195/'Экспорт сум'!$G$18</f>
        <v>125921.05263157895</v>
      </c>
      <c r="G206" s="363">
        <f>E206/G18</f>
        <v>161789.47368421053</v>
      </c>
      <c r="H206" s="773"/>
      <c r="I206" s="1"/>
      <c r="J206" s="1"/>
    </row>
    <row r="207" spans="1:10" ht="39.75" customHeight="1">
      <c r="A207" s="735" t="s">
        <v>136</v>
      </c>
      <c r="B207" s="768"/>
      <c r="C207" s="42" t="s">
        <v>67</v>
      </c>
      <c r="D207" s="36" t="s">
        <v>127</v>
      </c>
      <c r="E207" s="25">
        <f>'Прайс рабочий'!K196</f>
        <v>2839</v>
      </c>
      <c r="F207" s="363">
        <f>'Прайс рабочий'!I196/'Экспорт сум'!$G$18</f>
        <v>61368.42105263158</v>
      </c>
      <c r="G207" s="363">
        <f>E207/G18</f>
        <v>74710.526315789481</v>
      </c>
      <c r="H207" s="773"/>
      <c r="I207" s="1"/>
      <c r="J207" s="1"/>
    </row>
    <row r="208" spans="1:10" ht="39.75" customHeight="1">
      <c r="A208" s="769"/>
      <c r="B208" s="770"/>
      <c r="C208" s="42" t="s">
        <v>93</v>
      </c>
      <c r="D208" s="36" t="s">
        <v>127</v>
      </c>
      <c r="E208" s="25">
        <f>'Прайс рабочий'!K197</f>
        <v>3095</v>
      </c>
      <c r="F208" s="363">
        <f>'Прайс рабочий'!I197/'Экспорт сум'!$G$18</f>
        <v>66894.736842105267</v>
      </c>
      <c r="G208" s="363">
        <f>E208/G18</f>
        <v>81447.368421052641</v>
      </c>
      <c r="H208" s="773"/>
      <c r="I208" s="1"/>
      <c r="J208" s="1"/>
    </row>
    <row r="209" spans="1:10" ht="53.25" customHeight="1">
      <c r="A209" s="771"/>
      <c r="B209" s="772"/>
      <c r="C209" s="42" t="s">
        <v>94</v>
      </c>
      <c r="D209" s="36" t="s">
        <v>127</v>
      </c>
      <c r="E209" s="25">
        <f>'Прайс рабочий'!K198</f>
        <v>4610</v>
      </c>
      <c r="F209" s="363">
        <f>'Прайс рабочий'!I198/'Экспорт сум'!$G$18</f>
        <v>99631.578947368427</v>
      </c>
      <c r="G209" s="363">
        <f>E209/G18</f>
        <v>121315.78947368421</v>
      </c>
      <c r="H209" s="773"/>
      <c r="I209" s="1"/>
      <c r="J209" s="1"/>
    </row>
    <row r="210" spans="1:10" ht="53.25" customHeight="1">
      <c r="A210" s="787" t="s">
        <v>137</v>
      </c>
      <c r="B210" s="768"/>
      <c r="C210" s="42" t="s">
        <v>67</v>
      </c>
      <c r="D210" s="36" t="s">
        <v>113</v>
      </c>
      <c r="E210" s="25">
        <f>'Прайс рабочий'!K199</f>
        <v>1492</v>
      </c>
      <c r="F210" s="363">
        <f>'Прайс рабочий'!I199/'Экспорт сум'!$G$18</f>
        <v>32236.84210526316</v>
      </c>
      <c r="G210" s="363">
        <f>E210/G18</f>
        <v>39263.15789473684</v>
      </c>
      <c r="H210" s="773"/>
      <c r="I210" s="1"/>
      <c r="J210" s="1"/>
    </row>
    <row r="211" spans="1:10" ht="120.75" customHeight="1">
      <c r="A211" s="771"/>
      <c r="B211" s="772"/>
      <c r="C211" s="42" t="s">
        <v>93</v>
      </c>
      <c r="D211" s="36" t="s">
        <v>113</v>
      </c>
      <c r="E211" s="25">
        <f>'Прайс рабочий'!K200</f>
        <v>1534</v>
      </c>
      <c r="F211" s="363">
        <f>'Прайс рабочий'!I200/'Экспорт сум'!$G$18</f>
        <v>33157.894736842107</v>
      </c>
      <c r="G211" s="363">
        <f>E211/G18</f>
        <v>40368.42105263158</v>
      </c>
      <c r="H211" s="773"/>
      <c r="I211" s="1"/>
      <c r="J211" s="1"/>
    </row>
    <row r="212" spans="1:10" ht="144.75" customHeight="1">
      <c r="A212" s="674" t="s">
        <v>138</v>
      </c>
      <c r="B212" s="766"/>
      <c r="C212" s="42" t="s">
        <v>67</v>
      </c>
      <c r="D212" s="36" t="s">
        <v>113</v>
      </c>
      <c r="E212" s="25">
        <f>'Прайс рабочий'!K201</f>
        <v>2097</v>
      </c>
      <c r="F212" s="363">
        <f>'Прайс рабочий'!I201/'Экспорт сум'!$G$18</f>
        <v>45315.789473684214</v>
      </c>
      <c r="G212" s="363">
        <f>E212/G18</f>
        <v>55184.210526315794</v>
      </c>
      <c r="H212" s="773"/>
      <c r="I212" s="1"/>
      <c r="J212" s="1"/>
    </row>
    <row r="213" spans="1:10" ht="57" customHeight="1">
      <c r="A213" s="668" t="s">
        <v>139</v>
      </c>
      <c r="B213" s="768"/>
      <c r="C213" s="42" t="s">
        <v>67</v>
      </c>
      <c r="D213" s="36" t="s">
        <v>98</v>
      </c>
      <c r="E213" s="25">
        <f>'Прайс рабочий'!K202</f>
        <v>2768</v>
      </c>
      <c r="F213" s="363">
        <f>'Прайс рабочий'!I202/'Экспорт сум'!$G$18</f>
        <v>59842.105263157893</v>
      </c>
      <c r="G213" s="363">
        <f>E213/G18</f>
        <v>72842.105263157893</v>
      </c>
      <c r="H213" s="773"/>
      <c r="I213" s="1"/>
      <c r="J213" s="1"/>
    </row>
    <row r="214" spans="1:10" ht="57" customHeight="1">
      <c r="A214" s="769"/>
      <c r="B214" s="770"/>
      <c r="C214" s="42" t="s">
        <v>93</v>
      </c>
      <c r="D214" s="36" t="s">
        <v>98</v>
      </c>
      <c r="E214" s="25">
        <f>'Прайс рабочий'!K203</f>
        <v>8000</v>
      </c>
      <c r="F214" s="363">
        <f>'Прайс рабочий'!I203/'Экспорт сум'!$G$18</f>
        <v>73763.15789473684</v>
      </c>
      <c r="G214" s="363">
        <f>E214/G18</f>
        <v>210526.31578947368</v>
      </c>
      <c r="H214" s="773"/>
      <c r="I214" s="1"/>
      <c r="J214" s="1"/>
    </row>
    <row r="215" spans="1:10" ht="54.75" customHeight="1">
      <c r="A215" s="771"/>
      <c r="B215" s="772"/>
      <c r="C215" s="42" t="s">
        <v>94</v>
      </c>
      <c r="D215" s="36" t="s">
        <v>98</v>
      </c>
      <c r="E215" s="25">
        <f>'Прайс рабочий'!K204</f>
        <v>8000</v>
      </c>
      <c r="F215" s="363">
        <f>'Прайс рабочий'!I204/'Экспорт сум'!$G$18</f>
        <v>169815.78947368421</v>
      </c>
      <c r="G215" s="363">
        <f>E215/G18</f>
        <v>210526.31578947368</v>
      </c>
      <c r="H215" s="773"/>
      <c r="I215" s="1"/>
      <c r="J215" s="1"/>
    </row>
    <row r="216" spans="1:10" ht="44.25" customHeight="1">
      <c r="A216" s="668" t="s">
        <v>140</v>
      </c>
      <c r="B216" s="768"/>
      <c r="C216" s="42" t="s">
        <v>67</v>
      </c>
      <c r="D216" s="36" t="s">
        <v>98</v>
      </c>
      <c r="E216" s="25">
        <f>'Прайс рабочий'!K205</f>
        <v>2143</v>
      </c>
      <c r="F216" s="363">
        <f>'Прайс рабочий'!I205/'Экспорт сум'!$G$18</f>
        <v>46315.789473684214</v>
      </c>
      <c r="G216" s="363">
        <f>E216/G18</f>
        <v>56394.736842105267</v>
      </c>
      <c r="H216" s="773"/>
      <c r="I216" s="1"/>
      <c r="J216" s="1"/>
    </row>
    <row r="217" spans="1:10" ht="44.25" customHeight="1">
      <c r="A217" s="769"/>
      <c r="B217" s="770"/>
      <c r="C217" s="42" t="s">
        <v>93</v>
      </c>
      <c r="D217" s="36" t="s">
        <v>98</v>
      </c>
      <c r="E217" s="25">
        <f>'Прайс рабочий'!K206</f>
        <v>3003</v>
      </c>
      <c r="F217" s="363">
        <f>'Прайс рабочий'!I206/'Экспорт сум'!$G$18</f>
        <v>64894.736842105267</v>
      </c>
      <c r="G217" s="363">
        <f>E217/G18</f>
        <v>79026.31578947368</v>
      </c>
      <c r="H217" s="773"/>
      <c r="I217" s="1"/>
      <c r="J217" s="1"/>
    </row>
    <row r="218" spans="1:10" ht="93.75" customHeight="1">
      <c r="A218" s="771"/>
      <c r="B218" s="772"/>
      <c r="C218" s="42" t="s">
        <v>94</v>
      </c>
      <c r="D218" s="36" t="s">
        <v>98</v>
      </c>
      <c r="E218" s="25">
        <f>'Прайс рабочий'!K207</f>
        <v>5410</v>
      </c>
      <c r="F218" s="363">
        <f>'Прайс рабочий'!I207/'Экспорт сум'!$G$18</f>
        <v>116921.05263157895</v>
      </c>
      <c r="G218" s="363">
        <f>E218/G18</f>
        <v>142368.42105263157</v>
      </c>
      <c r="H218" s="773"/>
      <c r="I218" s="1"/>
      <c r="J218" s="1"/>
    </row>
    <row r="219" spans="1:10" ht="93.75" customHeight="1">
      <c r="A219" s="668" t="s">
        <v>141</v>
      </c>
      <c r="B219" s="768"/>
      <c r="C219" s="42" t="s">
        <v>67</v>
      </c>
      <c r="D219" s="36" t="s">
        <v>98</v>
      </c>
      <c r="E219" s="25">
        <f>'Прайс рабочий'!K208</f>
        <v>7212</v>
      </c>
      <c r="F219" s="363">
        <f>'Прайс рабочий'!I208/'Экспорт сум'!$G$18</f>
        <v>96657.894736842107</v>
      </c>
      <c r="G219" s="363">
        <f>E219/G18</f>
        <v>189789.47368421053</v>
      </c>
      <c r="H219" s="773"/>
      <c r="I219" s="1"/>
      <c r="J219" s="1"/>
    </row>
    <row r="220" spans="1:10" ht="103.5" customHeight="1">
      <c r="A220" s="771"/>
      <c r="B220" s="772"/>
      <c r="C220" s="42" t="s">
        <v>93</v>
      </c>
      <c r="D220" s="36" t="s">
        <v>98</v>
      </c>
      <c r="E220" s="25">
        <f>'Прайс рабочий'!K209</f>
        <v>7212</v>
      </c>
      <c r="F220" s="363">
        <f>'Прайс рабочий'!I209/'Экспорт сум'!$G$18</f>
        <v>104315.78947368421</v>
      </c>
      <c r="G220" s="363">
        <f>E220/G18</f>
        <v>189789.47368421053</v>
      </c>
      <c r="H220" s="773"/>
      <c r="I220" s="1"/>
      <c r="J220" s="1"/>
    </row>
    <row r="221" spans="1:10" ht="116.25" customHeight="1">
      <c r="A221" s="674" t="s">
        <v>142</v>
      </c>
      <c r="B221" s="766"/>
      <c r="C221" s="42" t="s">
        <v>67</v>
      </c>
      <c r="D221" s="36" t="s">
        <v>110</v>
      </c>
      <c r="E221" s="25">
        <f>'Прайс рабочий'!K210</f>
        <v>1562</v>
      </c>
      <c r="F221" s="363">
        <f>'Прайс рабочий'!I210/'Экспорт сум'!$G$18</f>
        <v>33763.15789473684</v>
      </c>
      <c r="G221" s="363">
        <f>E221/G18</f>
        <v>41105.26315789474</v>
      </c>
      <c r="H221" s="773"/>
      <c r="I221" s="1"/>
      <c r="J221" s="1"/>
    </row>
    <row r="222" spans="1:10" ht="40.5" customHeight="1">
      <c r="A222" s="668" t="s">
        <v>143</v>
      </c>
      <c r="B222" s="768"/>
      <c r="C222" s="42" t="s">
        <v>67</v>
      </c>
      <c r="D222" s="36" t="s">
        <v>113</v>
      </c>
      <c r="E222" s="25">
        <f>'Прайс рабочий'!K211</f>
        <v>2121</v>
      </c>
      <c r="F222" s="363">
        <f>'Прайс рабочий'!I211/'Экспорт сум'!$G$18</f>
        <v>51842.105263157893</v>
      </c>
      <c r="G222" s="363">
        <f>E222/G18</f>
        <v>55815.789473684214</v>
      </c>
      <c r="H222" s="773"/>
      <c r="I222" s="1"/>
      <c r="J222" s="1"/>
    </row>
    <row r="223" spans="1:10" ht="40.5" customHeight="1">
      <c r="A223" s="769"/>
      <c r="B223" s="770"/>
      <c r="C223" s="42" t="s">
        <v>93</v>
      </c>
      <c r="D223" s="36" t="s">
        <v>113</v>
      </c>
      <c r="E223" s="25">
        <f>'Прайс рабочий'!K212</f>
        <v>2147</v>
      </c>
      <c r="F223" s="363">
        <f>'Прайс рабочий'!I212/'Экспорт сум'!$G$18</f>
        <v>52473.68421052632</v>
      </c>
      <c r="G223" s="363">
        <f>E223/G18</f>
        <v>56500</v>
      </c>
      <c r="H223" s="773"/>
      <c r="I223" s="1"/>
      <c r="J223" s="1"/>
    </row>
    <row r="224" spans="1:10" ht="51" customHeight="1">
      <c r="A224" s="771"/>
      <c r="B224" s="772"/>
      <c r="C224" s="42" t="s">
        <v>94</v>
      </c>
      <c r="D224" s="36" t="s">
        <v>92</v>
      </c>
      <c r="E224" s="25">
        <f>'Прайс рабочий'!K213</f>
        <v>5187</v>
      </c>
      <c r="F224" s="363">
        <f>'Прайс рабочий'!I213/'Экспорт сум'!$G$18</f>
        <v>126763.15789473684</v>
      </c>
      <c r="G224" s="363">
        <f>E224/G18</f>
        <v>136500</v>
      </c>
      <c r="H224" s="773"/>
      <c r="I224" s="1"/>
      <c r="J224" s="1"/>
    </row>
    <row r="225" spans="1:10" ht="51" customHeight="1">
      <c r="A225" s="668" t="s">
        <v>144</v>
      </c>
      <c r="B225" s="768"/>
      <c r="C225" s="42" t="s">
        <v>67</v>
      </c>
      <c r="D225" s="36" t="s">
        <v>113</v>
      </c>
      <c r="E225" s="25">
        <f>'Прайс рабочий'!K214</f>
        <v>1252</v>
      </c>
      <c r="F225" s="363">
        <f>'Прайс рабочий'!I214/'Экспорт сум'!$G$18</f>
        <v>30605.263157894737</v>
      </c>
      <c r="G225" s="363">
        <f>E225/G18</f>
        <v>32947.368421052633</v>
      </c>
      <c r="H225" s="773"/>
      <c r="I225" s="1"/>
      <c r="J225" s="1"/>
    </row>
    <row r="226" spans="1:10" ht="43.5" customHeight="1">
      <c r="A226" s="771"/>
      <c r="B226" s="772"/>
      <c r="C226" s="42" t="s">
        <v>93</v>
      </c>
      <c r="D226" s="36" t="s">
        <v>113</v>
      </c>
      <c r="E226" s="25">
        <f>'Прайс рабочий'!K215</f>
        <v>1285</v>
      </c>
      <c r="F226" s="363">
        <f>'Прайс рабочий'!I215/'Экспорт сум'!$G$18</f>
        <v>31368.42105263158</v>
      </c>
      <c r="G226" s="363">
        <f>E226/G18</f>
        <v>33815.789473684214</v>
      </c>
      <c r="H226" s="774"/>
      <c r="I226" s="1"/>
      <c r="J226" s="1"/>
    </row>
    <row r="227" spans="1:10" ht="24.75" customHeight="1">
      <c r="A227" s="603" t="s">
        <v>145</v>
      </c>
      <c r="B227" s="765"/>
      <c r="C227" s="765"/>
      <c r="D227" s="766"/>
      <c r="E227" s="43"/>
      <c r="F227" s="356"/>
      <c r="G227" s="356"/>
      <c r="H227" s="19"/>
      <c r="I227" s="41"/>
      <c r="J227" s="41"/>
    </row>
    <row r="228" spans="1:10" ht="18">
      <c r="A228" s="647" t="s">
        <v>100</v>
      </c>
      <c r="B228" s="765"/>
      <c r="C228" s="765"/>
      <c r="D228" s="766"/>
      <c r="E228" s="44"/>
      <c r="F228" s="361"/>
      <c r="G228" s="361"/>
      <c r="H228" s="694"/>
      <c r="I228" s="1"/>
      <c r="J228" s="1"/>
    </row>
    <row r="229" spans="1:10" ht="38.25" customHeight="1">
      <c r="A229" s="673" t="s">
        <v>146</v>
      </c>
      <c r="B229" s="768"/>
      <c r="C229" s="42" t="s">
        <v>71</v>
      </c>
      <c r="D229" s="36" t="s">
        <v>127</v>
      </c>
      <c r="E229" s="25">
        <f>'Прайс рабочий'!K218</f>
        <v>952</v>
      </c>
      <c r="F229" s="363">
        <f>'Прайс рабочий'!I218/'Экспорт сум'!$G$18</f>
        <v>21052.63157894737</v>
      </c>
      <c r="G229" s="363">
        <f>E229/G18</f>
        <v>25052.63157894737</v>
      </c>
      <c r="H229" s="773"/>
      <c r="I229" s="1"/>
      <c r="J229" s="1"/>
    </row>
    <row r="230" spans="1:10" ht="36" customHeight="1">
      <c r="A230" s="771"/>
      <c r="B230" s="772"/>
      <c r="C230" s="42" t="s">
        <v>67</v>
      </c>
      <c r="D230" s="36" t="s">
        <v>127</v>
      </c>
      <c r="E230" s="25">
        <f>'Прайс рабочий'!K219</f>
        <v>1044</v>
      </c>
      <c r="F230" s="363">
        <f>'Прайс рабочий'!I219/'Экспорт сум'!$G$18</f>
        <v>24210.526315789473</v>
      </c>
      <c r="G230" s="363">
        <f>E230/G18</f>
        <v>27473.684210526317</v>
      </c>
      <c r="H230" s="773"/>
      <c r="I230" s="1"/>
      <c r="J230" s="1"/>
    </row>
    <row r="231" spans="1:10" ht="36" customHeight="1">
      <c r="A231" s="785" t="s">
        <v>147</v>
      </c>
      <c r="B231" s="768"/>
      <c r="C231" s="42" t="s">
        <v>71</v>
      </c>
      <c r="D231" s="36" t="s">
        <v>127</v>
      </c>
      <c r="E231" s="25">
        <f>'Прайс рабочий'!K220</f>
        <v>827</v>
      </c>
      <c r="F231" s="363">
        <f>'Прайс рабочий'!I220/'Экспорт сум'!$G$18</f>
        <v>18421.052631578947</v>
      </c>
      <c r="G231" s="363">
        <f>E231/G18</f>
        <v>21763.157894736843</v>
      </c>
      <c r="H231" s="773"/>
      <c r="I231" s="1"/>
      <c r="J231" s="1"/>
    </row>
    <row r="232" spans="1:10" ht="40.5" customHeight="1">
      <c r="A232" s="771"/>
      <c r="B232" s="772"/>
      <c r="C232" s="42" t="s">
        <v>67</v>
      </c>
      <c r="D232" s="36" t="s">
        <v>127</v>
      </c>
      <c r="E232" s="25">
        <f>'Прайс рабочий'!K221</f>
        <v>911</v>
      </c>
      <c r="F232" s="363">
        <f>'Прайс рабочий'!I221/'Экспорт сум'!$G$18</f>
        <v>21052.63157894737</v>
      </c>
      <c r="G232" s="363">
        <f>E232/G18</f>
        <v>23973.684210526317</v>
      </c>
      <c r="H232" s="773"/>
      <c r="I232" s="1"/>
      <c r="J232" s="1"/>
    </row>
    <row r="233" spans="1:10" ht="40.5" customHeight="1">
      <c r="A233" s="787" t="s">
        <v>148</v>
      </c>
      <c r="B233" s="768"/>
      <c r="C233" s="42" t="s">
        <v>71</v>
      </c>
      <c r="D233" s="36" t="s">
        <v>69</v>
      </c>
      <c r="E233" s="25">
        <f>'Прайс рабочий'!K222</f>
        <v>325</v>
      </c>
      <c r="F233" s="363">
        <f>'Прайс рабочий'!I222/'Экспорт сум'!$G$18</f>
        <v>7315.7894736842109</v>
      </c>
      <c r="G233" s="363">
        <f>E233/G18</f>
        <v>8552.6315789473683</v>
      </c>
      <c r="H233" s="773"/>
      <c r="I233" s="1"/>
      <c r="J233" s="1"/>
    </row>
    <row r="234" spans="1:10" ht="72" customHeight="1">
      <c r="A234" s="771"/>
      <c r="B234" s="772"/>
      <c r="C234" s="42" t="s">
        <v>67</v>
      </c>
      <c r="D234" s="36" t="s">
        <v>69</v>
      </c>
      <c r="E234" s="25">
        <f>'Прайс рабочий'!K223</f>
        <v>417</v>
      </c>
      <c r="F234" s="363">
        <f>'Прайс рабочий'!I223/'Экспорт сум'!$G$18</f>
        <v>9394.7368421052633</v>
      </c>
      <c r="G234" s="363">
        <f>E234/G18</f>
        <v>10973.684210526317</v>
      </c>
      <c r="H234" s="773"/>
      <c r="I234" s="1"/>
      <c r="J234" s="1"/>
    </row>
    <row r="235" spans="1:10" ht="121.5" customHeight="1">
      <c r="A235" s="721" t="s">
        <v>149</v>
      </c>
      <c r="B235" s="766"/>
      <c r="C235" s="32" t="s">
        <v>150</v>
      </c>
      <c r="D235" s="36"/>
      <c r="E235" s="25">
        <f>'Прайс рабочий'!K224</f>
        <v>270</v>
      </c>
      <c r="F235" s="363">
        <f>'Прайс рабочий'!I224/'Экспорт сум'!$G$18</f>
        <v>6578.9473684210525</v>
      </c>
      <c r="G235" s="363">
        <f>E235/G18</f>
        <v>7105.2631578947367</v>
      </c>
      <c r="H235" s="773"/>
      <c r="I235" s="1"/>
      <c r="J235" s="1"/>
    </row>
    <row r="236" spans="1:10" ht="138" customHeight="1">
      <c r="A236" s="788" t="s">
        <v>151</v>
      </c>
      <c r="B236" s="766"/>
      <c r="C236" s="42" t="s">
        <v>152</v>
      </c>
      <c r="D236" s="36" t="s">
        <v>86</v>
      </c>
      <c r="E236" s="25">
        <f>'Прайс рабочий'!K225</f>
        <v>2758</v>
      </c>
      <c r="F236" s="363">
        <f>'Прайс рабочий'!I225/'Экспорт сум'!$G$18</f>
        <v>59578.947368421053</v>
      </c>
      <c r="G236" s="363">
        <f>E236/G18</f>
        <v>72578.947368421053</v>
      </c>
      <c r="H236" s="773"/>
      <c r="I236" s="41"/>
      <c r="J236" s="41"/>
    </row>
    <row r="237" spans="1:10" ht="18">
      <c r="A237" s="670" t="s">
        <v>104</v>
      </c>
      <c r="B237" s="765"/>
      <c r="C237" s="765"/>
      <c r="D237" s="766"/>
      <c r="E237" s="44"/>
      <c r="F237" s="361"/>
      <c r="G237" s="361"/>
      <c r="H237" s="773"/>
      <c r="I237" s="41"/>
      <c r="J237" s="41"/>
    </row>
    <row r="238" spans="1:10" ht="117" customHeight="1">
      <c r="A238" s="723" t="s">
        <v>153</v>
      </c>
      <c r="B238" s="766"/>
      <c r="C238" s="42" t="s">
        <v>154</v>
      </c>
      <c r="D238" s="45"/>
      <c r="E238" s="25">
        <f>'Прайс рабочий'!K227</f>
        <v>778</v>
      </c>
      <c r="F238" s="363">
        <f>'Прайс рабочий'!I227/'Экспорт сум'!$G$18</f>
        <v>16078.947368421053</v>
      </c>
      <c r="G238" s="363">
        <f>E238/G18</f>
        <v>20473.684210526317</v>
      </c>
      <c r="H238" s="773"/>
      <c r="I238" s="1"/>
      <c r="J238" s="1"/>
    </row>
    <row r="239" spans="1:10" ht="39.75" customHeight="1">
      <c r="A239" s="666" t="s">
        <v>155</v>
      </c>
      <c r="B239" s="768"/>
      <c r="C239" s="42" t="s">
        <v>71</v>
      </c>
      <c r="D239" s="36" t="s">
        <v>156</v>
      </c>
      <c r="E239" s="25">
        <f>'Прайс рабочий'!K228</f>
        <v>983</v>
      </c>
      <c r="F239" s="363">
        <f>'Прайс рабочий'!I228/'Экспорт сум'!$G$18</f>
        <v>22894.736842105263</v>
      </c>
      <c r="G239" s="363">
        <f>E239/G18</f>
        <v>25868.42105263158</v>
      </c>
      <c r="H239" s="773"/>
      <c r="I239" s="1"/>
      <c r="J239" s="1"/>
    </row>
    <row r="240" spans="1:10" ht="59.25" customHeight="1">
      <c r="A240" s="771"/>
      <c r="B240" s="772"/>
      <c r="C240" s="42" t="s">
        <v>67</v>
      </c>
      <c r="D240" s="36" t="s">
        <v>156</v>
      </c>
      <c r="E240" s="25">
        <f>'Прайс рабочий'!K229</f>
        <v>1084</v>
      </c>
      <c r="F240" s="363">
        <f>'Прайс рабочий'!I229/'Экспорт сум'!$G$18</f>
        <v>25789.473684210527</v>
      </c>
      <c r="G240" s="363">
        <f>E240/G18</f>
        <v>28526.315789473683</v>
      </c>
      <c r="H240" s="773"/>
      <c r="I240" s="1"/>
      <c r="J240" s="1"/>
    </row>
    <row r="241" spans="1:10" ht="59.25" customHeight="1">
      <c r="A241" s="785" t="s">
        <v>157</v>
      </c>
      <c r="B241" s="768"/>
      <c r="C241" s="42" t="s">
        <v>71</v>
      </c>
      <c r="D241" s="36" t="s">
        <v>72</v>
      </c>
      <c r="E241" s="25">
        <f>'Прайс рабочий'!K230</f>
        <v>683</v>
      </c>
      <c r="F241" s="363">
        <f>'Прайс рабочий'!I230/'Экспорт сум'!$G$18</f>
        <v>16684.21052631579</v>
      </c>
      <c r="G241" s="363">
        <f>E241/G18</f>
        <v>17973.684210526317</v>
      </c>
      <c r="H241" s="773"/>
      <c r="I241" s="1"/>
      <c r="J241" s="1"/>
    </row>
    <row r="242" spans="1:10" ht="65.25" customHeight="1">
      <c r="A242" s="771"/>
      <c r="B242" s="772"/>
      <c r="C242" s="42" t="s">
        <v>67</v>
      </c>
      <c r="D242" s="36" t="s">
        <v>72</v>
      </c>
      <c r="E242" s="25">
        <f>'Прайс рабочий'!K231</f>
        <v>819</v>
      </c>
      <c r="F242" s="363">
        <f>'Прайс рабочий'!I231/'Экспорт сум'!$G$18</f>
        <v>20026.315789473683</v>
      </c>
      <c r="G242" s="363">
        <f>E242/G18</f>
        <v>21552.63157894737</v>
      </c>
      <c r="H242" s="773"/>
      <c r="I242" s="1"/>
      <c r="J242" s="1"/>
    </row>
    <row r="243" spans="1:10" ht="65.25" customHeight="1">
      <c r="A243" s="785" t="s">
        <v>158</v>
      </c>
      <c r="B243" s="768"/>
      <c r="C243" s="42" t="s">
        <v>71</v>
      </c>
      <c r="D243" s="36" t="s">
        <v>72</v>
      </c>
      <c r="E243" s="25">
        <f>'Прайс рабочий'!K232</f>
        <v>1583</v>
      </c>
      <c r="F243" s="363">
        <f>'Прайс рабочий'!I232/'Экспорт сум'!$G$18</f>
        <v>18368.42105263158</v>
      </c>
      <c r="G243" s="363">
        <f>E243/G18</f>
        <v>41657.894736842107</v>
      </c>
      <c r="H243" s="773"/>
      <c r="I243" s="1"/>
      <c r="J243" s="1"/>
    </row>
    <row r="244" spans="1:10" ht="81" customHeight="1">
      <c r="A244" s="771"/>
      <c r="B244" s="772"/>
      <c r="C244" s="42" t="s">
        <v>67</v>
      </c>
      <c r="D244" s="36" t="s">
        <v>72</v>
      </c>
      <c r="E244" s="25">
        <f>'Прайс рабочий'!K233</f>
        <v>1583</v>
      </c>
      <c r="F244" s="363">
        <f>'Прайс рабочий'!I233/'Экспорт сум'!$G$18</f>
        <v>20500</v>
      </c>
      <c r="G244" s="363">
        <f>E244/G18</f>
        <v>41657.894736842107</v>
      </c>
      <c r="H244" s="773"/>
      <c r="I244" s="1"/>
      <c r="J244" s="1"/>
    </row>
    <row r="245" spans="1:10" ht="48" customHeight="1">
      <c r="A245" s="785" t="s">
        <v>159</v>
      </c>
      <c r="B245" s="768"/>
      <c r="C245" s="42" t="s">
        <v>71</v>
      </c>
      <c r="D245" s="36" t="s">
        <v>72</v>
      </c>
      <c r="E245" s="25">
        <f>'Прайс рабочий'!K234</f>
        <v>573</v>
      </c>
      <c r="F245" s="363">
        <f>'Прайс рабочий'!I234/'Экспорт сум'!$G$18</f>
        <v>13447.368421052632</v>
      </c>
      <c r="G245" s="363">
        <f>E245/G18</f>
        <v>15078.947368421053</v>
      </c>
      <c r="H245" s="773"/>
      <c r="I245" s="1"/>
      <c r="J245" s="1"/>
    </row>
    <row r="246" spans="1:10" ht="47.25" customHeight="1">
      <c r="A246" s="771"/>
      <c r="B246" s="772"/>
      <c r="C246" s="42" t="s">
        <v>67</v>
      </c>
      <c r="D246" s="36" t="s">
        <v>72</v>
      </c>
      <c r="E246" s="25">
        <f>'Прайс рабочий'!K235</f>
        <v>634</v>
      </c>
      <c r="F246" s="363">
        <f>'Прайс рабочий'!I235/'Экспорт сум'!$G$18</f>
        <v>15500</v>
      </c>
      <c r="G246" s="363">
        <f>E246/G18</f>
        <v>16684.21052631579</v>
      </c>
      <c r="H246" s="773"/>
      <c r="I246" s="49"/>
      <c r="J246" s="49"/>
    </row>
    <row r="247" spans="1:10" ht="47.25" customHeight="1">
      <c r="A247" s="785" t="s">
        <v>160</v>
      </c>
      <c r="B247" s="768"/>
      <c r="C247" s="42" t="s">
        <v>67</v>
      </c>
      <c r="D247" s="36" t="s">
        <v>86</v>
      </c>
      <c r="E247" s="25">
        <f>'Прайс рабочий'!K236</f>
        <v>1092</v>
      </c>
      <c r="F247" s="363">
        <f>'Прайс рабочий'!I236/'Экспорт сум'!$G$18</f>
        <v>25657.894736842107</v>
      </c>
      <c r="G247" s="363">
        <f>E247/G18</f>
        <v>28736.84210526316</v>
      </c>
      <c r="H247" s="773"/>
      <c r="I247" s="49"/>
      <c r="J247" s="49"/>
    </row>
    <row r="248" spans="1:10" ht="51" customHeight="1">
      <c r="A248" s="771"/>
      <c r="B248" s="772"/>
      <c r="C248" s="42" t="s">
        <v>93</v>
      </c>
      <c r="D248" s="36" t="s">
        <v>86</v>
      </c>
      <c r="E248" s="25">
        <f>'Прайс рабочий'!K237</f>
        <v>1191</v>
      </c>
      <c r="F248" s="363">
        <f>'Прайс рабочий'!I237/'Экспорт сум'!$G$18</f>
        <v>27973.684210526317</v>
      </c>
      <c r="G248" s="363">
        <f>E248/G18</f>
        <v>31342.105263157897</v>
      </c>
      <c r="H248" s="773"/>
      <c r="I248" s="49"/>
      <c r="J248" s="49"/>
    </row>
    <row r="249" spans="1:10" ht="51" customHeight="1">
      <c r="A249" s="666" t="s">
        <v>161</v>
      </c>
      <c r="B249" s="768"/>
      <c r="C249" s="42" t="s">
        <v>71</v>
      </c>
      <c r="D249" s="36" t="s">
        <v>86</v>
      </c>
      <c r="E249" s="25">
        <f>'Прайс рабочий'!K238</f>
        <v>1078</v>
      </c>
      <c r="F249" s="363">
        <f>'Прайс рабочий'!I238/'Экспорт сум'!$G$18</f>
        <v>25315.78947368421</v>
      </c>
      <c r="G249" s="363">
        <f>E249/G18</f>
        <v>28368.42105263158</v>
      </c>
      <c r="H249" s="773"/>
      <c r="I249" s="49"/>
      <c r="J249" s="49"/>
    </row>
    <row r="250" spans="1:10" ht="49.5" customHeight="1">
      <c r="A250" s="771"/>
      <c r="B250" s="772"/>
      <c r="C250" s="42" t="s">
        <v>67</v>
      </c>
      <c r="D250" s="36" t="s">
        <v>156</v>
      </c>
      <c r="E250" s="25">
        <f>'Прайс рабочий'!K239</f>
        <v>1203</v>
      </c>
      <c r="F250" s="363">
        <f>'Прайс рабочий'!I239/'Экспорт сум'!$G$18</f>
        <v>28315.78947368421</v>
      </c>
      <c r="G250" s="363">
        <f>E250/G18</f>
        <v>31657.894736842107</v>
      </c>
      <c r="H250" s="773"/>
      <c r="I250" s="1"/>
      <c r="J250" s="1"/>
    </row>
    <row r="251" spans="1:10" ht="49.5" customHeight="1">
      <c r="A251" s="666" t="s">
        <v>162</v>
      </c>
      <c r="B251" s="768"/>
      <c r="C251" s="42" t="s">
        <v>71</v>
      </c>
      <c r="D251" s="36" t="s">
        <v>156</v>
      </c>
      <c r="E251" s="25">
        <f>'Прайс рабочий'!K240</f>
        <v>1219</v>
      </c>
      <c r="F251" s="363">
        <f>'Прайс рабочий'!I240/'Экспорт сум'!$G$18</f>
        <v>28631.578947368424</v>
      </c>
      <c r="G251" s="363">
        <f>E251/G18</f>
        <v>32078.947368421053</v>
      </c>
      <c r="H251" s="773"/>
      <c r="I251" s="1"/>
      <c r="J251" s="1"/>
    </row>
    <row r="252" spans="1:10" ht="69.75" customHeight="1">
      <c r="A252" s="771"/>
      <c r="B252" s="772"/>
      <c r="C252" s="42" t="s">
        <v>67</v>
      </c>
      <c r="D252" s="36" t="s">
        <v>156</v>
      </c>
      <c r="E252" s="25">
        <f>'Прайс рабочий'!K241</f>
        <v>1357</v>
      </c>
      <c r="F252" s="363">
        <f>'Прайс рабочий'!I241/'Экспорт сум'!$G$18</f>
        <v>31868.42105263158</v>
      </c>
      <c r="G252" s="363">
        <f>E252/G18</f>
        <v>35710.526315789473</v>
      </c>
      <c r="H252" s="773"/>
      <c r="I252" s="1"/>
      <c r="J252" s="1"/>
    </row>
    <row r="253" spans="1:10" ht="69.75" customHeight="1">
      <c r="A253" s="785" t="s">
        <v>163</v>
      </c>
      <c r="B253" s="768"/>
      <c r="C253" s="42" t="s">
        <v>71</v>
      </c>
      <c r="D253" s="36" t="s">
        <v>92</v>
      </c>
      <c r="E253" s="25">
        <f>'Прайс рабочий'!K242</f>
        <v>1631</v>
      </c>
      <c r="F253" s="363">
        <f>'Прайс рабочий'!I242/'Экспорт сум'!$G$18</f>
        <v>35236.84210526316</v>
      </c>
      <c r="G253" s="363">
        <f>E253/G18</f>
        <v>42921.052631578947</v>
      </c>
      <c r="H253" s="773"/>
      <c r="I253" s="1"/>
      <c r="J253" s="1"/>
    </row>
    <row r="254" spans="1:10" ht="95.25" customHeight="1">
      <c r="A254" s="771"/>
      <c r="B254" s="772"/>
      <c r="C254" s="42" t="s">
        <v>67</v>
      </c>
      <c r="D254" s="36" t="s">
        <v>92</v>
      </c>
      <c r="E254" s="25">
        <f>'Прайс рабочий'!K243</f>
        <v>1799</v>
      </c>
      <c r="F254" s="363">
        <f>'Прайс рабочий'!I243/'Экспорт сум'!$G$18</f>
        <v>38868.42105263158</v>
      </c>
      <c r="G254" s="363">
        <f>E254/G18</f>
        <v>47342.105263157893</v>
      </c>
      <c r="H254" s="773"/>
      <c r="I254" s="1"/>
      <c r="J254" s="1"/>
    </row>
    <row r="255" spans="1:10" ht="94.5" customHeight="1">
      <c r="A255" s="737" t="s">
        <v>164</v>
      </c>
      <c r="B255" s="766"/>
      <c r="C255" s="42"/>
      <c r="D255" s="36" t="s">
        <v>69</v>
      </c>
      <c r="E255" s="25">
        <f>'Прайс рабочий'!K244</f>
        <v>560</v>
      </c>
      <c r="F255" s="363">
        <f>'Прайс рабочий'!I244/'Экспорт сум'!$G$18</f>
        <v>13684.21052631579</v>
      </c>
      <c r="G255" s="363">
        <f>E255/G18</f>
        <v>14736.842105263158</v>
      </c>
      <c r="H255" s="773"/>
      <c r="I255" s="1"/>
      <c r="J255" s="1"/>
    </row>
    <row r="256" spans="1:10" ht="117" customHeight="1">
      <c r="A256" s="786" t="s">
        <v>165</v>
      </c>
      <c r="B256" s="766"/>
      <c r="C256" s="42"/>
      <c r="D256" s="36" t="s">
        <v>69</v>
      </c>
      <c r="E256" s="25">
        <f>'Прайс рабочий'!K245</f>
        <v>457</v>
      </c>
      <c r="F256" s="363">
        <f>'Прайс рабочий'!I245/'Экспорт сум'!$G$18</f>
        <v>11157.894736842105</v>
      </c>
      <c r="G256" s="363">
        <f>E256/G18</f>
        <v>12026.315789473685</v>
      </c>
      <c r="H256" s="773"/>
      <c r="I256" s="1"/>
      <c r="J256" s="1"/>
    </row>
    <row r="257" spans="1:10" ht="60.75" customHeight="1">
      <c r="A257" s="785" t="s">
        <v>166</v>
      </c>
      <c r="B257" s="768"/>
      <c r="C257" s="42" t="s">
        <v>71</v>
      </c>
      <c r="D257" s="36" t="s">
        <v>127</v>
      </c>
      <c r="E257" s="25">
        <f>'Прайс рабочий'!K246</f>
        <v>1716</v>
      </c>
      <c r="F257" s="363">
        <f>'Прайс рабочий'!I246/'Экспорт сум'!$G$18</f>
        <v>40315.789473684214</v>
      </c>
      <c r="G257" s="363">
        <f>E257/G18</f>
        <v>45157.894736842107</v>
      </c>
      <c r="H257" s="773"/>
      <c r="I257" s="1"/>
      <c r="J257" s="1"/>
    </row>
    <row r="258" spans="1:10" ht="128.25" customHeight="1">
      <c r="A258" s="771"/>
      <c r="B258" s="772"/>
      <c r="C258" s="42" t="s">
        <v>67</v>
      </c>
      <c r="D258" s="36" t="s">
        <v>127</v>
      </c>
      <c r="E258" s="25">
        <f>'Прайс рабочий'!K247</f>
        <v>1940</v>
      </c>
      <c r="F258" s="363">
        <f>'Прайс рабочий'!I247/'Экспорт сум'!$G$18</f>
        <v>41894.736842105267</v>
      </c>
      <c r="G258" s="363">
        <f>E258/G18</f>
        <v>51052.631578947367</v>
      </c>
      <c r="H258" s="773"/>
      <c r="I258" s="1"/>
      <c r="J258" s="1"/>
    </row>
    <row r="259" spans="1:10" ht="129" customHeight="1">
      <c r="A259" s="786" t="s">
        <v>167</v>
      </c>
      <c r="B259" s="766"/>
      <c r="C259" s="42" t="s">
        <v>67</v>
      </c>
      <c r="D259" s="36" t="s">
        <v>86</v>
      </c>
      <c r="E259" s="25">
        <f>'Прайс рабочий'!K248</f>
        <v>4120</v>
      </c>
      <c r="F259" s="363">
        <f>'Прайс рабочий'!I248/'Экспорт сум'!$G$18</f>
        <v>51368.42105263158</v>
      </c>
      <c r="G259" s="363">
        <f>E259/G18</f>
        <v>108421.05263157895</v>
      </c>
      <c r="H259" s="774"/>
      <c r="I259" s="1"/>
      <c r="J259" s="1"/>
    </row>
    <row r="260" spans="1:10" ht="25.5" customHeight="1">
      <c r="A260" s="603" t="s">
        <v>168</v>
      </c>
      <c r="B260" s="765"/>
      <c r="C260" s="765"/>
      <c r="D260" s="766"/>
      <c r="E260" s="43"/>
      <c r="F260" s="356"/>
      <c r="G260" s="356"/>
      <c r="H260" s="19"/>
      <c r="I260" s="41"/>
      <c r="J260" s="41"/>
    </row>
    <row r="261" spans="1:10" ht="18" customHeight="1">
      <c r="A261" s="647" t="s">
        <v>104</v>
      </c>
      <c r="B261" s="765"/>
      <c r="C261" s="765"/>
      <c r="D261" s="766"/>
      <c r="E261" s="44"/>
      <c r="F261" s="361"/>
      <c r="G261" s="361"/>
      <c r="H261" s="694"/>
      <c r="I261" s="31"/>
      <c r="J261" s="31"/>
    </row>
    <row r="262" spans="1:10" ht="18" customHeight="1">
      <c r="A262" s="677" t="s">
        <v>169</v>
      </c>
      <c r="B262" s="793" t="s">
        <v>170</v>
      </c>
      <c r="C262" s="32" t="s">
        <v>67</v>
      </c>
      <c r="D262" s="602" t="s">
        <v>69</v>
      </c>
      <c r="E262" s="25">
        <f>'Прайс рабочий'!K251</f>
        <v>150</v>
      </c>
      <c r="F262" s="363">
        <f>'Прайс рабочий'!I251/'Экспорт сум'!$G$18</f>
        <v>3657.8947368421054</v>
      </c>
      <c r="G262" s="363">
        <f>E262/G18</f>
        <v>3947.3684210526317</v>
      </c>
      <c r="H262" s="773"/>
      <c r="I262" s="31"/>
      <c r="J262" s="31"/>
    </row>
    <row r="263" spans="1:10" ht="18" customHeight="1">
      <c r="A263" s="773"/>
      <c r="B263" s="773"/>
      <c r="C263" s="32" t="s">
        <v>118</v>
      </c>
      <c r="D263" s="773"/>
      <c r="E263" s="25">
        <f>'Прайс рабочий'!K252</f>
        <v>160</v>
      </c>
      <c r="F263" s="363">
        <f>'Прайс рабочий'!I252/'Экспорт сум'!$G$18</f>
        <v>3894.7368421052633</v>
      </c>
      <c r="G263" s="363">
        <f>E263/G18</f>
        <v>4210.5263157894742</v>
      </c>
      <c r="H263" s="773"/>
      <c r="I263" s="31"/>
      <c r="J263" s="31"/>
    </row>
    <row r="264" spans="1:10" ht="18" customHeight="1">
      <c r="A264" s="774"/>
      <c r="B264" s="774"/>
      <c r="C264" s="32" t="s">
        <v>94</v>
      </c>
      <c r="D264" s="773"/>
      <c r="E264" s="25">
        <f>'Прайс рабочий'!K253</f>
        <v>384</v>
      </c>
      <c r="F264" s="363">
        <f>'Прайс рабочий'!I253/'Экспорт сум'!$G$18</f>
        <v>9368.4210526315783</v>
      </c>
      <c r="G264" s="363">
        <f>E264/G18</f>
        <v>10105.263157894737</v>
      </c>
      <c r="H264" s="773"/>
      <c r="I264" s="31"/>
      <c r="J264" s="31"/>
    </row>
    <row r="265" spans="1:10" ht="18" customHeight="1">
      <c r="A265" s="677" t="s">
        <v>171</v>
      </c>
      <c r="B265" s="793" t="s">
        <v>172</v>
      </c>
      <c r="C265" s="32" t="s">
        <v>67</v>
      </c>
      <c r="D265" s="773"/>
      <c r="E265" s="25">
        <f>'Прайс рабочий'!K254</f>
        <v>230</v>
      </c>
      <c r="F265" s="363">
        <f>'Прайс рабочий'!I254/'Экспорт сум'!$G$18</f>
        <v>5631.5789473684208</v>
      </c>
      <c r="G265" s="363">
        <f>E265/G18</f>
        <v>6052.6315789473683</v>
      </c>
      <c r="H265" s="773"/>
      <c r="I265" s="31"/>
      <c r="J265" s="31"/>
    </row>
    <row r="266" spans="1:10" ht="18" customHeight="1">
      <c r="A266" s="773"/>
      <c r="B266" s="773"/>
      <c r="C266" s="32" t="s">
        <v>118</v>
      </c>
      <c r="D266" s="773"/>
      <c r="E266" s="25">
        <f>'Прайс рабочий'!K255</f>
        <v>245</v>
      </c>
      <c r="F266" s="363">
        <f>'Прайс рабочий'!I255/'Экспорт сум'!$G$18</f>
        <v>5973.6842105263158</v>
      </c>
      <c r="G266" s="363">
        <f>E266/G18</f>
        <v>6447.3684210526317</v>
      </c>
      <c r="H266" s="773"/>
      <c r="I266" s="31"/>
      <c r="J266" s="31"/>
    </row>
    <row r="267" spans="1:10" ht="18" customHeight="1">
      <c r="A267" s="774"/>
      <c r="B267" s="774"/>
      <c r="C267" s="32" t="s">
        <v>94</v>
      </c>
      <c r="D267" s="773"/>
      <c r="E267" s="25">
        <f>'Прайс рабочий'!K256</f>
        <v>782</v>
      </c>
      <c r="F267" s="363">
        <f>'Прайс рабочий'!I256/'Экспорт сум'!$G$18</f>
        <v>19131.57894736842</v>
      </c>
      <c r="G267" s="363">
        <f>E267/G18</f>
        <v>20578.947368421053</v>
      </c>
      <c r="H267" s="773"/>
      <c r="I267" s="31"/>
      <c r="J267" s="31"/>
    </row>
    <row r="268" spans="1:10" ht="18" customHeight="1">
      <c r="A268" s="677" t="s">
        <v>173</v>
      </c>
      <c r="B268" s="793" t="s">
        <v>174</v>
      </c>
      <c r="C268" s="32" t="s">
        <v>67</v>
      </c>
      <c r="D268" s="773"/>
      <c r="E268" s="25">
        <f>'Прайс рабочий'!K257</f>
        <v>343</v>
      </c>
      <c r="F268" s="363">
        <f>'Прайс рабочий'!I257/'Экспорт сум'!$G$18</f>
        <v>8368.4210526315783</v>
      </c>
      <c r="G268" s="363">
        <f>E268/G18</f>
        <v>9026.3157894736851</v>
      </c>
      <c r="H268" s="773"/>
      <c r="I268" s="1"/>
      <c r="J268" s="1"/>
    </row>
    <row r="269" spans="1:10" ht="18" customHeight="1">
      <c r="A269" s="773"/>
      <c r="B269" s="773"/>
      <c r="C269" s="32" t="s">
        <v>118</v>
      </c>
      <c r="D269" s="773"/>
      <c r="E269" s="25">
        <f>'Прайс рабочий'!K258</f>
        <v>381</v>
      </c>
      <c r="F269" s="363">
        <f>'Прайс рабочий'!I258/'Экспорт сум'!$G$18</f>
        <v>9315.78947368421</v>
      </c>
      <c r="G269" s="363">
        <f>E269/G18</f>
        <v>10026.315789473685</v>
      </c>
      <c r="H269" s="773"/>
      <c r="I269" s="1"/>
      <c r="J269" s="1"/>
    </row>
    <row r="270" spans="1:10" ht="18" customHeight="1">
      <c r="A270" s="774"/>
      <c r="B270" s="774"/>
      <c r="C270" s="32" t="s">
        <v>94</v>
      </c>
      <c r="D270" s="774"/>
      <c r="E270" s="25">
        <f>'Прайс рабочий'!K259</f>
        <v>1221</v>
      </c>
      <c r="F270" s="363">
        <f>'Прайс рабочий'!I259/'Экспорт сум'!$G$18</f>
        <v>29842.105263157897</v>
      </c>
      <c r="G270" s="363">
        <f>E270/G18</f>
        <v>32131.578947368424</v>
      </c>
      <c r="H270" s="773"/>
      <c r="I270" s="1"/>
      <c r="J270" s="1"/>
    </row>
    <row r="271" spans="1:10" ht="18" customHeight="1">
      <c r="A271" s="677" t="s">
        <v>175</v>
      </c>
      <c r="B271" s="793" t="s">
        <v>176</v>
      </c>
      <c r="C271" s="32" t="s">
        <v>67</v>
      </c>
      <c r="D271" s="602" t="s">
        <v>69</v>
      </c>
      <c r="E271" s="25">
        <f>'Прайс рабочий'!K260</f>
        <v>198</v>
      </c>
      <c r="F271" s="363">
        <f>'Прайс рабочий'!I260/'Экспорт сум'!$G$18</f>
        <v>4842.105263157895</v>
      </c>
      <c r="G271" s="363">
        <f>E271/G18</f>
        <v>5210.5263157894742</v>
      </c>
      <c r="H271" s="773"/>
      <c r="I271" s="1"/>
      <c r="J271" s="1"/>
    </row>
    <row r="272" spans="1:10" ht="18" customHeight="1">
      <c r="A272" s="773"/>
      <c r="B272" s="773"/>
      <c r="C272" s="32" t="s">
        <v>118</v>
      </c>
      <c r="D272" s="773"/>
      <c r="E272" s="25">
        <f>'Прайс рабочий'!K261</f>
        <v>334</v>
      </c>
      <c r="F272" s="363">
        <f>'Прайс рабочий'!I261/'Экспорт сум'!$G$18</f>
        <v>8157.8947368421059</v>
      </c>
      <c r="G272" s="363">
        <f>E272/G18</f>
        <v>8789.4736842105267</v>
      </c>
      <c r="H272" s="773"/>
      <c r="I272" s="1"/>
      <c r="J272" s="1"/>
    </row>
    <row r="273" spans="1:10" ht="18" customHeight="1">
      <c r="A273" s="774"/>
      <c r="B273" s="774"/>
      <c r="C273" s="32" t="s">
        <v>94</v>
      </c>
      <c r="D273" s="774"/>
      <c r="E273" s="25">
        <f>'Прайс рабочий'!K262</f>
        <v>652</v>
      </c>
      <c r="F273" s="363">
        <f>'Прайс рабочий'!I262/'Экспорт сум'!$G$18</f>
        <v>15947.368421052632</v>
      </c>
      <c r="G273" s="363">
        <f>E273/G18</f>
        <v>17157.894736842107</v>
      </c>
      <c r="H273" s="773"/>
      <c r="I273" s="1"/>
      <c r="J273" s="1"/>
    </row>
    <row r="274" spans="1:10" ht="18" customHeight="1">
      <c r="A274" s="676" t="s">
        <v>177</v>
      </c>
      <c r="B274" s="793" t="s">
        <v>178</v>
      </c>
      <c r="C274" s="32" t="s">
        <v>67</v>
      </c>
      <c r="D274" s="602" t="s">
        <v>69</v>
      </c>
      <c r="E274" s="25">
        <f>'Прайс рабочий'!K263</f>
        <v>662</v>
      </c>
      <c r="F274" s="363">
        <f>'Прайс рабочий'!I263/'Экспорт сум'!$G$18</f>
        <v>16157.894736842105</v>
      </c>
      <c r="G274" s="363">
        <f>E274/G18</f>
        <v>17421.052631578947</v>
      </c>
      <c r="H274" s="773"/>
      <c r="I274" s="1"/>
      <c r="J274" s="1"/>
    </row>
    <row r="275" spans="1:10" ht="18" customHeight="1">
      <c r="A275" s="773"/>
      <c r="B275" s="773"/>
      <c r="C275" s="32" t="s">
        <v>118</v>
      </c>
      <c r="D275" s="773"/>
      <c r="E275" s="25">
        <f>'Прайс рабочий'!K264</f>
        <v>1036</v>
      </c>
      <c r="F275" s="363">
        <f>'Прайс рабочий'!I264/'Экспорт сум'!$G$18</f>
        <v>25315.78947368421</v>
      </c>
      <c r="G275" s="363">
        <f>E275/G18</f>
        <v>27263.157894736843</v>
      </c>
      <c r="H275" s="773"/>
      <c r="I275" s="1"/>
      <c r="J275" s="1"/>
    </row>
    <row r="276" spans="1:10" ht="18" customHeight="1">
      <c r="A276" s="774"/>
      <c r="B276" s="774"/>
      <c r="C276" s="32" t="s">
        <v>94</v>
      </c>
      <c r="D276" s="774"/>
      <c r="E276" s="25">
        <f>'Прайс рабочий'!K265</f>
        <v>1628</v>
      </c>
      <c r="F276" s="363">
        <f>'Прайс рабочий'!I265/'Экспорт сум'!$G$18</f>
        <v>39763.15789473684</v>
      </c>
      <c r="G276" s="363">
        <f>E276/G18</f>
        <v>42842.105263157893</v>
      </c>
      <c r="H276" s="773"/>
      <c r="I276" s="31"/>
      <c r="J276" s="31"/>
    </row>
    <row r="277" spans="1:10" ht="18" customHeight="1">
      <c r="A277" s="677" t="s">
        <v>179</v>
      </c>
      <c r="B277" s="793" t="s">
        <v>180</v>
      </c>
      <c r="C277" s="32" t="s">
        <v>67</v>
      </c>
      <c r="D277" s="602" t="s">
        <v>69</v>
      </c>
      <c r="E277" s="25">
        <f>'Прайс рабочий'!K266</f>
        <v>503</v>
      </c>
      <c r="F277" s="363">
        <f>'Прайс рабочий'!I266/'Экспорт сум'!$G$18</f>
        <v>11789.473684210527</v>
      </c>
      <c r="G277" s="363">
        <f>E277/G18</f>
        <v>13236.842105263158</v>
      </c>
      <c r="H277" s="773"/>
      <c r="I277" s="31"/>
      <c r="J277" s="31"/>
    </row>
    <row r="278" spans="1:10" ht="18" customHeight="1">
      <c r="A278" s="773"/>
      <c r="B278" s="773"/>
      <c r="C278" s="32" t="s">
        <v>118</v>
      </c>
      <c r="D278" s="773"/>
      <c r="E278" s="25">
        <f>'Прайс рабочий'!K267</f>
        <v>777</v>
      </c>
      <c r="F278" s="363">
        <f>'Прайс рабочий'!I267/'Экспорт сум'!$G$18</f>
        <v>18236.842105263157</v>
      </c>
      <c r="G278" s="363">
        <f>E278/G18</f>
        <v>20447.368421052633</v>
      </c>
      <c r="H278" s="773"/>
      <c r="I278" s="31"/>
      <c r="J278" s="31"/>
    </row>
    <row r="279" spans="1:10" ht="18" customHeight="1">
      <c r="A279" s="773"/>
      <c r="B279" s="774"/>
      <c r="C279" s="32" t="s">
        <v>94</v>
      </c>
      <c r="D279" s="773"/>
      <c r="E279" s="25">
        <f>'Прайс рабочий'!K268</f>
        <v>1592</v>
      </c>
      <c r="F279" s="363">
        <f>'Прайс рабочий'!I268/'Экспорт сум'!$G$18</f>
        <v>37394.736842105267</v>
      </c>
      <c r="G279" s="363">
        <f>E279/G18</f>
        <v>41894.736842105267</v>
      </c>
      <c r="H279" s="773"/>
      <c r="I279" s="31"/>
      <c r="J279" s="31"/>
    </row>
    <row r="280" spans="1:10" ht="18" customHeight="1">
      <c r="A280" s="773"/>
      <c r="B280" s="793" t="s">
        <v>181</v>
      </c>
      <c r="C280" s="32" t="s">
        <v>67</v>
      </c>
      <c r="D280" s="773"/>
      <c r="E280" s="25">
        <f>'Прайс рабочий'!K269</f>
        <v>368</v>
      </c>
      <c r="F280" s="363">
        <f>'Прайс рабочий'!I269/'Экспорт сум'!$G$18</f>
        <v>8631.5789473684217</v>
      </c>
      <c r="G280" s="363">
        <f>E280/G18</f>
        <v>9684.21052631579</v>
      </c>
      <c r="H280" s="773"/>
      <c r="I280" s="31"/>
      <c r="J280" s="31"/>
    </row>
    <row r="281" spans="1:10" ht="18" customHeight="1">
      <c r="A281" s="773"/>
      <c r="B281" s="773"/>
      <c r="C281" s="32" t="s">
        <v>118</v>
      </c>
      <c r="D281" s="773"/>
      <c r="E281" s="25">
        <f>'Прайс рабочий'!K270</f>
        <v>428</v>
      </c>
      <c r="F281" s="363">
        <f>'Прайс рабочий'!I270/'Экспорт сум'!$G$18</f>
        <v>10052.631578947368</v>
      </c>
      <c r="G281" s="363">
        <f>E281/G18</f>
        <v>11263.157894736842</v>
      </c>
      <c r="H281" s="773"/>
      <c r="I281" s="31"/>
      <c r="J281" s="31"/>
    </row>
    <row r="282" spans="1:10" ht="18" customHeight="1">
      <c r="A282" s="773"/>
      <c r="B282" s="774"/>
      <c r="C282" s="32" t="s">
        <v>94</v>
      </c>
      <c r="D282" s="773"/>
      <c r="E282" s="25">
        <f>'Прайс рабочий'!K271</f>
        <v>1099</v>
      </c>
      <c r="F282" s="363">
        <f>'Прайс рабочий'!I271/'Экспорт сум'!$G$18</f>
        <v>25815.78947368421</v>
      </c>
      <c r="G282" s="363">
        <f>E282/G18</f>
        <v>28921.052631578947</v>
      </c>
      <c r="H282" s="773"/>
      <c r="I282" s="31"/>
      <c r="J282" s="31"/>
    </row>
    <row r="283" spans="1:10" ht="18" customHeight="1">
      <c r="A283" s="773"/>
      <c r="B283" s="793" t="s">
        <v>182</v>
      </c>
      <c r="C283" s="32" t="s">
        <v>67</v>
      </c>
      <c r="D283" s="773"/>
      <c r="E283" s="25">
        <f>'Прайс рабочий'!K272</f>
        <v>155</v>
      </c>
      <c r="F283" s="363">
        <f>'Прайс рабочий'!I272/'Экспорт сум'!$G$18</f>
        <v>3631.5789473684213</v>
      </c>
      <c r="G283" s="363">
        <f>E283/G18</f>
        <v>4078.9473684210529</v>
      </c>
      <c r="H283" s="773"/>
      <c r="I283" s="31"/>
      <c r="J283" s="31"/>
    </row>
    <row r="284" spans="1:10" ht="18" customHeight="1">
      <c r="A284" s="773"/>
      <c r="B284" s="773"/>
      <c r="C284" s="32" t="s">
        <v>118</v>
      </c>
      <c r="D284" s="773"/>
      <c r="E284" s="25">
        <f>'Прайс рабочий'!K273</f>
        <v>217</v>
      </c>
      <c r="F284" s="363">
        <f>'Прайс рабочий'!I273/'Экспорт сум'!$G$18</f>
        <v>5078.9473684210525</v>
      </c>
      <c r="G284" s="363">
        <f>E284/G18</f>
        <v>5710.5263157894742</v>
      </c>
      <c r="H284" s="773"/>
      <c r="I284" s="31"/>
      <c r="J284" s="31"/>
    </row>
    <row r="285" spans="1:10" ht="18" customHeight="1">
      <c r="A285" s="774"/>
      <c r="B285" s="774"/>
      <c r="C285" s="32" t="s">
        <v>94</v>
      </c>
      <c r="D285" s="774"/>
      <c r="E285" s="25">
        <f>'Прайс рабочий'!K274</f>
        <v>337</v>
      </c>
      <c r="F285" s="363">
        <f>'Прайс рабочий'!I274/'Экспорт сум'!$G$18</f>
        <v>7921.0526315789475</v>
      </c>
      <c r="G285" s="363">
        <f>E285/G18</f>
        <v>8868.4210526315783</v>
      </c>
      <c r="H285" s="773"/>
      <c r="I285" s="1"/>
      <c r="J285" s="1"/>
    </row>
    <row r="286" spans="1:10" ht="18" customHeight="1">
      <c r="A286" s="677" t="s">
        <v>183</v>
      </c>
      <c r="B286" s="793" t="s">
        <v>184</v>
      </c>
      <c r="C286" s="32" t="s">
        <v>67</v>
      </c>
      <c r="D286" s="602" t="s">
        <v>69</v>
      </c>
      <c r="E286" s="25">
        <f>'Прайс рабочий'!K275</f>
        <v>659</v>
      </c>
      <c r="F286" s="363">
        <f>'Прайс рабочий'!I275/'Экспорт сум'!$G$18</f>
        <v>15473.684210526317</v>
      </c>
      <c r="G286" s="363">
        <f>E286/G18</f>
        <v>17342.105263157897</v>
      </c>
      <c r="H286" s="773"/>
      <c r="I286" s="1"/>
      <c r="J286" s="1"/>
    </row>
    <row r="287" spans="1:10" ht="18" customHeight="1">
      <c r="A287" s="773"/>
      <c r="B287" s="773"/>
      <c r="C287" s="32" t="s">
        <v>118</v>
      </c>
      <c r="D287" s="773"/>
      <c r="E287" s="25">
        <f>'Прайс рабочий'!K276</f>
        <v>942</v>
      </c>
      <c r="F287" s="363">
        <f>'Прайс рабочий'!I276/'Экспорт сум'!$G$18</f>
        <v>22131.57894736842</v>
      </c>
      <c r="G287" s="363">
        <f>E287/G18</f>
        <v>24789.473684210527</v>
      </c>
      <c r="H287" s="773"/>
      <c r="I287" s="1"/>
      <c r="J287" s="1"/>
    </row>
    <row r="288" spans="1:10" ht="18" customHeight="1">
      <c r="A288" s="774"/>
      <c r="B288" s="774"/>
      <c r="C288" s="32" t="s">
        <v>94</v>
      </c>
      <c r="D288" s="774"/>
      <c r="E288" s="25">
        <f>'Прайс рабочий'!K277</f>
        <v>1624</v>
      </c>
      <c r="F288" s="363">
        <f>'Прайс рабочий'!I277/'Экспорт сум'!$G$18</f>
        <v>38157.894736842107</v>
      </c>
      <c r="G288" s="363">
        <f>E288/G18</f>
        <v>42736.84210526316</v>
      </c>
      <c r="H288" s="773"/>
      <c r="I288" s="1"/>
      <c r="J288" s="1"/>
    </row>
    <row r="289" spans="1:10" ht="18" customHeight="1">
      <c r="A289" s="676" t="s">
        <v>185</v>
      </c>
      <c r="B289" s="793" t="s">
        <v>186</v>
      </c>
      <c r="C289" s="32" t="s">
        <v>67</v>
      </c>
      <c r="D289" s="602" t="s">
        <v>69</v>
      </c>
      <c r="E289" s="25">
        <f>'Прайс рабочий'!K278</f>
        <v>952</v>
      </c>
      <c r="F289" s="363">
        <f>'Прайс рабочий'!I278/'Экспорт сум'!$G$18</f>
        <v>22368.42105263158</v>
      </c>
      <c r="G289" s="363">
        <f>E289/G18</f>
        <v>25052.63157894737</v>
      </c>
      <c r="H289" s="773"/>
      <c r="I289" s="1"/>
      <c r="J289" s="1"/>
    </row>
    <row r="290" spans="1:10" ht="18" customHeight="1">
      <c r="A290" s="773"/>
      <c r="B290" s="773"/>
      <c r="C290" s="32" t="s">
        <v>118</v>
      </c>
      <c r="D290" s="773"/>
      <c r="E290" s="25">
        <f>'Прайс рабочий'!K279</f>
        <v>1356</v>
      </c>
      <c r="F290" s="363">
        <f>'Прайс рабочий'!I279/'Экспорт сум'!$G$18</f>
        <v>31368.42105263158</v>
      </c>
      <c r="G290" s="363">
        <f>E290/G18</f>
        <v>35684.210526315794</v>
      </c>
      <c r="H290" s="773"/>
      <c r="I290" s="1"/>
      <c r="J290" s="1"/>
    </row>
    <row r="291" spans="1:10" ht="18" customHeight="1">
      <c r="A291" s="774"/>
      <c r="B291" s="774"/>
      <c r="C291" s="32" t="s">
        <v>94</v>
      </c>
      <c r="D291" s="774"/>
      <c r="E291" s="25">
        <f>'Прайс рабочий'!K280</f>
        <v>2632</v>
      </c>
      <c r="F291" s="363">
        <f>'Прайс рабочий'!I280/'Экспорт сум'!$G$18</f>
        <v>61842.105263157893</v>
      </c>
      <c r="G291" s="363">
        <f>E291/G18</f>
        <v>69263.15789473684</v>
      </c>
      <c r="H291" s="773"/>
      <c r="I291" s="1"/>
      <c r="J291" s="1"/>
    </row>
    <row r="292" spans="1:10" ht="18" customHeight="1">
      <c r="A292" s="676" t="s">
        <v>187</v>
      </c>
      <c r="B292" s="793" t="s">
        <v>188</v>
      </c>
      <c r="C292" s="32" t="s">
        <v>67</v>
      </c>
      <c r="D292" s="602" t="s">
        <v>69</v>
      </c>
      <c r="E292" s="25">
        <f>'Прайс рабочий'!K281</f>
        <v>3129</v>
      </c>
      <c r="F292" s="363">
        <f>'Прайс рабочий'!I281/'Экспорт сум'!$G$18</f>
        <v>73500</v>
      </c>
      <c r="G292" s="363">
        <f>E292/G18</f>
        <v>82342.105263157893</v>
      </c>
      <c r="H292" s="773"/>
      <c r="I292" s="1"/>
      <c r="J292" s="1"/>
    </row>
    <row r="293" spans="1:10" ht="18" customHeight="1">
      <c r="A293" s="773"/>
      <c r="B293" s="773"/>
      <c r="C293" s="32" t="s">
        <v>118</v>
      </c>
      <c r="D293" s="773"/>
      <c r="E293" s="25">
        <f>'Прайс рабочий'!K282</f>
        <v>3392</v>
      </c>
      <c r="F293" s="363">
        <f>'Прайс рабочий'!I282/'Экспорт сум'!$G$18</f>
        <v>79684.210526315786</v>
      </c>
      <c r="G293" s="363">
        <f>E293/G18</f>
        <v>89263.15789473684</v>
      </c>
      <c r="H293" s="773"/>
      <c r="I293" s="1"/>
      <c r="J293" s="1"/>
    </row>
    <row r="294" spans="1:10" ht="18" customHeight="1">
      <c r="A294" s="774"/>
      <c r="B294" s="774"/>
      <c r="C294" s="32" t="s">
        <v>94</v>
      </c>
      <c r="D294" s="774"/>
      <c r="E294" s="25">
        <f>'Прайс рабочий'!K283</f>
        <v>3920</v>
      </c>
      <c r="F294" s="363">
        <f>'Прайс рабочий'!I283/'Экспорт сум'!$G$18</f>
        <v>92105.263157894733</v>
      </c>
      <c r="G294" s="363">
        <f>E294/G18</f>
        <v>103157.89473684211</v>
      </c>
      <c r="H294" s="773"/>
      <c r="I294" s="1"/>
      <c r="J294" s="1"/>
    </row>
    <row r="295" spans="1:10" ht="18" customHeight="1">
      <c r="A295" s="676" t="s">
        <v>189</v>
      </c>
      <c r="B295" s="793" t="s">
        <v>190</v>
      </c>
      <c r="C295" s="32" t="s">
        <v>67</v>
      </c>
      <c r="D295" s="602" t="s">
        <v>69</v>
      </c>
      <c r="E295" s="25">
        <f>'Прайс рабочий'!K284</f>
        <v>2577</v>
      </c>
      <c r="F295" s="363">
        <f>'Прайс рабочий'!I284/'Экспорт сум'!$G$18</f>
        <v>60552.631578947367</v>
      </c>
      <c r="G295" s="363">
        <f>E295/G18</f>
        <v>67815.789473684214</v>
      </c>
      <c r="H295" s="773"/>
      <c r="I295" s="1"/>
      <c r="J295" s="1"/>
    </row>
    <row r="296" spans="1:10" ht="18" customHeight="1">
      <c r="A296" s="773"/>
      <c r="B296" s="773"/>
      <c r="C296" s="32" t="s">
        <v>118</v>
      </c>
      <c r="D296" s="773"/>
      <c r="E296" s="25">
        <f>'Прайс рабочий'!K285</f>
        <v>2929</v>
      </c>
      <c r="F296" s="363">
        <f>'Прайс рабочий'!I285/'Экспорт сум'!$G$18</f>
        <v>68815.789473684214</v>
      </c>
      <c r="G296" s="363">
        <f>E296/G18</f>
        <v>77078.947368421053</v>
      </c>
      <c r="H296" s="773"/>
      <c r="I296" s="1"/>
      <c r="J296" s="1"/>
    </row>
    <row r="297" spans="1:10" ht="18" customHeight="1">
      <c r="A297" s="774"/>
      <c r="B297" s="774"/>
      <c r="C297" s="32" t="s">
        <v>94</v>
      </c>
      <c r="D297" s="774"/>
      <c r="E297" s="25">
        <f>'Прайс рабочий'!K286</f>
        <v>3469</v>
      </c>
      <c r="F297" s="363">
        <f>'Прайс рабочий'!I286/'Экспорт сум'!$G$18</f>
        <v>84763.15789473684</v>
      </c>
      <c r="G297" s="363">
        <f>E297/G18</f>
        <v>91289.473684210534</v>
      </c>
      <c r="H297" s="773"/>
      <c r="I297" s="1"/>
      <c r="J297" s="1"/>
    </row>
    <row r="298" spans="1:10" ht="18" customHeight="1">
      <c r="A298" s="676" t="s">
        <v>191</v>
      </c>
      <c r="B298" s="793" t="s">
        <v>192</v>
      </c>
      <c r="C298" s="32" t="s">
        <v>67</v>
      </c>
      <c r="D298" s="602" t="s">
        <v>69</v>
      </c>
      <c r="E298" s="25">
        <f>'Прайс рабочий'!K287</f>
        <v>445</v>
      </c>
      <c r="F298" s="363">
        <f>'Прайс рабочий'!I287/'Экспорт сум'!$G$18</f>
        <v>10447.368421052632</v>
      </c>
      <c r="G298" s="363">
        <f>E298/G18</f>
        <v>11710.526315789473</v>
      </c>
      <c r="H298" s="773"/>
      <c r="I298" s="1"/>
      <c r="J298" s="1"/>
    </row>
    <row r="299" spans="1:10" ht="18" customHeight="1">
      <c r="A299" s="773"/>
      <c r="B299" s="773"/>
      <c r="C299" s="32" t="s">
        <v>118</v>
      </c>
      <c r="D299" s="773"/>
      <c r="E299" s="25">
        <f>'Прайс рабочий'!K288</f>
        <v>462</v>
      </c>
      <c r="F299" s="363">
        <f>'Прайс рабочий'!I288/'Экспорт сум'!$G$18</f>
        <v>10578.947368421053</v>
      </c>
      <c r="G299" s="363">
        <f>E299/G18</f>
        <v>12157.894736842105</v>
      </c>
      <c r="H299" s="773"/>
      <c r="I299" s="1"/>
      <c r="J299" s="1"/>
    </row>
    <row r="300" spans="1:10" ht="28.5" customHeight="1">
      <c r="A300" s="774"/>
      <c r="B300" s="774"/>
      <c r="C300" s="32" t="s">
        <v>94</v>
      </c>
      <c r="D300" s="774"/>
      <c r="E300" s="25">
        <f>'Прайс рабочий'!K289</f>
        <v>1121</v>
      </c>
      <c r="F300" s="363">
        <f>'Прайс рабочий'!I289/'Экспорт сум'!$G$18</f>
        <v>26342.105263157897</v>
      </c>
      <c r="G300" s="363">
        <f>E300/G18</f>
        <v>29500</v>
      </c>
      <c r="H300" s="774"/>
      <c r="I300" s="1"/>
      <c r="J300" s="1"/>
    </row>
    <row r="301" spans="1:10" ht="18" customHeight="1">
      <c r="A301" s="603" t="s">
        <v>193</v>
      </c>
      <c r="B301" s="765"/>
      <c r="C301" s="765"/>
      <c r="D301" s="766"/>
      <c r="E301" s="43"/>
      <c r="F301" s="356"/>
      <c r="G301" s="356"/>
      <c r="H301" s="19"/>
      <c r="I301" s="1"/>
      <c r="J301" s="1"/>
    </row>
    <row r="302" spans="1:10" ht="18" customHeight="1">
      <c r="A302" s="647" t="s">
        <v>100</v>
      </c>
      <c r="B302" s="765"/>
      <c r="C302" s="765"/>
      <c r="D302" s="766"/>
      <c r="E302" s="44"/>
      <c r="F302" s="361"/>
      <c r="G302" s="361"/>
      <c r="H302" s="694"/>
      <c r="I302" s="1"/>
      <c r="J302" s="1"/>
    </row>
    <row r="303" spans="1:10" ht="18" customHeight="1">
      <c r="A303" s="677" t="s">
        <v>194</v>
      </c>
      <c r="B303" s="794" t="s">
        <v>195</v>
      </c>
      <c r="C303" s="32" t="s">
        <v>71</v>
      </c>
      <c r="D303" s="696" t="s">
        <v>196</v>
      </c>
      <c r="E303" s="25">
        <f>'Прайс рабочий'!K292</f>
        <v>120</v>
      </c>
      <c r="F303" s="363">
        <f>'Прайс рабочий'!I292/'Экспорт сум'!$G$18</f>
        <v>2763.1578947368421</v>
      </c>
      <c r="G303" s="363">
        <f>E303/G18</f>
        <v>3157.8947368421054</v>
      </c>
      <c r="H303" s="773"/>
      <c r="I303" s="1"/>
      <c r="J303" s="1"/>
    </row>
    <row r="304" spans="1:10" ht="18" customHeight="1">
      <c r="A304" s="773"/>
      <c r="B304" s="774"/>
      <c r="C304" s="32" t="s">
        <v>67</v>
      </c>
      <c r="D304" s="773"/>
      <c r="E304" s="25">
        <f>'Прайс рабочий'!K293</f>
        <v>125</v>
      </c>
      <c r="F304" s="363">
        <f>'Прайс рабочий'!I293/'Экспорт сум'!$G$18</f>
        <v>2894.7368421052633</v>
      </c>
      <c r="G304" s="363">
        <f>E304/G18</f>
        <v>3289.4736842105262</v>
      </c>
      <c r="H304" s="773"/>
      <c r="I304" s="1"/>
      <c r="J304" s="1"/>
    </row>
    <row r="305" spans="1:10" ht="18" customHeight="1">
      <c r="A305" s="773"/>
      <c r="B305" s="794" t="s">
        <v>197</v>
      </c>
      <c r="C305" s="32" t="s">
        <v>71</v>
      </c>
      <c r="D305" s="773"/>
      <c r="E305" s="25">
        <f>'Прайс рабочий'!K294</f>
        <v>101</v>
      </c>
      <c r="F305" s="363">
        <f>'Прайс рабочий'!I294/'Экспорт сум'!$G$18</f>
        <v>2157.8947368421054</v>
      </c>
      <c r="G305" s="363">
        <f>E305/G18</f>
        <v>2657.8947368421054</v>
      </c>
      <c r="H305" s="773"/>
      <c r="I305" s="1"/>
      <c r="J305" s="1"/>
    </row>
    <row r="306" spans="1:10" ht="18" customHeight="1">
      <c r="A306" s="773"/>
      <c r="B306" s="774"/>
      <c r="C306" s="32" t="s">
        <v>67</v>
      </c>
      <c r="D306" s="773"/>
      <c r="E306" s="25">
        <f>'Прайс рабочий'!K295</f>
        <v>120</v>
      </c>
      <c r="F306" s="363">
        <f>'Прайс рабочий'!I295/'Экспорт сум'!$G$18</f>
        <v>2605.2631578947371</v>
      </c>
      <c r="G306" s="363">
        <f>E306/G18</f>
        <v>3157.8947368421054</v>
      </c>
      <c r="H306" s="773"/>
      <c r="I306" s="1"/>
      <c r="J306" s="1"/>
    </row>
    <row r="307" spans="1:10" ht="18" customHeight="1">
      <c r="A307" s="773"/>
      <c r="B307" s="794" t="s">
        <v>198</v>
      </c>
      <c r="C307" s="32" t="s">
        <v>71</v>
      </c>
      <c r="D307" s="773"/>
      <c r="E307" s="25">
        <f>'Прайс рабочий'!K296</f>
        <v>150</v>
      </c>
      <c r="F307" s="363">
        <f>'Прайс рабочий'!I296/'Экспорт сум'!$G$18</f>
        <v>3236.8421052631579</v>
      </c>
      <c r="G307" s="363">
        <f>E307/G18</f>
        <v>3947.3684210526317</v>
      </c>
      <c r="H307" s="773"/>
      <c r="I307" s="1"/>
      <c r="J307" s="1"/>
    </row>
    <row r="308" spans="1:10" ht="18" customHeight="1">
      <c r="A308" s="773"/>
      <c r="B308" s="774"/>
      <c r="C308" s="32" t="s">
        <v>67</v>
      </c>
      <c r="D308" s="773"/>
      <c r="E308" s="25">
        <f>'Прайс рабочий'!K297</f>
        <v>155</v>
      </c>
      <c r="F308" s="363">
        <f>'Прайс рабочий'!I297/'Экспорт сум'!$G$18</f>
        <v>3289.4736842105262</v>
      </c>
      <c r="G308" s="363">
        <f>E308/G18</f>
        <v>4078.9473684210529</v>
      </c>
      <c r="H308" s="773"/>
      <c r="I308" s="1"/>
      <c r="J308" s="1"/>
    </row>
    <row r="309" spans="1:10" ht="18" customHeight="1">
      <c r="A309" s="773"/>
      <c r="B309" s="794" t="s">
        <v>199</v>
      </c>
      <c r="C309" s="32" t="s">
        <v>71</v>
      </c>
      <c r="D309" s="773"/>
      <c r="E309" s="25">
        <f>'Прайс рабочий'!K298</f>
        <v>153</v>
      </c>
      <c r="F309" s="363">
        <f>'Прайс рабочий'!I298/'Экспорт сум'!$G$18</f>
        <v>3315.7894736842104</v>
      </c>
      <c r="G309" s="363">
        <f>E309/G18</f>
        <v>4026.3157894736842</v>
      </c>
      <c r="H309" s="773"/>
      <c r="I309" s="1"/>
      <c r="J309" s="1"/>
    </row>
    <row r="310" spans="1:10" ht="18" customHeight="1">
      <c r="A310" s="773"/>
      <c r="B310" s="774"/>
      <c r="C310" s="32" t="s">
        <v>67</v>
      </c>
      <c r="D310" s="773"/>
      <c r="E310" s="25">
        <f>'Прайс рабочий'!K299</f>
        <v>161</v>
      </c>
      <c r="F310" s="363">
        <f>'Прайс рабочий'!I299/'Экспорт сум'!$G$18</f>
        <v>3552.6315789473683</v>
      </c>
      <c r="G310" s="363">
        <f>E310/G18</f>
        <v>4236.8421052631584</v>
      </c>
      <c r="H310" s="773"/>
      <c r="I310" s="1"/>
      <c r="J310" s="1"/>
    </row>
    <row r="311" spans="1:10" ht="18" customHeight="1">
      <c r="A311" s="773"/>
      <c r="B311" s="794" t="s">
        <v>200</v>
      </c>
      <c r="C311" s="32" t="s">
        <v>71</v>
      </c>
      <c r="D311" s="773"/>
      <c r="E311" s="25">
        <f>'Прайс рабочий'!K300</f>
        <v>153</v>
      </c>
      <c r="F311" s="363">
        <f>'Прайс рабочий'!I300/'Экспорт сум'!$G$18</f>
        <v>3315.7894736842104</v>
      </c>
      <c r="G311" s="363">
        <f>E311/G18</f>
        <v>4026.3157894736842</v>
      </c>
      <c r="H311" s="773"/>
      <c r="I311" s="1"/>
      <c r="J311" s="1"/>
    </row>
    <row r="312" spans="1:10" ht="18" customHeight="1">
      <c r="A312" s="773"/>
      <c r="B312" s="774"/>
      <c r="C312" s="32" t="s">
        <v>67</v>
      </c>
      <c r="D312" s="773"/>
      <c r="E312" s="25">
        <f>'Прайс рабочий'!K301</f>
        <v>162</v>
      </c>
      <c r="F312" s="363">
        <f>'Прайс рабочий'!I301/'Экспорт сум'!$G$18</f>
        <v>3447.3684210526317</v>
      </c>
      <c r="G312" s="363">
        <f>E312/G18</f>
        <v>4263.1578947368425</v>
      </c>
      <c r="H312" s="773"/>
      <c r="I312" s="1"/>
      <c r="J312" s="1"/>
    </row>
    <row r="313" spans="1:10" ht="18" customHeight="1">
      <c r="A313" s="773"/>
      <c r="B313" s="794" t="s">
        <v>201</v>
      </c>
      <c r="C313" s="32" t="s">
        <v>71</v>
      </c>
      <c r="D313" s="773"/>
      <c r="E313" s="25">
        <f>'Прайс рабочий'!K302</f>
        <v>217</v>
      </c>
      <c r="F313" s="363">
        <f>'Прайс рабочий'!I302/'Экспорт сум'!$G$18</f>
        <v>4684.2105263157891</v>
      </c>
      <c r="G313" s="363">
        <f>E313/G18</f>
        <v>5710.5263157894742</v>
      </c>
      <c r="H313" s="773"/>
      <c r="I313" s="1"/>
      <c r="J313" s="1"/>
    </row>
    <row r="314" spans="1:10" ht="18" customHeight="1">
      <c r="A314" s="773"/>
      <c r="B314" s="774"/>
      <c r="C314" s="32" t="s">
        <v>67</v>
      </c>
      <c r="D314" s="773"/>
      <c r="E314" s="25">
        <f>'Прайс рабочий'!K303</f>
        <v>272</v>
      </c>
      <c r="F314" s="363">
        <f>'Прайс рабочий'!I303/'Экспорт сум'!$G$18</f>
        <v>5894.7368421052633</v>
      </c>
      <c r="G314" s="363">
        <f>E314/G18</f>
        <v>7157.8947368421059</v>
      </c>
      <c r="H314" s="773"/>
      <c r="I314" s="1"/>
      <c r="J314" s="1"/>
    </row>
    <row r="315" spans="1:10" ht="18" customHeight="1">
      <c r="A315" s="773"/>
      <c r="B315" s="794" t="s">
        <v>202</v>
      </c>
      <c r="C315" s="32" t="s">
        <v>71</v>
      </c>
      <c r="D315" s="773"/>
      <c r="E315" s="25">
        <f>'Прайс рабочий'!K304</f>
        <v>361</v>
      </c>
      <c r="F315" s="363">
        <f>'Прайс рабочий'!I304/'Экспорт сум'!$G$18</f>
        <v>6263.1578947368425</v>
      </c>
      <c r="G315" s="363">
        <f>E315/G18</f>
        <v>9500</v>
      </c>
      <c r="H315" s="773"/>
      <c r="I315" s="1"/>
      <c r="J315" s="1"/>
    </row>
    <row r="316" spans="1:10" ht="18" customHeight="1">
      <c r="A316" s="773"/>
      <c r="B316" s="774"/>
      <c r="C316" s="32" t="s">
        <v>67</v>
      </c>
      <c r="D316" s="773"/>
      <c r="E316" s="25">
        <f>'Прайс рабочий'!K305</f>
        <v>499</v>
      </c>
      <c r="F316" s="363">
        <f>'Прайс рабочий'!I305/'Экспорт сум'!$G$18</f>
        <v>7315.7894736842109</v>
      </c>
      <c r="G316" s="363">
        <f>E316/G18</f>
        <v>13131.578947368422</v>
      </c>
      <c r="H316" s="773"/>
      <c r="I316" s="1"/>
      <c r="J316" s="1"/>
    </row>
    <row r="317" spans="1:10" ht="18" customHeight="1">
      <c r="A317" s="773"/>
      <c r="B317" s="794" t="s">
        <v>203</v>
      </c>
      <c r="C317" s="32" t="s">
        <v>71</v>
      </c>
      <c r="D317" s="773"/>
      <c r="E317" s="25">
        <f>'Прайс рабочий'!K306</f>
        <v>263</v>
      </c>
      <c r="F317" s="363">
        <f>'Прайс рабочий'!I306/'Экспорт сум'!$G$18</f>
        <v>5684.21052631579</v>
      </c>
      <c r="G317" s="363">
        <f>E317/G18</f>
        <v>6921.0526315789475</v>
      </c>
      <c r="H317" s="773"/>
      <c r="I317" s="1"/>
      <c r="J317" s="1"/>
    </row>
    <row r="318" spans="1:10" ht="18" customHeight="1">
      <c r="A318" s="773"/>
      <c r="B318" s="774"/>
      <c r="C318" s="32" t="s">
        <v>67</v>
      </c>
      <c r="D318" s="773"/>
      <c r="E318" s="25">
        <f>'Прайс рабочий'!K307</f>
        <v>344</v>
      </c>
      <c r="F318" s="363">
        <f>'Прайс рабочий'!I307/'Экспорт сум'!$G$18</f>
        <v>7421.0526315789475</v>
      </c>
      <c r="G318" s="363">
        <f>E318/G18</f>
        <v>9052.6315789473683</v>
      </c>
      <c r="H318" s="773"/>
      <c r="I318" s="1"/>
      <c r="J318" s="1"/>
    </row>
    <row r="319" spans="1:10" ht="18" customHeight="1">
      <c r="A319" s="773"/>
      <c r="B319" s="794" t="s">
        <v>204</v>
      </c>
      <c r="C319" s="32" t="s">
        <v>71</v>
      </c>
      <c r="D319" s="773"/>
      <c r="E319" s="25">
        <f>'Прайс рабочий'!K308</f>
        <v>245</v>
      </c>
      <c r="F319" s="363">
        <f>'Прайс рабочий'!I308/'Экспорт сум'!$G$18</f>
        <v>5342.105263157895</v>
      </c>
      <c r="G319" s="363">
        <f>E319/G18</f>
        <v>6447.3684210526317</v>
      </c>
      <c r="H319" s="773"/>
      <c r="I319" s="1"/>
      <c r="J319" s="1"/>
    </row>
    <row r="320" spans="1:10" ht="18" customHeight="1">
      <c r="A320" s="774"/>
      <c r="B320" s="774"/>
      <c r="C320" s="32" t="s">
        <v>67</v>
      </c>
      <c r="D320" s="774"/>
      <c r="E320" s="25">
        <f>'Прайс рабочий'!K309</f>
        <v>314</v>
      </c>
      <c r="F320" s="363">
        <f>'Прайс рабочий'!I309/'Экспорт сум'!$G$18</f>
        <v>6763.1578947368425</v>
      </c>
      <c r="G320" s="363">
        <f>E320/G18</f>
        <v>8263.1578947368416</v>
      </c>
      <c r="H320" s="773"/>
      <c r="I320" s="1"/>
      <c r="J320" s="1"/>
    </row>
    <row r="321" spans="1:10" ht="18" customHeight="1">
      <c r="A321" s="676" t="s">
        <v>205</v>
      </c>
      <c r="B321" s="32" t="s">
        <v>206</v>
      </c>
      <c r="C321" s="32" t="s">
        <v>207</v>
      </c>
      <c r="D321" s="602" t="s">
        <v>208</v>
      </c>
      <c r="E321" s="25">
        <f>'Прайс рабочий'!K310</f>
        <v>3851</v>
      </c>
      <c r="F321" s="363">
        <f>'Прайс рабочий'!I310/'Экспорт сум'!$G$18</f>
        <v>85526.31578947368</v>
      </c>
      <c r="G321" s="363">
        <f>E321/G18</f>
        <v>101342.10526315789</v>
      </c>
      <c r="H321" s="773"/>
      <c r="I321" s="5"/>
      <c r="J321" s="5"/>
    </row>
    <row r="322" spans="1:10" ht="18" customHeight="1">
      <c r="A322" s="773"/>
      <c r="B322" s="32" t="s">
        <v>209</v>
      </c>
      <c r="C322" s="32" t="s">
        <v>207</v>
      </c>
      <c r="D322" s="773"/>
      <c r="E322" s="25">
        <f>'Прайс рабочий'!K311</f>
        <v>3926</v>
      </c>
      <c r="F322" s="363">
        <f>'Прайс рабочий'!I311/'Экспорт сум'!$G$18</f>
        <v>88552.631578947374</v>
      </c>
      <c r="G322" s="363">
        <f>E322/G18</f>
        <v>103315.78947368421</v>
      </c>
      <c r="H322" s="773"/>
      <c r="I322" s="1"/>
      <c r="J322" s="1"/>
    </row>
    <row r="323" spans="1:10" ht="18" customHeight="1">
      <c r="A323" s="773"/>
      <c r="B323" s="32" t="s">
        <v>206</v>
      </c>
      <c r="C323" s="32" t="s">
        <v>210</v>
      </c>
      <c r="D323" s="773"/>
      <c r="E323" s="25">
        <f>'Прайс рабочий'!K312</f>
        <v>5250</v>
      </c>
      <c r="F323" s="363">
        <f>'Прайс рабочий'!I312/'Экспорт сум'!$G$18</f>
        <v>138157.89473684211</v>
      </c>
      <c r="G323" s="363">
        <f>E323/G18</f>
        <v>138157.89473684211</v>
      </c>
      <c r="H323" s="773"/>
      <c r="I323" s="1"/>
      <c r="J323" s="1"/>
    </row>
    <row r="324" spans="1:10" ht="18" customHeight="1">
      <c r="A324" s="773"/>
      <c r="B324" s="32" t="s">
        <v>209</v>
      </c>
      <c r="C324" s="32" t="s">
        <v>210</v>
      </c>
      <c r="D324" s="773"/>
      <c r="E324" s="25">
        <f>'Прайс рабочий'!K313</f>
        <v>4717</v>
      </c>
      <c r="F324" s="363">
        <f>'Прайс рабочий'!I313/'Экспорт сум'!$G$18</f>
        <v>106447.36842105264</v>
      </c>
      <c r="G324" s="363">
        <f>E324/G18</f>
        <v>124131.57894736843</v>
      </c>
      <c r="H324" s="773"/>
      <c r="I324" s="1"/>
      <c r="J324" s="1"/>
    </row>
    <row r="325" spans="1:10" ht="18" customHeight="1">
      <c r="A325" s="774"/>
      <c r="B325" s="32" t="s">
        <v>206</v>
      </c>
      <c r="C325" s="32" t="s">
        <v>362</v>
      </c>
      <c r="D325" s="774"/>
      <c r="E325" s="25">
        <f>'Прайс рабочий'!K314</f>
        <v>5509</v>
      </c>
      <c r="F325" s="363">
        <f>'Прайс рабочий'!I314/'Экспорт сум'!$G$18</f>
        <v>124210.52631578948</v>
      </c>
      <c r="G325" s="363">
        <f>E325/G18</f>
        <v>144973.68421052632</v>
      </c>
      <c r="H325" s="773"/>
      <c r="I325" s="1"/>
      <c r="J325" s="1"/>
    </row>
    <row r="326" spans="1:10" ht="18" customHeight="1">
      <c r="A326" s="647" t="s">
        <v>211</v>
      </c>
      <c r="B326" s="765"/>
      <c r="C326" s="765"/>
      <c r="D326" s="766"/>
      <c r="E326" s="44"/>
      <c r="F326" s="361"/>
      <c r="G326" s="361"/>
      <c r="H326" s="773"/>
      <c r="I326" s="1"/>
      <c r="J326" s="1"/>
    </row>
    <row r="327" spans="1:10" ht="18" customHeight="1">
      <c r="A327" s="676" t="s">
        <v>212</v>
      </c>
      <c r="B327" s="793" t="s">
        <v>195</v>
      </c>
      <c r="C327" s="32" t="s">
        <v>71</v>
      </c>
      <c r="D327" s="602" t="s">
        <v>213</v>
      </c>
      <c r="E327" s="25">
        <f>'Прайс рабочий'!K316</f>
        <v>168</v>
      </c>
      <c r="F327" s="363">
        <f>'Прайс рабочий'!I316/'Экспорт сум'!$G$18</f>
        <v>3631.5789473684213</v>
      </c>
      <c r="G327" s="363">
        <f>E327/G18</f>
        <v>4421.0526315789475</v>
      </c>
      <c r="H327" s="773"/>
      <c r="I327" s="1"/>
      <c r="J327" s="1"/>
    </row>
    <row r="328" spans="1:10" ht="18" customHeight="1">
      <c r="A328" s="773"/>
      <c r="B328" s="774"/>
      <c r="C328" s="32" t="s">
        <v>67</v>
      </c>
      <c r="D328" s="773"/>
      <c r="E328" s="25">
        <f>'Прайс рабочий'!K317</f>
        <v>172</v>
      </c>
      <c r="F328" s="363">
        <f>'Прайс рабочий'!I317/'Экспорт сум'!$G$18</f>
        <v>3736.8421052631579</v>
      </c>
      <c r="G328" s="363">
        <f>E328/G18</f>
        <v>4526.3157894736842</v>
      </c>
      <c r="H328" s="773"/>
      <c r="I328" s="1"/>
      <c r="J328" s="1"/>
    </row>
    <row r="329" spans="1:10" ht="18" customHeight="1">
      <c r="A329" s="773"/>
      <c r="B329" s="793" t="s">
        <v>197</v>
      </c>
      <c r="C329" s="32" t="s">
        <v>71</v>
      </c>
      <c r="D329" s="773"/>
      <c r="E329" s="25">
        <f>'Прайс рабочий'!K318</f>
        <v>151</v>
      </c>
      <c r="F329" s="363">
        <f>'Прайс рабочий'!I318/'Экспорт сум'!$G$18</f>
        <v>3263.1578947368421</v>
      </c>
      <c r="G329" s="363">
        <f>E329/G18</f>
        <v>3973.6842105263158</v>
      </c>
      <c r="H329" s="773"/>
      <c r="I329" s="1"/>
      <c r="J329" s="1"/>
    </row>
    <row r="330" spans="1:10" ht="18" customHeight="1">
      <c r="A330" s="773"/>
      <c r="B330" s="774"/>
      <c r="C330" s="32" t="s">
        <v>67</v>
      </c>
      <c r="D330" s="773"/>
      <c r="E330" s="25">
        <f>'Прайс рабочий'!K319</f>
        <v>171</v>
      </c>
      <c r="F330" s="363">
        <f>'Прайс рабочий'!I321/'Экспорт сум'!G18</f>
        <v>4500</v>
      </c>
      <c r="G330" s="363">
        <f>E330/G18</f>
        <v>4500</v>
      </c>
      <c r="H330" s="773"/>
      <c r="I330" s="1"/>
      <c r="J330" s="1"/>
    </row>
    <row r="331" spans="1:10" ht="18" customHeight="1">
      <c r="A331" s="773"/>
      <c r="B331" s="793" t="s">
        <v>176</v>
      </c>
      <c r="C331" s="32" t="s">
        <v>71</v>
      </c>
      <c r="D331" s="773"/>
      <c r="E331" s="25">
        <f>'Прайс рабочий'!K320</f>
        <v>195</v>
      </c>
      <c r="F331" s="363">
        <f>'Прайс рабочий'!I322/'Экспорт сум'!$G$18</f>
        <v>4315.7894736842109</v>
      </c>
      <c r="G331" s="363">
        <f>E331/G18</f>
        <v>5131.5789473684208</v>
      </c>
      <c r="H331" s="773"/>
      <c r="I331" s="1"/>
      <c r="J331" s="1"/>
    </row>
    <row r="332" spans="1:10" ht="18" customHeight="1">
      <c r="A332" s="773"/>
      <c r="B332" s="774"/>
      <c r="C332" s="32" t="s">
        <v>67</v>
      </c>
      <c r="D332" s="773"/>
      <c r="E332" s="25">
        <f>'Прайс рабочий'!K321</f>
        <v>209</v>
      </c>
      <c r="F332" s="363">
        <f>'Прайс рабочий'!I323/'Экспорт сум'!$G$18</f>
        <v>4473.6842105263158</v>
      </c>
      <c r="G332" s="363">
        <f>E332/G18</f>
        <v>5500</v>
      </c>
      <c r="H332" s="773"/>
      <c r="I332" s="1"/>
      <c r="J332" s="1"/>
    </row>
    <row r="333" spans="1:10" ht="18" customHeight="1">
      <c r="A333" s="773"/>
      <c r="B333" s="793" t="s">
        <v>198</v>
      </c>
      <c r="C333" s="32" t="s">
        <v>71</v>
      </c>
      <c r="D333" s="773"/>
      <c r="E333" s="25">
        <f>'Прайс рабочий'!K322</f>
        <v>200</v>
      </c>
      <c r="F333" s="363">
        <f>'Прайс рабочий'!I324/'Экспорт сум'!$G$18</f>
        <v>3684.2105263157896</v>
      </c>
      <c r="G333" s="363">
        <f>E333/G18</f>
        <v>5263.1578947368425</v>
      </c>
      <c r="H333" s="773"/>
      <c r="I333" s="1"/>
      <c r="J333" s="1"/>
    </row>
    <row r="334" spans="1:10" ht="18" customHeight="1">
      <c r="A334" s="773"/>
      <c r="B334" s="774"/>
      <c r="C334" s="32" t="s">
        <v>67</v>
      </c>
      <c r="D334" s="773"/>
      <c r="E334" s="25">
        <f>'Прайс рабочий'!K323</f>
        <v>209</v>
      </c>
      <c r="F334" s="363">
        <f>'Прайс рабочий'!I325/'Экспорт сум'!$G$18</f>
        <v>3763.1578947368421</v>
      </c>
      <c r="G334" s="363">
        <f>E334/G18</f>
        <v>5500</v>
      </c>
      <c r="H334" s="773"/>
      <c r="I334" s="1"/>
      <c r="J334" s="1"/>
    </row>
    <row r="335" spans="1:10" ht="18" customHeight="1">
      <c r="A335" s="773"/>
      <c r="B335" s="793" t="s">
        <v>200</v>
      </c>
      <c r="C335" s="32" t="s">
        <v>71</v>
      </c>
      <c r="D335" s="773"/>
      <c r="E335" s="25">
        <f>'Прайс рабочий'!K326</f>
        <v>203</v>
      </c>
      <c r="F335" s="363">
        <f>'Прайс рабочий'!I326/'Экспорт сум'!$G$18</f>
        <v>4394.7368421052633</v>
      </c>
      <c r="G335" s="363">
        <f>E335/G18</f>
        <v>5342.105263157895</v>
      </c>
      <c r="H335" s="773"/>
      <c r="I335" s="1"/>
      <c r="J335" s="1"/>
    </row>
    <row r="336" spans="1:10" ht="18" customHeight="1">
      <c r="A336" s="773"/>
      <c r="B336" s="774"/>
      <c r="C336" s="32" t="s">
        <v>67</v>
      </c>
      <c r="D336" s="773"/>
      <c r="E336" s="25">
        <f>'Прайс рабочий'!K327</f>
        <v>206</v>
      </c>
      <c r="F336" s="363">
        <f>'Прайс рабочий'!I327/'Экспорт сум'!$G$18</f>
        <v>4473.6842105263158</v>
      </c>
      <c r="G336" s="363">
        <f>E336/G18</f>
        <v>5421.0526315789475</v>
      </c>
      <c r="H336" s="773"/>
      <c r="I336" s="1"/>
      <c r="J336" s="1"/>
    </row>
    <row r="337" spans="1:10" ht="18" customHeight="1">
      <c r="A337" s="773"/>
      <c r="B337" s="793" t="s">
        <v>201</v>
      </c>
      <c r="C337" s="32" t="s">
        <v>71</v>
      </c>
      <c r="D337" s="773"/>
      <c r="E337" s="25">
        <f>'Прайс рабочий'!K328</f>
        <v>305</v>
      </c>
      <c r="F337" s="363">
        <f>'Прайс рабочий'!I328/'Экспорт сум'!$G$18</f>
        <v>6605.2631578947367</v>
      </c>
      <c r="G337" s="363">
        <f>E337/G18</f>
        <v>8026.3157894736842</v>
      </c>
      <c r="H337" s="773"/>
      <c r="I337" s="1"/>
      <c r="J337" s="1"/>
    </row>
    <row r="338" spans="1:10" ht="18" customHeight="1">
      <c r="A338" s="773"/>
      <c r="B338" s="774"/>
      <c r="C338" s="32" t="s">
        <v>67</v>
      </c>
      <c r="D338" s="773"/>
      <c r="E338" s="25">
        <f>'Прайс рабочий'!K329</f>
        <v>330</v>
      </c>
      <c r="F338" s="363">
        <f>'Прайс рабочий'!I329/'Экспорт сум'!$G$18</f>
        <v>7131.5789473684208</v>
      </c>
      <c r="G338" s="363">
        <f>E338/G18</f>
        <v>8684.21052631579</v>
      </c>
      <c r="H338" s="773"/>
      <c r="I338" s="1"/>
      <c r="J338" s="1"/>
    </row>
    <row r="339" spans="1:10" ht="18" customHeight="1">
      <c r="A339" s="773"/>
      <c r="B339" s="793" t="s">
        <v>202</v>
      </c>
      <c r="C339" s="32" t="s">
        <v>71</v>
      </c>
      <c r="D339" s="773"/>
      <c r="E339" s="25">
        <f>'Прайс рабочий'!K330</f>
        <v>361</v>
      </c>
      <c r="F339" s="363">
        <f>'Прайс рабочий'!I330/'Экспорт сум'!$G$18</f>
        <v>7289.4736842105267</v>
      </c>
      <c r="G339" s="363">
        <f>E339/G18</f>
        <v>9500</v>
      </c>
      <c r="H339" s="773"/>
      <c r="I339" s="1"/>
      <c r="J339" s="1"/>
    </row>
    <row r="340" spans="1:10" ht="18" customHeight="1">
      <c r="A340" s="773"/>
      <c r="B340" s="774"/>
      <c r="C340" s="32" t="s">
        <v>67</v>
      </c>
      <c r="D340" s="773"/>
      <c r="E340" s="25">
        <f>'Прайс рабочий'!K331</f>
        <v>495</v>
      </c>
      <c r="F340" s="363">
        <f>'Прайс рабочий'!I331/'Экспорт сум'!$G$18</f>
        <v>8473.6842105263167</v>
      </c>
      <c r="G340" s="363">
        <f>E340/G18</f>
        <v>13026.315789473685</v>
      </c>
      <c r="H340" s="773"/>
      <c r="I340" s="1"/>
      <c r="J340" s="1"/>
    </row>
    <row r="341" spans="1:10" ht="18" customHeight="1">
      <c r="A341" s="773"/>
      <c r="B341" s="793" t="s">
        <v>203</v>
      </c>
      <c r="C341" s="32" t="s">
        <v>71</v>
      </c>
      <c r="D341" s="773"/>
      <c r="E341" s="25">
        <f>'Прайс рабочий'!K332</f>
        <v>361</v>
      </c>
      <c r="F341" s="363">
        <f>'Прайс рабочий'!I332/'Экспорт сум'!$G$18</f>
        <v>7789.4736842105267</v>
      </c>
      <c r="G341" s="363">
        <f>E341/G18</f>
        <v>9500</v>
      </c>
      <c r="H341" s="773"/>
      <c r="I341" s="1"/>
      <c r="J341" s="1"/>
    </row>
    <row r="342" spans="1:10" ht="18" customHeight="1">
      <c r="A342" s="773"/>
      <c r="B342" s="774"/>
      <c r="C342" s="32" t="s">
        <v>67</v>
      </c>
      <c r="D342" s="773"/>
      <c r="E342" s="25">
        <f>'Прайс рабочий'!K333</f>
        <v>400</v>
      </c>
      <c r="F342" s="363">
        <f>'Прайс рабочий'!I333/'Экспорт сум'!$G$18</f>
        <v>8657.894736842105</v>
      </c>
      <c r="G342" s="363">
        <f>E342/G18</f>
        <v>10526.315789473685</v>
      </c>
      <c r="H342" s="773"/>
      <c r="I342" s="1"/>
      <c r="J342" s="1"/>
    </row>
    <row r="343" spans="1:10" ht="18" customHeight="1">
      <c r="A343" s="773"/>
      <c r="B343" s="793" t="s">
        <v>204</v>
      </c>
      <c r="C343" s="32" t="s">
        <v>71</v>
      </c>
      <c r="D343" s="773"/>
      <c r="E343" s="25">
        <f>'Прайс рабочий'!K334</f>
        <v>342</v>
      </c>
      <c r="F343" s="363">
        <f>'Прайс рабочий'!I334/'Экспорт сум'!$G$18</f>
        <v>7394.7368421052633</v>
      </c>
      <c r="G343" s="363">
        <f>E343/G18</f>
        <v>9000</v>
      </c>
      <c r="H343" s="773"/>
      <c r="I343" s="1"/>
      <c r="J343" s="1"/>
    </row>
    <row r="344" spans="1:10" ht="28.5" customHeight="1">
      <c r="A344" s="774"/>
      <c r="B344" s="774"/>
      <c r="C344" s="32" t="s">
        <v>67</v>
      </c>
      <c r="D344" s="774"/>
      <c r="E344" s="25">
        <f>'Прайс рабочий'!K335</f>
        <v>371</v>
      </c>
      <c r="F344" s="363">
        <f>'Прайс рабочий'!I335/'Экспорт сум'!$G$18</f>
        <v>8000</v>
      </c>
      <c r="G344" s="363">
        <f>E344/G18</f>
        <v>9763.1578947368416</v>
      </c>
      <c r="H344" s="774"/>
      <c r="I344" s="1"/>
      <c r="J344" s="1"/>
    </row>
    <row r="345" spans="1:10" ht="18" customHeight="1">
      <c r="A345" s="603" t="s">
        <v>214</v>
      </c>
      <c r="B345" s="765"/>
      <c r="C345" s="765"/>
      <c r="D345" s="766"/>
      <c r="E345" s="43"/>
      <c r="F345" s="356"/>
      <c r="G345" s="356"/>
      <c r="H345" s="19"/>
      <c r="I345" s="1"/>
      <c r="J345" s="1"/>
    </row>
    <row r="346" spans="1:10" ht="18" customHeight="1">
      <c r="A346" s="647" t="s">
        <v>215</v>
      </c>
      <c r="B346" s="765"/>
      <c r="C346" s="765"/>
      <c r="D346" s="766"/>
      <c r="E346" s="44"/>
      <c r="F346" s="361"/>
      <c r="G346" s="361"/>
      <c r="H346" s="694"/>
      <c r="I346" s="1"/>
      <c r="J346" s="1"/>
    </row>
    <row r="347" spans="1:10" ht="18" customHeight="1">
      <c r="A347" s="676" t="s">
        <v>216</v>
      </c>
      <c r="B347" s="32" t="s">
        <v>217</v>
      </c>
      <c r="C347" s="45"/>
      <c r="D347" s="602" t="s">
        <v>218</v>
      </c>
      <c r="E347" s="112">
        <f>'Прайс рабочий'!K338</f>
        <v>259</v>
      </c>
      <c r="F347" s="363">
        <f>'Прайс рабочий'!I338/'Экспорт сум'!$G$18</f>
        <v>5578.9473684210525</v>
      </c>
      <c r="G347" s="365">
        <f>E347/G18</f>
        <v>6815.7894736842109</v>
      </c>
      <c r="H347" s="773"/>
      <c r="I347" s="1"/>
      <c r="J347" s="1"/>
    </row>
    <row r="348" spans="1:10" ht="18" customHeight="1">
      <c r="A348" s="773"/>
      <c r="B348" s="32" t="s">
        <v>219</v>
      </c>
      <c r="C348" s="23"/>
      <c r="D348" s="773"/>
      <c r="E348" s="112">
        <f>'Прайс рабочий'!K339</f>
        <v>531</v>
      </c>
      <c r="F348" s="363">
        <f>'Прайс рабочий'!I339/'Экспорт сум'!$G$18</f>
        <v>5894.7368421052633</v>
      </c>
      <c r="G348" s="365">
        <f>E348/G18</f>
        <v>13973.684210526317</v>
      </c>
      <c r="H348" s="773"/>
      <c r="I348" s="1"/>
      <c r="J348" s="1"/>
    </row>
    <row r="349" spans="1:10" ht="18" customHeight="1">
      <c r="A349" s="774"/>
      <c r="B349" s="32" t="s">
        <v>220</v>
      </c>
      <c r="C349" s="23"/>
      <c r="D349" s="774"/>
      <c r="E349" s="112">
        <f>'Прайс рабочий'!K340</f>
        <v>531</v>
      </c>
      <c r="F349" s="363">
        <f>'Прайс рабочий'!I340/'Экспорт сум'!$G$18</f>
        <v>7868.4210526315792</v>
      </c>
      <c r="G349" s="365">
        <f>E349/G18</f>
        <v>13973.684210526317</v>
      </c>
      <c r="H349" s="773"/>
      <c r="I349" s="1"/>
      <c r="J349" s="1"/>
    </row>
    <row r="350" spans="1:10" ht="18" customHeight="1">
      <c r="A350" s="29" t="s">
        <v>221</v>
      </c>
      <c r="B350" s="30"/>
      <c r="C350" s="30"/>
      <c r="D350" s="29"/>
      <c r="E350" s="113"/>
      <c r="F350" s="363">
        <f>'Прайс рабочий'!I341/'Экспорт сум'!$G$18</f>
        <v>0</v>
      </c>
      <c r="G350" s="366"/>
      <c r="H350" s="773"/>
      <c r="I350" s="1"/>
      <c r="J350" s="1"/>
    </row>
    <row r="351" spans="1:10" ht="18" customHeight="1">
      <c r="A351" s="676" t="s">
        <v>216</v>
      </c>
      <c r="B351" s="32" t="s">
        <v>217</v>
      </c>
      <c r="C351" s="45"/>
      <c r="D351" s="602" t="s">
        <v>218</v>
      </c>
      <c r="E351" s="112">
        <f>'Прайс рабочий'!K342</f>
        <v>266</v>
      </c>
      <c r="F351" s="363">
        <f>'Прайс рабочий'!I342/'Экспорт сум'!$G$18</f>
        <v>5736.8421052631584</v>
      </c>
      <c r="G351" s="365">
        <f>E351/G18</f>
        <v>7000</v>
      </c>
      <c r="H351" s="773"/>
      <c r="I351" s="1"/>
      <c r="J351" s="1"/>
    </row>
    <row r="352" spans="1:10" ht="18" customHeight="1">
      <c r="A352" s="773"/>
      <c r="B352" s="32" t="s">
        <v>219</v>
      </c>
      <c r="C352" s="23"/>
      <c r="D352" s="773"/>
      <c r="E352" s="112">
        <f>'Прайс рабочий'!K343</f>
        <v>531</v>
      </c>
      <c r="F352" s="363">
        <f>'Прайс рабочий'!I343/'Экспорт сум'!$G$18</f>
        <v>6105.2631578947367</v>
      </c>
      <c r="G352" s="365">
        <f>E352/G18</f>
        <v>13973.684210526317</v>
      </c>
      <c r="H352" s="773"/>
      <c r="I352" s="1"/>
      <c r="J352" s="1"/>
    </row>
    <row r="353" spans="1:10" ht="28.5" customHeight="1">
      <c r="A353" s="774"/>
      <c r="B353" s="32" t="s">
        <v>220</v>
      </c>
      <c r="C353" s="23"/>
      <c r="D353" s="774"/>
      <c r="E353" s="112">
        <f>'Прайс рабочий'!K344</f>
        <v>531</v>
      </c>
      <c r="F353" s="363">
        <f>'Прайс рабочий'!I344/'Экспорт сум'!$G$18</f>
        <v>8026.3157894736842</v>
      </c>
      <c r="G353" s="365">
        <f>E353/G18</f>
        <v>13973.684210526317</v>
      </c>
      <c r="H353" s="774"/>
      <c r="I353" s="1"/>
      <c r="J353" s="1"/>
    </row>
    <row r="354" spans="1:10" ht="18" customHeight="1">
      <c r="A354" s="603" t="s">
        <v>223</v>
      </c>
      <c r="B354" s="765"/>
      <c r="C354" s="765"/>
      <c r="D354" s="766"/>
      <c r="E354" s="43"/>
      <c r="F354" s="356"/>
      <c r="G354" s="356"/>
      <c r="H354" s="19"/>
      <c r="I354" s="51"/>
      <c r="J354" s="51"/>
    </row>
    <row r="355" spans="1:10" ht="18" customHeight="1">
      <c r="A355" s="740" t="s">
        <v>100</v>
      </c>
      <c r="B355" s="765"/>
      <c r="C355" s="765"/>
      <c r="D355" s="766"/>
      <c r="E355" s="44"/>
      <c r="F355" s="361"/>
      <c r="G355" s="361"/>
      <c r="H355" s="694"/>
      <c r="I355" s="1"/>
      <c r="J355" s="1"/>
    </row>
    <row r="356" spans="1:10" ht="18" customHeight="1">
      <c r="A356" s="677" t="s">
        <v>223</v>
      </c>
      <c r="B356" s="793" t="s">
        <v>224</v>
      </c>
      <c r="C356" s="32" t="s">
        <v>66</v>
      </c>
      <c r="D356" s="696" t="s">
        <v>225</v>
      </c>
      <c r="E356" s="25">
        <f>'Прайс рабочий'!K347</f>
        <v>23</v>
      </c>
      <c r="F356" s="363">
        <f>'Прайс рабочий'!I347/'Экспорт сум'!$G$18</f>
        <v>500</v>
      </c>
      <c r="G356" s="363">
        <f>E356/G18</f>
        <v>605.26315789473688</v>
      </c>
      <c r="H356" s="773"/>
      <c r="I356" s="1"/>
      <c r="J356" s="1"/>
    </row>
    <row r="357" spans="1:10" ht="18" customHeight="1">
      <c r="A357" s="773"/>
      <c r="B357" s="774"/>
      <c r="C357" s="32" t="s">
        <v>67</v>
      </c>
      <c r="D357" s="773"/>
      <c r="E357" s="25">
        <f>'Прайс рабочий'!K348</f>
        <v>26</v>
      </c>
      <c r="F357" s="363">
        <f>'Прайс рабочий'!I348/'Экспорт сум'!$G$18</f>
        <v>578.9473684210526</v>
      </c>
      <c r="G357" s="363">
        <f>E357/G18</f>
        <v>684.21052631578948</v>
      </c>
      <c r="H357" s="773"/>
      <c r="I357" s="1"/>
      <c r="J357" s="1"/>
    </row>
    <row r="358" spans="1:10" ht="18" customHeight="1">
      <c r="A358" s="773"/>
      <c r="B358" s="793" t="s">
        <v>226</v>
      </c>
      <c r="C358" s="32" t="s">
        <v>66</v>
      </c>
      <c r="D358" s="773"/>
      <c r="E358" s="25">
        <f>'Прайс рабочий'!K349</f>
        <v>41</v>
      </c>
      <c r="F358" s="363">
        <f>'Прайс рабочий'!I349/'Экспорт сум'!$G$18</f>
        <v>921.0526315789474</v>
      </c>
      <c r="G358" s="363">
        <f>E358/G18</f>
        <v>1078.9473684210527</v>
      </c>
      <c r="H358" s="773"/>
      <c r="I358" s="1"/>
      <c r="J358" s="1"/>
    </row>
    <row r="359" spans="1:10" ht="18" customHeight="1">
      <c r="A359" s="773"/>
      <c r="B359" s="774"/>
      <c r="C359" s="32" t="s">
        <v>67</v>
      </c>
      <c r="D359" s="773"/>
      <c r="E359" s="25">
        <f>'Прайс рабочий'!K350</f>
        <v>42</v>
      </c>
      <c r="F359" s="363">
        <f>'Прайс рабочий'!I350/'Экспорт сум'!$G$18</f>
        <v>947.36842105263156</v>
      </c>
      <c r="G359" s="363">
        <f>E359/G18</f>
        <v>1105.2631578947369</v>
      </c>
      <c r="H359" s="773"/>
      <c r="I359" s="1"/>
      <c r="J359" s="1"/>
    </row>
    <row r="360" spans="1:10" ht="18" customHeight="1">
      <c r="A360" s="773"/>
      <c r="B360" s="793" t="s">
        <v>227</v>
      </c>
      <c r="C360" s="32" t="s">
        <v>66</v>
      </c>
      <c r="D360" s="773"/>
      <c r="E360" s="25">
        <f>'Прайс рабочий'!K351</f>
        <v>54</v>
      </c>
      <c r="F360" s="363">
        <f>'Прайс рабочий'!I351/'Экспорт сум'!$G$18</f>
        <v>1236.8421052631579</v>
      </c>
      <c r="G360" s="363">
        <f>E360/G18</f>
        <v>1421.0526315789475</v>
      </c>
      <c r="H360" s="773"/>
      <c r="I360" s="1"/>
      <c r="J360" s="1"/>
    </row>
    <row r="361" spans="1:10" ht="18" customHeight="1">
      <c r="A361" s="773"/>
      <c r="B361" s="774"/>
      <c r="C361" s="32" t="s">
        <v>67</v>
      </c>
      <c r="D361" s="773"/>
      <c r="E361" s="25">
        <f>'Прайс рабочий'!K352</f>
        <v>57</v>
      </c>
      <c r="F361" s="363">
        <f>'Прайс рабочий'!I352/'Экспорт сум'!$G$18</f>
        <v>1315.7894736842106</v>
      </c>
      <c r="G361" s="363">
        <f>E361/G18</f>
        <v>1500</v>
      </c>
      <c r="H361" s="773"/>
      <c r="I361" s="1"/>
      <c r="J361" s="1"/>
    </row>
    <row r="362" spans="1:10" ht="18" customHeight="1">
      <c r="A362" s="773"/>
      <c r="B362" s="793" t="s">
        <v>228</v>
      </c>
      <c r="C362" s="32" t="s">
        <v>66</v>
      </c>
      <c r="D362" s="773"/>
      <c r="E362" s="25">
        <f>'Прайс рабочий'!K353</f>
        <v>49</v>
      </c>
      <c r="F362" s="363">
        <f>'Прайс рабочий'!I353/'Экспорт сум'!$G$18</f>
        <v>1236.8421052631579</v>
      </c>
      <c r="G362" s="363">
        <f>E362/G18</f>
        <v>1289.4736842105262</v>
      </c>
      <c r="H362" s="773"/>
      <c r="I362" s="1"/>
      <c r="J362" s="1"/>
    </row>
    <row r="363" spans="1:10" ht="18" customHeight="1">
      <c r="A363" s="773"/>
      <c r="B363" s="774"/>
      <c r="C363" s="32" t="s">
        <v>67</v>
      </c>
      <c r="D363" s="773"/>
      <c r="E363" s="25">
        <f>'Прайс рабочий'!K354</f>
        <v>54</v>
      </c>
      <c r="F363" s="363">
        <f>'Прайс рабочий'!I354/'Экспорт сум'!$G$18</f>
        <v>1315.7894736842106</v>
      </c>
      <c r="G363" s="363">
        <f>E363/G18</f>
        <v>1421.0526315789475</v>
      </c>
      <c r="H363" s="773"/>
      <c r="I363" s="1"/>
      <c r="J363" s="1"/>
    </row>
    <row r="364" spans="1:10" ht="18" customHeight="1">
      <c r="A364" s="773"/>
      <c r="B364" s="793" t="s">
        <v>229</v>
      </c>
      <c r="C364" s="32" t="s">
        <v>66</v>
      </c>
      <c r="D364" s="773"/>
      <c r="E364" s="25">
        <f>'Прайс рабочий'!K355</f>
        <v>59</v>
      </c>
      <c r="F364" s="363">
        <f>'Прайс рабочий'!I355/'Экспорт сум'!$G$18</f>
        <v>1289.4736842105262</v>
      </c>
      <c r="G364" s="363">
        <f>E364/G18</f>
        <v>1552.6315789473686</v>
      </c>
      <c r="H364" s="773"/>
      <c r="I364" s="1"/>
      <c r="J364" s="1"/>
    </row>
    <row r="365" spans="1:10" ht="18" customHeight="1">
      <c r="A365" s="774"/>
      <c r="B365" s="774"/>
      <c r="C365" s="32" t="s">
        <v>67</v>
      </c>
      <c r="D365" s="774"/>
      <c r="E365" s="25">
        <f>'Прайс рабочий'!K356</f>
        <v>60</v>
      </c>
      <c r="F365" s="363">
        <f>'Прайс рабочий'!I356/'Экспорт сум'!$G$18</f>
        <v>1368.421052631579</v>
      </c>
      <c r="G365" s="363">
        <f>E365/G18</f>
        <v>1578.9473684210527</v>
      </c>
      <c r="H365" s="773"/>
      <c r="I365" s="1"/>
      <c r="J365" s="1"/>
    </row>
    <row r="366" spans="1:10" ht="18" customHeight="1">
      <c r="A366" s="647" t="s">
        <v>104</v>
      </c>
      <c r="B366" s="765"/>
      <c r="C366" s="765"/>
      <c r="D366" s="766"/>
      <c r="E366" s="25"/>
      <c r="F366" s="363"/>
      <c r="G366" s="363"/>
      <c r="H366" s="773"/>
      <c r="I366" s="1"/>
      <c r="J366" s="1"/>
    </row>
    <row r="367" spans="1:10" ht="18" customHeight="1">
      <c r="A367" s="677" t="s">
        <v>223</v>
      </c>
      <c r="B367" s="793" t="s">
        <v>230</v>
      </c>
      <c r="C367" s="32" t="s">
        <v>71</v>
      </c>
      <c r="D367" s="602"/>
      <c r="E367" s="25">
        <f>'Прайс рабочий'!K358</f>
        <v>105</v>
      </c>
      <c r="F367" s="363">
        <f>'Прайс рабочий'!I358/'Экспорт сум'!$G$18</f>
        <v>2500</v>
      </c>
      <c r="G367" s="363">
        <f>E367/G18</f>
        <v>2763.1578947368421</v>
      </c>
      <c r="H367" s="773"/>
      <c r="I367" s="1"/>
      <c r="J367" s="1"/>
    </row>
    <row r="368" spans="1:10" ht="18" customHeight="1">
      <c r="A368" s="773"/>
      <c r="B368" s="774"/>
      <c r="C368" s="32" t="s">
        <v>67</v>
      </c>
      <c r="D368" s="773"/>
      <c r="E368" s="25">
        <f>'Прайс рабочий'!K359</f>
        <v>107</v>
      </c>
      <c r="F368" s="363">
        <f>'Прайс рабочий'!I359/'Экспорт сум'!$G$18</f>
        <v>2578.9473684210525</v>
      </c>
      <c r="G368" s="363">
        <f>E368/G18</f>
        <v>2815.7894736842104</v>
      </c>
      <c r="H368" s="773"/>
      <c r="I368" s="1"/>
      <c r="J368" s="1"/>
    </row>
    <row r="369" spans="1:10" ht="18" customHeight="1">
      <c r="A369" s="773"/>
      <c r="B369" s="793" t="s">
        <v>231</v>
      </c>
      <c r="C369" s="32" t="s">
        <v>71</v>
      </c>
      <c r="D369" s="773"/>
      <c r="E369" s="25">
        <f>'Прайс рабочий'!K360</f>
        <v>120</v>
      </c>
      <c r="F369" s="363">
        <f>'Прайс рабочий'!I360/'Экспорт сум'!$G$18</f>
        <v>2842.105263157895</v>
      </c>
      <c r="G369" s="363">
        <f>E369/G18</f>
        <v>3157.8947368421054</v>
      </c>
      <c r="H369" s="773"/>
      <c r="I369" s="1"/>
      <c r="J369" s="1"/>
    </row>
    <row r="370" spans="1:10" ht="18" customHeight="1">
      <c r="A370" s="773"/>
      <c r="B370" s="774"/>
      <c r="C370" s="32" t="s">
        <v>67</v>
      </c>
      <c r="D370" s="773"/>
      <c r="E370" s="25">
        <f>'Прайс рабочий'!K361</f>
        <v>125</v>
      </c>
      <c r="F370" s="363">
        <f>'Прайс рабочий'!I361/'Экспорт сум'!$G$18</f>
        <v>2921.0526315789475</v>
      </c>
      <c r="G370" s="363">
        <f>E370/G18</f>
        <v>3289.4736842105262</v>
      </c>
      <c r="H370" s="773"/>
      <c r="I370" s="1"/>
      <c r="J370" s="1"/>
    </row>
    <row r="371" spans="1:10" ht="18" customHeight="1">
      <c r="A371" s="773"/>
      <c r="B371" s="793" t="s">
        <v>228</v>
      </c>
      <c r="C371" s="32" t="s">
        <v>71</v>
      </c>
      <c r="D371" s="773"/>
      <c r="E371" s="25">
        <f>'Прайс рабочий'!K362</f>
        <v>110</v>
      </c>
      <c r="F371" s="363">
        <f>'Прайс рабочий'!I362/'Экспорт сум'!$G$18</f>
        <v>2421.0526315789475</v>
      </c>
      <c r="G371" s="363">
        <f>E371/G18</f>
        <v>2894.7368421052633</v>
      </c>
      <c r="H371" s="773"/>
      <c r="I371" s="1"/>
      <c r="J371" s="1"/>
    </row>
    <row r="372" spans="1:10" ht="18" customHeight="1">
      <c r="A372" s="773"/>
      <c r="B372" s="774"/>
      <c r="C372" s="32" t="s">
        <v>67</v>
      </c>
      <c r="D372" s="773"/>
      <c r="E372" s="25">
        <f>'Прайс рабочий'!K363</f>
        <v>115</v>
      </c>
      <c r="F372" s="363">
        <f>'Прайс рабочий'!I363/'Экспорт сум'!$G$18</f>
        <v>2631.5789473684213</v>
      </c>
      <c r="G372" s="363">
        <f>E372/G18</f>
        <v>3026.3157894736842</v>
      </c>
      <c r="H372" s="773"/>
      <c r="I372" s="1"/>
      <c r="J372" s="1"/>
    </row>
    <row r="373" spans="1:10" ht="28.5" customHeight="1">
      <c r="A373" s="774"/>
      <c r="B373" s="52" t="s">
        <v>229</v>
      </c>
      <c r="C373" s="32" t="s">
        <v>67</v>
      </c>
      <c r="D373" s="774"/>
      <c r="E373" s="25">
        <f>'Прайс рабочий'!K364</f>
        <v>244</v>
      </c>
      <c r="F373" s="363">
        <f>'Прайс рабочий'!I364/'Экспорт сум'!$G$18</f>
        <v>3342.105263157895</v>
      </c>
      <c r="G373" s="363">
        <f>E373/G18</f>
        <v>6421.0526315789475</v>
      </c>
      <c r="H373" s="774"/>
      <c r="I373" s="1"/>
      <c r="J373" s="1"/>
    </row>
    <row r="374" spans="1:10" ht="23.25" customHeight="1">
      <c r="A374" s="603" t="s">
        <v>232</v>
      </c>
      <c r="B374" s="765"/>
      <c r="C374" s="766"/>
      <c r="D374" s="19"/>
      <c r="E374" s="43"/>
      <c r="F374" s="356"/>
      <c r="G374" s="356"/>
      <c r="H374" s="19"/>
      <c r="I374" s="18"/>
      <c r="J374" s="18"/>
    </row>
    <row r="375" spans="1:10" ht="18" customHeight="1">
      <c r="A375" s="676" t="s">
        <v>233</v>
      </c>
      <c r="B375" s="32" t="s">
        <v>38</v>
      </c>
      <c r="C375" s="784" t="s">
        <v>67</v>
      </c>
      <c r="D375" s="602" t="s">
        <v>234</v>
      </c>
      <c r="E375" s="876">
        <f>'Прайс рабочий'!K366</f>
        <v>730</v>
      </c>
      <c r="F375" s="881">
        <f>'Прайс рабочий'!I366/'Экспорт сум'!$G$18</f>
        <v>15526.315789473685</v>
      </c>
      <c r="G375" s="881">
        <f>E375/G18</f>
        <v>19210.526315789473</v>
      </c>
      <c r="H375" s="695"/>
      <c r="I375" s="18"/>
      <c r="J375" s="18"/>
    </row>
    <row r="376" spans="1:10" ht="18" customHeight="1">
      <c r="A376" s="773"/>
      <c r="B376" s="32" t="s">
        <v>39</v>
      </c>
      <c r="C376" s="773"/>
      <c r="D376" s="773"/>
      <c r="E376" s="773"/>
      <c r="F376" s="884"/>
      <c r="G376" s="882"/>
      <c r="H376" s="773"/>
      <c r="I376" s="18"/>
      <c r="J376" s="18"/>
    </row>
    <row r="377" spans="1:10" ht="18" customHeight="1">
      <c r="A377" s="773"/>
      <c r="B377" s="32" t="s">
        <v>235</v>
      </c>
      <c r="C377" s="773"/>
      <c r="D377" s="773"/>
      <c r="E377" s="773"/>
      <c r="F377" s="884"/>
      <c r="G377" s="882"/>
      <c r="H377" s="773"/>
      <c r="I377" s="18"/>
      <c r="J377" s="18"/>
    </row>
    <row r="378" spans="1:10" ht="18" customHeight="1">
      <c r="A378" s="774"/>
      <c r="B378" s="32" t="s">
        <v>236</v>
      </c>
      <c r="C378" s="774"/>
      <c r="D378" s="774"/>
      <c r="E378" s="774"/>
      <c r="F378" s="885"/>
      <c r="G378" s="883"/>
      <c r="H378" s="773"/>
      <c r="I378" s="18"/>
      <c r="J378" s="18"/>
    </row>
    <row r="379" spans="1:10" ht="18" customHeight="1">
      <c r="A379" s="676" t="s">
        <v>237</v>
      </c>
      <c r="B379" s="32" t="s">
        <v>38</v>
      </c>
      <c r="C379" s="784" t="s">
        <v>93</v>
      </c>
      <c r="D379" s="602"/>
      <c r="E379" s="876">
        <f>'Прайс рабочий'!K370</f>
        <v>916</v>
      </c>
      <c r="F379" s="881">
        <f>'Прайс рабочий'!I370/'Экспорт сум'!$G$18</f>
        <v>20000</v>
      </c>
      <c r="G379" s="881">
        <f>E379/G18</f>
        <v>24105.263157894737</v>
      </c>
      <c r="H379" s="773"/>
      <c r="I379" s="18"/>
      <c r="J379" s="18"/>
    </row>
    <row r="380" spans="1:10" ht="18" customHeight="1">
      <c r="A380" s="774"/>
      <c r="B380" s="32" t="s">
        <v>39</v>
      </c>
      <c r="C380" s="774"/>
      <c r="D380" s="773"/>
      <c r="E380" s="774"/>
      <c r="F380" s="885"/>
      <c r="G380" s="883"/>
      <c r="H380" s="773"/>
      <c r="I380" s="18"/>
      <c r="J380" s="18"/>
    </row>
    <row r="381" spans="1:10" ht="18" customHeight="1">
      <c r="A381" s="676" t="s">
        <v>238</v>
      </c>
      <c r="B381" s="32" t="s">
        <v>38</v>
      </c>
      <c r="C381" s="784" t="s">
        <v>239</v>
      </c>
      <c r="D381" s="773"/>
      <c r="E381" s="876">
        <f>'Прайс рабочий'!K372</f>
        <v>780</v>
      </c>
      <c r="F381" s="881">
        <f>'Прайс рабочий'!I372/'Экспорт сум'!$G$18</f>
        <v>18947.368421052633</v>
      </c>
      <c r="G381" s="881">
        <f>E381/G18</f>
        <v>20526.315789473683</v>
      </c>
      <c r="H381" s="773"/>
      <c r="I381" s="18"/>
      <c r="J381" s="18"/>
    </row>
    <row r="382" spans="1:10" ht="18" customHeight="1">
      <c r="A382" s="773"/>
      <c r="B382" s="32" t="s">
        <v>39</v>
      </c>
      <c r="C382" s="773"/>
      <c r="D382" s="773"/>
      <c r="E382" s="773"/>
      <c r="F382" s="884"/>
      <c r="G382" s="882"/>
      <c r="H382" s="773"/>
      <c r="I382" s="18"/>
      <c r="J382" s="18"/>
    </row>
    <row r="383" spans="1:10" ht="36" customHeight="1">
      <c r="A383" s="774"/>
      <c r="B383" s="32" t="s">
        <v>235</v>
      </c>
      <c r="C383" s="774"/>
      <c r="D383" s="773"/>
      <c r="E383" s="774"/>
      <c r="F383" s="885"/>
      <c r="G383" s="883"/>
      <c r="H383" s="773"/>
      <c r="I383" s="54"/>
      <c r="J383" s="54"/>
    </row>
    <row r="384" spans="1:10" ht="18" customHeight="1">
      <c r="A384" s="53" t="s">
        <v>237</v>
      </c>
      <c r="B384" s="32" t="s">
        <v>235</v>
      </c>
      <c r="C384" s="32" t="s">
        <v>241</v>
      </c>
      <c r="D384" s="773"/>
      <c r="E384" s="25">
        <f>'Прайс рабочий'!K375</f>
        <v>1133</v>
      </c>
      <c r="F384" s="363">
        <f>'Прайс рабочий'!I375/'Экспорт сум'!$G$18</f>
        <v>26315.78947368421</v>
      </c>
      <c r="G384" s="363">
        <f>E384/G18</f>
        <v>29815.78947368421</v>
      </c>
      <c r="H384" s="773"/>
      <c r="I384" s="18"/>
      <c r="J384" s="18"/>
    </row>
    <row r="385" spans="1:10" ht="18" customHeight="1">
      <c r="A385" s="676" t="s">
        <v>242</v>
      </c>
      <c r="B385" s="32" t="s">
        <v>37</v>
      </c>
      <c r="C385" s="784" t="s">
        <v>241</v>
      </c>
      <c r="D385" s="773"/>
      <c r="E385" s="876">
        <f>'Прайс рабочий'!K376</f>
        <v>1228</v>
      </c>
      <c r="F385" s="881">
        <f>'Прайс рабочий'!I376/'Экспорт сум'!$G$18</f>
        <v>28947.368421052633</v>
      </c>
      <c r="G385" s="881">
        <f>E385/G18</f>
        <v>32315.78947368421</v>
      </c>
      <c r="H385" s="773"/>
      <c r="I385" s="18"/>
      <c r="J385" s="18"/>
    </row>
    <row r="386" spans="1:10" ht="18" customHeight="1">
      <c r="A386" s="773"/>
      <c r="B386" s="32" t="s">
        <v>38</v>
      </c>
      <c r="C386" s="773"/>
      <c r="D386" s="773"/>
      <c r="E386" s="773"/>
      <c r="F386" s="884"/>
      <c r="G386" s="882"/>
      <c r="H386" s="773"/>
      <c r="I386" s="18"/>
      <c r="J386" s="18"/>
    </row>
    <row r="387" spans="1:10" ht="44.25" customHeight="1">
      <c r="A387" s="774"/>
      <c r="B387" s="32" t="s">
        <v>235</v>
      </c>
      <c r="C387" s="774"/>
      <c r="D387" s="774"/>
      <c r="E387" s="774"/>
      <c r="F387" s="885"/>
      <c r="G387" s="883"/>
      <c r="H387" s="773"/>
      <c r="I387" s="18"/>
      <c r="J387" s="18"/>
    </row>
    <row r="388" spans="1:10" ht="28.5" customHeight="1">
      <c r="A388" s="53" t="s">
        <v>243</v>
      </c>
      <c r="B388" s="32" t="s">
        <v>235</v>
      </c>
      <c r="C388" s="32" t="s">
        <v>244</v>
      </c>
      <c r="D388" s="36"/>
      <c r="E388" s="25">
        <f>'Прайс рабочий'!K379</f>
        <v>1137</v>
      </c>
      <c r="F388" s="363">
        <f>'Прайс рабочий'!I379/'Экспорт сум'!$G$18</f>
        <v>27789.473684210527</v>
      </c>
      <c r="G388" s="363">
        <f>E388/G18</f>
        <v>29921.052631578947</v>
      </c>
      <c r="H388" s="774"/>
      <c r="I388" s="1"/>
      <c r="J388" s="1"/>
    </row>
    <row r="389" spans="1:10" ht="18" customHeight="1">
      <c r="A389" s="603" t="s">
        <v>245</v>
      </c>
      <c r="B389" s="765"/>
      <c r="C389" s="766"/>
      <c r="D389" s="19"/>
      <c r="E389" s="43"/>
      <c r="F389" s="356"/>
      <c r="G389" s="356"/>
      <c r="H389" s="19"/>
      <c r="I389" s="1"/>
      <c r="J389" s="1"/>
    </row>
    <row r="390" spans="1:10" ht="18" customHeight="1">
      <c r="A390" s="647" t="s">
        <v>100</v>
      </c>
      <c r="B390" s="765"/>
      <c r="C390" s="765"/>
      <c r="D390" s="766"/>
      <c r="E390" s="44"/>
      <c r="F390" s="361"/>
      <c r="G390" s="361"/>
      <c r="H390" s="694"/>
      <c r="I390" s="1"/>
      <c r="J390" s="1"/>
    </row>
    <row r="391" spans="1:10" ht="18" customHeight="1">
      <c r="A391" s="676" t="s">
        <v>246</v>
      </c>
      <c r="B391" s="32" t="s">
        <v>247</v>
      </c>
      <c r="C391" s="784" t="s">
        <v>71</v>
      </c>
      <c r="D391" s="602" t="s">
        <v>248</v>
      </c>
      <c r="E391" s="25">
        <f>'Прайс рабочий'!K382</f>
        <v>1063</v>
      </c>
      <c r="F391" s="363">
        <f>'Прайс рабочий'!I382/'Экспорт сум'!$G$18</f>
        <v>11315.78947368421</v>
      </c>
      <c r="G391" s="363">
        <f>E391/G18</f>
        <v>27973.684210526317</v>
      </c>
      <c r="H391" s="773"/>
      <c r="I391" s="1"/>
      <c r="J391" s="1"/>
    </row>
    <row r="392" spans="1:10" ht="18" customHeight="1">
      <c r="A392" s="773"/>
      <c r="B392" s="32" t="s">
        <v>39</v>
      </c>
      <c r="C392" s="773"/>
      <c r="D392" s="773"/>
      <c r="E392" s="25">
        <f>'Прайс рабочий'!K383</f>
        <v>1063</v>
      </c>
      <c r="F392" s="363">
        <f>'Прайс рабочий'!I383/'Экспорт сум'!$G$18</f>
        <v>11631.578947368422</v>
      </c>
      <c r="G392" s="363">
        <f>E392/G18</f>
        <v>27973.684210526317</v>
      </c>
      <c r="H392" s="773"/>
      <c r="I392" s="1"/>
      <c r="J392" s="1"/>
    </row>
    <row r="393" spans="1:10" ht="18" customHeight="1">
      <c r="A393" s="773"/>
      <c r="B393" s="32" t="s">
        <v>236</v>
      </c>
      <c r="C393" s="774"/>
      <c r="D393" s="773"/>
      <c r="E393" s="25">
        <f>'Прайс рабочий'!K384</f>
        <v>1290</v>
      </c>
      <c r="F393" s="363">
        <f>'Прайс рабочий'!I384/'Экспорт сум'!$G$18</f>
        <v>13473.684210526317</v>
      </c>
      <c r="G393" s="363">
        <f>E393/G18</f>
        <v>33947.368421052633</v>
      </c>
      <c r="H393" s="773"/>
      <c r="I393" s="1"/>
      <c r="J393" s="1"/>
    </row>
    <row r="394" spans="1:10" ht="18" customHeight="1">
      <c r="A394" s="773"/>
      <c r="B394" s="32" t="s">
        <v>37</v>
      </c>
      <c r="C394" s="784" t="s">
        <v>67</v>
      </c>
      <c r="D394" s="773"/>
      <c r="E394" s="25">
        <f>'Прайс рабочий'!K385</f>
        <v>1290</v>
      </c>
      <c r="F394" s="363">
        <f>'Прайс рабочий'!I385/'Экспорт сум'!$G$18</f>
        <v>14368.42105263158</v>
      </c>
      <c r="G394" s="363">
        <f>E394/G18</f>
        <v>33947.368421052633</v>
      </c>
      <c r="H394" s="773"/>
      <c r="I394" s="1"/>
      <c r="J394" s="1"/>
    </row>
    <row r="395" spans="1:10" ht="18" customHeight="1">
      <c r="A395" s="773"/>
      <c r="B395" s="32" t="s">
        <v>247</v>
      </c>
      <c r="C395" s="773"/>
      <c r="D395" s="773"/>
      <c r="E395" s="25">
        <f>'Прайс рабочий'!K386</f>
        <v>1063</v>
      </c>
      <c r="F395" s="363">
        <f>'Прайс рабочий'!I386/'Экспорт сум'!$G$18</f>
        <v>14263.157894736842</v>
      </c>
      <c r="G395" s="363">
        <f>E395/G18</f>
        <v>27973.684210526317</v>
      </c>
      <c r="H395" s="773"/>
      <c r="I395" s="1"/>
      <c r="J395" s="1"/>
    </row>
    <row r="396" spans="1:10" ht="18" customHeight="1">
      <c r="A396" s="773"/>
      <c r="B396" s="32" t="s">
        <v>39</v>
      </c>
      <c r="C396" s="773"/>
      <c r="D396" s="773"/>
      <c r="E396" s="25">
        <f>'Прайс рабочий'!K387</f>
        <v>1063</v>
      </c>
      <c r="F396" s="363">
        <f>'Прайс рабочий'!I387/'Экспорт сум'!$G$18</f>
        <v>14342.105263157895</v>
      </c>
      <c r="G396" s="363">
        <f>E396/G18</f>
        <v>27973.684210526317</v>
      </c>
      <c r="H396" s="773"/>
      <c r="I396" s="1"/>
      <c r="J396" s="1"/>
    </row>
    <row r="397" spans="1:10" ht="18" customHeight="1">
      <c r="A397" s="773"/>
      <c r="B397" s="32" t="s">
        <v>235</v>
      </c>
      <c r="C397" s="773"/>
      <c r="D397" s="773"/>
      <c r="E397" s="25">
        <f>'Прайс рабочий'!K388</f>
        <v>1063</v>
      </c>
      <c r="F397" s="363">
        <f>'Прайс рабочий'!I388/'Экспорт сум'!$G$18</f>
        <v>15657.894736842105</v>
      </c>
      <c r="G397" s="363">
        <f>E397/G18</f>
        <v>27973.684210526317</v>
      </c>
      <c r="H397" s="773"/>
      <c r="I397" s="1"/>
      <c r="J397" s="1"/>
    </row>
    <row r="398" spans="1:10" ht="18" customHeight="1">
      <c r="A398" s="774"/>
      <c r="B398" s="32" t="s">
        <v>236</v>
      </c>
      <c r="C398" s="774"/>
      <c r="D398" s="774"/>
      <c r="E398" s="25">
        <f>'Прайс рабочий'!K389</f>
        <v>1290</v>
      </c>
      <c r="F398" s="363">
        <f>'Прайс рабочий'!I389/'Экспорт сум'!$G$18</f>
        <v>15631.578947368422</v>
      </c>
      <c r="G398" s="363">
        <f>E398/G18</f>
        <v>33947.368421052633</v>
      </c>
      <c r="H398" s="773"/>
      <c r="I398" s="1"/>
      <c r="J398" s="1"/>
    </row>
    <row r="399" spans="1:10" ht="18" customHeight="1">
      <c r="A399" s="676" t="s">
        <v>249</v>
      </c>
      <c r="B399" s="32" t="s">
        <v>37</v>
      </c>
      <c r="C399" s="784" t="s">
        <v>71</v>
      </c>
      <c r="D399" s="602" t="s">
        <v>250</v>
      </c>
      <c r="E399" s="25">
        <f>'Прайс рабочий'!K390</f>
        <v>1131</v>
      </c>
      <c r="F399" s="363">
        <f>'Прайс рабочий'!I390/'Экспорт сум'!$G$18</f>
        <v>7789.4736842105267</v>
      </c>
      <c r="G399" s="363">
        <f>E399/G18</f>
        <v>29763.157894736843</v>
      </c>
      <c r="H399" s="773"/>
      <c r="I399" s="1"/>
      <c r="J399" s="1"/>
    </row>
    <row r="400" spans="1:10" ht="18" customHeight="1">
      <c r="A400" s="773"/>
      <c r="B400" s="32" t="s">
        <v>38</v>
      </c>
      <c r="C400" s="773"/>
      <c r="D400" s="773"/>
      <c r="E400" s="25">
        <f>'Прайс рабочий'!K391</f>
        <v>1131</v>
      </c>
      <c r="F400" s="363">
        <f>'Прайс рабочий'!I391/'Экспорт сум'!$G$18</f>
        <v>7815.7894736842109</v>
      </c>
      <c r="G400" s="363">
        <f>E400/G18</f>
        <v>29763.157894736843</v>
      </c>
      <c r="H400" s="773"/>
      <c r="I400" s="1"/>
      <c r="J400" s="1"/>
    </row>
    <row r="401" spans="1:10" ht="18" customHeight="1">
      <c r="A401" s="773"/>
      <c r="B401" s="32" t="s">
        <v>39</v>
      </c>
      <c r="C401" s="773"/>
      <c r="D401" s="774"/>
      <c r="E401" s="25">
        <f>'Прайс рабочий'!K392</f>
        <v>1131</v>
      </c>
      <c r="F401" s="363">
        <f>'Прайс рабочий'!I392/'Экспорт сум'!$G$18</f>
        <v>7894.7368421052633</v>
      </c>
      <c r="G401" s="363">
        <f>E401/G18</f>
        <v>29763.157894736843</v>
      </c>
      <c r="H401" s="773"/>
      <c r="I401" s="1"/>
      <c r="J401" s="1"/>
    </row>
    <row r="402" spans="1:10" ht="18" customHeight="1">
      <c r="A402" s="773"/>
      <c r="B402" s="32" t="s">
        <v>235</v>
      </c>
      <c r="C402" s="774"/>
      <c r="D402" s="36" t="s">
        <v>248</v>
      </c>
      <c r="E402" s="25">
        <f>'Прайс рабочий'!K393</f>
        <v>1131</v>
      </c>
      <c r="F402" s="363">
        <f>'Прайс рабочий'!I393/'Экспорт сум'!$G$18</f>
        <v>9289.4736842105267</v>
      </c>
      <c r="G402" s="363">
        <f>E402/G18</f>
        <v>29763.157894736843</v>
      </c>
      <c r="H402" s="773"/>
      <c r="I402" s="1"/>
      <c r="J402" s="1"/>
    </row>
    <row r="403" spans="1:10" ht="18" customHeight="1">
      <c r="A403" s="773"/>
      <c r="B403" s="32" t="s">
        <v>37</v>
      </c>
      <c r="C403" s="784" t="s">
        <v>67</v>
      </c>
      <c r="D403" s="602" t="s">
        <v>250</v>
      </c>
      <c r="E403" s="25">
        <f>'Прайс рабочий'!K394</f>
        <v>1131</v>
      </c>
      <c r="F403" s="363">
        <f>'Прайс рабочий'!I394/'Экспорт сум'!$G$18</f>
        <v>9815.78947368421</v>
      </c>
      <c r="G403" s="363">
        <f>E403/G18</f>
        <v>29763.157894736843</v>
      </c>
      <c r="H403" s="773"/>
      <c r="I403" s="1"/>
      <c r="J403" s="1"/>
    </row>
    <row r="404" spans="1:10" ht="18" customHeight="1">
      <c r="A404" s="773"/>
      <c r="B404" s="32" t="s">
        <v>38</v>
      </c>
      <c r="C404" s="773"/>
      <c r="D404" s="774"/>
      <c r="E404" s="25">
        <f>'Прайс рабочий'!K395</f>
        <v>1131</v>
      </c>
      <c r="F404" s="363">
        <f>'Прайс рабочий'!I395/'Экспорт сум'!$G$18</f>
        <v>9736.8421052631584</v>
      </c>
      <c r="G404" s="363">
        <f>E404/G18</f>
        <v>29763.157894736843</v>
      </c>
      <c r="H404" s="773"/>
      <c r="I404" s="1"/>
      <c r="J404" s="1"/>
    </row>
    <row r="405" spans="1:10" ht="18" customHeight="1">
      <c r="A405" s="773"/>
      <c r="B405" s="32" t="s">
        <v>39</v>
      </c>
      <c r="C405" s="773"/>
      <c r="D405" s="602" t="s">
        <v>248</v>
      </c>
      <c r="E405" s="25">
        <f>'Прайс рабочий'!K396</f>
        <v>1131</v>
      </c>
      <c r="F405" s="363">
        <f>'Прайс рабочий'!I396/'Экспорт сум'!$G$18</f>
        <v>9947.3684210526317</v>
      </c>
      <c r="G405" s="363">
        <f>E405/G18</f>
        <v>29763.157894736843</v>
      </c>
      <c r="H405" s="773"/>
      <c r="I405" s="1"/>
      <c r="J405" s="1"/>
    </row>
    <row r="406" spans="1:10" ht="18" customHeight="1">
      <c r="A406" s="774"/>
      <c r="B406" s="32" t="s">
        <v>235</v>
      </c>
      <c r="C406" s="774"/>
      <c r="D406" s="774"/>
      <c r="E406" s="25">
        <f>'Прайс рабочий'!K397</f>
        <v>1131</v>
      </c>
      <c r="F406" s="363">
        <f>'Прайс рабочий'!I397/'Экспорт сум'!$G$18</f>
        <v>10289.473684210527</v>
      </c>
      <c r="G406" s="363">
        <f>E406/G18</f>
        <v>29763.157894736843</v>
      </c>
      <c r="H406" s="773"/>
      <c r="I406" s="1"/>
      <c r="J406" s="1"/>
    </row>
    <row r="407" spans="1:10" ht="18" customHeight="1">
      <c r="A407" s="647" t="s">
        <v>251</v>
      </c>
      <c r="B407" s="765"/>
      <c r="C407" s="765"/>
      <c r="D407" s="766"/>
      <c r="E407" s="25"/>
      <c r="F407" s="363"/>
      <c r="G407" s="363"/>
      <c r="H407" s="773"/>
      <c r="I407" s="1"/>
      <c r="J407" s="1"/>
    </row>
    <row r="408" spans="1:10" ht="18" customHeight="1">
      <c r="A408" s="676" t="s">
        <v>252</v>
      </c>
      <c r="B408" s="32" t="s">
        <v>37</v>
      </c>
      <c r="C408" s="784" t="s">
        <v>71</v>
      </c>
      <c r="D408" s="602" t="s">
        <v>253</v>
      </c>
      <c r="E408" s="25">
        <f>'Прайс рабочий'!K399</f>
        <v>1290</v>
      </c>
      <c r="F408" s="363">
        <f>'Прайс рабочий'!I399/'Экспорт сум'!$G$18</f>
        <v>12605.263157894737</v>
      </c>
      <c r="G408" s="363">
        <f>E408/G18</f>
        <v>33947.368421052633</v>
      </c>
      <c r="H408" s="773"/>
      <c r="I408" s="1"/>
      <c r="J408" s="1"/>
    </row>
    <row r="409" spans="1:10" ht="18" customHeight="1">
      <c r="A409" s="773"/>
      <c r="B409" s="32" t="s">
        <v>38</v>
      </c>
      <c r="C409" s="773"/>
      <c r="D409" s="773"/>
      <c r="E409" s="25">
        <f>'Прайс рабочий'!K400</f>
        <v>1063</v>
      </c>
      <c r="F409" s="363">
        <f>'Прайс рабочий'!I400/'Экспорт сум'!$G$18</f>
        <v>12657.894736842105</v>
      </c>
      <c r="G409" s="363">
        <f>E409/G18</f>
        <v>27973.684210526317</v>
      </c>
      <c r="H409" s="773"/>
      <c r="I409" s="1"/>
      <c r="J409" s="1"/>
    </row>
    <row r="410" spans="1:10" ht="18" customHeight="1">
      <c r="A410" s="773"/>
      <c r="B410" s="32" t="s">
        <v>39</v>
      </c>
      <c r="C410" s="773"/>
      <c r="D410" s="773"/>
      <c r="E410" s="25">
        <f>'Прайс рабочий'!K401</f>
        <v>1063</v>
      </c>
      <c r="F410" s="363">
        <f>'Прайс рабочий'!I401/'Экспорт сум'!$G$18</f>
        <v>12973.684210526317</v>
      </c>
      <c r="G410" s="363">
        <f>E410/G18</f>
        <v>27973.684210526317</v>
      </c>
      <c r="H410" s="773"/>
      <c r="I410" s="1"/>
      <c r="J410" s="1"/>
    </row>
    <row r="411" spans="1:10" ht="18" customHeight="1">
      <c r="A411" s="773"/>
      <c r="B411" s="32" t="s">
        <v>235</v>
      </c>
      <c r="C411" s="773"/>
      <c r="D411" s="773"/>
      <c r="E411" s="25">
        <f>'Прайс рабочий'!K402</f>
        <v>1063</v>
      </c>
      <c r="F411" s="363">
        <f>'Прайс рабочий'!I402/'Экспорт сум'!$G$18</f>
        <v>14210.526315789473</v>
      </c>
      <c r="G411" s="363">
        <f>E411/G18</f>
        <v>27973.684210526317</v>
      </c>
      <c r="H411" s="773"/>
      <c r="I411" s="1"/>
      <c r="J411" s="1"/>
    </row>
    <row r="412" spans="1:10" ht="18" customHeight="1">
      <c r="A412" s="773"/>
      <c r="B412" s="32" t="s">
        <v>236</v>
      </c>
      <c r="C412" s="774"/>
      <c r="D412" s="773"/>
      <c r="E412" s="25">
        <f>'Прайс рабочий'!K403</f>
        <v>1290</v>
      </c>
      <c r="F412" s="363">
        <f>'Прайс рабочий'!I403/'Экспорт сум'!$G$18</f>
        <v>14815.789473684212</v>
      </c>
      <c r="G412" s="363">
        <f>E412/G18</f>
        <v>33947.368421052633</v>
      </c>
      <c r="H412" s="773"/>
      <c r="I412" s="1"/>
      <c r="J412" s="1"/>
    </row>
    <row r="413" spans="1:10" ht="18" customHeight="1">
      <c r="A413" s="773"/>
      <c r="B413" s="32" t="s">
        <v>37</v>
      </c>
      <c r="C413" s="784" t="s">
        <v>67</v>
      </c>
      <c r="D413" s="773"/>
      <c r="E413" s="25">
        <f>'Прайс рабочий'!K404</f>
        <v>1290</v>
      </c>
      <c r="F413" s="363">
        <f>'Прайс рабочий'!I404/'Экспорт сум'!$G$18</f>
        <v>15394.736842105263</v>
      </c>
      <c r="G413" s="363">
        <f>E413/G18</f>
        <v>33947.368421052633</v>
      </c>
      <c r="H413" s="773"/>
      <c r="I413" s="1"/>
      <c r="J413" s="1"/>
    </row>
    <row r="414" spans="1:10" ht="18" customHeight="1">
      <c r="A414" s="773"/>
      <c r="B414" s="32" t="s">
        <v>38</v>
      </c>
      <c r="C414" s="773"/>
      <c r="D414" s="773"/>
      <c r="E414" s="25">
        <f>'Прайс рабочий'!K405</f>
        <v>1063</v>
      </c>
      <c r="F414" s="363">
        <f>'Прайс рабочий'!I405/'Экспорт сум'!$G$18</f>
        <v>15500</v>
      </c>
      <c r="G414" s="363">
        <f>E414/G18</f>
        <v>27973.684210526317</v>
      </c>
      <c r="H414" s="773"/>
      <c r="I414" s="1"/>
      <c r="J414" s="1"/>
    </row>
    <row r="415" spans="1:10" ht="18" customHeight="1">
      <c r="A415" s="773"/>
      <c r="B415" s="32" t="s">
        <v>39</v>
      </c>
      <c r="C415" s="773"/>
      <c r="D415" s="773"/>
      <c r="E415" s="25">
        <f>'Прайс рабочий'!K406</f>
        <v>1063</v>
      </c>
      <c r="F415" s="363">
        <f>'Прайс рабочий'!I406/'Экспорт сум'!$G$18</f>
        <v>15552.631578947368</v>
      </c>
      <c r="G415" s="363">
        <f>E415/G18</f>
        <v>27973.684210526317</v>
      </c>
      <c r="H415" s="773"/>
      <c r="I415" s="1"/>
      <c r="J415" s="1"/>
    </row>
    <row r="416" spans="1:10" ht="18" customHeight="1">
      <c r="A416" s="773"/>
      <c r="B416" s="32" t="s">
        <v>235</v>
      </c>
      <c r="C416" s="773"/>
      <c r="D416" s="773"/>
      <c r="E416" s="25">
        <f>'Прайс рабочий'!K407</f>
        <v>1063</v>
      </c>
      <c r="F416" s="363">
        <f>'Прайс рабочий'!I407/'Экспорт сум'!$G$18</f>
        <v>16368.42105263158</v>
      </c>
      <c r="G416" s="363">
        <f>E416/G18</f>
        <v>27973.684210526317</v>
      </c>
      <c r="H416" s="773"/>
      <c r="I416" s="1"/>
      <c r="J416" s="1"/>
    </row>
    <row r="417" spans="1:10" ht="18" customHeight="1">
      <c r="A417" s="774"/>
      <c r="B417" s="32" t="s">
        <v>236</v>
      </c>
      <c r="C417" s="774"/>
      <c r="D417" s="774"/>
      <c r="E417" s="25">
        <f>'Прайс рабочий'!K408</f>
        <v>1290</v>
      </c>
      <c r="F417" s="363">
        <f>'Прайс рабочий'!I408/'Экспорт сум'!$G$18</f>
        <v>16842.105263157897</v>
      </c>
      <c r="G417" s="363">
        <f>E417/G18</f>
        <v>33947.368421052633</v>
      </c>
      <c r="H417" s="773"/>
      <c r="I417" s="1"/>
      <c r="J417" s="1"/>
    </row>
    <row r="418" spans="1:10" ht="18" customHeight="1">
      <c r="A418" s="676" t="s">
        <v>254</v>
      </c>
      <c r="B418" s="32" t="s">
        <v>37</v>
      </c>
      <c r="C418" s="784" t="s">
        <v>71</v>
      </c>
      <c r="D418" s="602" t="s">
        <v>69</v>
      </c>
      <c r="E418" s="25">
        <f>'Прайс рабочий'!K409</f>
        <v>1131</v>
      </c>
      <c r="F418" s="363">
        <f>'Прайс рабочий'!I409/'Экспорт сум'!$G$18</f>
        <v>9105.2631578947367</v>
      </c>
      <c r="G418" s="363">
        <f>E418/G18</f>
        <v>29763.157894736843</v>
      </c>
      <c r="H418" s="773"/>
      <c r="I418" s="1"/>
      <c r="J418" s="1"/>
    </row>
    <row r="419" spans="1:10" ht="18" customHeight="1">
      <c r="A419" s="773"/>
      <c r="B419" s="32" t="s">
        <v>38</v>
      </c>
      <c r="C419" s="773"/>
      <c r="D419" s="773"/>
      <c r="E419" s="25">
        <f>'Прайс рабочий'!K410</f>
        <v>1131</v>
      </c>
      <c r="F419" s="363">
        <f>'Прайс рабочий'!I410/'Экспорт сум'!$G$18</f>
        <v>9131.5789473684217</v>
      </c>
      <c r="G419" s="363">
        <f>E419/G18</f>
        <v>29763.157894736843</v>
      </c>
      <c r="H419" s="773"/>
      <c r="I419" s="1"/>
      <c r="J419" s="1"/>
    </row>
    <row r="420" spans="1:10" ht="18" customHeight="1">
      <c r="A420" s="773"/>
      <c r="B420" s="32" t="s">
        <v>39</v>
      </c>
      <c r="C420" s="773"/>
      <c r="D420" s="773"/>
      <c r="E420" s="25">
        <f>'Прайс рабочий'!K411</f>
        <v>1131</v>
      </c>
      <c r="F420" s="363">
        <f>'Прайс рабочий'!I411/'Экспорт сум'!$G$18</f>
        <v>9184.21052631579</v>
      </c>
      <c r="G420" s="363">
        <f>E420/G18</f>
        <v>29763.157894736843</v>
      </c>
      <c r="H420" s="773"/>
      <c r="I420" s="1"/>
      <c r="J420" s="1"/>
    </row>
    <row r="421" spans="1:10" ht="18" customHeight="1">
      <c r="A421" s="773"/>
      <c r="B421" s="32" t="s">
        <v>236</v>
      </c>
      <c r="C421" s="774"/>
      <c r="D421" s="773"/>
      <c r="E421" s="25">
        <f>'Прайс рабочий'!K412</f>
        <v>1131</v>
      </c>
      <c r="F421" s="363">
        <f>'Прайс рабочий'!I412/'Экспорт сум'!$G$18</f>
        <v>10631.578947368422</v>
      </c>
      <c r="G421" s="363">
        <f>E421/G18</f>
        <v>29763.157894736843</v>
      </c>
      <c r="H421" s="773"/>
      <c r="I421" s="1"/>
      <c r="J421" s="1"/>
    </row>
    <row r="422" spans="1:10" ht="18" customHeight="1">
      <c r="A422" s="773"/>
      <c r="B422" s="55" t="s">
        <v>37</v>
      </c>
      <c r="C422" s="784" t="s">
        <v>67</v>
      </c>
      <c r="D422" s="773"/>
      <c r="E422" s="25">
        <f>'Прайс рабочий'!K413</f>
        <v>1131</v>
      </c>
      <c r="F422" s="363">
        <f>'Прайс рабочий'!I413/'Экспорт сум'!$G$18</f>
        <v>11131.578947368422</v>
      </c>
      <c r="G422" s="363">
        <f>E422/G18</f>
        <v>29763.157894736843</v>
      </c>
      <c r="H422" s="773"/>
      <c r="I422" s="1"/>
      <c r="J422" s="1"/>
    </row>
    <row r="423" spans="1:10" ht="18" customHeight="1">
      <c r="A423" s="773"/>
      <c r="B423" s="55" t="s">
        <v>38</v>
      </c>
      <c r="C423" s="773"/>
      <c r="D423" s="773"/>
      <c r="E423" s="25">
        <f>'Прайс рабочий'!K414</f>
        <v>1131</v>
      </c>
      <c r="F423" s="363">
        <f>'Прайс рабочий'!I414/'Экспорт сум'!$G$18</f>
        <v>11026.315789473685</v>
      </c>
      <c r="G423" s="363">
        <f>E423/G18</f>
        <v>29763.157894736843</v>
      </c>
      <c r="H423" s="773"/>
      <c r="I423" s="1"/>
      <c r="J423" s="1"/>
    </row>
    <row r="424" spans="1:10" ht="18" customHeight="1">
      <c r="A424" s="773"/>
      <c r="B424" s="55" t="s">
        <v>39</v>
      </c>
      <c r="C424" s="773"/>
      <c r="D424" s="773"/>
      <c r="E424" s="25">
        <f>'Прайс рабочий'!K415</f>
        <v>1131</v>
      </c>
      <c r="F424" s="363">
        <f>'Прайс рабочий'!I415/'Экспорт сум'!$G$18</f>
        <v>11236.842105263158</v>
      </c>
      <c r="G424" s="363">
        <f>E424/G18</f>
        <v>29763.157894736843</v>
      </c>
      <c r="H424" s="773"/>
      <c r="I424" s="1"/>
      <c r="J424" s="1"/>
    </row>
    <row r="425" spans="1:10" ht="28.5" customHeight="1">
      <c r="A425" s="774"/>
      <c r="B425" s="55" t="s">
        <v>236</v>
      </c>
      <c r="C425" s="774"/>
      <c r="D425" s="774"/>
      <c r="E425" s="25">
        <f>'Прайс рабочий'!K416</f>
        <v>1131</v>
      </c>
      <c r="F425" s="363">
        <f>'Прайс рабочий'!I416/'Экспорт сум'!$G$18</f>
        <v>12236.842105263158</v>
      </c>
      <c r="G425" s="363">
        <f>E425/G18</f>
        <v>29763.157894736843</v>
      </c>
      <c r="H425" s="774"/>
      <c r="I425" s="1"/>
      <c r="J425" s="1"/>
    </row>
    <row r="426" spans="1:10" ht="18" customHeight="1">
      <c r="A426" s="603" t="s">
        <v>255</v>
      </c>
      <c r="B426" s="765"/>
      <c r="C426" s="765"/>
      <c r="D426" s="766"/>
      <c r="E426" s="43"/>
      <c r="F426" s="356"/>
      <c r="G426" s="356"/>
      <c r="H426" s="19"/>
      <c r="I426" s="1"/>
      <c r="J426" s="1"/>
    </row>
    <row r="427" spans="1:10" ht="18" customHeight="1">
      <c r="A427" s="29" t="s">
        <v>100</v>
      </c>
      <c r="B427" s="30"/>
      <c r="C427" s="30"/>
      <c r="D427" s="29"/>
      <c r="E427" s="44"/>
      <c r="F427" s="361"/>
      <c r="G427" s="361"/>
      <c r="H427" s="29"/>
      <c r="I427" s="1"/>
      <c r="J427" s="1"/>
    </row>
    <row r="428" spans="1:10" ht="18" customHeight="1">
      <c r="A428" s="676" t="s">
        <v>256</v>
      </c>
      <c r="B428" s="104" t="s">
        <v>37</v>
      </c>
      <c r="C428" s="795" t="s">
        <v>71</v>
      </c>
      <c r="D428" s="602" t="s">
        <v>250</v>
      </c>
      <c r="E428" s="876">
        <f>'Прайс рабочий'!K419</f>
        <v>345</v>
      </c>
      <c r="F428" s="881">
        <f>'Прайс рабочий'!I419/'Экспорт сум'!$G$18</f>
        <v>8157.8947368421059</v>
      </c>
      <c r="G428" s="881">
        <f>E428/G18</f>
        <v>9078.9473684210534</v>
      </c>
      <c r="H428" s="685" t="s">
        <v>257</v>
      </c>
      <c r="I428" s="1"/>
      <c r="J428" s="1"/>
    </row>
    <row r="429" spans="1:10" ht="18" customHeight="1">
      <c r="A429" s="773"/>
      <c r="B429" s="104" t="s">
        <v>38</v>
      </c>
      <c r="C429" s="773"/>
      <c r="D429" s="773"/>
      <c r="E429" s="773"/>
      <c r="F429" s="884"/>
      <c r="G429" s="882"/>
      <c r="H429" s="773"/>
      <c r="I429" s="1"/>
      <c r="J429" s="1"/>
    </row>
    <row r="430" spans="1:10" ht="18" customHeight="1">
      <c r="A430" s="773"/>
      <c r="B430" s="104" t="s">
        <v>39</v>
      </c>
      <c r="C430" s="773"/>
      <c r="D430" s="773"/>
      <c r="E430" s="773"/>
      <c r="F430" s="884"/>
      <c r="G430" s="882"/>
      <c r="H430" s="774"/>
      <c r="I430" s="1"/>
      <c r="J430" s="1"/>
    </row>
    <row r="431" spans="1:10" ht="18" customHeight="1">
      <c r="A431" s="773"/>
      <c r="B431" s="104" t="s">
        <v>235</v>
      </c>
      <c r="C431" s="773"/>
      <c r="D431" s="773"/>
      <c r="E431" s="773"/>
      <c r="F431" s="884"/>
      <c r="G431" s="882"/>
      <c r="H431" s="685" t="s">
        <v>258</v>
      </c>
      <c r="I431" s="1"/>
      <c r="J431" s="1"/>
    </row>
    <row r="432" spans="1:10" ht="18" customHeight="1">
      <c r="A432" s="773"/>
      <c r="B432" s="104" t="s">
        <v>236</v>
      </c>
      <c r="C432" s="774"/>
      <c r="D432" s="773"/>
      <c r="E432" s="774"/>
      <c r="F432" s="885"/>
      <c r="G432" s="883"/>
      <c r="H432" s="773"/>
      <c r="I432" s="1"/>
      <c r="J432" s="1"/>
    </row>
    <row r="433" spans="1:10" ht="18" customHeight="1">
      <c r="A433" s="773"/>
      <c r="B433" s="104" t="s">
        <v>37</v>
      </c>
      <c r="C433" s="795" t="s">
        <v>67</v>
      </c>
      <c r="D433" s="773"/>
      <c r="E433" s="876">
        <f>'Прайс рабочий'!K424</f>
        <v>503</v>
      </c>
      <c r="F433" s="881">
        <f>'Прайс рабочий'!I424/'Экспорт сум'!$G$18</f>
        <v>11815.78947368421</v>
      </c>
      <c r="G433" s="881">
        <f>E433/G18</f>
        <v>13236.842105263158</v>
      </c>
      <c r="H433" s="774"/>
      <c r="I433" s="1"/>
      <c r="J433" s="1"/>
    </row>
    <row r="434" spans="1:10" ht="18" customHeight="1">
      <c r="A434" s="773"/>
      <c r="B434" s="104" t="s">
        <v>38</v>
      </c>
      <c r="C434" s="773"/>
      <c r="D434" s="773"/>
      <c r="E434" s="773"/>
      <c r="F434" s="884"/>
      <c r="G434" s="882"/>
      <c r="H434" s="685" t="s">
        <v>259</v>
      </c>
      <c r="I434" s="1"/>
      <c r="J434" s="1"/>
    </row>
    <row r="435" spans="1:10" ht="18" customHeight="1">
      <c r="A435" s="773"/>
      <c r="B435" s="104" t="s">
        <v>39</v>
      </c>
      <c r="C435" s="773"/>
      <c r="D435" s="773"/>
      <c r="E435" s="773"/>
      <c r="F435" s="884"/>
      <c r="G435" s="882"/>
      <c r="H435" s="773"/>
      <c r="I435" s="1"/>
      <c r="J435" s="1"/>
    </row>
    <row r="436" spans="1:10" ht="18" customHeight="1">
      <c r="A436" s="773"/>
      <c r="B436" s="104" t="s">
        <v>235</v>
      </c>
      <c r="C436" s="773"/>
      <c r="D436" s="773"/>
      <c r="E436" s="773"/>
      <c r="F436" s="884"/>
      <c r="G436" s="882"/>
      <c r="H436" s="774"/>
      <c r="I436" s="1"/>
      <c r="J436" s="1"/>
    </row>
    <row r="437" spans="1:10" ht="18" customHeight="1">
      <c r="A437" s="773"/>
      <c r="B437" s="104" t="s">
        <v>236</v>
      </c>
      <c r="C437" s="774"/>
      <c r="D437" s="773"/>
      <c r="E437" s="774"/>
      <c r="F437" s="885"/>
      <c r="G437" s="883"/>
      <c r="H437" s="685" t="s">
        <v>260</v>
      </c>
      <c r="I437" s="1"/>
      <c r="J437" s="1"/>
    </row>
    <row r="438" spans="1:10" ht="18" customHeight="1">
      <c r="A438" s="773"/>
      <c r="B438" s="104" t="s">
        <v>37</v>
      </c>
      <c r="C438" s="795" t="s">
        <v>93</v>
      </c>
      <c r="D438" s="773"/>
      <c r="E438" s="25">
        <f>'Прайс рабочий'!K429</f>
        <v>652</v>
      </c>
      <c r="F438" s="363">
        <f>'Прайс рабочий'!I429/'Экспорт сум'!$G$18</f>
        <v>14078.947368421053</v>
      </c>
      <c r="G438" s="363">
        <f>E438/G18</f>
        <v>17157.894736842107</v>
      </c>
      <c r="H438" s="773"/>
      <c r="I438" s="1"/>
      <c r="J438" s="1"/>
    </row>
    <row r="439" spans="1:10" ht="18" customHeight="1">
      <c r="A439" s="773"/>
      <c r="B439" s="104" t="s">
        <v>38</v>
      </c>
      <c r="C439" s="773"/>
      <c r="D439" s="773"/>
      <c r="E439" s="25">
        <f>'Прайс рабочий'!K430</f>
        <v>689</v>
      </c>
      <c r="F439" s="363">
        <f>'Прайс рабочий'!I430/'Экспорт сум'!$G$18</f>
        <v>14868.42105263158</v>
      </c>
      <c r="G439" s="363">
        <f>E439/G18</f>
        <v>18131.57894736842</v>
      </c>
      <c r="H439" s="774"/>
      <c r="I439" s="1"/>
      <c r="J439" s="1"/>
    </row>
    <row r="440" spans="1:10" ht="18" customHeight="1">
      <c r="A440" s="773"/>
      <c r="B440" s="104" t="s">
        <v>39</v>
      </c>
      <c r="C440" s="773"/>
      <c r="D440" s="773"/>
      <c r="E440" s="25">
        <f>'Прайс рабочий'!K431</f>
        <v>707</v>
      </c>
      <c r="F440" s="363">
        <f>'Прайс рабочий'!I431/'Экспорт сум'!$G$18</f>
        <v>15263.157894736842</v>
      </c>
      <c r="G440" s="363">
        <f>E440/G18</f>
        <v>18605.263157894737</v>
      </c>
      <c r="H440" s="685" t="s">
        <v>261</v>
      </c>
      <c r="I440" s="1"/>
      <c r="J440" s="1"/>
    </row>
    <row r="441" spans="1:10" ht="18" customHeight="1">
      <c r="A441" s="773"/>
      <c r="B441" s="104" t="s">
        <v>235</v>
      </c>
      <c r="C441" s="773"/>
      <c r="D441" s="773"/>
      <c r="E441" s="25">
        <f>'Прайс рабочий'!K432</f>
        <v>718</v>
      </c>
      <c r="F441" s="363">
        <f>'Прайс рабочий'!I432/'Экспорт сум'!$G$18</f>
        <v>15500</v>
      </c>
      <c r="G441" s="363">
        <f>E441/G18</f>
        <v>18894.736842105263</v>
      </c>
      <c r="H441" s="773"/>
      <c r="I441" s="1"/>
      <c r="J441" s="1"/>
    </row>
    <row r="442" spans="1:10" ht="18" customHeight="1">
      <c r="A442" s="774"/>
      <c r="B442" s="104" t="s">
        <v>236</v>
      </c>
      <c r="C442" s="774"/>
      <c r="D442" s="774"/>
      <c r="E442" s="25">
        <f>'Прайс рабочий'!K433</f>
        <v>725</v>
      </c>
      <c r="F442" s="363">
        <f>'Прайс рабочий'!I433/'Экспорт сум'!$G$18</f>
        <v>15657.894736842105</v>
      </c>
      <c r="G442" s="363">
        <f>E442/G18</f>
        <v>19078.947368421053</v>
      </c>
      <c r="H442" s="774"/>
      <c r="I442" s="1"/>
      <c r="J442" s="1"/>
    </row>
    <row r="443" spans="1:10" ht="18" customHeight="1">
      <c r="A443" s="676" t="s">
        <v>262</v>
      </c>
      <c r="B443" s="104" t="s">
        <v>38</v>
      </c>
      <c r="C443" s="795" t="s">
        <v>71</v>
      </c>
      <c r="D443" s="602" t="s">
        <v>69</v>
      </c>
      <c r="E443" s="25">
        <f>'Прайс рабочий'!K434</f>
        <v>396</v>
      </c>
      <c r="F443" s="363">
        <f>'Прайс рабочий'!I434/'Экспорт сум'!$G$18</f>
        <v>8552.6315789473683</v>
      </c>
      <c r="G443" s="363">
        <f>E443/G18</f>
        <v>10421.052631578948</v>
      </c>
      <c r="H443" s="685"/>
      <c r="I443" s="1"/>
      <c r="J443" s="1"/>
    </row>
    <row r="444" spans="1:10" ht="18" customHeight="1">
      <c r="A444" s="773"/>
      <c r="B444" s="104" t="s">
        <v>39</v>
      </c>
      <c r="C444" s="774"/>
      <c r="D444" s="773"/>
      <c r="E444" s="25">
        <f>'Прайс рабочий'!K435</f>
        <v>405</v>
      </c>
      <c r="F444" s="363">
        <f>'Прайс рабочий'!I435/'Экспорт сум'!$G$18</f>
        <v>8736.8421052631584</v>
      </c>
      <c r="G444" s="363">
        <f>E444/G18</f>
        <v>10657.894736842105</v>
      </c>
      <c r="H444" s="773"/>
      <c r="I444" s="1"/>
      <c r="J444" s="1"/>
    </row>
    <row r="445" spans="1:10" ht="18" customHeight="1">
      <c r="A445" s="773"/>
      <c r="B445" s="104" t="s">
        <v>37</v>
      </c>
      <c r="C445" s="795" t="s">
        <v>67</v>
      </c>
      <c r="D445" s="773"/>
      <c r="E445" s="25">
        <f>'Прайс рабочий'!K436</f>
        <v>424</v>
      </c>
      <c r="F445" s="363">
        <f>'Прайс рабочий'!I436/'Экспорт сум'!$G$18</f>
        <v>9157.894736842105</v>
      </c>
      <c r="G445" s="363">
        <f>E445/G18</f>
        <v>11157.894736842105</v>
      </c>
      <c r="H445" s="773"/>
      <c r="I445" s="1"/>
      <c r="J445" s="1"/>
    </row>
    <row r="446" spans="1:10" ht="18" customHeight="1">
      <c r="A446" s="773"/>
      <c r="B446" s="104" t="s">
        <v>38</v>
      </c>
      <c r="C446" s="773"/>
      <c r="D446" s="773"/>
      <c r="E446" s="25">
        <f>'Прайс рабочий'!K437</f>
        <v>393</v>
      </c>
      <c r="F446" s="363">
        <f>'Прайс рабочий'!I437/'Экспорт сум'!$G$18</f>
        <v>8500</v>
      </c>
      <c r="G446" s="363">
        <f>E446/G18</f>
        <v>10342.105263157895</v>
      </c>
      <c r="H446" s="773"/>
      <c r="I446" s="1"/>
      <c r="J446" s="1"/>
    </row>
    <row r="447" spans="1:10" ht="18" customHeight="1">
      <c r="A447" s="774"/>
      <c r="B447" s="104" t="s">
        <v>39</v>
      </c>
      <c r="C447" s="774"/>
      <c r="D447" s="774"/>
      <c r="E447" s="25">
        <f>'Прайс рабочий'!K438</f>
        <v>405</v>
      </c>
      <c r="F447" s="363">
        <f>'Прайс рабочий'!I438/'Экспорт сум'!$G$18</f>
        <v>8736.8421052631584</v>
      </c>
      <c r="G447" s="363">
        <f>E447/G18</f>
        <v>10657.894736842105</v>
      </c>
      <c r="H447" s="774"/>
      <c r="I447" s="1"/>
      <c r="J447" s="1"/>
    </row>
    <row r="448" spans="1:10" ht="18" customHeight="1">
      <c r="A448" s="647" t="s">
        <v>211</v>
      </c>
      <c r="B448" s="765"/>
      <c r="C448" s="765"/>
      <c r="D448" s="766"/>
      <c r="E448" s="44"/>
      <c r="F448" s="361"/>
      <c r="G448" s="361"/>
      <c r="H448" s="685"/>
      <c r="I448" s="1"/>
      <c r="J448" s="1"/>
    </row>
    <row r="449" spans="1:10" ht="18" customHeight="1">
      <c r="A449" s="676" t="s">
        <v>263</v>
      </c>
      <c r="B449" s="104" t="s">
        <v>37</v>
      </c>
      <c r="C449" s="795" t="s">
        <v>71</v>
      </c>
      <c r="D449" s="602" t="s">
        <v>69</v>
      </c>
      <c r="E449" s="876">
        <f>'Прайс рабочий'!K440</f>
        <v>405</v>
      </c>
      <c r="F449" s="881">
        <f>'Прайс рабочий'!I440/'Экспорт сум'!$G$18</f>
        <v>9578.9473684210534</v>
      </c>
      <c r="G449" s="881">
        <f>E449/G18</f>
        <v>10657.894736842105</v>
      </c>
      <c r="H449" s="773"/>
      <c r="I449" s="1"/>
      <c r="J449" s="1"/>
    </row>
    <row r="450" spans="1:10" ht="18" customHeight="1">
      <c r="A450" s="773"/>
      <c r="B450" s="104" t="s">
        <v>38</v>
      </c>
      <c r="C450" s="773"/>
      <c r="D450" s="773"/>
      <c r="E450" s="773"/>
      <c r="F450" s="884"/>
      <c r="G450" s="882"/>
      <c r="H450" s="773"/>
      <c r="I450" s="1"/>
      <c r="J450" s="1"/>
    </row>
    <row r="451" spans="1:10" ht="18" customHeight="1">
      <c r="A451" s="773"/>
      <c r="B451" s="104" t="s">
        <v>39</v>
      </c>
      <c r="C451" s="773"/>
      <c r="D451" s="773"/>
      <c r="E451" s="773"/>
      <c r="F451" s="884"/>
      <c r="G451" s="882"/>
      <c r="H451" s="773"/>
      <c r="I451" s="1"/>
      <c r="J451" s="1"/>
    </row>
    <row r="452" spans="1:10" ht="18" customHeight="1">
      <c r="A452" s="773"/>
      <c r="B452" s="104" t="s">
        <v>235</v>
      </c>
      <c r="C452" s="773"/>
      <c r="D452" s="773"/>
      <c r="E452" s="773"/>
      <c r="F452" s="884"/>
      <c r="G452" s="882"/>
      <c r="H452" s="773"/>
      <c r="I452" s="1"/>
      <c r="J452" s="1"/>
    </row>
    <row r="453" spans="1:10" ht="18" customHeight="1">
      <c r="A453" s="773"/>
      <c r="B453" s="104" t="s">
        <v>236</v>
      </c>
      <c r="C453" s="774"/>
      <c r="D453" s="773"/>
      <c r="E453" s="774"/>
      <c r="F453" s="885"/>
      <c r="G453" s="883"/>
      <c r="H453" s="773"/>
      <c r="I453" s="1"/>
      <c r="J453" s="1"/>
    </row>
    <row r="454" spans="1:10" ht="18" customHeight="1">
      <c r="A454" s="773"/>
      <c r="B454" s="104" t="s">
        <v>37</v>
      </c>
      <c r="C454" s="795" t="s">
        <v>67</v>
      </c>
      <c r="D454" s="773"/>
      <c r="E454" s="876">
        <f>'Прайс рабочий'!K445</f>
        <v>576</v>
      </c>
      <c r="F454" s="881">
        <f>'Прайс рабочий'!I445/'Экспорт сум'!$G$18</f>
        <v>13631.578947368422</v>
      </c>
      <c r="G454" s="881">
        <f>E454/G18</f>
        <v>15157.894736842105</v>
      </c>
      <c r="H454" s="773"/>
      <c r="I454" s="1"/>
      <c r="J454" s="1"/>
    </row>
    <row r="455" spans="1:10" ht="18" customHeight="1">
      <c r="A455" s="773"/>
      <c r="B455" s="104" t="s">
        <v>38</v>
      </c>
      <c r="C455" s="773"/>
      <c r="D455" s="773"/>
      <c r="E455" s="773"/>
      <c r="F455" s="884"/>
      <c r="G455" s="882"/>
      <c r="H455" s="773"/>
      <c r="I455" s="1"/>
      <c r="J455" s="1"/>
    </row>
    <row r="456" spans="1:10" ht="18" customHeight="1">
      <c r="A456" s="773"/>
      <c r="B456" s="104" t="s">
        <v>39</v>
      </c>
      <c r="C456" s="773"/>
      <c r="D456" s="773"/>
      <c r="E456" s="773"/>
      <c r="F456" s="884"/>
      <c r="G456" s="882"/>
      <c r="H456" s="773"/>
      <c r="I456" s="1"/>
      <c r="J456" s="1"/>
    </row>
    <row r="457" spans="1:10" ht="18" customHeight="1">
      <c r="A457" s="773"/>
      <c r="B457" s="104" t="s">
        <v>235</v>
      </c>
      <c r="C457" s="773"/>
      <c r="D457" s="773"/>
      <c r="E457" s="773"/>
      <c r="F457" s="884"/>
      <c r="G457" s="882"/>
      <c r="H457" s="773"/>
      <c r="I457" s="1"/>
      <c r="J457" s="1"/>
    </row>
    <row r="458" spans="1:10" ht="18" customHeight="1">
      <c r="A458" s="773"/>
      <c r="B458" s="104" t="s">
        <v>236</v>
      </c>
      <c r="C458" s="774"/>
      <c r="D458" s="773"/>
      <c r="E458" s="774"/>
      <c r="F458" s="885"/>
      <c r="G458" s="883"/>
      <c r="H458" s="773"/>
      <c r="I458" s="1"/>
      <c r="J458" s="1"/>
    </row>
    <row r="459" spans="1:10" ht="18" customHeight="1">
      <c r="A459" s="773"/>
      <c r="B459" s="104" t="s">
        <v>37</v>
      </c>
      <c r="C459" s="795" t="s">
        <v>93</v>
      </c>
      <c r="D459" s="773"/>
      <c r="E459" s="25">
        <f>'Прайс рабочий'!K450</f>
        <v>675</v>
      </c>
      <c r="F459" s="363">
        <f>'Прайс рабочий'!I450/'Экспорт сум'!$G$18</f>
        <v>14210.526315789473</v>
      </c>
      <c r="G459" s="363">
        <f>E459/G18</f>
        <v>17763.157894736843</v>
      </c>
      <c r="H459" s="773"/>
      <c r="I459" s="1"/>
      <c r="J459" s="1"/>
    </row>
    <row r="460" spans="1:10" ht="18" customHeight="1">
      <c r="A460" s="773"/>
      <c r="B460" s="104" t="s">
        <v>38</v>
      </c>
      <c r="C460" s="773"/>
      <c r="D460" s="773"/>
      <c r="E460" s="25">
        <f>'Прайс рабочий'!K451</f>
        <v>711</v>
      </c>
      <c r="F460" s="363">
        <f>'Прайс рабочий'!I451/'Экспорт сум'!$G$18</f>
        <v>14736.842105263158</v>
      </c>
      <c r="G460" s="363">
        <f>E460/G18</f>
        <v>18710.526315789473</v>
      </c>
      <c r="H460" s="773"/>
      <c r="I460" s="1"/>
      <c r="J460" s="1"/>
    </row>
    <row r="461" spans="1:10" ht="18" customHeight="1">
      <c r="A461" s="773"/>
      <c r="B461" s="104" t="s">
        <v>39</v>
      </c>
      <c r="C461" s="773"/>
      <c r="D461" s="773"/>
      <c r="E461" s="25">
        <f>'Прайс рабочий'!K452</f>
        <v>729</v>
      </c>
      <c r="F461" s="363">
        <f>'Прайс рабочий'!I452/'Экспорт сум'!$G$18</f>
        <v>15263.157894736842</v>
      </c>
      <c r="G461" s="363">
        <f>E461/G18</f>
        <v>19184.21052631579</v>
      </c>
      <c r="H461" s="773"/>
      <c r="I461" s="1"/>
      <c r="J461" s="1"/>
    </row>
    <row r="462" spans="1:10" ht="18" customHeight="1">
      <c r="A462" s="773"/>
      <c r="B462" s="104" t="s">
        <v>235</v>
      </c>
      <c r="C462" s="773"/>
      <c r="D462" s="773"/>
      <c r="E462" s="25">
        <f>'Прайс рабочий'!K453</f>
        <v>741</v>
      </c>
      <c r="F462" s="363">
        <f>'Прайс рабочий'!I453/'Экспорт сум'!$G$18</f>
        <v>15789.473684210527</v>
      </c>
      <c r="G462" s="363">
        <f>E462/G18</f>
        <v>19500</v>
      </c>
      <c r="H462" s="773"/>
      <c r="I462" s="1"/>
      <c r="J462" s="1"/>
    </row>
    <row r="463" spans="1:10" ht="18" customHeight="1">
      <c r="A463" s="773"/>
      <c r="B463" s="104" t="s">
        <v>236</v>
      </c>
      <c r="C463" s="774"/>
      <c r="D463" s="773"/>
      <c r="E463" s="25">
        <f>'Прайс рабочий'!K454</f>
        <v>748</v>
      </c>
      <c r="F463" s="363">
        <f>'Прайс рабочий'!I454/'Экспорт сум'!$G$18</f>
        <v>16315.789473684212</v>
      </c>
      <c r="G463" s="363">
        <f>E463/G18</f>
        <v>19684.21052631579</v>
      </c>
      <c r="H463" s="773"/>
      <c r="I463" s="1"/>
      <c r="J463" s="1"/>
    </row>
    <row r="464" spans="1:10" ht="18" customHeight="1">
      <c r="A464" s="773"/>
      <c r="B464" s="104" t="s">
        <v>37</v>
      </c>
      <c r="C464" s="795" t="s">
        <v>94</v>
      </c>
      <c r="D464" s="773"/>
      <c r="E464" s="25">
        <f>'Прайс рабочий'!K455</f>
        <v>1397</v>
      </c>
      <c r="F464" s="363">
        <f>'Прайс рабочий'!I455/'Экспорт сум'!$G$18</f>
        <v>30789.473684210527</v>
      </c>
      <c r="G464" s="363">
        <f>E464/G18</f>
        <v>36763.15789473684</v>
      </c>
      <c r="H464" s="773"/>
      <c r="I464" s="1"/>
      <c r="J464" s="1"/>
    </row>
    <row r="465" spans="1:10" ht="18" customHeight="1">
      <c r="A465" s="773"/>
      <c r="B465" s="104" t="s">
        <v>38</v>
      </c>
      <c r="C465" s="773"/>
      <c r="D465" s="773"/>
      <c r="E465" s="25">
        <f>'Прайс рабочий'!K456</f>
        <v>1389</v>
      </c>
      <c r="F465" s="363">
        <f>'Прайс рабочий'!I456/'Экспорт сум'!$G$18</f>
        <v>31578.947368421053</v>
      </c>
      <c r="G465" s="363">
        <f>E465/G18</f>
        <v>36552.631578947367</v>
      </c>
      <c r="H465" s="773"/>
      <c r="I465" s="1"/>
      <c r="J465" s="1"/>
    </row>
    <row r="466" spans="1:10" ht="18" customHeight="1">
      <c r="A466" s="773"/>
      <c r="B466" s="104" t="s">
        <v>39</v>
      </c>
      <c r="C466" s="773"/>
      <c r="D466" s="773"/>
      <c r="E466" s="25">
        <f>'Прайс рабочий'!K457</f>
        <v>1376</v>
      </c>
      <c r="F466" s="363">
        <f>'Прайс рабочий'!I457/'Экспорт сум'!$G$18</f>
        <v>32368.42105263158</v>
      </c>
      <c r="G466" s="363">
        <f>E466/G18</f>
        <v>36210.526315789473</v>
      </c>
      <c r="H466" s="773"/>
      <c r="I466" s="1"/>
      <c r="J466" s="1"/>
    </row>
    <row r="467" spans="1:10" ht="18" customHeight="1">
      <c r="A467" s="773"/>
      <c r="B467" s="104" t="s">
        <v>235</v>
      </c>
      <c r="C467" s="773"/>
      <c r="D467" s="773"/>
      <c r="E467" s="25">
        <f>'Прайс рабочий'!K458</f>
        <v>1334</v>
      </c>
      <c r="F467" s="363">
        <f>'Прайс рабочий'!I458/'Экспорт сум'!$G$18</f>
        <v>33157.894736842107</v>
      </c>
      <c r="G467" s="363">
        <f>E467/G18</f>
        <v>35105.26315789474</v>
      </c>
      <c r="H467" s="773"/>
      <c r="I467" s="1"/>
      <c r="J467" s="1"/>
    </row>
    <row r="468" spans="1:10" ht="18" customHeight="1">
      <c r="A468" s="774"/>
      <c r="B468" s="104" t="s">
        <v>236</v>
      </c>
      <c r="C468" s="774"/>
      <c r="D468" s="774"/>
      <c r="E468" s="25">
        <f>'Прайс рабочий'!K459</f>
        <v>1330</v>
      </c>
      <c r="F468" s="363">
        <f>'Прайс рабочий'!I459/'Экспорт сум'!$G$18</f>
        <v>33947.368421052633</v>
      </c>
      <c r="G468" s="363">
        <f>E468/G18</f>
        <v>35000</v>
      </c>
      <c r="H468" s="773"/>
      <c r="I468" s="1"/>
      <c r="J468" s="1"/>
    </row>
    <row r="469" spans="1:10" ht="18" customHeight="1">
      <c r="A469" s="676" t="s">
        <v>264</v>
      </c>
      <c r="B469" s="104" t="s">
        <v>37</v>
      </c>
      <c r="C469" s="795" t="s">
        <v>67</v>
      </c>
      <c r="D469" s="602" t="s">
        <v>69</v>
      </c>
      <c r="E469" s="876">
        <f>'Прайс рабочий'!K460</f>
        <v>441</v>
      </c>
      <c r="F469" s="881">
        <f>'Прайс рабочий'!I460/'Экспорт сум'!$G$18</f>
        <v>10368.42105263158</v>
      </c>
      <c r="G469" s="881">
        <f>E469/G18</f>
        <v>11605.263157894737</v>
      </c>
      <c r="H469" s="773"/>
      <c r="I469" s="1"/>
      <c r="J469" s="1"/>
    </row>
    <row r="470" spans="1:10" ht="18" customHeight="1">
      <c r="A470" s="773"/>
      <c r="B470" s="104" t="s">
        <v>38</v>
      </c>
      <c r="C470" s="773"/>
      <c r="D470" s="773"/>
      <c r="E470" s="773"/>
      <c r="F470" s="884"/>
      <c r="G470" s="882"/>
      <c r="H470" s="773"/>
      <c r="I470" s="1"/>
      <c r="J470" s="1"/>
    </row>
    <row r="471" spans="1:10" ht="18" customHeight="1">
      <c r="A471" s="773"/>
      <c r="B471" s="104" t="s">
        <v>39</v>
      </c>
      <c r="C471" s="774"/>
      <c r="D471" s="773"/>
      <c r="E471" s="774"/>
      <c r="F471" s="885"/>
      <c r="G471" s="883"/>
      <c r="H471" s="773"/>
      <c r="I471" s="1"/>
      <c r="J471" s="1"/>
    </row>
    <row r="472" spans="1:10" ht="18" customHeight="1">
      <c r="A472" s="773"/>
      <c r="B472" s="104" t="s">
        <v>38</v>
      </c>
      <c r="C472" s="795" t="s">
        <v>71</v>
      </c>
      <c r="D472" s="773"/>
      <c r="E472" s="876">
        <f>'Прайс рабочий'!K463</f>
        <v>441</v>
      </c>
      <c r="F472" s="881">
        <f>'Прайс рабочий'!I463/'Экспорт сум'!$G$18</f>
        <v>10368.42105263158</v>
      </c>
      <c r="G472" s="881">
        <f>E472/G18</f>
        <v>11605.263157894737</v>
      </c>
      <c r="H472" s="773"/>
      <c r="I472" s="1"/>
      <c r="J472" s="1"/>
    </row>
    <row r="473" spans="1:10" ht="28.5" customHeight="1">
      <c r="A473" s="774"/>
      <c r="B473" s="104" t="s">
        <v>39</v>
      </c>
      <c r="C473" s="774"/>
      <c r="D473" s="774"/>
      <c r="E473" s="774"/>
      <c r="F473" s="885"/>
      <c r="G473" s="883"/>
      <c r="H473" s="774"/>
      <c r="I473" s="1"/>
      <c r="J473" s="1"/>
    </row>
    <row r="474" spans="1:10" ht="36" customHeight="1">
      <c r="A474" s="603" t="s">
        <v>265</v>
      </c>
      <c r="B474" s="765"/>
      <c r="C474" s="765"/>
      <c r="D474" s="766"/>
      <c r="E474" s="43"/>
      <c r="F474" s="356"/>
      <c r="G474" s="356"/>
      <c r="H474" s="19"/>
      <c r="I474" s="1"/>
      <c r="J474" s="1"/>
    </row>
    <row r="475" spans="1:10" ht="36" customHeight="1">
      <c r="A475" s="53" t="s">
        <v>266</v>
      </c>
      <c r="B475" s="32" t="s">
        <v>267</v>
      </c>
      <c r="C475" s="32" t="s">
        <v>268</v>
      </c>
      <c r="D475" s="55" t="s">
        <v>269</v>
      </c>
      <c r="E475" s="25">
        <f>'Прайс рабочий'!K466</f>
        <v>5</v>
      </c>
      <c r="F475" s="363">
        <f>'Прайс рабочий'!I466/'Экспорт сум'!$G$18</f>
        <v>131.57894736842107</v>
      </c>
      <c r="G475" s="363">
        <f>E475/G18</f>
        <v>131.57894736842107</v>
      </c>
      <c r="H475" s="681"/>
      <c r="I475" s="1"/>
      <c r="J475" s="1"/>
    </row>
    <row r="476" spans="1:10" ht="36" customHeight="1">
      <c r="A476" s="56" t="s">
        <v>270</v>
      </c>
      <c r="B476" s="32" t="s">
        <v>271</v>
      </c>
      <c r="C476" s="32" t="s">
        <v>272</v>
      </c>
      <c r="D476" s="55" t="s">
        <v>269</v>
      </c>
      <c r="E476" s="25">
        <f>'Прайс рабочий'!K467</f>
        <v>5</v>
      </c>
      <c r="F476" s="363">
        <f>'Прайс рабочий'!I467/'Экспорт сум'!$G$18</f>
        <v>131.57894736842107</v>
      </c>
      <c r="G476" s="363">
        <f>E476/G18</f>
        <v>131.57894736842107</v>
      </c>
      <c r="H476" s="773"/>
      <c r="I476" s="1"/>
      <c r="J476" s="1"/>
    </row>
    <row r="477" spans="1:10" ht="28.5">
      <c r="A477" s="57" t="s">
        <v>273</v>
      </c>
      <c r="B477" s="32" t="s">
        <v>274</v>
      </c>
      <c r="C477" s="796" t="s">
        <v>275</v>
      </c>
      <c r="D477" s="766"/>
      <c r="E477" s="25">
        <f>'Прайс рабочий'!K468</f>
        <v>11</v>
      </c>
      <c r="F477" s="363">
        <f>'Прайс рабочий'!I468/'Экспорт сум'!$G$18</f>
        <v>236.84210526315789</v>
      </c>
      <c r="G477" s="363">
        <f>E477/G18</f>
        <v>289.4736842105263</v>
      </c>
      <c r="H477" s="773"/>
      <c r="I477" s="1"/>
      <c r="J477" s="1"/>
    </row>
    <row r="478" spans="1:10" ht="36" customHeight="1">
      <c r="A478" s="57" t="s">
        <v>276</v>
      </c>
      <c r="B478" s="32" t="s">
        <v>277</v>
      </c>
      <c r="C478" s="796" t="s">
        <v>275</v>
      </c>
      <c r="D478" s="766"/>
      <c r="E478" s="25" t="str">
        <f>'Прайс рабочий'!K469</f>
        <v>под заказ</v>
      </c>
      <c r="F478" s="363" t="e">
        <f>'Прайс рабочий'!I469/'Экспорт сум'!$G$18</f>
        <v>#VALUE!</v>
      </c>
      <c r="G478" s="363" t="e">
        <f>E478/G18</f>
        <v>#VALUE!</v>
      </c>
      <c r="H478" s="773"/>
      <c r="I478" s="1"/>
      <c r="J478" s="1"/>
    </row>
    <row r="479" spans="1:10" ht="36" customHeight="1">
      <c r="A479" s="58" t="s">
        <v>278</v>
      </c>
      <c r="B479" s="32" t="s">
        <v>274</v>
      </c>
      <c r="C479" s="796" t="s">
        <v>102</v>
      </c>
      <c r="D479" s="766"/>
      <c r="E479" s="25">
        <f>'Прайс рабочий'!K470</f>
        <v>28</v>
      </c>
      <c r="F479" s="363">
        <f>'Прайс рабочий'!I470/'Экспорт сум'!$G$18</f>
        <v>578.9473684210526</v>
      </c>
      <c r="G479" s="363">
        <f>E479/G18</f>
        <v>736.84210526315792</v>
      </c>
      <c r="H479" s="773"/>
      <c r="I479" s="1"/>
      <c r="J479" s="1"/>
    </row>
    <row r="480" spans="1:10" ht="19.5" customHeight="1">
      <c r="A480" s="58" t="s">
        <v>279</v>
      </c>
      <c r="B480" s="42" t="s">
        <v>280</v>
      </c>
      <c r="C480" s="23" t="s">
        <v>281</v>
      </c>
      <c r="D480" s="55" t="s">
        <v>282</v>
      </c>
      <c r="E480" s="25" t="str">
        <f>'Прайс рабочий'!K471</f>
        <v>под заказ</v>
      </c>
      <c r="F480" s="286" t="s">
        <v>58</v>
      </c>
      <c r="G480" s="286" t="s">
        <v>58</v>
      </c>
      <c r="H480" s="773"/>
      <c r="I480" s="1"/>
      <c r="J480" s="1"/>
    </row>
    <row r="481" spans="1:10" ht="19.5" customHeight="1">
      <c r="A481" s="676" t="s">
        <v>283</v>
      </c>
      <c r="B481" s="800" t="s">
        <v>284</v>
      </c>
      <c r="C481" s="23" t="s">
        <v>285</v>
      </c>
      <c r="D481" s="36" t="s">
        <v>286</v>
      </c>
      <c r="E481" s="25">
        <f>'Прайс рабочий'!K472</f>
        <v>72</v>
      </c>
      <c r="F481" s="363">
        <f>'Прайс рабочий'!I472/'Экспорт сум'!$G$18</f>
        <v>1684.2105263157896</v>
      </c>
      <c r="G481" s="363">
        <f>E481/G18</f>
        <v>1894.7368421052631</v>
      </c>
      <c r="H481" s="773"/>
      <c r="I481" s="1"/>
      <c r="J481" s="1"/>
    </row>
    <row r="482" spans="1:10" ht="19.5" customHeight="1">
      <c r="A482" s="773"/>
      <c r="B482" s="773"/>
      <c r="C482" s="23" t="s">
        <v>288</v>
      </c>
      <c r="D482" s="24" t="s">
        <v>289</v>
      </c>
      <c r="E482" s="25">
        <f>'Прайс рабочий'!K473</f>
        <v>157</v>
      </c>
      <c r="F482" s="363">
        <f>'Прайс рабочий'!I473/'Экспорт сум'!$G$18</f>
        <v>3394.7368421052633</v>
      </c>
      <c r="G482" s="363">
        <f>E482/G18</f>
        <v>4131.5789473684208</v>
      </c>
      <c r="H482" s="773"/>
      <c r="I482" s="1"/>
      <c r="J482" s="1"/>
    </row>
    <row r="483" spans="1:10" ht="19.5" customHeight="1">
      <c r="A483" s="773"/>
      <c r="B483" s="773"/>
      <c r="C483" s="23" t="s">
        <v>290</v>
      </c>
      <c r="D483" s="55" t="s">
        <v>286</v>
      </c>
      <c r="E483" s="25">
        <f>'Прайс рабочий'!K474</f>
        <v>55</v>
      </c>
      <c r="F483" s="363">
        <f>'Прайс рабочий'!I474/'Экспорт сум'!$G$18</f>
        <v>1447.3684210526317</v>
      </c>
      <c r="G483" s="363">
        <f>E483/G18</f>
        <v>1447.3684210526317</v>
      </c>
      <c r="H483" s="773"/>
      <c r="I483" s="1"/>
      <c r="J483" s="1"/>
    </row>
    <row r="484" spans="1:10" ht="19.5" customHeight="1">
      <c r="A484" s="773"/>
      <c r="B484" s="773"/>
      <c r="C484" s="23" t="s">
        <v>291</v>
      </c>
      <c r="D484" s="55" t="s">
        <v>289</v>
      </c>
      <c r="E484" s="25">
        <f>'Прайс рабочий'!K475</f>
        <v>60</v>
      </c>
      <c r="F484" s="363">
        <f>'Прайс рабочий'!I475/'Экспорт сум'!$G$18</f>
        <v>1578.9473684210527</v>
      </c>
      <c r="G484" s="363">
        <f>E484/G18</f>
        <v>1578.9473684210527</v>
      </c>
      <c r="H484" s="773"/>
      <c r="I484" s="1"/>
      <c r="J484" s="1"/>
    </row>
    <row r="485" spans="1:10" ht="19.5" customHeight="1">
      <c r="A485" s="773"/>
      <c r="B485" s="773"/>
      <c r="C485" s="23" t="s">
        <v>292</v>
      </c>
      <c r="D485" s="55" t="s">
        <v>286</v>
      </c>
      <c r="E485" s="25">
        <f>'Прайс рабочий'!K476</f>
        <v>65</v>
      </c>
      <c r="F485" s="363">
        <f>'Прайс рабочий'!I476/'Экспорт сум'!$G$18</f>
        <v>1710.5263157894738</v>
      </c>
      <c r="G485" s="363">
        <f>E485/G18</f>
        <v>1710.5263157894738</v>
      </c>
      <c r="H485" s="773"/>
      <c r="I485" s="1"/>
      <c r="J485" s="1"/>
    </row>
    <row r="486" spans="1:10" ht="36" customHeight="1">
      <c r="A486" s="774"/>
      <c r="B486" s="774"/>
      <c r="C486" s="23" t="s">
        <v>293</v>
      </c>
      <c r="D486" s="32" t="s">
        <v>289</v>
      </c>
      <c r="E486" s="25">
        <f>'Прайс рабочий'!K477</f>
        <v>70</v>
      </c>
      <c r="F486" s="363">
        <f>'Прайс рабочий'!I477/'Экспорт сум'!$G$18</f>
        <v>1842.1052631578948</v>
      </c>
      <c r="G486" s="363">
        <f>E486/G18</f>
        <v>1842.1052631578948</v>
      </c>
      <c r="H486" s="773"/>
      <c r="I486" s="1"/>
      <c r="J486" s="1"/>
    </row>
    <row r="487" spans="1:10" ht="30" customHeight="1">
      <c r="A487" s="58" t="s">
        <v>294</v>
      </c>
      <c r="B487" s="42" t="s">
        <v>295</v>
      </c>
      <c r="C487" s="23" t="s">
        <v>290</v>
      </c>
      <c r="D487" s="55" t="s">
        <v>296</v>
      </c>
      <c r="E487" s="25">
        <f>'Прайс рабочий'!K478</f>
        <v>343</v>
      </c>
      <c r="F487" s="363">
        <f>'Прайс рабочий'!I478/'Экспорт сум'!$G$18</f>
        <v>7105.2631578947367</v>
      </c>
      <c r="G487" s="363">
        <f>E487/G18</f>
        <v>9026.3157894736851</v>
      </c>
      <c r="H487" s="774"/>
      <c r="I487" s="59"/>
      <c r="J487" s="59"/>
    </row>
    <row r="488" spans="1:10" ht="36" customHeight="1">
      <c r="A488" s="603" t="s">
        <v>297</v>
      </c>
      <c r="B488" s="765"/>
      <c r="C488" s="765"/>
      <c r="D488" s="766"/>
      <c r="E488" s="19"/>
      <c r="F488" s="356"/>
      <c r="G488" s="356"/>
      <c r="H488" s="19"/>
      <c r="I488" s="18"/>
      <c r="J488" s="18"/>
    </row>
    <row r="489" spans="1:10" ht="25.5">
      <c r="A489" s="53" t="s">
        <v>298</v>
      </c>
      <c r="B489" s="32" t="s">
        <v>299</v>
      </c>
      <c r="C489" s="32" t="s">
        <v>300</v>
      </c>
      <c r="D489" s="24" t="s">
        <v>301</v>
      </c>
      <c r="E489" s="25">
        <f>'Прайс рабочий'!K480</f>
        <v>13</v>
      </c>
      <c r="F489" s="363">
        <f>'Прайс рабочий'!I480/'Экспорт сум'!$G$18</f>
        <v>263.15789473684214</v>
      </c>
      <c r="G489" s="363">
        <f>E489/G18</f>
        <v>342.10526315789474</v>
      </c>
      <c r="H489" s="686"/>
      <c r="I489" s="18"/>
      <c r="J489" s="18"/>
    </row>
    <row r="490" spans="1:10" ht="18" customHeight="1">
      <c r="A490" s="676" t="s">
        <v>302</v>
      </c>
      <c r="B490" s="784" t="s">
        <v>274</v>
      </c>
      <c r="C490" s="32" t="s">
        <v>71</v>
      </c>
      <c r="D490" s="696" t="s">
        <v>225</v>
      </c>
      <c r="E490" s="25">
        <f>'Прайс рабочий'!K483</f>
        <v>59</v>
      </c>
      <c r="F490" s="363">
        <f>'Прайс рабочий'!I483/'Экспорт сум'!$G$18</f>
        <v>1421.0526315789475</v>
      </c>
      <c r="G490" s="363">
        <f>E490/G18</f>
        <v>1552.6315789473686</v>
      </c>
      <c r="H490" s="773"/>
      <c r="I490" s="18"/>
      <c r="J490" s="18"/>
    </row>
    <row r="491" spans="1:10" ht="18" customHeight="1">
      <c r="A491" s="774"/>
      <c r="B491" s="774"/>
      <c r="C491" s="32" t="s">
        <v>67</v>
      </c>
      <c r="D491" s="774"/>
      <c r="E491" s="25">
        <f>'Прайс рабочий'!K484</f>
        <v>62</v>
      </c>
      <c r="F491" s="363">
        <f>'Прайс рабочий'!I484/'Экспорт сум'!$G$18</f>
        <v>1500</v>
      </c>
      <c r="G491" s="363">
        <f>E491/G18</f>
        <v>1631.578947368421</v>
      </c>
      <c r="H491" s="773"/>
      <c r="I491" s="18"/>
      <c r="J491" s="18"/>
    </row>
    <row r="492" spans="1:10" ht="18" customHeight="1">
      <c r="A492" s="676" t="s">
        <v>303</v>
      </c>
      <c r="B492" s="784" t="s">
        <v>274</v>
      </c>
      <c r="C492" s="32" t="s">
        <v>71</v>
      </c>
      <c r="D492" s="696" t="s">
        <v>304</v>
      </c>
      <c r="E492" s="25">
        <f>'Прайс рабочий'!K485</f>
        <v>69</v>
      </c>
      <c r="F492" s="363">
        <f>'Прайс рабочий'!I485/'Экспорт сум'!$G$18</f>
        <v>1552.6315789473686</v>
      </c>
      <c r="G492" s="363">
        <f>E492/G18</f>
        <v>1815.7894736842106</v>
      </c>
      <c r="H492" s="773"/>
      <c r="I492" s="18"/>
      <c r="J492" s="18"/>
    </row>
    <row r="493" spans="1:10" ht="30" customHeight="1">
      <c r="A493" s="774"/>
      <c r="B493" s="774"/>
      <c r="C493" s="32" t="s">
        <v>67</v>
      </c>
      <c r="D493" s="774"/>
      <c r="E493" s="25">
        <f>'Прайс рабочий'!K486</f>
        <v>69</v>
      </c>
      <c r="F493" s="363">
        <f>'Прайс рабочий'!I486/'Экспорт сум'!$G$18</f>
        <v>1578.9473684210527</v>
      </c>
      <c r="G493" s="363">
        <f>E493/G18</f>
        <v>1815.7894736842106</v>
      </c>
      <c r="H493" s="774"/>
      <c r="I493" s="59"/>
      <c r="J493" s="59"/>
    </row>
    <row r="494" spans="1:10" ht="26.25">
      <c r="A494" s="566" t="s">
        <v>305</v>
      </c>
      <c r="B494" s="824"/>
      <c r="C494" s="765"/>
      <c r="D494" s="766"/>
      <c r="E494" s="19"/>
      <c r="F494" s="356"/>
      <c r="G494" s="356"/>
      <c r="H494" s="19"/>
      <c r="I494" s="59"/>
      <c r="J494" s="59"/>
    </row>
    <row r="495" spans="1:10" ht="18" customHeight="1">
      <c r="A495" s="892" t="s">
        <v>306</v>
      </c>
      <c r="B495" s="893" t="s">
        <v>307</v>
      </c>
      <c r="C495" s="484" t="s">
        <v>794</v>
      </c>
      <c r="D495" s="784">
        <v>1000</v>
      </c>
      <c r="E495" s="19"/>
      <c r="F495" s="363">
        <f>'Прайс рабочий'!I488/'Экспорт сум'!$G$18</f>
        <v>144.73684210526315</v>
      </c>
      <c r="G495" s="363">
        <f>'Прайс рабочий'!J488/'Экспорт сум'!$G$18</f>
        <v>197.36842105263159</v>
      </c>
      <c r="H495" s="802"/>
      <c r="I495" s="18"/>
      <c r="J495" s="18"/>
    </row>
    <row r="496" spans="1:10" ht="18" customHeight="1">
      <c r="A496" s="892"/>
      <c r="B496" s="893"/>
      <c r="C496" s="484" t="s">
        <v>308</v>
      </c>
      <c r="D496" s="803"/>
      <c r="E496" s="25">
        <f>'Прайс рабочий'!K489</f>
        <v>13</v>
      </c>
      <c r="F496" s="363">
        <f>'Прайс рабочий'!I489/'Экспорт сум'!$G$18</f>
        <v>263.15789473684214</v>
      </c>
      <c r="G496" s="363">
        <f>E496/G18</f>
        <v>342.10526315789474</v>
      </c>
      <c r="H496" s="643"/>
      <c r="I496" s="18"/>
      <c r="J496" s="18"/>
    </row>
    <row r="497" spans="1:10" ht="33" customHeight="1">
      <c r="A497" s="892"/>
      <c r="B497" s="893"/>
      <c r="C497" s="484" t="s">
        <v>308</v>
      </c>
      <c r="D497" s="804"/>
      <c r="E497" s="25">
        <f>'Прайс рабочий'!K490</f>
        <v>12</v>
      </c>
      <c r="F497" s="363">
        <f>'Прайс рабочий'!I490/'Экспорт сум'!$G$18</f>
        <v>263.15789473684214</v>
      </c>
      <c r="G497" s="363">
        <f>E497/G18</f>
        <v>315.78947368421052</v>
      </c>
      <c r="H497" s="643"/>
      <c r="I497" s="18"/>
      <c r="J497" s="18"/>
    </row>
    <row r="498" spans="1:10" ht="18" customHeight="1">
      <c r="A498" s="485" t="s">
        <v>309</v>
      </c>
      <c r="B498" s="486" t="s">
        <v>274</v>
      </c>
      <c r="C498" s="484" t="s">
        <v>71</v>
      </c>
      <c r="D498" s="24" t="s">
        <v>310</v>
      </c>
      <c r="E498" s="25">
        <f>'Прайс рабочий'!K491</f>
        <v>28</v>
      </c>
      <c r="F498" s="363">
        <f>'Прайс рабочий'!I491/'Экспорт сум'!$G$18</f>
        <v>605.26315789473688</v>
      </c>
      <c r="G498" s="363">
        <f>E498/G18</f>
        <v>736.84210526315792</v>
      </c>
      <c r="H498" s="643"/>
      <c r="I498" s="18"/>
      <c r="J498" s="18"/>
    </row>
    <row r="499" spans="1:10" ht="18" customHeight="1">
      <c r="A499" s="869" t="s">
        <v>311</v>
      </c>
      <c r="B499" s="803" t="s">
        <v>274</v>
      </c>
      <c r="C499" s="32" t="s">
        <v>71</v>
      </c>
      <c r="D499" s="696" t="s">
        <v>312</v>
      </c>
      <c r="E499" s="25">
        <f>'Прайс рабочий'!K492</f>
        <v>139</v>
      </c>
      <c r="F499" s="363">
        <f>'Прайс рабочий'!I492/'Экспорт сум'!$G$18</f>
        <v>3026.3157894736842</v>
      </c>
      <c r="G499" s="363">
        <f>E499/G18</f>
        <v>3657.8947368421054</v>
      </c>
      <c r="H499" s="643"/>
      <c r="I499" s="18"/>
      <c r="J499" s="18"/>
    </row>
    <row r="500" spans="1:10" ht="26.25" customHeight="1">
      <c r="A500" s="774"/>
      <c r="B500" s="774"/>
      <c r="C500" s="32" t="s">
        <v>67</v>
      </c>
      <c r="D500" s="774"/>
      <c r="E500" s="25">
        <f>'Прайс рабочий'!K493</f>
        <v>139</v>
      </c>
      <c r="F500" s="363">
        <f>'Прайс рабочий'!I493/'Экспорт сум'!$G$18</f>
        <v>3026.3157894736842</v>
      </c>
      <c r="G500" s="363">
        <f>E500/G18</f>
        <v>3657.8947368421054</v>
      </c>
      <c r="H500" s="643"/>
      <c r="I500" s="18"/>
      <c r="J500" s="18"/>
    </row>
    <row r="501" spans="1:10" ht="26.25" customHeight="1">
      <c r="A501" s="676" t="s">
        <v>313</v>
      </c>
      <c r="B501" s="784" t="s">
        <v>274</v>
      </c>
      <c r="C501" s="32" t="s">
        <v>314</v>
      </c>
      <c r="D501" s="696" t="s">
        <v>315</v>
      </c>
      <c r="E501" s="25">
        <f>'Прайс рабочий'!K494</f>
        <v>144</v>
      </c>
      <c r="F501" s="363">
        <f>'Прайс рабочий'!I494/'Экспорт сум'!$G$18</f>
        <v>2763.1578947368421</v>
      </c>
      <c r="G501" s="363">
        <f>E501/G18</f>
        <v>3789.4736842105262</v>
      </c>
      <c r="H501" s="643"/>
      <c r="I501" s="18"/>
      <c r="J501" s="18"/>
    </row>
    <row r="502" spans="1:10" ht="30" customHeight="1">
      <c r="A502" s="774"/>
      <c r="B502" s="774"/>
      <c r="C502" s="32" t="s">
        <v>316</v>
      </c>
      <c r="D502" s="774"/>
      <c r="E502" s="25">
        <f>'Прайс рабочий'!K495</f>
        <v>165</v>
      </c>
      <c r="F502" s="363">
        <f>'Прайс рабочий'!I495/'Экспорт сум'!$G$18</f>
        <v>3421.0526315789475</v>
      </c>
      <c r="G502" s="363">
        <f>E502/G18</f>
        <v>4342.105263157895</v>
      </c>
      <c r="H502" s="644"/>
      <c r="I502" s="59"/>
      <c r="J502" s="59"/>
    </row>
    <row r="503" spans="1:10" ht="36" customHeight="1">
      <c r="A503" s="603" t="s">
        <v>317</v>
      </c>
      <c r="B503" s="765"/>
      <c r="C503" s="765"/>
      <c r="D503" s="766"/>
      <c r="E503" s="19"/>
      <c r="F503" s="356"/>
      <c r="G503" s="356"/>
      <c r="H503" s="19"/>
      <c r="I503" s="1"/>
      <c r="J503" s="1"/>
    </row>
    <row r="504" spans="1:10" ht="18" customHeight="1">
      <c r="A504" s="704" t="s">
        <v>318</v>
      </c>
      <c r="B504" s="766"/>
      <c r="C504" s="32" t="s">
        <v>71</v>
      </c>
      <c r="D504" s="24" t="s">
        <v>225</v>
      </c>
      <c r="E504" s="25">
        <f>'Прайс рабочий'!K497</f>
        <v>53</v>
      </c>
      <c r="F504" s="363">
        <f>'Прайс рабочий'!I497/'Экспорт сум'!$G$18</f>
        <v>1315.7894736842106</v>
      </c>
      <c r="G504" s="363">
        <f>E504/G18</f>
        <v>1394.7368421052631</v>
      </c>
      <c r="H504" s="681"/>
      <c r="I504" s="1"/>
      <c r="J504" s="1"/>
    </row>
    <row r="505" spans="1:10" ht="18" customHeight="1">
      <c r="A505" s="672" t="s">
        <v>319</v>
      </c>
      <c r="B505" s="768"/>
      <c r="C505" s="32" t="s">
        <v>71</v>
      </c>
      <c r="D505" s="602" t="s">
        <v>320</v>
      </c>
      <c r="E505" s="25">
        <f>'Прайс рабочий'!K498</f>
        <v>27</v>
      </c>
      <c r="F505" s="363">
        <f>'Прайс рабочий'!I498/'Экспорт сум'!$G$18</f>
        <v>657.89473684210532</v>
      </c>
      <c r="G505" s="363">
        <f>E505/G18</f>
        <v>710.52631578947376</v>
      </c>
      <c r="H505" s="773"/>
      <c r="I505" s="1"/>
      <c r="J505" s="1"/>
    </row>
    <row r="506" spans="1:10">
      <c r="A506" s="771"/>
      <c r="B506" s="772"/>
      <c r="C506" s="32" t="s">
        <v>67</v>
      </c>
      <c r="D506" s="774"/>
      <c r="E506" s="25">
        <f>'Прайс рабочий'!K499</f>
        <v>28</v>
      </c>
      <c r="F506" s="363">
        <f>'Прайс рабочий'!I499/'Экспорт сум'!$G$18</f>
        <v>684.21052631578948</v>
      </c>
      <c r="G506" s="363">
        <f>E506/G18</f>
        <v>736.84210526315792</v>
      </c>
      <c r="H506" s="773"/>
      <c r="I506" s="1"/>
      <c r="J506" s="1"/>
    </row>
    <row r="507" spans="1:10" ht="18" customHeight="1">
      <c r="A507" s="626" t="s">
        <v>321</v>
      </c>
      <c r="B507" s="768"/>
      <c r="C507" s="32" t="s">
        <v>322</v>
      </c>
      <c r="D507" s="602" t="s">
        <v>323</v>
      </c>
      <c r="E507" s="25">
        <f>'Прайс рабочий'!K500</f>
        <v>140</v>
      </c>
      <c r="F507" s="363">
        <f>'Прайс рабочий'!I500/'Экспорт сум'!$G$18</f>
        <v>3263.1578947368421</v>
      </c>
      <c r="G507" s="363">
        <f>E507/G18</f>
        <v>3684.2105263157896</v>
      </c>
      <c r="H507" s="773"/>
      <c r="I507" s="1"/>
      <c r="J507" s="1"/>
    </row>
    <row r="508" spans="1:10" ht="18" customHeight="1">
      <c r="A508" s="769"/>
      <c r="B508" s="770"/>
      <c r="C508" s="32" t="s">
        <v>324</v>
      </c>
      <c r="D508" s="773"/>
      <c r="E508" s="25">
        <f>'Прайс рабочий'!K501</f>
        <v>154</v>
      </c>
      <c r="F508" s="363">
        <f>'Прайс рабочий'!I501/'Экспорт сум'!$G$18</f>
        <v>3763.1578947368421</v>
      </c>
      <c r="G508" s="363">
        <f>E508/G18</f>
        <v>4052.6315789473683</v>
      </c>
      <c r="H508" s="773"/>
      <c r="I508" s="1"/>
      <c r="J508" s="1"/>
    </row>
    <row r="509" spans="1:10" ht="18" customHeight="1">
      <c r="A509" s="771"/>
      <c r="B509" s="772"/>
      <c r="C509" s="32" t="s">
        <v>325</v>
      </c>
      <c r="D509" s="774"/>
      <c r="E509" s="25">
        <f>'Прайс рабочий'!K502</f>
        <v>181</v>
      </c>
      <c r="F509" s="363">
        <f>'Прайс рабочий'!I502/'Экспорт сум'!$G$18</f>
        <v>4115.5263157894742</v>
      </c>
      <c r="G509" s="363">
        <f>E509/G18</f>
        <v>4763.1578947368425</v>
      </c>
      <c r="H509" s="773"/>
      <c r="I509" s="1"/>
      <c r="J509" s="1"/>
    </row>
    <row r="510" spans="1:10" ht="18" customHeight="1">
      <c r="A510" s="672" t="s">
        <v>326</v>
      </c>
      <c r="B510" s="768"/>
      <c r="C510" s="32" t="s">
        <v>71</v>
      </c>
      <c r="D510" s="602" t="s">
        <v>196</v>
      </c>
      <c r="E510" s="25">
        <f>'Прайс рабочий'!K503</f>
        <v>224</v>
      </c>
      <c r="F510" s="363">
        <f>'Прайс рабочий'!I503/'Экспорт сум'!$G$18</f>
        <v>5473.6842105263158</v>
      </c>
      <c r="G510" s="363">
        <f>E510/G18</f>
        <v>5894.7368421052633</v>
      </c>
      <c r="H510" s="773"/>
      <c r="I510" s="1"/>
      <c r="J510" s="1"/>
    </row>
    <row r="511" spans="1:10" ht="18" customHeight="1">
      <c r="A511" s="771"/>
      <c r="B511" s="772"/>
      <c r="C511" s="32" t="s">
        <v>67</v>
      </c>
      <c r="D511" s="774"/>
      <c r="E511" s="25">
        <f>'Прайс рабочий'!K504</f>
        <v>256</v>
      </c>
      <c r="F511" s="363">
        <f>'Прайс рабочий'!I504/'Экспорт сум'!$G$18</f>
        <v>6263.1578947368425</v>
      </c>
      <c r="G511" s="363">
        <f>E511/G18</f>
        <v>6736.8421052631584</v>
      </c>
      <c r="H511" s="773"/>
      <c r="I511" s="1"/>
      <c r="J511" s="1"/>
    </row>
    <row r="512" spans="1:10" ht="18" customHeight="1">
      <c r="A512" s="672" t="s">
        <v>327</v>
      </c>
      <c r="B512" s="768"/>
      <c r="C512" s="32" t="s">
        <v>71</v>
      </c>
      <c r="D512" s="602" t="s">
        <v>328</v>
      </c>
      <c r="E512" s="25">
        <f>'Прайс рабочий'!K505</f>
        <v>150</v>
      </c>
      <c r="F512" s="363">
        <f>'Прайс рабочий'!I505/'Экспорт сум'!$G$18</f>
        <v>3368.4210526315792</v>
      </c>
      <c r="G512" s="363">
        <f>E512/G18</f>
        <v>3947.3684210526317</v>
      </c>
      <c r="H512" s="773"/>
      <c r="I512" s="1"/>
      <c r="J512" s="1"/>
    </row>
    <row r="513" spans="1:10" ht="18" customHeight="1">
      <c r="A513" s="771"/>
      <c r="B513" s="772"/>
      <c r="C513" s="32" t="s">
        <v>67</v>
      </c>
      <c r="D513" s="774"/>
      <c r="E513" s="25">
        <f>'Прайс рабочий'!K506</f>
        <v>189</v>
      </c>
      <c r="F513" s="363">
        <f>'Прайс рабочий'!I506/'Экспорт сум'!$G$18</f>
        <v>4263.1578947368425</v>
      </c>
      <c r="G513" s="363">
        <f>E513/G18</f>
        <v>4973.6842105263158</v>
      </c>
      <c r="H513" s="773"/>
      <c r="I513" s="1"/>
      <c r="J513" s="1"/>
    </row>
    <row r="514" spans="1:10" ht="18" customHeight="1">
      <c r="A514" s="672" t="s">
        <v>329</v>
      </c>
      <c r="B514" s="768"/>
      <c r="C514" s="32" t="s">
        <v>67</v>
      </c>
      <c r="D514" s="36" t="s">
        <v>330</v>
      </c>
      <c r="E514" s="25">
        <f>'Прайс рабочий'!K507</f>
        <v>116</v>
      </c>
      <c r="F514" s="363">
        <f>'Прайс рабочий'!I507/'Экспорт сум'!$G$18</f>
        <v>2500</v>
      </c>
      <c r="G514" s="363">
        <f>E514/G18</f>
        <v>3052.6315789473683</v>
      </c>
      <c r="H514" s="773"/>
      <c r="I514" s="1"/>
      <c r="J514" s="1"/>
    </row>
    <row r="515" spans="1:10" ht="18" customHeight="1">
      <c r="A515" s="771"/>
      <c r="B515" s="772"/>
      <c r="C515" s="32" t="s">
        <v>331</v>
      </c>
      <c r="D515" s="36" t="s">
        <v>332</v>
      </c>
      <c r="E515" s="25">
        <f>'Прайс рабочий'!K508</f>
        <v>91</v>
      </c>
      <c r="F515" s="363">
        <f>'Прайс рабочий'!I508/'Экспорт сум'!$G$18</f>
        <v>1973.6842105263158</v>
      </c>
      <c r="G515" s="363">
        <f>E515/G18</f>
        <v>2394.7368421052633</v>
      </c>
      <c r="H515" s="773"/>
      <c r="I515" s="1"/>
      <c r="J515" s="1"/>
    </row>
    <row r="516" spans="1:10" ht="18" customHeight="1">
      <c r="A516" s="677" t="s">
        <v>333</v>
      </c>
      <c r="B516" s="60" t="s">
        <v>334</v>
      </c>
      <c r="C516" s="32" t="s">
        <v>59</v>
      </c>
      <c r="D516" s="36" t="s">
        <v>335</v>
      </c>
      <c r="E516" s="25">
        <f>'Прайс рабочий'!K509</f>
        <v>97</v>
      </c>
      <c r="F516" s="363">
        <f>'Прайс рабочий'!I509/'Экспорт сум'!$G$18</f>
        <v>2368.4210526315792</v>
      </c>
      <c r="G516" s="363">
        <f>E516/G18</f>
        <v>2552.6315789473683</v>
      </c>
      <c r="H516" s="773"/>
      <c r="I516" s="1"/>
      <c r="J516" s="1"/>
    </row>
    <row r="517" spans="1:10" ht="15.75" customHeight="1">
      <c r="A517" s="774"/>
      <c r="B517" s="60" t="s">
        <v>336</v>
      </c>
      <c r="C517" s="32" t="s">
        <v>59</v>
      </c>
      <c r="D517" s="36" t="s">
        <v>337</v>
      </c>
      <c r="E517" s="25">
        <f>'Прайс рабочий'!K510</f>
        <v>143</v>
      </c>
      <c r="F517" s="363">
        <f>'Прайс рабочий'!I510/'Экспорт сум'!$G$18</f>
        <v>3500</v>
      </c>
      <c r="G517" s="363">
        <f>E517/G18</f>
        <v>3763.1578947368421</v>
      </c>
      <c r="H517" s="774"/>
    </row>
    <row r="518" spans="1:10" ht="26.25">
      <c r="A518" s="618" t="s">
        <v>350</v>
      </c>
      <c r="B518" s="801"/>
      <c r="C518" s="801"/>
      <c r="D518" s="801"/>
      <c r="E518" s="82"/>
      <c r="F518" s="367"/>
      <c r="G518" s="367"/>
      <c r="H518" s="83"/>
    </row>
    <row r="519" spans="1:10" ht="47.25">
      <c r="A519" s="105" t="s">
        <v>351</v>
      </c>
      <c r="B519" s="106" t="s">
        <v>352</v>
      </c>
      <c r="C519" s="107" t="s">
        <v>353</v>
      </c>
      <c r="D519" s="107"/>
      <c r="E519" s="110">
        <f>'Прайс рабочий'!K512</f>
        <v>12</v>
      </c>
      <c r="F519" s="363">
        <f>'Прайс рабочий'!I512/'Экспорт сум'!$G$18</f>
        <v>263.15789473684214</v>
      </c>
      <c r="G519" s="368">
        <f>E519/G18</f>
        <v>315.78947368421052</v>
      </c>
      <c r="H519" s="108"/>
    </row>
    <row r="520" spans="1:10" ht="19.5" customHeight="1">
      <c r="A520" s="105" t="s">
        <v>351</v>
      </c>
      <c r="B520" s="106" t="s">
        <v>352</v>
      </c>
      <c r="C520" s="107" t="s">
        <v>354</v>
      </c>
      <c r="D520" s="107"/>
      <c r="E520" s="110">
        <f>'Прайс рабочий'!K513</f>
        <v>13</v>
      </c>
      <c r="F520" s="363">
        <f>'Прайс рабочий'!I513/'Экспорт сум'!$G$18</f>
        <v>289.4736842105263</v>
      </c>
      <c r="G520" s="368">
        <f>E520/G18</f>
        <v>342.10526315789474</v>
      </c>
      <c r="H520" s="108"/>
      <c r="I520" s="1"/>
      <c r="J520" s="1"/>
    </row>
    <row r="521" spans="1:10" ht="19.5" customHeight="1">
      <c r="A521" s="61"/>
      <c r="B521" s="62"/>
      <c r="C521" s="63"/>
      <c r="D521" s="64"/>
      <c r="E521" s="65"/>
      <c r="F521" s="369"/>
      <c r="G521" s="369"/>
      <c r="H521" s="10"/>
      <c r="I521" s="1"/>
      <c r="J521" s="1"/>
    </row>
    <row r="522" spans="1:10" ht="19.5" customHeight="1">
      <c r="A522" s="68" t="s">
        <v>338</v>
      </c>
      <c r="B522" s="69"/>
      <c r="C522" s="69"/>
      <c r="D522" s="70"/>
      <c r="E522" s="71"/>
      <c r="F522" s="370"/>
      <c r="G522" s="370"/>
      <c r="H522" s="5"/>
      <c r="I522" s="1"/>
      <c r="J522" s="1"/>
    </row>
    <row r="523" spans="1:10" ht="19.5" customHeight="1">
      <c r="A523" s="73" t="s">
        <v>339</v>
      </c>
      <c r="B523" s="74"/>
      <c r="C523" s="74"/>
      <c r="D523" s="73"/>
      <c r="E523" s="75"/>
      <c r="F523" s="371"/>
      <c r="G523" s="371"/>
      <c r="H523" s="5"/>
      <c r="I523" s="1"/>
      <c r="J523" s="1"/>
    </row>
    <row r="524" spans="1:10" ht="19.5" customHeight="1">
      <c r="A524" s="73" t="s">
        <v>340</v>
      </c>
      <c r="B524" s="74"/>
      <c r="C524" s="74"/>
      <c r="D524" s="73"/>
      <c r="E524" s="74"/>
      <c r="F524" s="372"/>
      <c r="G524" s="372"/>
      <c r="H524" s="5"/>
      <c r="I524" s="1"/>
      <c r="J524" s="1"/>
    </row>
    <row r="525" spans="1:10" ht="19.5" customHeight="1">
      <c r="A525" s="73" t="s">
        <v>341</v>
      </c>
      <c r="B525" s="74"/>
      <c r="C525" s="74"/>
      <c r="D525" s="73"/>
      <c r="E525" s="74"/>
      <c r="F525" s="372"/>
      <c r="G525" s="372"/>
      <c r="H525" s="5"/>
      <c r="I525" s="1"/>
      <c r="J525" s="1"/>
    </row>
    <row r="526" spans="1:10" ht="19.5" customHeight="1">
      <c r="A526" s="76" t="s">
        <v>342</v>
      </c>
      <c r="B526" s="77"/>
      <c r="C526" s="77"/>
      <c r="D526" s="76"/>
      <c r="E526" s="77"/>
      <c r="F526" s="373"/>
      <c r="G526" s="373"/>
      <c r="H526" s="5"/>
      <c r="I526" s="1"/>
      <c r="J526" s="1"/>
    </row>
    <row r="527" spans="1:10" ht="19.5" customHeight="1">
      <c r="A527" s="76" t="s">
        <v>343</v>
      </c>
      <c r="B527" s="77"/>
      <c r="C527" s="77"/>
      <c r="D527" s="76"/>
      <c r="E527" s="77"/>
      <c r="F527" s="373"/>
      <c r="G527" s="373"/>
      <c r="H527" s="1"/>
      <c r="I527" s="1"/>
      <c r="J527" s="1"/>
    </row>
    <row r="528" spans="1:10" ht="19.5" customHeight="1">
      <c r="A528" s="73"/>
      <c r="B528" s="74"/>
      <c r="C528" s="74"/>
      <c r="D528" s="73"/>
      <c r="E528" s="74"/>
      <c r="F528" s="372"/>
      <c r="G528" s="372"/>
      <c r="H528" s="1"/>
      <c r="I528" s="1"/>
      <c r="J528" s="1"/>
    </row>
    <row r="529" spans="1:10" ht="19.5" customHeight="1">
      <c r="A529" s="5"/>
      <c r="B529" s="2"/>
      <c r="C529" s="3"/>
      <c r="D529" s="10"/>
      <c r="E529" s="4"/>
      <c r="F529" s="358"/>
      <c r="G529" s="358"/>
      <c r="H529" s="5"/>
      <c r="I529" s="1"/>
      <c r="J529" s="1"/>
    </row>
    <row r="530" spans="1:10" ht="19.5" customHeight="1">
      <c r="A530" s="5"/>
      <c r="B530" s="2"/>
      <c r="C530" s="3"/>
      <c r="D530" s="10"/>
      <c r="E530" s="4"/>
      <c r="F530" s="358"/>
      <c r="G530" s="358"/>
      <c r="H530" s="5"/>
      <c r="I530" s="1"/>
      <c r="J530" s="1"/>
    </row>
    <row r="531" spans="1:10" ht="19.5" customHeight="1">
      <c r="A531" s="78" t="s">
        <v>344</v>
      </c>
      <c r="B531" s="2"/>
      <c r="C531" s="79" t="s">
        <v>345</v>
      </c>
      <c r="D531" s="10"/>
      <c r="E531" s="4"/>
      <c r="F531" s="358"/>
      <c r="G531" s="358"/>
      <c r="H531" s="1"/>
      <c r="I531" s="1"/>
      <c r="J531" s="1"/>
    </row>
    <row r="532" spans="1:10" ht="19.5" customHeight="1">
      <c r="A532" s="5"/>
      <c r="B532" s="2"/>
      <c r="C532" s="3"/>
      <c r="D532" s="10"/>
      <c r="E532" s="4"/>
      <c r="F532" s="358"/>
      <c r="G532" s="358"/>
      <c r="H532" s="5"/>
      <c r="I532" s="1"/>
      <c r="J532" s="1"/>
    </row>
    <row r="533" spans="1:10" ht="19.5" customHeight="1">
      <c r="A533" s="78" t="s">
        <v>346</v>
      </c>
      <c r="B533" s="2"/>
      <c r="C533" s="80" t="s">
        <v>347</v>
      </c>
      <c r="D533" s="10"/>
      <c r="E533" s="4"/>
      <c r="F533" s="358"/>
      <c r="G533" s="358"/>
      <c r="H533" s="1"/>
      <c r="I533" s="1"/>
      <c r="J533" s="1"/>
    </row>
    <row r="534" spans="1:10" ht="19.5" customHeight="1">
      <c r="A534" s="5"/>
      <c r="B534" s="2"/>
      <c r="C534" s="2"/>
      <c r="D534" s="10"/>
      <c r="E534" s="4"/>
      <c r="F534" s="358"/>
      <c r="G534" s="358"/>
      <c r="H534" s="1"/>
      <c r="I534" s="1"/>
      <c r="J534" s="1"/>
    </row>
    <row r="535" spans="1:10" ht="19.5" customHeight="1">
      <c r="A535" s="81" t="s">
        <v>348</v>
      </c>
      <c r="B535" s="2"/>
      <c r="C535" s="80" t="s">
        <v>349</v>
      </c>
      <c r="D535" s="10"/>
      <c r="E535" s="4"/>
      <c r="F535" s="358"/>
      <c r="G535" s="358"/>
      <c r="H535" s="1"/>
      <c r="I535" s="1"/>
      <c r="J535" s="1"/>
    </row>
    <row r="536" spans="1:10" ht="19.5" customHeight="1">
      <c r="A536" s="5"/>
      <c r="B536" s="2"/>
      <c r="C536" s="2"/>
      <c r="D536" s="10"/>
      <c r="E536" s="4"/>
      <c r="F536" s="358"/>
      <c r="G536" s="358"/>
      <c r="H536" s="1"/>
      <c r="I536" s="1"/>
      <c r="J536" s="1"/>
    </row>
    <row r="537" spans="1:10" ht="19.5" customHeight="1">
      <c r="A537" s="78"/>
      <c r="B537" s="2"/>
      <c r="C537" s="80"/>
      <c r="D537" s="10"/>
      <c r="E537" s="4"/>
      <c r="F537" s="358"/>
      <c r="G537" s="358"/>
      <c r="H537" s="1"/>
      <c r="I537" s="1"/>
      <c r="J537" s="1"/>
    </row>
    <row r="538" spans="1:10" ht="19.5" customHeight="1">
      <c r="A538" s="5"/>
      <c r="B538" s="2"/>
      <c r="C538" s="3"/>
      <c r="D538" s="10"/>
      <c r="E538" s="4"/>
      <c r="F538" s="358"/>
      <c r="G538" s="358"/>
      <c r="H538" s="5"/>
      <c r="I538" s="1"/>
      <c r="J538" s="1"/>
    </row>
    <row r="539" spans="1:10" ht="19.5" customHeight="1">
      <c r="A539" s="5"/>
      <c r="B539" s="2"/>
      <c r="C539" s="3"/>
      <c r="D539" s="10"/>
      <c r="E539" s="4"/>
      <c r="F539" s="358"/>
      <c r="G539" s="358"/>
      <c r="H539" s="5"/>
      <c r="I539" s="1"/>
      <c r="J539" s="1"/>
    </row>
    <row r="540" spans="1:10" ht="19.5" customHeight="1">
      <c r="A540" s="5"/>
      <c r="B540" s="2"/>
      <c r="C540" s="3"/>
      <c r="D540" s="10"/>
      <c r="E540" s="4"/>
      <c r="F540" s="358"/>
      <c r="G540" s="358"/>
      <c r="H540" s="5"/>
      <c r="I540" s="1"/>
      <c r="J540" s="1"/>
    </row>
    <row r="541" spans="1:10" ht="19.5" customHeight="1">
      <c r="A541" s="5"/>
      <c r="B541" s="2"/>
      <c r="C541" s="3"/>
      <c r="D541" s="10"/>
      <c r="E541" s="4"/>
      <c r="F541" s="358"/>
      <c r="G541" s="358"/>
      <c r="H541" s="5"/>
      <c r="I541" s="1"/>
      <c r="J541" s="1"/>
    </row>
    <row r="542" spans="1:10" ht="19.5" customHeight="1">
      <c r="A542" s="5"/>
      <c r="B542" s="2"/>
      <c r="C542" s="3"/>
      <c r="D542" s="10"/>
      <c r="E542" s="4"/>
      <c r="F542" s="358"/>
      <c r="G542" s="358"/>
      <c r="H542" s="5"/>
      <c r="I542" s="1"/>
      <c r="J542" s="1"/>
    </row>
    <row r="543" spans="1:10" ht="19.5" customHeight="1">
      <c r="A543" s="5"/>
      <c r="B543" s="2"/>
      <c r="C543" s="3"/>
      <c r="D543" s="10"/>
      <c r="E543" s="4"/>
      <c r="F543" s="358"/>
      <c r="G543" s="358"/>
      <c r="H543" s="5"/>
      <c r="I543" s="1"/>
      <c r="J543" s="1"/>
    </row>
    <row r="544" spans="1:10" ht="19.5" customHeight="1">
      <c r="A544" s="5"/>
      <c r="B544" s="2"/>
      <c r="C544" s="3"/>
      <c r="D544" s="10"/>
      <c r="E544" s="4"/>
      <c r="F544" s="358"/>
      <c r="G544" s="358"/>
      <c r="H544" s="5"/>
      <c r="I544" s="1"/>
      <c r="J544" s="1"/>
    </row>
    <row r="545" spans="1:10" ht="19.5" customHeight="1">
      <c r="A545" s="5"/>
      <c r="B545" s="2"/>
      <c r="C545" s="3"/>
      <c r="D545" s="10"/>
      <c r="E545" s="4"/>
      <c r="F545" s="358"/>
      <c r="G545" s="358"/>
      <c r="H545" s="5"/>
      <c r="I545" s="1"/>
      <c r="J545" s="1"/>
    </row>
    <row r="546" spans="1:10" ht="19.5" customHeight="1">
      <c r="A546" s="5"/>
      <c r="B546" s="2"/>
      <c r="C546" s="3"/>
      <c r="D546" s="10"/>
      <c r="E546" s="4"/>
      <c r="F546" s="358"/>
      <c r="G546" s="358"/>
      <c r="H546" s="5"/>
      <c r="I546" s="1"/>
      <c r="J546" s="1"/>
    </row>
    <row r="547" spans="1:10" ht="19.5" customHeight="1">
      <c r="A547" s="5"/>
      <c r="B547" s="2"/>
      <c r="C547" s="3"/>
      <c r="D547" s="10"/>
      <c r="E547" s="4"/>
      <c r="F547" s="358"/>
      <c r="G547" s="358"/>
      <c r="H547" s="5"/>
      <c r="I547" s="1"/>
      <c r="J547" s="1"/>
    </row>
    <row r="548" spans="1:10" ht="19.5" customHeight="1">
      <c r="A548" s="5"/>
      <c r="B548" s="2"/>
      <c r="C548" s="3"/>
      <c r="D548" s="10"/>
      <c r="E548" s="4"/>
      <c r="F548" s="358"/>
      <c r="G548" s="358"/>
      <c r="H548" s="5"/>
      <c r="I548" s="1"/>
      <c r="J548" s="1"/>
    </row>
    <row r="549" spans="1:10" ht="19.5" customHeight="1">
      <c r="A549" s="5"/>
      <c r="B549" s="2"/>
      <c r="C549" s="3"/>
      <c r="D549" s="10"/>
      <c r="E549" s="4"/>
      <c r="F549" s="358"/>
      <c r="G549" s="358"/>
      <c r="H549" s="5"/>
      <c r="I549" s="1"/>
      <c r="J549" s="1"/>
    </row>
    <row r="550" spans="1:10" ht="19.5" customHeight="1">
      <c r="A550" s="5"/>
      <c r="B550" s="2"/>
      <c r="C550" s="3"/>
      <c r="D550" s="10"/>
      <c r="E550" s="4"/>
      <c r="F550" s="358"/>
      <c r="G550" s="358"/>
      <c r="H550" s="5"/>
      <c r="I550" s="1"/>
      <c r="J550" s="1"/>
    </row>
    <row r="551" spans="1:10" ht="19.5" customHeight="1">
      <c r="A551" s="5"/>
      <c r="B551" s="2"/>
      <c r="C551" s="3"/>
      <c r="D551" s="10"/>
      <c r="E551" s="4"/>
      <c r="F551" s="358"/>
      <c r="G551" s="358"/>
      <c r="H551" s="5"/>
      <c r="I551" s="1"/>
      <c r="J551" s="1"/>
    </row>
    <row r="552" spans="1:10" ht="19.5" customHeight="1">
      <c r="A552" s="5"/>
      <c r="B552" s="2"/>
      <c r="C552" s="3"/>
      <c r="D552" s="10"/>
      <c r="E552" s="4"/>
      <c r="F552" s="358"/>
      <c r="G552" s="358"/>
      <c r="H552" s="5"/>
      <c r="I552" s="1"/>
      <c r="J552" s="1"/>
    </row>
    <row r="553" spans="1:10" ht="19.5" customHeight="1">
      <c r="A553" s="5"/>
      <c r="B553" s="2"/>
      <c r="C553" s="3"/>
      <c r="D553" s="10"/>
      <c r="E553" s="4"/>
      <c r="F553" s="358"/>
      <c r="G553" s="358"/>
      <c r="H553" s="5"/>
      <c r="I553" s="1"/>
      <c r="J553" s="1"/>
    </row>
    <row r="554" spans="1:10" ht="19.5" customHeight="1">
      <c r="A554" s="5"/>
      <c r="B554" s="2"/>
      <c r="C554" s="3"/>
      <c r="D554" s="10"/>
      <c r="E554" s="4"/>
      <c r="F554" s="358"/>
      <c r="G554" s="358"/>
      <c r="H554" s="5"/>
      <c r="I554" s="1"/>
      <c r="J554" s="1"/>
    </row>
    <row r="555" spans="1:10" ht="19.5" customHeight="1">
      <c r="A555" s="5"/>
      <c r="B555" s="2"/>
      <c r="C555" s="3"/>
      <c r="D555" s="10"/>
      <c r="E555" s="4"/>
      <c r="F555" s="358"/>
      <c r="G555" s="358"/>
      <c r="H555" s="5"/>
      <c r="I555" s="1"/>
      <c r="J555" s="1"/>
    </row>
    <row r="556" spans="1:10" ht="19.5" customHeight="1">
      <c r="A556" s="5"/>
      <c r="B556" s="2"/>
      <c r="C556" s="3"/>
      <c r="D556" s="10"/>
      <c r="E556" s="4"/>
      <c r="F556" s="358"/>
      <c r="G556" s="358"/>
      <c r="H556" s="5"/>
      <c r="I556" s="1"/>
      <c r="J556" s="1"/>
    </row>
    <row r="557" spans="1:10" ht="19.5" customHeight="1">
      <c r="A557" s="5"/>
      <c r="B557" s="2"/>
      <c r="C557" s="3"/>
      <c r="D557" s="10"/>
      <c r="E557" s="4"/>
      <c r="F557" s="358"/>
      <c r="G557" s="358"/>
      <c r="H557" s="5"/>
      <c r="I557" s="1"/>
      <c r="J557" s="1"/>
    </row>
    <row r="558" spans="1:10" ht="19.5" customHeight="1">
      <c r="A558" s="5"/>
      <c r="B558" s="2"/>
      <c r="C558" s="3"/>
      <c r="D558" s="10"/>
      <c r="E558" s="4"/>
      <c r="F558" s="358"/>
      <c r="G558" s="358"/>
      <c r="H558" s="5"/>
      <c r="I558" s="1"/>
      <c r="J558" s="1"/>
    </row>
    <row r="559" spans="1:10" ht="19.5" customHeight="1">
      <c r="A559" s="5"/>
      <c r="B559" s="2"/>
      <c r="C559" s="3"/>
      <c r="D559" s="10"/>
      <c r="E559" s="4"/>
      <c r="F559" s="358"/>
      <c r="G559" s="358"/>
      <c r="H559" s="5"/>
      <c r="I559" s="1"/>
      <c r="J559" s="1"/>
    </row>
    <row r="560" spans="1:10" ht="19.5" customHeight="1">
      <c r="A560" s="5"/>
      <c r="B560" s="2"/>
      <c r="C560" s="3"/>
      <c r="D560" s="10"/>
      <c r="E560" s="4"/>
      <c r="F560" s="358"/>
      <c r="G560" s="358"/>
      <c r="H560" s="5"/>
      <c r="I560" s="1"/>
      <c r="J560" s="1"/>
    </row>
    <row r="561" spans="1:10" ht="19.5" customHeight="1">
      <c r="A561" s="5"/>
      <c r="B561" s="2"/>
      <c r="C561" s="3"/>
      <c r="D561" s="10"/>
      <c r="E561" s="4"/>
      <c r="F561" s="358"/>
      <c r="G561" s="358"/>
      <c r="H561" s="5"/>
      <c r="I561" s="1"/>
      <c r="J561" s="1"/>
    </row>
    <row r="562" spans="1:10" ht="19.5" customHeight="1">
      <c r="A562" s="5"/>
      <c r="B562" s="2"/>
      <c r="C562" s="3"/>
      <c r="D562" s="10"/>
      <c r="E562" s="4"/>
      <c r="F562" s="358"/>
      <c r="G562" s="358"/>
      <c r="H562" s="5"/>
      <c r="I562" s="1"/>
      <c r="J562" s="1"/>
    </row>
    <row r="563" spans="1:10" ht="19.5" customHeight="1">
      <c r="A563" s="5"/>
      <c r="B563" s="2"/>
      <c r="C563" s="3"/>
      <c r="D563" s="10"/>
      <c r="E563" s="4"/>
      <c r="F563" s="358"/>
      <c r="G563" s="358"/>
      <c r="H563" s="5"/>
      <c r="I563" s="1"/>
      <c r="J563" s="1"/>
    </row>
    <row r="564" spans="1:10" ht="19.5" customHeight="1">
      <c r="A564" s="5"/>
      <c r="B564" s="2"/>
      <c r="C564" s="3"/>
      <c r="D564" s="10"/>
      <c r="E564" s="4"/>
      <c r="F564" s="358"/>
      <c r="G564" s="358"/>
      <c r="H564" s="5"/>
      <c r="I564" s="1"/>
      <c r="J564" s="1"/>
    </row>
    <row r="565" spans="1:10" ht="19.5" customHeight="1">
      <c r="A565" s="5"/>
      <c r="B565" s="2"/>
      <c r="C565" s="3"/>
      <c r="D565" s="10"/>
      <c r="E565" s="4"/>
      <c r="F565" s="358"/>
      <c r="G565" s="358"/>
      <c r="H565" s="5"/>
      <c r="I565" s="1"/>
      <c r="J565" s="1"/>
    </row>
    <row r="566" spans="1:10" ht="19.5" customHeight="1">
      <c r="A566" s="5"/>
      <c r="B566" s="2"/>
      <c r="C566" s="3"/>
      <c r="D566" s="10"/>
      <c r="E566" s="4"/>
      <c r="F566" s="358"/>
      <c r="G566" s="358"/>
      <c r="H566" s="5"/>
      <c r="I566" s="1"/>
      <c r="J566" s="1"/>
    </row>
    <row r="567" spans="1:10" ht="19.5" customHeight="1">
      <c r="A567" s="5"/>
      <c r="B567" s="2"/>
      <c r="C567" s="3"/>
      <c r="D567" s="10"/>
      <c r="E567" s="4"/>
      <c r="F567" s="358"/>
      <c r="G567" s="358"/>
      <c r="H567" s="5"/>
      <c r="I567" s="1"/>
      <c r="J567" s="1"/>
    </row>
    <row r="568" spans="1:10" ht="19.5" customHeight="1">
      <c r="A568" s="5"/>
      <c r="B568" s="2"/>
      <c r="C568" s="3"/>
      <c r="D568" s="10"/>
      <c r="E568" s="4"/>
      <c r="F568" s="358"/>
      <c r="G568" s="358"/>
      <c r="H568" s="5"/>
      <c r="I568" s="1"/>
      <c r="J568" s="1"/>
    </row>
    <row r="569" spans="1:10" ht="19.5" customHeight="1">
      <c r="A569" s="5"/>
      <c r="B569" s="2"/>
      <c r="C569" s="3"/>
      <c r="D569" s="10"/>
      <c r="E569" s="4"/>
      <c r="F569" s="358"/>
      <c r="G569" s="358"/>
      <c r="H569" s="5"/>
      <c r="I569" s="1"/>
      <c r="J569" s="1"/>
    </row>
    <row r="570" spans="1:10" ht="19.5" customHeight="1">
      <c r="A570" s="5"/>
      <c r="B570" s="2"/>
      <c r="C570" s="3"/>
      <c r="D570" s="10"/>
      <c r="E570" s="4"/>
      <c r="F570" s="358"/>
      <c r="G570" s="358"/>
      <c r="H570" s="5"/>
      <c r="I570" s="1"/>
      <c r="J570" s="1"/>
    </row>
    <row r="571" spans="1:10" ht="19.5" customHeight="1">
      <c r="A571" s="5"/>
      <c r="B571" s="2"/>
      <c r="C571" s="3"/>
      <c r="D571" s="10"/>
      <c r="E571" s="4"/>
      <c r="F571" s="358"/>
      <c r="G571" s="358"/>
      <c r="H571" s="5"/>
      <c r="I571" s="1"/>
      <c r="J571" s="1"/>
    </row>
    <row r="572" spans="1:10" ht="19.5" customHeight="1">
      <c r="A572" s="5"/>
      <c r="B572" s="2"/>
      <c r="C572" s="3"/>
      <c r="D572" s="10"/>
      <c r="E572" s="4"/>
      <c r="F572" s="358"/>
      <c r="G572" s="358"/>
      <c r="H572" s="5"/>
      <c r="I572" s="1"/>
      <c r="J572" s="1"/>
    </row>
    <row r="573" spans="1:10" ht="19.5" customHeight="1">
      <c r="A573" s="5"/>
      <c r="B573" s="2"/>
      <c r="C573" s="3"/>
      <c r="D573" s="10"/>
      <c r="E573" s="4"/>
      <c r="F573" s="358"/>
      <c r="G573" s="358"/>
      <c r="H573" s="5"/>
      <c r="I573" s="1"/>
      <c r="J573" s="1"/>
    </row>
    <row r="574" spans="1:10" ht="19.5" customHeight="1">
      <c r="A574" s="5"/>
      <c r="B574" s="2"/>
      <c r="C574" s="3"/>
      <c r="D574" s="10"/>
      <c r="E574" s="4"/>
      <c r="F574" s="358"/>
      <c r="G574" s="358"/>
      <c r="H574" s="5"/>
      <c r="I574" s="1"/>
      <c r="J574" s="1"/>
    </row>
    <row r="575" spans="1:10" ht="19.5" customHeight="1">
      <c r="A575" s="5"/>
      <c r="B575" s="2"/>
      <c r="C575" s="3"/>
      <c r="D575" s="10"/>
      <c r="E575" s="4"/>
      <c r="F575" s="358"/>
      <c r="G575" s="358"/>
      <c r="H575" s="5"/>
      <c r="I575" s="1"/>
      <c r="J575" s="1"/>
    </row>
    <row r="576" spans="1:10" ht="19.5" customHeight="1">
      <c r="A576" s="5"/>
      <c r="B576" s="2"/>
      <c r="C576" s="3"/>
      <c r="D576" s="10"/>
      <c r="E576" s="4"/>
      <c r="F576" s="358"/>
      <c r="G576" s="358"/>
      <c r="H576" s="5"/>
      <c r="I576" s="1"/>
      <c r="J576" s="1"/>
    </row>
    <row r="577" spans="1:10" ht="19.5" customHeight="1">
      <c r="A577" s="5"/>
      <c r="B577" s="2"/>
      <c r="C577" s="3"/>
      <c r="D577" s="10"/>
      <c r="E577" s="4"/>
      <c r="F577" s="358"/>
      <c r="G577" s="358"/>
      <c r="H577" s="5"/>
      <c r="I577" s="1"/>
      <c r="J577" s="1"/>
    </row>
    <row r="578" spans="1:10" ht="19.5" customHeight="1">
      <c r="A578" s="5"/>
      <c r="B578" s="2"/>
      <c r="C578" s="3"/>
      <c r="D578" s="10"/>
      <c r="E578" s="4"/>
      <c r="F578" s="358"/>
      <c r="G578" s="358"/>
      <c r="H578" s="5"/>
      <c r="I578" s="1"/>
      <c r="J578" s="1"/>
    </row>
    <row r="579" spans="1:10" ht="19.5" customHeight="1">
      <c r="A579" s="5"/>
      <c r="B579" s="2"/>
      <c r="C579" s="3"/>
      <c r="D579" s="10"/>
      <c r="E579" s="4"/>
      <c r="F579" s="358"/>
      <c r="G579" s="358"/>
      <c r="H579" s="5"/>
      <c r="I579" s="1"/>
      <c r="J579" s="1"/>
    </row>
    <row r="580" spans="1:10" ht="19.5" customHeight="1">
      <c r="A580" s="5"/>
      <c r="B580" s="2"/>
      <c r="C580" s="3"/>
      <c r="D580" s="10"/>
      <c r="E580" s="4"/>
      <c r="F580" s="358"/>
      <c r="G580" s="358"/>
      <c r="H580" s="5"/>
      <c r="I580" s="1"/>
      <c r="J580" s="1"/>
    </row>
    <row r="581" spans="1:10" ht="19.5" customHeight="1">
      <c r="A581" s="5"/>
      <c r="B581" s="2"/>
      <c r="C581" s="3"/>
      <c r="D581" s="10"/>
      <c r="E581" s="4"/>
      <c r="F581" s="358"/>
      <c r="G581" s="358"/>
      <c r="H581" s="5"/>
      <c r="I581" s="1"/>
      <c r="J581" s="1"/>
    </row>
    <row r="582" spans="1:10" ht="19.5" customHeight="1">
      <c r="A582" s="5"/>
      <c r="B582" s="2"/>
      <c r="C582" s="3"/>
      <c r="D582" s="10"/>
      <c r="E582" s="4"/>
      <c r="F582" s="358"/>
      <c r="G582" s="358"/>
      <c r="H582" s="5"/>
      <c r="I582" s="1"/>
      <c r="J582" s="1"/>
    </row>
    <row r="583" spans="1:10" ht="19.5" customHeight="1">
      <c r="A583" s="5"/>
      <c r="B583" s="2"/>
      <c r="C583" s="3"/>
      <c r="D583" s="10"/>
      <c r="E583" s="4"/>
      <c r="F583" s="358"/>
      <c r="G583" s="358"/>
      <c r="H583" s="5"/>
      <c r="I583" s="1"/>
      <c r="J583" s="1"/>
    </row>
    <row r="584" spans="1:10" ht="19.5" customHeight="1">
      <c r="A584" s="5"/>
      <c r="B584" s="2"/>
      <c r="C584" s="3"/>
      <c r="D584" s="10"/>
      <c r="E584" s="4"/>
      <c r="F584" s="358"/>
      <c r="G584" s="358"/>
      <c r="H584" s="5"/>
      <c r="I584" s="1"/>
      <c r="J584" s="1"/>
    </row>
    <row r="585" spans="1:10" ht="19.5" customHeight="1">
      <c r="A585" s="5"/>
      <c r="B585" s="2"/>
      <c r="C585" s="3"/>
      <c r="D585" s="10"/>
      <c r="E585" s="4"/>
      <c r="F585" s="358"/>
      <c r="G585" s="358"/>
      <c r="H585" s="5"/>
      <c r="I585" s="1"/>
      <c r="J585" s="1"/>
    </row>
    <row r="586" spans="1:10" ht="19.5" customHeight="1">
      <c r="A586" s="5"/>
      <c r="B586" s="2"/>
      <c r="C586" s="3"/>
      <c r="D586" s="10"/>
      <c r="E586" s="4"/>
      <c r="F586" s="358"/>
      <c r="G586" s="358"/>
      <c r="H586" s="5"/>
      <c r="I586" s="1"/>
      <c r="J586" s="1"/>
    </row>
    <row r="587" spans="1:10" ht="19.5" customHeight="1">
      <c r="A587" s="5"/>
      <c r="B587" s="2"/>
      <c r="C587" s="3"/>
      <c r="D587" s="10"/>
      <c r="E587" s="4"/>
      <c r="F587" s="358"/>
      <c r="G587" s="358"/>
      <c r="H587" s="5"/>
      <c r="I587" s="1"/>
      <c r="J587" s="1"/>
    </row>
    <row r="588" spans="1:10" ht="19.5" customHeight="1">
      <c r="A588" s="5"/>
      <c r="B588" s="2"/>
      <c r="C588" s="3"/>
      <c r="D588" s="10"/>
      <c r="E588" s="4"/>
      <c r="F588" s="358"/>
      <c r="G588" s="358"/>
      <c r="H588" s="5"/>
      <c r="I588" s="1"/>
      <c r="J588" s="1"/>
    </row>
    <row r="589" spans="1:10" ht="19.5" customHeight="1">
      <c r="A589" s="5"/>
      <c r="B589" s="2"/>
      <c r="C589" s="3"/>
      <c r="D589" s="10"/>
      <c r="E589" s="4"/>
      <c r="F589" s="358"/>
      <c r="G589" s="358"/>
      <c r="H589" s="5"/>
      <c r="I589" s="1"/>
      <c r="J589" s="1"/>
    </row>
    <row r="590" spans="1:10" ht="19.5" customHeight="1">
      <c r="A590" s="5"/>
      <c r="B590" s="2"/>
      <c r="C590" s="3"/>
      <c r="D590" s="10"/>
      <c r="E590" s="4"/>
      <c r="F590" s="358"/>
      <c r="G590" s="358"/>
      <c r="H590" s="5"/>
      <c r="I590" s="1"/>
      <c r="J590" s="1"/>
    </row>
    <row r="591" spans="1:10" ht="19.5" customHeight="1">
      <c r="A591" s="5"/>
      <c r="B591" s="2"/>
      <c r="C591" s="3"/>
      <c r="D591" s="10"/>
      <c r="E591" s="4"/>
      <c r="F591" s="358"/>
      <c r="G591" s="358"/>
      <c r="H591" s="5"/>
      <c r="I591" s="1"/>
      <c r="J591" s="1"/>
    </row>
    <row r="592" spans="1:10" ht="19.5" customHeight="1">
      <c r="A592" s="5"/>
      <c r="B592" s="2"/>
      <c r="C592" s="3"/>
      <c r="D592" s="10"/>
      <c r="E592" s="4"/>
      <c r="F592" s="358"/>
      <c r="G592" s="358"/>
      <c r="H592" s="5"/>
      <c r="I592" s="1"/>
      <c r="J592" s="1"/>
    </row>
    <row r="593" spans="1:10" ht="19.5" customHeight="1">
      <c r="A593" s="5"/>
      <c r="B593" s="2"/>
      <c r="C593" s="3"/>
      <c r="D593" s="10"/>
      <c r="E593" s="4"/>
      <c r="F593" s="358"/>
      <c r="G593" s="358"/>
      <c r="H593" s="5"/>
      <c r="I593" s="1"/>
      <c r="J593" s="1"/>
    </row>
    <row r="594" spans="1:10" ht="19.5" customHeight="1">
      <c r="A594" s="5"/>
      <c r="B594" s="2"/>
      <c r="C594" s="3"/>
      <c r="D594" s="10"/>
      <c r="E594" s="4"/>
      <c r="F594" s="358"/>
      <c r="G594" s="358"/>
      <c r="H594" s="5"/>
      <c r="I594" s="1"/>
      <c r="J594" s="1"/>
    </row>
    <row r="595" spans="1:10" ht="19.5" customHeight="1">
      <c r="A595" s="5"/>
      <c r="B595" s="2"/>
      <c r="C595" s="3"/>
      <c r="D595" s="10"/>
      <c r="E595" s="4"/>
      <c r="F595" s="358"/>
      <c r="G595" s="358"/>
      <c r="H595" s="5"/>
      <c r="I595" s="1"/>
      <c r="J595" s="1"/>
    </row>
    <row r="596" spans="1:10" ht="19.5" customHeight="1">
      <c r="A596" s="5"/>
      <c r="B596" s="2"/>
      <c r="C596" s="3"/>
      <c r="D596" s="10"/>
      <c r="E596" s="4"/>
      <c r="F596" s="358"/>
      <c r="G596" s="358"/>
      <c r="H596" s="5"/>
      <c r="I596" s="1"/>
      <c r="J596" s="1"/>
    </row>
    <row r="597" spans="1:10" ht="19.5" customHeight="1">
      <c r="A597" s="5"/>
      <c r="B597" s="2"/>
      <c r="C597" s="3"/>
      <c r="D597" s="10"/>
      <c r="E597" s="4"/>
      <c r="F597" s="358"/>
      <c r="G597" s="358"/>
      <c r="H597" s="5"/>
      <c r="I597" s="1"/>
      <c r="J597" s="1"/>
    </row>
    <row r="598" spans="1:10" ht="19.5" customHeight="1">
      <c r="A598" s="5"/>
      <c r="B598" s="2"/>
      <c r="C598" s="3"/>
      <c r="D598" s="10"/>
      <c r="E598" s="4"/>
      <c r="F598" s="358"/>
      <c r="G598" s="358"/>
      <c r="H598" s="5"/>
      <c r="I598" s="1"/>
      <c r="J598" s="1"/>
    </row>
    <row r="599" spans="1:10" ht="19.5" customHeight="1">
      <c r="A599" s="5"/>
      <c r="B599" s="2"/>
      <c r="C599" s="3"/>
      <c r="D599" s="10"/>
      <c r="E599" s="4"/>
      <c r="F599" s="358"/>
      <c r="G599" s="358"/>
      <c r="H599" s="5"/>
      <c r="I599" s="1"/>
      <c r="J599" s="1"/>
    </row>
    <row r="600" spans="1:10" ht="19.5" customHeight="1">
      <c r="A600" s="5"/>
      <c r="B600" s="2"/>
      <c r="C600" s="3"/>
      <c r="D600" s="10"/>
      <c r="E600" s="4"/>
      <c r="F600" s="358"/>
      <c r="G600" s="358"/>
      <c r="H600" s="5"/>
      <c r="I600" s="1"/>
      <c r="J600" s="1"/>
    </row>
    <row r="601" spans="1:10" ht="19.5" customHeight="1">
      <c r="A601" s="5"/>
      <c r="B601" s="2"/>
      <c r="C601" s="3"/>
      <c r="D601" s="10"/>
      <c r="E601" s="4"/>
      <c r="F601" s="358"/>
      <c r="G601" s="358"/>
      <c r="H601" s="5"/>
      <c r="I601" s="1"/>
      <c r="J601" s="1"/>
    </row>
    <row r="602" spans="1:10" ht="19.5" customHeight="1">
      <c r="A602" s="5"/>
      <c r="B602" s="2"/>
      <c r="C602" s="3"/>
      <c r="D602" s="10"/>
      <c r="E602" s="4"/>
      <c r="F602" s="358"/>
      <c r="G602" s="358"/>
      <c r="H602" s="5"/>
      <c r="I602" s="1"/>
      <c r="J602" s="1"/>
    </row>
    <row r="603" spans="1:10" ht="19.5" customHeight="1">
      <c r="A603" s="5"/>
      <c r="B603" s="2"/>
      <c r="C603" s="3"/>
      <c r="D603" s="10"/>
      <c r="E603" s="4"/>
      <c r="F603" s="358"/>
      <c r="G603" s="358"/>
      <c r="H603" s="5"/>
      <c r="I603" s="1"/>
      <c r="J603" s="1"/>
    </row>
    <row r="604" spans="1:10" ht="19.5" customHeight="1">
      <c r="A604" s="5"/>
      <c r="B604" s="2"/>
      <c r="C604" s="3"/>
      <c r="D604" s="10"/>
      <c r="E604" s="4"/>
      <c r="F604" s="358"/>
      <c r="G604" s="358"/>
      <c r="H604" s="5"/>
      <c r="I604" s="1"/>
      <c r="J604" s="1"/>
    </row>
    <row r="605" spans="1:10" ht="19.5" customHeight="1">
      <c r="A605" s="5"/>
      <c r="B605" s="2"/>
      <c r="C605" s="3"/>
      <c r="D605" s="10"/>
      <c r="E605" s="4"/>
      <c r="F605" s="358"/>
      <c r="G605" s="358"/>
      <c r="H605" s="5"/>
      <c r="I605" s="1"/>
      <c r="J605" s="1"/>
    </row>
    <row r="606" spans="1:10" ht="19.5" customHeight="1">
      <c r="A606" s="5"/>
      <c r="B606" s="2"/>
      <c r="C606" s="3"/>
      <c r="D606" s="10"/>
      <c r="E606" s="4"/>
      <c r="F606" s="358"/>
      <c r="G606" s="358"/>
      <c r="H606" s="5"/>
      <c r="I606" s="1"/>
      <c r="J606" s="1"/>
    </row>
    <row r="607" spans="1:10" ht="19.5" customHeight="1">
      <c r="A607" s="5"/>
      <c r="B607" s="2"/>
      <c r="C607" s="3"/>
      <c r="D607" s="10"/>
      <c r="E607" s="4"/>
      <c r="F607" s="358"/>
      <c r="G607" s="358"/>
      <c r="H607" s="5"/>
      <c r="I607" s="1"/>
      <c r="J607" s="1"/>
    </row>
    <row r="608" spans="1:10" ht="19.5" customHeight="1">
      <c r="A608" s="5"/>
      <c r="B608" s="2"/>
      <c r="C608" s="3"/>
      <c r="D608" s="10"/>
      <c r="E608" s="4"/>
      <c r="F608" s="358"/>
      <c r="G608" s="358"/>
      <c r="H608" s="5"/>
      <c r="I608" s="1"/>
      <c r="J608" s="1"/>
    </row>
    <row r="609" spans="1:10" ht="19.5" customHeight="1">
      <c r="A609" s="5"/>
      <c r="B609" s="2"/>
      <c r="C609" s="3"/>
      <c r="D609" s="10"/>
      <c r="E609" s="4"/>
      <c r="F609" s="358"/>
      <c r="G609" s="358"/>
      <c r="H609" s="5"/>
      <c r="I609" s="1"/>
      <c r="J609" s="1"/>
    </row>
    <row r="610" spans="1:10" ht="19.5" customHeight="1">
      <c r="A610" s="5"/>
      <c r="B610" s="2"/>
      <c r="C610" s="3"/>
      <c r="D610" s="10"/>
      <c r="E610" s="4"/>
      <c r="F610" s="358"/>
      <c r="G610" s="358"/>
      <c r="H610" s="5"/>
      <c r="I610" s="1"/>
      <c r="J610" s="1"/>
    </row>
    <row r="611" spans="1:10" ht="19.5" customHeight="1">
      <c r="A611" s="5"/>
      <c r="B611" s="2"/>
      <c r="C611" s="3"/>
      <c r="D611" s="10"/>
      <c r="E611" s="4"/>
      <c r="F611" s="358"/>
      <c r="G611" s="358"/>
      <c r="H611" s="5"/>
      <c r="I611" s="1"/>
      <c r="J611" s="1"/>
    </row>
    <row r="612" spans="1:10" ht="19.5" customHeight="1">
      <c r="A612" s="5"/>
      <c r="B612" s="2"/>
      <c r="C612" s="3"/>
      <c r="D612" s="10"/>
      <c r="E612" s="4"/>
      <c r="F612" s="358"/>
      <c r="G612" s="358"/>
      <c r="H612" s="5"/>
      <c r="I612" s="1"/>
      <c r="J612" s="1"/>
    </row>
    <row r="613" spans="1:10" ht="19.5" customHeight="1">
      <c r="A613" s="5"/>
      <c r="B613" s="2"/>
      <c r="C613" s="3"/>
      <c r="D613" s="10"/>
      <c r="E613" s="4"/>
      <c r="F613" s="358"/>
      <c r="G613" s="358"/>
      <c r="H613" s="5"/>
      <c r="I613" s="1"/>
      <c r="J613" s="1"/>
    </row>
    <row r="614" spans="1:10" ht="19.5" customHeight="1">
      <c r="A614" s="5"/>
      <c r="B614" s="2"/>
      <c r="C614" s="3"/>
      <c r="D614" s="10"/>
      <c r="E614" s="4"/>
      <c r="F614" s="358"/>
      <c r="G614" s="358"/>
      <c r="H614" s="5"/>
      <c r="I614" s="1"/>
      <c r="J614" s="1"/>
    </row>
    <row r="615" spans="1:10" ht="19.5" customHeight="1">
      <c r="A615" s="5"/>
      <c r="B615" s="2"/>
      <c r="C615" s="3"/>
      <c r="D615" s="10"/>
      <c r="E615" s="4"/>
      <c r="F615" s="358"/>
      <c r="G615" s="358"/>
      <c r="H615" s="5"/>
      <c r="I615" s="1"/>
      <c r="J615" s="1"/>
    </row>
    <row r="616" spans="1:10" ht="19.5" customHeight="1">
      <c r="A616" s="5"/>
      <c r="B616" s="2"/>
      <c r="C616" s="3"/>
      <c r="D616" s="10"/>
      <c r="E616" s="4"/>
      <c r="F616" s="358"/>
      <c r="G616" s="358"/>
      <c r="H616" s="5"/>
      <c r="I616" s="1"/>
      <c r="J616" s="1"/>
    </row>
    <row r="617" spans="1:10" ht="19.5" customHeight="1">
      <c r="A617" s="5"/>
      <c r="B617" s="2"/>
      <c r="C617" s="3"/>
      <c r="D617" s="10"/>
      <c r="E617" s="4"/>
      <c r="F617" s="358"/>
      <c r="G617" s="358"/>
      <c r="H617" s="5"/>
      <c r="I617" s="1"/>
      <c r="J617" s="1"/>
    </row>
    <row r="618" spans="1:10" ht="19.5" customHeight="1">
      <c r="A618" s="5"/>
      <c r="B618" s="2"/>
      <c r="C618" s="3"/>
      <c r="D618" s="10"/>
      <c r="E618" s="4"/>
      <c r="F618" s="358"/>
      <c r="G618" s="358"/>
      <c r="H618" s="5"/>
      <c r="I618" s="1"/>
      <c r="J618" s="1"/>
    </row>
    <row r="619" spans="1:10" ht="19.5" customHeight="1">
      <c r="A619" s="5"/>
      <c r="B619" s="2"/>
      <c r="C619" s="3"/>
      <c r="D619" s="10"/>
      <c r="E619" s="4"/>
      <c r="F619" s="358"/>
      <c r="G619" s="358"/>
      <c r="H619" s="5"/>
      <c r="I619" s="1"/>
      <c r="J619" s="1"/>
    </row>
    <row r="620" spans="1:10" ht="19.5" customHeight="1">
      <c r="A620" s="5"/>
      <c r="B620" s="2"/>
      <c r="C620" s="3"/>
      <c r="D620" s="10"/>
      <c r="E620" s="4"/>
      <c r="F620" s="358"/>
      <c r="G620" s="358"/>
      <c r="H620" s="5"/>
      <c r="I620" s="1"/>
      <c r="J620" s="1"/>
    </row>
    <row r="621" spans="1:10" ht="19.5" customHeight="1">
      <c r="A621" s="5"/>
      <c r="B621" s="2"/>
      <c r="C621" s="3"/>
      <c r="D621" s="10"/>
      <c r="E621" s="4"/>
      <c r="F621" s="358"/>
      <c r="G621" s="358"/>
      <c r="H621" s="5"/>
      <c r="I621" s="1"/>
      <c r="J621" s="1"/>
    </row>
    <row r="622" spans="1:10" ht="19.5" customHeight="1">
      <c r="A622" s="5"/>
      <c r="B622" s="2"/>
      <c r="C622" s="3"/>
      <c r="D622" s="10"/>
      <c r="E622" s="4"/>
      <c r="F622" s="358"/>
      <c r="G622" s="358"/>
      <c r="H622" s="5"/>
      <c r="I622" s="1"/>
      <c r="J622" s="1"/>
    </row>
    <row r="623" spans="1:10" ht="19.5" customHeight="1">
      <c r="A623" s="5"/>
      <c r="B623" s="2"/>
      <c r="C623" s="3"/>
      <c r="D623" s="10"/>
      <c r="E623" s="4"/>
      <c r="F623" s="358"/>
      <c r="G623" s="358"/>
      <c r="H623" s="5"/>
      <c r="I623" s="1"/>
      <c r="J623" s="1"/>
    </row>
    <row r="624" spans="1:10" ht="19.5" customHeight="1">
      <c r="A624" s="5"/>
      <c r="B624" s="2"/>
      <c r="C624" s="3"/>
      <c r="D624" s="10"/>
      <c r="E624" s="4"/>
      <c r="F624" s="358"/>
      <c r="G624" s="358"/>
      <c r="H624" s="5"/>
      <c r="I624" s="1"/>
      <c r="J624" s="1"/>
    </row>
    <row r="625" spans="1:10" ht="19.5" customHeight="1">
      <c r="A625" s="5"/>
      <c r="B625" s="2"/>
      <c r="C625" s="3"/>
      <c r="D625" s="10"/>
      <c r="E625" s="4"/>
      <c r="F625" s="358"/>
      <c r="G625" s="358"/>
      <c r="H625" s="5"/>
      <c r="I625" s="1"/>
      <c r="J625" s="1"/>
    </row>
    <row r="626" spans="1:10" ht="19.5" customHeight="1">
      <c r="A626" s="5"/>
      <c r="B626" s="2"/>
      <c r="C626" s="3"/>
      <c r="D626" s="10"/>
      <c r="E626" s="4"/>
      <c r="F626" s="358"/>
      <c r="G626" s="358"/>
      <c r="H626" s="5"/>
      <c r="I626" s="1"/>
      <c r="J626" s="1"/>
    </row>
    <row r="627" spans="1:10" ht="19.5" customHeight="1">
      <c r="A627" s="5"/>
      <c r="B627" s="2"/>
      <c r="C627" s="3"/>
      <c r="D627" s="10"/>
      <c r="E627" s="4"/>
      <c r="F627" s="358"/>
      <c r="G627" s="358"/>
      <c r="H627" s="5"/>
      <c r="I627" s="1"/>
      <c r="J627" s="1"/>
    </row>
    <row r="628" spans="1:10" ht="19.5" customHeight="1">
      <c r="A628" s="5"/>
      <c r="B628" s="2"/>
      <c r="C628" s="3"/>
      <c r="D628" s="10"/>
      <c r="E628" s="4"/>
      <c r="F628" s="358"/>
      <c r="G628" s="358"/>
      <c r="H628" s="5"/>
      <c r="I628" s="1"/>
      <c r="J628" s="1"/>
    </row>
    <row r="629" spans="1:10" ht="19.5" customHeight="1">
      <c r="A629" s="5"/>
      <c r="B629" s="2"/>
      <c r="C629" s="3"/>
      <c r="D629" s="10"/>
      <c r="E629" s="4"/>
      <c r="F629" s="358"/>
      <c r="G629" s="358"/>
      <c r="H629" s="5"/>
      <c r="I629" s="1"/>
      <c r="J629" s="1"/>
    </row>
    <row r="630" spans="1:10" ht="19.5" customHeight="1">
      <c r="A630" s="5"/>
      <c r="B630" s="2"/>
      <c r="C630" s="3"/>
      <c r="D630" s="10"/>
      <c r="E630" s="4"/>
      <c r="F630" s="358"/>
      <c r="G630" s="358"/>
      <c r="H630" s="5"/>
      <c r="I630" s="1"/>
      <c r="J630" s="1"/>
    </row>
    <row r="631" spans="1:10" ht="19.5" customHeight="1">
      <c r="A631" s="5"/>
      <c r="B631" s="2"/>
      <c r="C631" s="3"/>
      <c r="D631" s="10"/>
      <c r="E631" s="4"/>
      <c r="F631" s="358"/>
      <c r="G631" s="358"/>
      <c r="H631" s="5"/>
      <c r="I631" s="1"/>
      <c r="J631" s="1"/>
    </row>
    <row r="632" spans="1:10" ht="19.5" customHeight="1">
      <c r="A632" s="5"/>
      <c r="B632" s="2"/>
      <c r="C632" s="3"/>
      <c r="D632" s="10"/>
      <c r="E632" s="4"/>
      <c r="F632" s="358"/>
      <c r="G632" s="358"/>
      <c r="H632" s="5"/>
      <c r="I632" s="1"/>
      <c r="J632" s="1"/>
    </row>
    <row r="633" spans="1:10" ht="19.5" customHeight="1">
      <c r="A633" s="5"/>
      <c r="B633" s="2"/>
      <c r="C633" s="3"/>
      <c r="D633" s="10"/>
      <c r="E633" s="4"/>
      <c r="F633" s="358"/>
      <c r="G633" s="358"/>
      <c r="H633" s="5"/>
      <c r="I633" s="1"/>
      <c r="J633" s="1"/>
    </row>
    <row r="634" spans="1:10" ht="19.5" customHeight="1">
      <c r="A634" s="5"/>
      <c r="B634" s="2"/>
      <c r="C634" s="3"/>
      <c r="D634" s="10"/>
      <c r="E634" s="4"/>
      <c r="F634" s="358"/>
      <c r="G634" s="358"/>
      <c r="H634" s="5"/>
      <c r="I634" s="1"/>
      <c r="J634" s="1"/>
    </row>
    <row r="635" spans="1:10" ht="19.5" customHeight="1">
      <c r="A635" s="5"/>
      <c r="B635" s="2"/>
      <c r="C635" s="3"/>
      <c r="D635" s="10"/>
      <c r="E635" s="4"/>
      <c r="F635" s="358"/>
      <c r="G635" s="358"/>
      <c r="H635" s="5"/>
      <c r="I635" s="1"/>
      <c r="J635" s="1"/>
    </row>
    <row r="636" spans="1:10" ht="19.5" customHeight="1">
      <c r="A636" s="5"/>
      <c r="B636" s="2"/>
      <c r="C636" s="3"/>
      <c r="D636" s="10"/>
      <c r="E636" s="4"/>
      <c r="F636" s="358"/>
      <c r="G636" s="358"/>
      <c r="H636" s="5"/>
      <c r="I636" s="1"/>
      <c r="J636" s="1"/>
    </row>
    <row r="637" spans="1:10" ht="19.5" customHeight="1">
      <c r="A637" s="5"/>
      <c r="B637" s="2"/>
      <c r="C637" s="3"/>
      <c r="D637" s="10"/>
      <c r="E637" s="4"/>
      <c r="F637" s="358"/>
      <c r="G637" s="358"/>
      <c r="H637" s="5"/>
      <c r="I637" s="1"/>
      <c r="J637" s="1"/>
    </row>
    <row r="638" spans="1:10" ht="19.5" customHeight="1">
      <c r="A638" s="5"/>
      <c r="B638" s="2"/>
      <c r="C638" s="3"/>
      <c r="D638" s="10"/>
      <c r="E638" s="4"/>
      <c r="F638" s="358"/>
      <c r="G638" s="358"/>
      <c r="H638" s="5"/>
      <c r="I638" s="1"/>
      <c r="J638" s="1"/>
    </row>
    <row r="639" spans="1:10" ht="19.5" customHeight="1">
      <c r="A639" s="5"/>
      <c r="B639" s="2"/>
      <c r="C639" s="3"/>
      <c r="D639" s="10"/>
      <c r="E639" s="4"/>
      <c r="F639" s="358"/>
      <c r="G639" s="358"/>
      <c r="H639" s="5"/>
      <c r="I639" s="1"/>
      <c r="J639" s="1"/>
    </row>
    <row r="640" spans="1:10" ht="19.5" customHeight="1">
      <c r="A640" s="5"/>
      <c r="B640" s="2"/>
      <c r="C640" s="3"/>
      <c r="D640" s="10"/>
      <c r="E640" s="4"/>
      <c r="F640" s="358"/>
      <c r="G640" s="358"/>
      <c r="H640" s="5"/>
      <c r="I640" s="1"/>
      <c r="J640" s="1"/>
    </row>
    <row r="641" spans="1:10" ht="19.5" customHeight="1">
      <c r="A641" s="5"/>
      <c r="B641" s="2"/>
      <c r="C641" s="3"/>
      <c r="D641" s="10"/>
      <c r="E641" s="4"/>
      <c r="F641" s="358"/>
      <c r="G641" s="358"/>
      <c r="H641" s="5"/>
      <c r="I641" s="1"/>
      <c r="J641" s="1"/>
    </row>
    <row r="642" spans="1:10" ht="19.5" customHeight="1">
      <c r="A642" s="5"/>
      <c r="B642" s="2"/>
      <c r="C642" s="3"/>
      <c r="D642" s="10"/>
      <c r="E642" s="4"/>
      <c r="F642" s="358"/>
      <c r="G642" s="358"/>
      <c r="H642" s="5"/>
      <c r="I642" s="1"/>
      <c r="J642" s="1"/>
    </row>
    <row r="643" spans="1:10" ht="19.5" customHeight="1">
      <c r="A643" s="5"/>
      <c r="B643" s="2"/>
      <c r="C643" s="3"/>
      <c r="D643" s="10"/>
      <c r="E643" s="4"/>
      <c r="F643" s="358"/>
      <c r="G643" s="358"/>
      <c r="H643" s="5"/>
      <c r="I643" s="1"/>
      <c r="J643" s="1"/>
    </row>
    <row r="644" spans="1:10" ht="19.5" customHeight="1">
      <c r="A644" s="5"/>
      <c r="B644" s="2"/>
      <c r="C644" s="3"/>
      <c r="D644" s="10"/>
      <c r="E644" s="4"/>
      <c r="F644" s="358"/>
      <c r="G644" s="358"/>
      <c r="H644" s="5"/>
      <c r="I644" s="1"/>
      <c r="J644" s="1"/>
    </row>
    <row r="645" spans="1:10" ht="19.5" customHeight="1">
      <c r="A645" s="5"/>
      <c r="B645" s="2"/>
      <c r="C645" s="3"/>
      <c r="D645" s="10"/>
      <c r="E645" s="4"/>
      <c r="F645" s="358"/>
      <c r="G645" s="358"/>
      <c r="H645" s="5"/>
      <c r="I645" s="1"/>
      <c r="J645" s="1"/>
    </row>
    <row r="646" spans="1:10" ht="19.5" customHeight="1">
      <c r="A646" s="5"/>
      <c r="B646" s="2"/>
      <c r="C646" s="3"/>
      <c r="D646" s="10"/>
      <c r="E646" s="4"/>
      <c r="F646" s="358"/>
      <c r="G646" s="358"/>
      <c r="H646" s="5"/>
      <c r="I646" s="1"/>
      <c r="J646" s="1"/>
    </row>
    <row r="647" spans="1:10" ht="19.5" customHeight="1">
      <c r="A647" s="5"/>
      <c r="B647" s="2"/>
      <c r="C647" s="3"/>
      <c r="D647" s="10"/>
      <c r="E647" s="4"/>
      <c r="F647" s="358"/>
      <c r="G647" s="358"/>
      <c r="H647" s="5"/>
      <c r="I647" s="1"/>
      <c r="J647" s="1"/>
    </row>
    <row r="648" spans="1:10" ht="19.5" customHeight="1">
      <c r="A648" s="5"/>
      <c r="B648" s="2"/>
      <c r="C648" s="3"/>
      <c r="D648" s="10"/>
      <c r="E648" s="4"/>
      <c r="F648" s="358"/>
      <c r="G648" s="358"/>
      <c r="H648" s="5"/>
      <c r="I648" s="1"/>
      <c r="J648" s="1"/>
    </row>
    <row r="649" spans="1:10" ht="19.5" customHeight="1">
      <c r="A649" s="5"/>
      <c r="B649" s="2"/>
      <c r="C649" s="3"/>
      <c r="D649" s="10"/>
      <c r="E649" s="4"/>
      <c r="F649" s="358"/>
      <c r="G649" s="358"/>
      <c r="H649" s="5"/>
      <c r="I649" s="1"/>
      <c r="J649" s="1"/>
    </row>
    <row r="650" spans="1:10" ht="19.5" customHeight="1">
      <c r="A650" s="5"/>
      <c r="B650" s="2"/>
      <c r="C650" s="3"/>
      <c r="D650" s="10"/>
      <c r="E650" s="4"/>
      <c r="F650" s="358"/>
      <c r="G650" s="358"/>
      <c r="H650" s="5"/>
      <c r="I650" s="1"/>
      <c r="J650" s="1"/>
    </row>
    <row r="651" spans="1:10" ht="19.5" customHeight="1">
      <c r="A651" s="5"/>
      <c r="B651" s="2"/>
      <c r="C651" s="3"/>
      <c r="D651" s="10"/>
      <c r="E651" s="4"/>
      <c r="F651" s="358"/>
      <c r="G651" s="358"/>
      <c r="H651" s="5"/>
      <c r="I651" s="1"/>
      <c r="J651" s="1"/>
    </row>
    <row r="652" spans="1:10" ht="19.5" customHeight="1">
      <c r="A652" s="5"/>
      <c r="B652" s="2"/>
      <c r="C652" s="3"/>
      <c r="D652" s="10"/>
      <c r="E652" s="4"/>
      <c r="F652" s="358"/>
      <c r="G652" s="358"/>
      <c r="H652" s="5"/>
      <c r="I652" s="1"/>
      <c r="J652" s="1"/>
    </row>
    <row r="653" spans="1:10" ht="19.5" customHeight="1">
      <c r="A653" s="5"/>
      <c r="B653" s="2"/>
      <c r="C653" s="3"/>
      <c r="D653" s="10"/>
      <c r="E653" s="4"/>
      <c r="F653" s="358"/>
      <c r="G653" s="358"/>
      <c r="H653" s="5"/>
      <c r="I653" s="1"/>
      <c r="J653" s="1"/>
    </row>
    <row r="654" spans="1:10" ht="19.5" customHeight="1">
      <c r="A654" s="5"/>
      <c r="B654" s="2"/>
      <c r="C654" s="3"/>
      <c r="D654" s="10"/>
      <c r="E654" s="4"/>
      <c r="F654" s="358"/>
      <c r="G654" s="358"/>
      <c r="H654" s="5"/>
      <c r="I654" s="1"/>
      <c r="J654" s="1"/>
    </row>
    <row r="655" spans="1:10" ht="19.5" customHeight="1">
      <c r="A655" s="5"/>
      <c r="B655" s="2"/>
      <c r="C655" s="3"/>
      <c r="D655" s="10"/>
      <c r="E655" s="4"/>
      <c r="F655" s="358"/>
      <c r="G655" s="358"/>
      <c r="H655" s="5"/>
      <c r="I655" s="1"/>
      <c r="J655" s="1"/>
    </row>
    <row r="656" spans="1:10" ht="19.5" customHeight="1">
      <c r="A656" s="5"/>
      <c r="B656" s="2"/>
      <c r="C656" s="3"/>
      <c r="D656" s="10"/>
      <c r="E656" s="4"/>
      <c r="F656" s="358"/>
      <c r="G656" s="358"/>
      <c r="H656" s="5"/>
      <c r="I656" s="1"/>
      <c r="J656" s="1"/>
    </row>
    <row r="657" spans="1:10" ht="19.5" customHeight="1">
      <c r="A657" s="5"/>
      <c r="B657" s="2"/>
      <c r="C657" s="3"/>
      <c r="D657" s="10"/>
      <c r="E657" s="4"/>
      <c r="F657" s="358"/>
      <c r="G657" s="358"/>
      <c r="H657" s="5"/>
      <c r="I657" s="1"/>
      <c r="J657" s="1"/>
    </row>
    <row r="658" spans="1:10" ht="19.5" customHeight="1">
      <c r="A658" s="5"/>
      <c r="B658" s="2"/>
      <c r="C658" s="3"/>
      <c r="D658" s="10"/>
      <c r="E658" s="4"/>
      <c r="F658" s="358"/>
      <c r="G658" s="358"/>
      <c r="H658" s="5"/>
      <c r="I658" s="1"/>
      <c r="J658" s="1"/>
    </row>
    <row r="659" spans="1:10" ht="19.5" customHeight="1">
      <c r="A659" s="5"/>
      <c r="B659" s="2"/>
      <c r="C659" s="3"/>
      <c r="D659" s="10"/>
      <c r="E659" s="4"/>
      <c r="F659" s="358"/>
      <c r="G659" s="358"/>
      <c r="H659" s="5"/>
      <c r="I659" s="1"/>
      <c r="J659" s="1"/>
    </row>
    <row r="660" spans="1:10" ht="19.5" customHeight="1">
      <c r="A660" s="5"/>
      <c r="B660" s="2"/>
      <c r="C660" s="3"/>
      <c r="D660" s="10"/>
      <c r="E660" s="4"/>
      <c r="F660" s="358"/>
      <c r="G660" s="358"/>
      <c r="H660" s="5"/>
      <c r="I660" s="1"/>
      <c r="J660" s="1"/>
    </row>
    <row r="661" spans="1:10" ht="19.5" customHeight="1">
      <c r="A661" s="5"/>
      <c r="B661" s="2"/>
      <c r="C661" s="3"/>
      <c r="D661" s="10"/>
      <c r="E661" s="4"/>
      <c r="F661" s="358"/>
      <c r="G661" s="358"/>
      <c r="H661" s="5"/>
      <c r="I661" s="1"/>
      <c r="J661" s="1"/>
    </row>
    <row r="662" spans="1:10" ht="19.5" customHeight="1">
      <c r="A662" s="5"/>
      <c r="B662" s="2"/>
      <c r="C662" s="3"/>
      <c r="D662" s="10"/>
      <c r="E662" s="4"/>
      <c r="F662" s="358"/>
      <c r="G662" s="358"/>
      <c r="H662" s="5"/>
      <c r="I662" s="1"/>
      <c r="J662" s="1"/>
    </row>
    <row r="663" spans="1:10" ht="19.5" customHeight="1">
      <c r="A663" s="5"/>
      <c r="B663" s="2"/>
      <c r="C663" s="3"/>
      <c r="D663" s="10"/>
      <c r="E663" s="4"/>
      <c r="F663" s="358"/>
      <c r="G663" s="358"/>
      <c r="H663" s="5"/>
      <c r="I663" s="1"/>
      <c r="J663" s="1"/>
    </row>
    <row r="664" spans="1:10" ht="19.5" customHeight="1">
      <c r="A664" s="5"/>
      <c r="B664" s="2"/>
      <c r="C664" s="3"/>
      <c r="D664" s="10"/>
      <c r="E664" s="4"/>
      <c r="F664" s="358"/>
      <c r="G664" s="358"/>
      <c r="H664" s="5"/>
      <c r="I664" s="1"/>
      <c r="J664" s="1"/>
    </row>
    <row r="665" spans="1:10" ht="19.5" customHeight="1">
      <c r="A665" s="5"/>
      <c r="B665" s="2"/>
      <c r="C665" s="3"/>
      <c r="D665" s="10"/>
      <c r="E665" s="4"/>
      <c r="F665" s="358"/>
      <c r="G665" s="358"/>
      <c r="H665" s="5"/>
      <c r="I665" s="1"/>
      <c r="J665" s="1"/>
    </row>
    <row r="666" spans="1:10" ht="19.5" customHeight="1">
      <c r="A666" s="5"/>
      <c r="B666" s="2"/>
      <c r="C666" s="3"/>
      <c r="D666" s="10"/>
      <c r="E666" s="4"/>
      <c r="F666" s="358"/>
      <c r="G666" s="358"/>
      <c r="H666" s="5"/>
      <c r="I666" s="1"/>
      <c r="J666" s="1"/>
    </row>
    <row r="667" spans="1:10" ht="19.5" customHeight="1">
      <c r="A667" s="5"/>
      <c r="B667" s="2"/>
      <c r="C667" s="3"/>
      <c r="D667" s="10"/>
      <c r="E667" s="4"/>
      <c r="F667" s="358"/>
      <c r="G667" s="358"/>
      <c r="H667" s="5"/>
      <c r="I667" s="1"/>
      <c r="J667" s="1"/>
    </row>
    <row r="668" spans="1:10" ht="19.5" customHeight="1">
      <c r="A668" s="5"/>
      <c r="B668" s="2"/>
      <c r="C668" s="3"/>
      <c r="D668" s="10"/>
      <c r="E668" s="4"/>
      <c r="F668" s="358"/>
      <c r="G668" s="358"/>
      <c r="H668" s="5"/>
      <c r="I668" s="1"/>
      <c r="J668" s="1"/>
    </row>
    <row r="669" spans="1:10" ht="19.5" customHeight="1">
      <c r="A669" s="5"/>
      <c r="B669" s="2"/>
      <c r="C669" s="3"/>
      <c r="D669" s="10"/>
      <c r="E669" s="4"/>
      <c r="F669" s="358"/>
      <c r="G669" s="358"/>
      <c r="H669" s="5"/>
      <c r="I669" s="1"/>
      <c r="J669" s="1"/>
    </row>
    <row r="670" spans="1:10" ht="19.5" customHeight="1">
      <c r="A670" s="5"/>
      <c r="B670" s="2"/>
      <c r="C670" s="3"/>
      <c r="D670" s="10"/>
      <c r="E670" s="4"/>
      <c r="F670" s="358"/>
      <c r="G670" s="358"/>
      <c r="H670" s="5"/>
      <c r="I670" s="1"/>
      <c r="J670" s="1"/>
    </row>
    <row r="671" spans="1:10" ht="19.5" customHeight="1">
      <c r="A671" s="5"/>
      <c r="B671" s="2"/>
      <c r="C671" s="3"/>
      <c r="D671" s="10"/>
      <c r="E671" s="4"/>
      <c r="F671" s="358"/>
      <c r="G671" s="358"/>
      <c r="H671" s="5"/>
      <c r="I671" s="1"/>
      <c r="J671" s="1"/>
    </row>
    <row r="672" spans="1:10" ht="19.5" customHeight="1">
      <c r="A672" s="5"/>
      <c r="B672" s="2"/>
      <c r="C672" s="3"/>
      <c r="D672" s="10"/>
      <c r="E672" s="4"/>
      <c r="F672" s="358"/>
      <c r="G672" s="358"/>
      <c r="H672" s="5"/>
      <c r="I672" s="1"/>
      <c r="J672" s="1"/>
    </row>
    <row r="673" spans="1:10" ht="19.5" customHeight="1">
      <c r="A673" s="5"/>
      <c r="B673" s="2"/>
      <c r="C673" s="3"/>
      <c r="D673" s="10"/>
      <c r="E673" s="4"/>
      <c r="F673" s="358"/>
      <c r="G673" s="358"/>
      <c r="H673" s="5"/>
      <c r="I673" s="1"/>
      <c r="J673" s="1"/>
    </row>
    <row r="674" spans="1:10" ht="19.5" customHeight="1">
      <c r="A674" s="5"/>
      <c r="B674" s="2"/>
      <c r="C674" s="3"/>
      <c r="D674" s="10"/>
      <c r="E674" s="4"/>
      <c r="F674" s="358"/>
      <c r="G674" s="358"/>
      <c r="H674" s="5"/>
      <c r="I674" s="1"/>
      <c r="J674" s="1"/>
    </row>
    <row r="675" spans="1:10" ht="19.5" customHeight="1">
      <c r="A675" s="5"/>
      <c r="B675" s="2"/>
      <c r="C675" s="3"/>
      <c r="D675" s="10"/>
      <c r="E675" s="4"/>
      <c r="F675" s="358"/>
      <c r="G675" s="358"/>
      <c r="H675" s="5"/>
      <c r="I675" s="1"/>
      <c r="J675" s="1"/>
    </row>
    <row r="676" spans="1:10" ht="19.5" customHeight="1">
      <c r="A676" s="5"/>
      <c r="B676" s="2"/>
      <c r="C676" s="3"/>
      <c r="D676" s="10"/>
      <c r="E676" s="4"/>
      <c r="F676" s="358"/>
      <c r="G676" s="358"/>
      <c r="H676" s="5"/>
      <c r="I676" s="1"/>
      <c r="J676" s="1"/>
    </row>
    <row r="677" spans="1:10" ht="19.5" customHeight="1">
      <c r="A677" s="5"/>
      <c r="B677" s="2"/>
      <c r="C677" s="3"/>
      <c r="D677" s="10"/>
      <c r="E677" s="4"/>
      <c r="F677" s="358"/>
      <c r="G677" s="358"/>
      <c r="H677" s="5"/>
      <c r="I677" s="1"/>
      <c r="J677" s="1"/>
    </row>
    <row r="678" spans="1:10" ht="19.5" customHeight="1">
      <c r="A678" s="5"/>
      <c r="B678" s="2"/>
      <c r="C678" s="3"/>
      <c r="D678" s="10"/>
      <c r="E678" s="4"/>
      <c r="F678" s="358"/>
      <c r="G678" s="358"/>
      <c r="H678" s="5"/>
      <c r="I678" s="1"/>
      <c r="J678" s="1"/>
    </row>
    <row r="679" spans="1:10" ht="19.5" customHeight="1">
      <c r="A679" s="5"/>
      <c r="B679" s="2"/>
      <c r="C679" s="3"/>
      <c r="D679" s="10"/>
      <c r="E679" s="4"/>
      <c r="F679" s="358"/>
      <c r="G679" s="358"/>
      <c r="H679" s="5"/>
      <c r="I679" s="1"/>
      <c r="J679" s="1"/>
    </row>
    <row r="680" spans="1:10" ht="19.5" customHeight="1">
      <c r="A680" s="5"/>
      <c r="B680" s="2"/>
      <c r="C680" s="3"/>
      <c r="D680" s="10"/>
      <c r="E680" s="4"/>
      <c r="F680" s="358"/>
      <c r="G680" s="358"/>
      <c r="H680" s="5"/>
      <c r="I680" s="1"/>
      <c r="J680" s="1"/>
    </row>
    <row r="681" spans="1:10" ht="19.5" customHeight="1">
      <c r="A681" s="5"/>
      <c r="B681" s="2"/>
      <c r="C681" s="3"/>
      <c r="D681" s="10"/>
      <c r="E681" s="4"/>
      <c r="F681" s="358"/>
      <c r="G681" s="358"/>
      <c r="H681" s="5"/>
      <c r="I681" s="1"/>
      <c r="J681" s="1"/>
    </row>
    <row r="682" spans="1:10" ht="19.5" customHeight="1">
      <c r="A682" s="5"/>
      <c r="B682" s="2"/>
      <c r="C682" s="3"/>
      <c r="D682" s="10"/>
      <c r="E682" s="4"/>
      <c r="F682" s="358"/>
      <c r="G682" s="358"/>
      <c r="H682" s="5"/>
      <c r="I682" s="1"/>
      <c r="J682" s="1"/>
    </row>
    <row r="683" spans="1:10" ht="19.5" customHeight="1">
      <c r="A683" s="5"/>
      <c r="B683" s="2"/>
      <c r="C683" s="3"/>
      <c r="D683" s="10"/>
      <c r="E683" s="4"/>
      <c r="F683" s="358"/>
      <c r="G683" s="358"/>
      <c r="H683" s="5"/>
      <c r="I683" s="1"/>
      <c r="J683" s="1"/>
    </row>
    <row r="684" spans="1:10" ht="19.5" customHeight="1">
      <c r="A684" s="5"/>
      <c r="B684" s="2"/>
      <c r="C684" s="3"/>
      <c r="D684" s="10"/>
      <c r="E684" s="4"/>
      <c r="F684" s="358"/>
      <c r="G684" s="358"/>
      <c r="H684" s="5"/>
      <c r="I684" s="1"/>
      <c r="J684" s="1"/>
    </row>
    <row r="685" spans="1:10" ht="19.5" customHeight="1">
      <c r="A685" s="5"/>
      <c r="B685" s="2"/>
      <c r="C685" s="3"/>
      <c r="D685" s="10"/>
      <c r="E685" s="4"/>
      <c r="F685" s="358"/>
      <c r="G685" s="358"/>
      <c r="H685" s="5"/>
      <c r="I685" s="1"/>
      <c r="J685" s="1"/>
    </row>
    <row r="686" spans="1:10" ht="19.5" customHeight="1">
      <c r="A686" s="5"/>
      <c r="B686" s="2"/>
      <c r="C686" s="3"/>
      <c r="D686" s="10"/>
      <c r="E686" s="4"/>
      <c r="F686" s="358"/>
      <c r="G686" s="358"/>
      <c r="H686" s="5"/>
      <c r="I686" s="1"/>
      <c r="J686" s="1"/>
    </row>
    <row r="687" spans="1:10" ht="19.5" customHeight="1">
      <c r="A687" s="5"/>
      <c r="B687" s="2"/>
      <c r="C687" s="3"/>
      <c r="D687" s="10"/>
      <c r="E687" s="4"/>
      <c r="F687" s="358"/>
      <c r="G687" s="358"/>
      <c r="H687" s="5"/>
      <c r="I687" s="1"/>
      <c r="J687" s="1"/>
    </row>
    <row r="688" spans="1:10" ht="19.5" customHeight="1">
      <c r="A688" s="5"/>
      <c r="B688" s="2"/>
      <c r="C688" s="3"/>
      <c r="D688" s="10"/>
      <c r="E688" s="4"/>
      <c r="F688" s="358"/>
      <c r="G688" s="358"/>
      <c r="H688" s="5"/>
      <c r="I688" s="1"/>
      <c r="J688" s="1"/>
    </row>
    <row r="689" spans="1:10" ht="19.5" customHeight="1">
      <c r="A689" s="5"/>
      <c r="B689" s="2"/>
      <c r="C689" s="3"/>
      <c r="D689" s="10"/>
      <c r="E689" s="4"/>
      <c r="F689" s="358"/>
      <c r="G689" s="358"/>
      <c r="H689" s="5"/>
      <c r="I689" s="1"/>
      <c r="J689" s="1"/>
    </row>
    <row r="690" spans="1:10" ht="19.5" customHeight="1">
      <c r="A690" s="5"/>
      <c r="B690" s="2"/>
      <c r="C690" s="3"/>
      <c r="D690" s="10"/>
      <c r="E690" s="4"/>
      <c r="F690" s="358"/>
      <c r="G690" s="358"/>
      <c r="H690" s="5"/>
      <c r="I690" s="1"/>
      <c r="J690" s="1"/>
    </row>
    <row r="691" spans="1:10" ht="19.5" customHeight="1">
      <c r="A691" s="5"/>
      <c r="B691" s="2"/>
      <c r="C691" s="3"/>
      <c r="D691" s="10"/>
      <c r="E691" s="4"/>
      <c r="F691" s="358"/>
      <c r="G691" s="358"/>
      <c r="H691" s="5"/>
      <c r="I691" s="1"/>
      <c r="J691" s="1"/>
    </row>
    <row r="692" spans="1:10" ht="19.5" customHeight="1">
      <c r="A692" s="5"/>
      <c r="B692" s="2"/>
      <c r="C692" s="3"/>
      <c r="D692" s="10"/>
      <c r="E692" s="4"/>
      <c r="F692" s="358"/>
      <c r="G692" s="358"/>
      <c r="H692" s="5"/>
      <c r="I692" s="1"/>
      <c r="J692" s="1"/>
    </row>
    <row r="693" spans="1:10" ht="19.5" customHeight="1">
      <c r="A693" s="5"/>
      <c r="B693" s="2"/>
      <c r="C693" s="3"/>
      <c r="D693" s="10"/>
      <c r="E693" s="4"/>
      <c r="F693" s="358"/>
      <c r="G693" s="358"/>
      <c r="H693" s="5"/>
      <c r="I693" s="1"/>
      <c r="J693" s="1"/>
    </row>
    <row r="694" spans="1:10" ht="19.5" customHeight="1">
      <c r="A694" s="5"/>
      <c r="B694" s="2"/>
      <c r="C694" s="3"/>
      <c r="D694" s="10"/>
      <c r="E694" s="4"/>
      <c r="F694" s="358"/>
      <c r="G694" s="358"/>
      <c r="H694" s="5"/>
      <c r="I694" s="1"/>
      <c r="J694" s="1"/>
    </row>
    <row r="695" spans="1:10" ht="19.5" customHeight="1">
      <c r="A695" s="5"/>
      <c r="B695" s="2"/>
      <c r="C695" s="3"/>
      <c r="D695" s="10"/>
      <c r="E695" s="4"/>
      <c r="F695" s="358"/>
      <c r="G695" s="358"/>
      <c r="H695" s="5"/>
      <c r="I695" s="1"/>
      <c r="J695" s="1"/>
    </row>
    <row r="696" spans="1:10" ht="19.5" customHeight="1">
      <c r="A696" s="5"/>
      <c r="B696" s="2"/>
      <c r="C696" s="3"/>
      <c r="D696" s="10"/>
      <c r="E696" s="4"/>
      <c r="F696" s="358"/>
      <c r="G696" s="358"/>
      <c r="H696" s="5"/>
      <c r="I696" s="1"/>
      <c r="J696" s="1"/>
    </row>
    <row r="697" spans="1:10" ht="19.5" customHeight="1">
      <c r="A697" s="5"/>
      <c r="B697" s="2"/>
      <c r="C697" s="3"/>
      <c r="D697" s="10"/>
      <c r="E697" s="4"/>
      <c r="F697" s="358"/>
      <c r="G697" s="358"/>
      <c r="H697" s="5"/>
      <c r="I697" s="1"/>
      <c r="J697" s="1"/>
    </row>
    <row r="698" spans="1:10" ht="19.5" customHeight="1">
      <c r="A698" s="5"/>
      <c r="B698" s="2"/>
      <c r="C698" s="3"/>
      <c r="D698" s="10"/>
      <c r="E698" s="4"/>
      <c r="F698" s="358"/>
      <c r="G698" s="358"/>
      <c r="H698" s="5"/>
      <c r="I698" s="1"/>
      <c r="J698" s="1"/>
    </row>
    <row r="699" spans="1:10" ht="19.5" customHeight="1">
      <c r="A699" s="5"/>
      <c r="B699" s="2"/>
      <c r="C699" s="3"/>
      <c r="D699" s="10"/>
      <c r="E699" s="4"/>
      <c r="F699" s="358"/>
      <c r="G699" s="358"/>
      <c r="H699" s="5"/>
      <c r="I699" s="1"/>
      <c r="J699" s="1"/>
    </row>
    <row r="700" spans="1:10" ht="19.5" customHeight="1">
      <c r="A700" s="5"/>
      <c r="B700" s="2"/>
      <c r="C700" s="3"/>
      <c r="D700" s="10"/>
      <c r="E700" s="4"/>
      <c r="F700" s="358"/>
      <c r="G700" s="358"/>
      <c r="H700" s="5"/>
      <c r="I700" s="1"/>
      <c r="J700" s="1"/>
    </row>
    <row r="701" spans="1:10" ht="19.5" customHeight="1">
      <c r="A701" s="5"/>
      <c r="B701" s="2"/>
      <c r="C701" s="3"/>
      <c r="D701" s="10"/>
      <c r="E701" s="4"/>
      <c r="F701" s="358"/>
      <c r="G701" s="358"/>
      <c r="H701" s="5"/>
      <c r="I701" s="1"/>
      <c r="J701" s="1"/>
    </row>
    <row r="702" spans="1:10" ht="19.5" customHeight="1">
      <c r="A702" s="5"/>
      <c r="B702" s="2"/>
      <c r="C702" s="3"/>
      <c r="D702" s="10"/>
      <c r="E702" s="4"/>
      <c r="F702" s="358"/>
      <c r="G702" s="358"/>
      <c r="H702" s="5"/>
      <c r="I702" s="1"/>
      <c r="J702" s="1"/>
    </row>
    <row r="703" spans="1:10" ht="19.5" customHeight="1">
      <c r="A703" s="5"/>
      <c r="B703" s="2"/>
      <c r="C703" s="3"/>
      <c r="D703" s="10"/>
      <c r="E703" s="4"/>
      <c r="F703" s="358"/>
      <c r="G703" s="358"/>
      <c r="H703" s="5"/>
      <c r="I703" s="1"/>
      <c r="J703" s="1"/>
    </row>
    <row r="704" spans="1:10" ht="19.5" customHeight="1">
      <c r="A704" s="5"/>
      <c r="B704" s="2"/>
      <c r="C704" s="3"/>
      <c r="D704" s="10"/>
      <c r="E704" s="4"/>
      <c r="F704" s="358"/>
      <c r="G704" s="358"/>
      <c r="H704" s="5"/>
      <c r="I704" s="1"/>
      <c r="J704" s="1"/>
    </row>
    <row r="705" spans="1:10" ht="19.5" customHeight="1">
      <c r="A705" s="5"/>
      <c r="B705" s="2"/>
      <c r="C705" s="3"/>
      <c r="D705" s="10"/>
      <c r="E705" s="4"/>
      <c r="F705" s="358"/>
      <c r="G705" s="358"/>
      <c r="H705" s="5"/>
      <c r="I705" s="1"/>
      <c r="J705" s="1"/>
    </row>
    <row r="706" spans="1:10" ht="19.5" customHeight="1">
      <c r="A706" s="5"/>
      <c r="B706" s="2"/>
      <c r="C706" s="3"/>
      <c r="D706" s="10"/>
      <c r="E706" s="4"/>
      <c r="F706" s="358"/>
      <c r="G706" s="358"/>
      <c r="H706" s="5"/>
      <c r="I706" s="1"/>
      <c r="J706" s="1"/>
    </row>
    <row r="707" spans="1:10" ht="19.5" customHeight="1">
      <c r="A707" s="5"/>
      <c r="B707" s="2"/>
      <c r="C707" s="3"/>
      <c r="D707" s="10"/>
      <c r="E707" s="4"/>
      <c r="F707" s="358"/>
      <c r="G707" s="358"/>
      <c r="H707" s="5"/>
      <c r="I707" s="1"/>
      <c r="J707" s="1"/>
    </row>
    <row r="708" spans="1:10" ht="19.5" customHeight="1">
      <c r="A708" s="5"/>
      <c r="B708" s="2"/>
      <c r="C708" s="3"/>
      <c r="D708" s="10"/>
      <c r="E708" s="4"/>
      <c r="F708" s="358"/>
      <c r="G708" s="358"/>
      <c r="H708" s="5"/>
      <c r="I708" s="1"/>
      <c r="J708" s="1"/>
    </row>
    <row r="709" spans="1:10" ht="19.5" customHeight="1">
      <c r="A709" s="5"/>
      <c r="B709" s="2"/>
      <c r="C709" s="3"/>
      <c r="D709" s="10"/>
      <c r="E709" s="4"/>
      <c r="F709" s="358"/>
      <c r="G709" s="358"/>
      <c r="H709" s="5"/>
      <c r="I709" s="1"/>
      <c r="J709" s="1"/>
    </row>
    <row r="710" spans="1:10" ht="19.5" customHeight="1">
      <c r="A710" s="5"/>
      <c r="B710" s="2"/>
      <c r="C710" s="3"/>
      <c r="D710" s="10"/>
      <c r="E710" s="4"/>
      <c r="F710" s="358"/>
      <c r="G710" s="358"/>
      <c r="H710" s="5"/>
      <c r="I710" s="1"/>
      <c r="J710" s="1"/>
    </row>
    <row r="711" spans="1:10" ht="19.5" customHeight="1">
      <c r="A711" s="5"/>
      <c r="B711" s="2"/>
      <c r="C711" s="3"/>
      <c r="D711" s="10"/>
      <c r="E711" s="4"/>
      <c r="F711" s="358"/>
      <c r="G711" s="358"/>
      <c r="H711" s="5"/>
      <c r="I711" s="1"/>
      <c r="J711" s="1"/>
    </row>
    <row r="712" spans="1:10" ht="19.5" customHeight="1">
      <c r="A712" s="5"/>
      <c r="B712" s="2"/>
      <c r="C712" s="3"/>
      <c r="D712" s="10"/>
      <c r="E712" s="4"/>
      <c r="F712" s="358"/>
      <c r="G712" s="358"/>
      <c r="H712" s="5"/>
      <c r="I712" s="1"/>
      <c r="J712" s="1"/>
    </row>
    <row r="713" spans="1:10" ht="19.5" customHeight="1">
      <c r="A713" s="5"/>
      <c r="B713" s="2"/>
      <c r="C713" s="3"/>
      <c r="D713" s="10"/>
      <c r="E713" s="4"/>
      <c r="F713" s="358"/>
      <c r="G713" s="358"/>
      <c r="H713" s="5"/>
      <c r="I713" s="1"/>
      <c r="J713" s="1"/>
    </row>
    <row r="714" spans="1:10" ht="19.5" customHeight="1">
      <c r="A714" s="5"/>
      <c r="B714" s="2"/>
      <c r="C714" s="3"/>
      <c r="D714" s="10"/>
      <c r="E714" s="4"/>
      <c r="F714" s="358"/>
      <c r="G714" s="358"/>
      <c r="H714" s="5"/>
      <c r="I714" s="1"/>
      <c r="J714" s="1"/>
    </row>
    <row r="715" spans="1:10" ht="19.5" customHeight="1">
      <c r="A715" s="5"/>
      <c r="B715" s="2"/>
      <c r="C715" s="3"/>
      <c r="D715" s="10"/>
      <c r="E715" s="4"/>
      <c r="F715" s="358"/>
      <c r="G715" s="358"/>
      <c r="H715" s="5"/>
      <c r="I715" s="1"/>
      <c r="J715" s="1"/>
    </row>
    <row r="716" spans="1:10" ht="19.5" customHeight="1">
      <c r="A716" s="5"/>
      <c r="B716" s="2"/>
      <c r="C716" s="3"/>
      <c r="D716" s="10"/>
      <c r="E716" s="4"/>
      <c r="F716" s="358"/>
      <c r="G716" s="358"/>
      <c r="H716" s="5"/>
      <c r="I716" s="1"/>
      <c r="J716" s="1"/>
    </row>
    <row r="717" spans="1:10" ht="19.5" customHeight="1">
      <c r="A717" s="5"/>
      <c r="B717" s="2"/>
      <c r="C717" s="3"/>
      <c r="D717" s="10"/>
      <c r="E717" s="4"/>
      <c r="F717" s="358"/>
      <c r="G717" s="358"/>
      <c r="H717" s="5"/>
      <c r="I717" s="1"/>
      <c r="J717" s="1"/>
    </row>
    <row r="718" spans="1:10" ht="19.5" customHeight="1">
      <c r="A718" s="5"/>
      <c r="B718" s="2"/>
      <c r="C718" s="3"/>
      <c r="D718" s="10"/>
      <c r="E718" s="4"/>
      <c r="F718" s="358"/>
      <c r="G718" s="358"/>
      <c r="H718" s="5"/>
      <c r="I718" s="1"/>
      <c r="J718" s="1"/>
    </row>
    <row r="719" spans="1:10" ht="19.5" customHeight="1">
      <c r="A719" s="5"/>
      <c r="B719" s="2"/>
      <c r="C719" s="3"/>
      <c r="D719" s="10"/>
      <c r="E719" s="4"/>
      <c r="F719" s="358"/>
      <c r="G719" s="358"/>
      <c r="H719" s="5"/>
      <c r="I719" s="1"/>
      <c r="J719" s="1"/>
    </row>
    <row r="720" spans="1:10" ht="19.5" customHeight="1">
      <c r="A720" s="5"/>
      <c r="B720" s="2"/>
      <c r="C720" s="3"/>
      <c r="D720" s="10"/>
      <c r="E720" s="4"/>
      <c r="F720" s="358"/>
      <c r="G720" s="358"/>
      <c r="H720" s="5"/>
      <c r="I720" s="1"/>
      <c r="J720" s="1"/>
    </row>
    <row r="721" spans="1:10" ht="19.5" customHeight="1">
      <c r="A721" s="5"/>
      <c r="B721" s="2"/>
      <c r="C721" s="3"/>
      <c r="D721" s="10"/>
      <c r="E721" s="4"/>
      <c r="F721" s="358"/>
      <c r="G721" s="358"/>
      <c r="H721" s="5"/>
      <c r="I721" s="1"/>
      <c r="J721" s="1"/>
    </row>
    <row r="722" spans="1:10" ht="19.5" customHeight="1">
      <c r="A722" s="5"/>
      <c r="B722" s="2"/>
      <c r="C722" s="3"/>
      <c r="D722" s="10"/>
      <c r="E722" s="4"/>
      <c r="F722" s="358"/>
      <c r="G722" s="358"/>
      <c r="H722" s="5"/>
      <c r="I722" s="1"/>
      <c r="J722" s="1"/>
    </row>
    <row r="723" spans="1:10" ht="19.5" customHeight="1">
      <c r="A723" s="5"/>
      <c r="B723" s="2"/>
      <c r="C723" s="3"/>
      <c r="D723" s="10"/>
      <c r="E723" s="4"/>
      <c r="F723" s="358"/>
      <c r="G723" s="358"/>
      <c r="H723" s="5"/>
      <c r="I723" s="1"/>
      <c r="J723" s="1"/>
    </row>
    <row r="724" spans="1:10" ht="19.5" customHeight="1">
      <c r="A724" s="5"/>
      <c r="B724" s="2"/>
      <c r="C724" s="3"/>
      <c r="D724" s="10"/>
      <c r="E724" s="4"/>
      <c r="F724" s="358"/>
      <c r="G724" s="358"/>
      <c r="H724" s="5"/>
      <c r="I724" s="1"/>
      <c r="J724" s="1"/>
    </row>
    <row r="725" spans="1:10" ht="19.5" customHeight="1">
      <c r="A725" s="5"/>
      <c r="B725" s="2"/>
      <c r="C725" s="3"/>
      <c r="D725" s="10"/>
      <c r="E725" s="4"/>
      <c r="F725" s="358"/>
      <c r="G725" s="358"/>
      <c r="H725" s="5"/>
      <c r="I725" s="1"/>
      <c r="J725" s="1"/>
    </row>
    <row r="726" spans="1:10" ht="19.5" customHeight="1">
      <c r="A726" s="5"/>
      <c r="B726" s="2"/>
      <c r="C726" s="3"/>
      <c r="D726" s="10"/>
      <c r="E726" s="4"/>
      <c r="F726" s="358"/>
      <c r="G726" s="358"/>
      <c r="H726" s="5"/>
      <c r="I726" s="1"/>
      <c r="J726" s="1"/>
    </row>
    <row r="727" spans="1:10" ht="19.5" customHeight="1">
      <c r="A727" s="5"/>
      <c r="B727" s="2"/>
      <c r="C727" s="3"/>
      <c r="D727" s="10"/>
      <c r="E727" s="4"/>
      <c r="F727" s="358"/>
      <c r="G727" s="358"/>
      <c r="H727" s="5"/>
      <c r="I727" s="1"/>
      <c r="J727" s="1"/>
    </row>
    <row r="728" spans="1:10" ht="19.5" customHeight="1">
      <c r="A728" s="5"/>
      <c r="B728" s="2"/>
      <c r="C728" s="3"/>
      <c r="D728" s="10"/>
      <c r="E728" s="4"/>
      <c r="F728" s="358"/>
      <c r="G728" s="358"/>
      <c r="H728" s="5"/>
      <c r="I728" s="1"/>
      <c r="J728" s="1"/>
    </row>
    <row r="729" spans="1:10" ht="19.5" customHeight="1">
      <c r="A729" s="5"/>
      <c r="B729" s="2"/>
      <c r="C729" s="3"/>
      <c r="D729" s="10"/>
      <c r="E729" s="4"/>
      <c r="F729" s="358"/>
      <c r="G729" s="358"/>
      <c r="H729" s="5"/>
      <c r="I729" s="1"/>
      <c r="J729" s="1"/>
    </row>
    <row r="730" spans="1:10" ht="19.5" customHeight="1">
      <c r="A730" s="5"/>
      <c r="B730" s="2"/>
      <c r="C730" s="3"/>
      <c r="D730" s="10"/>
      <c r="E730" s="4"/>
      <c r="F730" s="358"/>
      <c r="G730" s="358"/>
      <c r="H730" s="5"/>
      <c r="I730" s="1"/>
      <c r="J730" s="1"/>
    </row>
    <row r="731" spans="1:10" ht="19.5" customHeight="1">
      <c r="A731" s="5"/>
      <c r="B731" s="2"/>
      <c r="C731" s="3"/>
      <c r="D731" s="10"/>
      <c r="E731" s="4"/>
      <c r="F731" s="358"/>
      <c r="G731" s="358"/>
      <c r="H731" s="5"/>
      <c r="I731" s="1"/>
      <c r="J731" s="1"/>
    </row>
    <row r="732" spans="1:10" ht="19.5" customHeight="1">
      <c r="A732" s="5"/>
      <c r="B732" s="2"/>
      <c r="C732" s="3"/>
      <c r="D732" s="10"/>
      <c r="E732" s="4"/>
      <c r="F732" s="358"/>
      <c r="G732" s="358"/>
      <c r="H732" s="5"/>
      <c r="I732" s="1"/>
      <c r="J732" s="1"/>
    </row>
    <row r="733" spans="1:10" ht="19.5" customHeight="1">
      <c r="A733" s="5"/>
      <c r="B733" s="2"/>
      <c r="C733" s="3"/>
      <c r="D733" s="10"/>
      <c r="E733" s="4"/>
      <c r="F733" s="358"/>
      <c r="G733" s="358"/>
      <c r="H733" s="5"/>
      <c r="I733" s="1"/>
      <c r="J733" s="1"/>
    </row>
    <row r="734" spans="1:10" ht="19.5" customHeight="1">
      <c r="A734" s="5"/>
      <c r="B734" s="2"/>
      <c r="C734" s="3"/>
      <c r="D734" s="10"/>
      <c r="E734" s="4"/>
      <c r="F734" s="358"/>
      <c r="G734" s="358"/>
      <c r="H734" s="5"/>
      <c r="I734" s="1"/>
      <c r="J734" s="1"/>
    </row>
    <row r="735" spans="1:10" ht="19.5" customHeight="1">
      <c r="A735" s="5"/>
      <c r="B735" s="2"/>
      <c r="C735" s="3"/>
      <c r="D735" s="10"/>
      <c r="E735" s="4"/>
      <c r="F735" s="358"/>
      <c r="G735" s="358"/>
      <c r="H735" s="5"/>
      <c r="I735" s="1"/>
      <c r="J735" s="1"/>
    </row>
    <row r="736" spans="1:10" ht="19.5" customHeight="1">
      <c r="A736" s="5"/>
      <c r="B736" s="2"/>
      <c r="C736" s="3"/>
      <c r="D736" s="10"/>
      <c r="E736" s="4"/>
      <c r="F736" s="358"/>
      <c r="G736" s="358"/>
      <c r="H736" s="5"/>
      <c r="I736" s="1"/>
      <c r="J736" s="1"/>
    </row>
    <row r="737" spans="1:10" ht="19.5" customHeight="1">
      <c r="A737" s="5"/>
      <c r="B737" s="2"/>
      <c r="C737" s="3"/>
      <c r="D737" s="10"/>
      <c r="E737" s="4"/>
      <c r="F737" s="358"/>
      <c r="G737" s="358"/>
      <c r="H737" s="5"/>
      <c r="I737" s="1"/>
      <c r="J737" s="1"/>
    </row>
    <row r="738" spans="1:10" ht="19.5" customHeight="1">
      <c r="A738" s="5"/>
      <c r="B738" s="2"/>
      <c r="C738" s="3"/>
      <c r="D738" s="10"/>
      <c r="E738" s="4"/>
      <c r="F738" s="358"/>
      <c r="G738" s="358"/>
      <c r="H738" s="5"/>
      <c r="I738" s="1"/>
      <c r="J738" s="1"/>
    </row>
    <row r="739" spans="1:10" ht="19.5" customHeight="1">
      <c r="A739" s="5"/>
      <c r="B739" s="2"/>
      <c r="C739" s="3"/>
      <c r="D739" s="10"/>
      <c r="E739" s="4"/>
      <c r="F739" s="358"/>
      <c r="G739" s="358"/>
      <c r="H739" s="5"/>
      <c r="I739" s="1"/>
      <c r="J739" s="1"/>
    </row>
    <row r="740" spans="1:10" ht="19.5" customHeight="1">
      <c r="A740" s="5"/>
      <c r="B740" s="2"/>
      <c r="C740" s="3"/>
      <c r="D740" s="10"/>
      <c r="E740" s="4"/>
      <c r="F740" s="358"/>
      <c r="G740" s="358"/>
      <c r="H740" s="5"/>
      <c r="I740" s="1"/>
      <c r="J740" s="1"/>
    </row>
    <row r="741" spans="1:10" ht="19.5" customHeight="1">
      <c r="A741" s="5"/>
      <c r="B741" s="2"/>
      <c r="C741" s="3"/>
      <c r="D741" s="10"/>
      <c r="E741" s="4"/>
      <c r="F741" s="358"/>
      <c r="G741" s="358"/>
      <c r="H741" s="5"/>
      <c r="I741" s="1"/>
      <c r="J741" s="1"/>
    </row>
    <row r="742" spans="1:10" ht="19.5" customHeight="1">
      <c r="A742" s="5"/>
      <c r="B742" s="2"/>
      <c r="C742" s="3"/>
      <c r="D742" s="10"/>
      <c r="E742" s="4"/>
      <c r="F742" s="358"/>
      <c r="G742" s="358"/>
      <c r="H742" s="5"/>
      <c r="I742" s="1"/>
      <c r="J742" s="1"/>
    </row>
    <row r="743" spans="1:10" ht="19.5" customHeight="1">
      <c r="A743" s="5"/>
      <c r="B743" s="2"/>
      <c r="C743" s="3"/>
      <c r="D743" s="10"/>
      <c r="E743" s="4"/>
      <c r="F743" s="358"/>
      <c r="G743" s="358"/>
      <c r="H743" s="5"/>
      <c r="I743" s="1"/>
      <c r="J743" s="1"/>
    </row>
    <row r="744" spans="1:10" ht="19.5" customHeight="1">
      <c r="A744" s="5"/>
      <c r="B744" s="2"/>
      <c r="C744" s="3"/>
      <c r="D744" s="10"/>
      <c r="E744" s="4"/>
      <c r="F744" s="358"/>
      <c r="G744" s="358"/>
      <c r="H744" s="5"/>
      <c r="I744" s="1"/>
      <c r="J744" s="1"/>
    </row>
    <row r="745" spans="1:10" ht="19.5" customHeight="1">
      <c r="A745" s="5"/>
      <c r="B745" s="2"/>
      <c r="C745" s="3"/>
      <c r="D745" s="10"/>
      <c r="E745" s="4"/>
      <c r="F745" s="358"/>
      <c r="G745" s="358"/>
      <c r="H745" s="5"/>
      <c r="I745" s="1"/>
      <c r="J745" s="1"/>
    </row>
    <row r="746" spans="1:10" ht="19.5" customHeight="1">
      <c r="A746" s="5"/>
      <c r="B746" s="2"/>
      <c r="C746" s="3"/>
      <c r="D746" s="10"/>
      <c r="E746" s="4"/>
      <c r="F746" s="358"/>
      <c r="G746" s="358"/>
      <c r="H746" s="5"/>
      <c r="I746" s="1"/>
      <c r="J746" s="1"/>
    </row>
    <row r="747" spans="1:10" ht="19.5" customHeight="1">
      <c r="A747" s="5"/>
      <c r="B747" s="2"/>
      <c r="C747" s="3"/>
      <c r="D747" s="10"/>
      <c r="E747" s="4"/>
      <c r="F747" s="358"/>
      <c r="G747" s="358"/>
      <c r="H747" s="5"/>
      <c r="I747" s="1"/>
      <c r="J747" s="1"/>
    </row>
    <row r="748" spans="1:10" ht="19.5" customHeight="1">
      <c r="A748" s="5"/>
      <c r="B748" s="2"/>
      <c r="C748" s="3"/>
      <c r="D748" s="10"/>
      <c r="E748" s="4"/>
      <c r="F748" s="358"/>
      <c r="G748" s="358"/>
      <c r="H748" s="5"/>
      <c r="I748" s="1"/>
      <c r="J748" s="1"/>
    </row>
    <row r="749" spans="1:10" ht="19.5" customHeight="1">
      <c r="A749" s="5"/>
      <c r="B749" s="2"/>
      <c r="C749" s="3"/>
      <c r="D749" s="10"/>
      <c r="E749" s="4"/>
      <c r="F749" s="358"/>
      <c r="G749" s="358"/>
      <c r="H749" s="5"/>
      <c r="I749" s="1"/>
      <c r="J749" s="1"/>
    </row>
    <row r="750" spans="1:10" ht="19.5" customHeight="1">
      <c r="A750" s="5"/>
      <c r="B750" s="2"/>
      <c r="C750" s="3"/>
      <c r="D750" s="10"/>
      <c r="E750" s="4"/>
      <c r="F750" s="358"/>
      <c r="G750" s="358"/>
      <c r="H750" s="5"/>
      <c r="I750" s="1"/>
      <c r="J750" s="1"/>
    </row>
    <row r="751" spans="1:10" ht="19.5" customHeight="1">
      <c r="A751" s="5"/>
      <c r="B751" s="2"/>
      <c r="C751" s="3"/>
      <c r="D751" s="10"/>
      <c r="E751" s="4"/>
      <c r="F751" s="358"/>
      <c r="G751" s="358"/>
      <c r="H751" s="5"/>
      <c r="I751" s="1"/>
      <c r="J751" s="1"/>
    </row>
    <row r="752" spans="1:10" ht="19.5" customHeight="1">
      <c r="A752" s="5"/>
      <c r="B752" s="2"/>
      <c r="C752" s="3"/>
      <c r="D752" s="10"/>
      <c r="E752" s="4"/>
      <c r="F752" s="358"/>
      <c r="G752" s="358"/>
      <c r="H752" s="5"/>
      <c r="I752" s="1"/>
      <c r="J752" s="1"/>
    </row>
    <row r="753" spans="1:10" ht="19.5" customHeight="1">
      <c r="A753" s="5"/>
      <c r="B753" s="2"/>
      <c r="C753" s="3"/>
      <c r="D753" s="10"/>
      <c r="E753" s="4"/>
      <c r="F753" s="358"/>
      <c r="G753" s="358"/>
      <c r="H753" s="5"/>
      <c r="I753" s="1"/>
      <c r="J753" s="1"/>
    </row>
    <row r="754" spans="1:10" ht="19.5" customHeight="1">
      <c r="A754" s="5"/>
      <c r="B754" s="2"/>
      <c r="C754" s="3"/>
      <c r="D754" s="10"/>
      <c r="E754" s="4"/>
      <c r="F754" s="358"/>
      <c r="G754" s="358"/>
      <c r="H754" s="5"/>
      <c r="I754" s="1"/>
      <c r="J754" s="1"/>
    </row>
    <row r="755" spans="1:10" ht="19.5" customHeight="1">
      <c r="A755" s="5"/>
      <c r="B755" s="2"/>
      <c r="C755" s="3"/>
      <c r="D755" s="10"/>
      <c r="E755" s="4"/>
      <c r="F755" s="358"/>
      <c r="G755" s="358"/>
      <c r="H755" s="5"/>
      <c r="I755" s="1"/>
      <c r="J755" s="1"/>
    </row>
    <row r="756" spans="1:10" ht="19.5" customHeight="1">
      <c r="A756" s="5"/>
      <c r="B756" s="2"/>
      <c r="C756" s="3"/>
      <c r="D756" s="10"/>
      <c r="E756" s="4"/>
      <c r="F756" s="358"/>
      <c r="G756" s="358"/>
      <c r="H756" s="5"/>
      <c r="I756" s="1"/>
      <c r="J756" s="1"/>
    </row>
    <row r="757" spans="1:10" ht="19.5" customHeight="1">
      <c r="A757" s="5"/>
      <c r="B757" s="2"/>
      <c r="C757" s="3"/>
      <c r="D757" s="10"/>
      <c r="E757" s="4"/>
      <c r="F757" s="358"/>
      <c r="G757" s="358"/>
      <c r="H757" s="5"/>
      <c r="I757" s="1"/>
      <c r="J757" s="1"/>
    </row>
    <row r="758" spans="1:10" ht="19.5" customHeight="1">
      <c r="A758" s="5"/>
      <c r="B758" s="2"/>
      <c r="C758" s="3"/>
      <c r="D758" s="10"/>
      <c r="E758" s="4"/>
      <c r="F758" s="358"/>
      <c r="G758" s="358"/>
      <c r="H758" s="5"/>
      <c r="I758" s="1"/>
      <c r="J758" s="1"/>
    </row>
    <row r="759" spans="1:10" ht="19.5" customHeight="1">
      <c r="A759" s="5"/>
      <c r="B759" s="2"/>
      <c r="C759" s="3"/>
      <c r="D759" s="10"/>
      <c r="E759" s="4"/>
      <c r="F759" s="358"/>
      <c r="G759" s="358"/>
      <c r="H759" s="5"/>
      <c r="I759" s="1"/>
      <c r="J759" s="1"/>
    </row>
    <row r="760" spans="1:10" ht="19.5" customHeight="1">
      <c r="A760" s="5"/>
      <c r="B760" s="2"/>
      <c r="C760" s="3"/>
      <c r="D760" s="10"/>
      <c r="E760" s="4"/>
      <c r="F760" s="358"/>
      <c r="G760" s="358"/>
      <c r="H760" s="5"/>
      <c r="I760" s="1"/>
      <c r="J760" s="1"/>
    </row>
    <row r="761" spans="1:10" ht="19.5" customHeight="1">
      <c r="A761" s="5"/>
      <c r="B761" s="2"/>
      <c r="C761" s="3"/>
      <c r="D761" s="10"/>
      <c r="E761" s="4"/>
      <c r="F761" s="358"/>
      <c r="G761" s="358"/>
      <c r="H761" s="5"/>
      <c r="I761" s="1"/>
      <c r="J761" s="1"/>
    </row>
    <row r="762" spans="1:10" ht="19.5" customHeight="1">
      <c r="A762" s="5"/>
      <c r="B762" s="2"/>
      <c r="C762" s="3"/>
      <c r="D762" s="10"/>
      <c r="E762" s="4"/>
      <c r="F762" s="358"/>
      <c r="G762" s="358"/>
      <c r="H762" s="5"/>
      <c r="I762" s="1"/>
      <c r="J762" s="1"/>
    </row>
    <row r="763" spans="1:10" ht="19.5" customHeight="1">
      <c r="A763" s="5"/>
      <c r="B763" s="2"/>
      <c r="C763" s="3"/>
      <c r="D763" s="10"/>
      <c r="E763" s="4"/>
      <c r="F763" s="358"/>
      <c r="G763" s="358"/>
      <c r="H763" s="5"/>
      <c r="I763" s="1"/>
      <c r="J763" s="1"/>
    </row>
    <row r="764" spans="1:10" ht="19.5" customHeight="1">
      <c r="A764" s="5"/>
      <c r="B764" s="2"/>
      <c r="C764" s="3"/>
      <c r="D764" s="10"/>
      <c r="E764" s="4"/>
      <c r="F764" s="358"/>
      <c r="G764" s="358"/>
      <c r="H764" s="5"/>
      <c r="I764" s="1"/>
      <c r="J764" s="1"/>
    </row>
    <row r="765" spans="1:10" ht="19.5" customHeight="1">
      <c r="A765" s="5"/>
      <c r="B765" s="2"/>
      <c r="C765" s="3"/>
      <c r="D765" s="10"/>
      <c r="E765" s="4"/>
      <c r="F765" s="358"/>
      <c r="G765" s="358"/>
      <c r="H765" s="5"/>
      <c r="I765" s="1"/>
      <c r="J765" s="1"/>
    </row>
    <row r="766" spans="1:10" ht="19.5" customHeight="1">
      <c r="A766" s="5"/>
      <c r="B766" s="2"/>
      <c r="C766" s="3"/>
      <c r="D766" s="10"/>
      <c r="E766" s="4"/>
      <c r="F766" s="358"/>
      <c r="G766" s="358"/>
      <c r="H766" s="5"/>
      <c r="I766" s="1"/>
      <c r="J766" s="1"/>
    </row>
    <row r="767" spans="1:10" ht="19.5" customHeight="1">
      <c r="A767" s="5"/>
      <c r="B767" s="2"/>
      <c r="C767" s="3"/>
      <c r="D767" s="10"/>
      <c r="E767" s="4"/>
      <c r="F767" s="358"/>
      <c r="G767" s="358"/>
      <c r="H767" s="5"/>
      <c r="I767" s="1"/>
      <c r="J767" s="1"/>
    </row>
    <row r="768" spans="1:10" ht="19.5" customHeight="1">
      <c r="A768" s="5"/>
      <c r="B768" s="2"/>
      <c r="C768" s="3"/>
      <c r="D768" s="10"/>
      <c r="E768" s="4"/>
      <c r="F768" s="358"/>
      <c r="G768" s="358"/>
      <c r="H768" s="5"/>
      <c r="I768" s="1"/>
      <c r="J768" s="1"/>
    </row>
    <row r="769" spans="1:10" ht="19.5" customHeight="1">
      <c r="A769" s="5"/>
      <c r="B769" s="2"/>
      <c r="C769" s="3"/>
      <c r="D769" s="10"/>
      <c r="E769" s="4"/>
      <c r="F769" s="358"/>
      <c r="G769" s="358"/>
      <c r="H769" s="5"/>
      <c r="I769" s="1"/>
      <c r="J769" s="1"/>
    </row>
    <row r="770" spans="1:10" ht="19.5" customHeight="1">
      <c r="A770" s="5"/>
      <c r="B770" s="2"/>
      <c r="C770" s="3"/>
      <c r="D770" s="10"/>
      <c r="E770" s="4"/>
      <c r="F770" s="358"/>
      <c r="G770" s="358"/>
      <c r="H770" s="5"/>
      <c r="I770" s="1"/>
      <c r="J770" s="1"/>
    </row>
    <row r="771" spans="1:10" ht="19.5" customHeight="1">
      <c r="A771" s="5"/>
      <c r="B771" s="2"/>
      <c r="C771" s="3"/>
      <c r="D771" s="10"/>
      <c r="E771" s="4"/>
      <c r="F771" s="358"/>
      <c r="G771" s="358"/>
      <c r="H771" s="5"/>
      <c r="I771" s="1"/>
      <c r="J771" s="1"/>
    </row>
    <row r="772" spans="1:10" ht="19.5" customHeight="1">
      <c r="A772" s="5"/>
      <c r="B772" s="2"/>
      <c r="C772" s="3"/>
      <c r="D772" s="10"/>
      <c r="E772" s="4"/>
      <c r="F772" s="358"/>
      <c r="G772" s="358"/>
      <c r="H772" s="5"/>
      <c r="I772" s="1"/>
      <c r="J772" s="1"/>
    </row>
    <row r="773" spans="1:10" ht="19.5" customHeight="1">
      <c r="A773" s="5"/>
      <c r="B773" s="2"/>
      <c r="C773" s="3"/>
      <c r="D773" s="10"/>
      <c r="E773" s="4"/>
      <c r="F773" s="358"/>
      <c r="G773" s="358"/>
      <c r="H773" s="5"/>
      <c r="I773" s="1"/>
      <c r="J773" s="1"/>
    </row>
    <row r="774" spans="1:10" ht="19.5" customHeight="1">
      <c r="A774" s="5"/>
      <c r="B774" s="2"/>
      <c r="C774" s="3"/>
      <c r="D774" s="10"/>
      <c r="E774" s="4"/>
      <c r="F774" s="358"/>
      <c r="G774" s="358"/>
      <c r="H774" s="5"/>
      <c r="I774" s="1"/>
      <c r="J774" s="1"/>
    </row>
    <row r="775" spans="1:10" ht="19.5" customHeight="1">
      <c r="A775" s="5"/>
      <c r="B775" s="2"/>
      <c r="C775" s="3"/>
      <c r="D775" s="10"/>
      <c r="E775" s="4"/>
      <c r="F775" s="358"/>
      <c r="G775" s="358"/>
      <c r="H775" s="5"/>
      <c r="I775" s="1"/>
      <c r="J775" s="1"/>
    </row>
    <row r="776" spans="1:10" ht="19.5" customHeight="1">
      <c r="A776" s="5"/>
      <c r="B776" s="2"/>
      <c r="C776" s="3"/>
      <c r="D776" s="10"/>
      <c r="E776" s="4"/>
      <c r="F776" s="358"/>
      <c r="G776" s="358"/>
      <c r="H776" s="5"/>
      <c r="I776" s="1"/>
      <c r="J776" s="1"/>
    </row>
    <row r="777" spans="1:10" ht="19.5" customHeight="1">
      <c r="A777" s="5"/>
      <c r="B777" s="2"/>
      <c r="C777" s="3"/>
      <c r="D777" s="10"/>
      <c r="E777" s="4"/>
      <c r="F777" s="358"/>
      <c r="G777" s="358"/>
      <c r="H777" s="5"/>
      <c r="I777" s="1"/>
      <c r="J777" s="1"/>
    </row>
    <row r="778" spans="1:10" ht="19.5" customHeight="1">
      <c r="A778" s="5"/>
      <c r="B778" s="2"/>
      <c r="C778" s="3"/>
      <c r="D778" s="10"/>
      <c r="E778" s="4"/>
      <c r="F778" s="358"/>
      <c r="G778" s="358"/>
      <c r="H778" s="5"/>
      <c r="I778" s="1"/>
      <c r="J778" s="1"/>
    </row>
    <row r="779" spans="1:10" ht="19.5" customHeight="1">
      <c r="A779" s="5"/>
      <c r="B779" s="2"/>
      <c r="C779" s="3"/>
      <c r="D779" s="10"/>
      <c r="E779" s="4"/>
      <c r="F779" s="358"/>
      <c r="G779" s="358"/>
      <c r="H779" s="5"/>
      <c r="I779" s="1"/>
      <c r="J779" s="1"/>
    </row>
    <row r="780" spans="1:10" ht="19.5" customHeight="1">
      <c r="A780" s="5"/>
      <c r="B780" s="2"/>
      <c r="C780" s="3"/>
      <c r="D780" s="10"/>
      <c r="E780" s="4"/>
      <c r="F780" s="358"/>
      <c r="G780" s="358"/>
      <c r="H780" s="5"/>
      <c r="I780" s="1"/>
      <c r="J780" s="1"/>
    </row>
    <row r="781" spans="1:10" ht="19.5" customHeight="1">
      <c r="A781" s="5"/>
      <c r="B781" s="2"/>
      <c r="C781" s="3"/>
      <c r="D781" s="10"/>
      <c r="E781" s="4"/>
      <c r="F781" s="358"/>
      <c r="G781" s="358"/>
      <c r="H781" s="5"/>
      <c r="I781" s="1"/>
      <c r="J781" s="1"/>
    </row>
    <row r="782" spans="1:10" ht="19.5" customHeight="1">
      <c r="A782" s="5"/>
      <c r="B782" s="2"/>
      <c r="C782" s="3"/>
      <c r="D782" s="10"/>
      <c r="E782" s="4"/>
      <c r="F782" s="358"/>
      <c r="G782" s="358"/>
      <c r="H782" s="5"/>
      <c r="I782" s="1"/>
      <c r="J782" s="1"/>
    </row>
    <row r="783" spans="1:10" ht="19.5" customHeight="1">
      <c r="A783" s="5"/>
      <c r="B783" s="2"/>
      <c r="C783" s="3"/>
      <c r="D783" s="10"/>
      <c r="E783" s="4"/>
      <c r="F783" s="358"/>
      <c r="G783" s="358"/>
      <c r="H783" s="5"/>
      <c r="I783" s="1"/>
      <c r="J783" s="1"/>
    </row>
    <row r="784" spans="1:10" ht="19.5" customHeight="1">
      <c r="A784" s="5"/>
      <c r="B784" s="2"/>
      <c r="C784" s="3"/>
      <c r="D784" s="10"/>
      <c r="E784" s="4"/>
      <c r="F784" s="358"/>
      <c r="G784" s="358"/>
      <c r="H784" s="5"/>
      <c r="I784" s="1"/>
      <c r="J784" s="1"/>
    </row>
    <row r="785" spans="1:10" ht="19.5" customHeight="1">
      <c r="A785" s="5"/>
      <c r="B785" s="2"/>
      <c r="C785" s="3"/>
      <c r="D785" s="10"/>
      <c r="E785" s="4"/>
      <c r="F785" s="358"/>
      <c r="G785" s="358"/>
      <c r="H785" s="5"/>
      <c r="I785" s="1"/>
      <c r="J785" s="1"/>
    </row>
    <row r="786" spans="1:10" ht="19.5" customHeight="1">
      <c r="A786" s="5"/>
      <c r="B786" s="2"/>
      <c r="C786" s="3"/>
      <c r="D786" s="10"/>
      <c r="E786" s="4"/>
      <c r="F786" s="358"/>
      <c r="G786" s="358"/>
      <c r="H786" s="5"/>
      <c r="I786" s="1"/>
      <c r="J786" s="1"/>
    </row>
    <row r="787" spans="1:10" ht="19.5" customHeight="1">
      <c r="A787" s="5"/>
      <c r="B787" s="2"/>
      <c r="C787" s="3"/>
      <c r="D787" s="10"/>
      <c r="E787" s="4"/>
      <c r="F787" s="358"/>
      <c r="G787" s="358"/>
      <c r="H787" s="5"/>
      <c r="I787" s="1"/>
      <c r="J787" s="1"/>
    </row>
    <row r="788" spans="1:10" ht="19.5" customHeight="1">
      <c r="A788" s="5"/>
      <c r="B788" s="2"/>
      <c r="C788" s="3"/>
      <c r="D788" s="10"/>
      <c r="E788" s="4"/>
      <c r="F788" s="358"/>
      <c r="G788" s="358"/>
      <c r="H788" s="5"/>
      <c r="I788" s="1"/>
      <c r="J788" s="1"/>
    </row>
    <row r="789" spans="1:10" ht="19.5" customHeight="1">
      <c r="A789" s="5"/>
      <c r="B789" s="2"/>
      <c r="C789" s="3"/>
      <c r="D789" s="10"/>
      <c r="E789" s="4"/>
      <c r="F789" s="358"/>
      <c r="G789" s="358"/>
      <c r="H789" s="5"/>
      <c r="I789" s="1"/>
      <c r="J789" s="1"/>
    </row>
    <row r="790" spans="1:10" ht="19.5" customHeight="1">
      <c r="A790" s="5"/>
      <c r="B790" s="2"/>
      <c r="C790" s="3"/>
      <c r="D790" s="10"/>
      <c r="E790" s="4"/>
      <c r="F790" s="358"/>
      <c r="G790" s="358"/>
      <c r="H790" s="5"/>
      <c r="I790" s="1"/>
      <c r="J790" s="1"/>
    </row>
    <row r="791" spans="1:10" ht="19.5" customHeight="1">
      <c r="A791" s="5"/>
      <c r="B791" s="2"/>
      <c r="C791" s="3"/>
      <c r="D791" s="10"/>
      <c r="E791" s="4"/>
      <c r="F791" s="358"/>
      <c r="G791" s="358"/>
      <c r="H791" s="5"/>
      <c r="I791" s="1"/>
      <c r="J791" s="1"/>
    </row>
    <row r="792" spans="1:10" ht="19.5" customHeight="1">
      <c r="A792" s="5"/>
      <c r="B792" s="2"/>
      <c r="C792" s="3"/>
      <c r="D792" s="10"/>
      <c r="E792" s="4"/>
      <c r="F792" s="358"/>
      <c r="G792" s="358"/>
      <c r="H792" s="5"/>
      <c r="I792" s="1"/>
      <c r="J792" s="1"/>
    </row>
    <row r="793" spans="1:10" ht="19.5" customHeight="1">
      <c r="A793" s="5"/>
      <c r="B793" s="2"/>
      <c r="C793" s="3"/>
      <c r="D793" s="10"/>
      <c r="E793" s="4"/>
      <c r="F793" s="358"/>
      <c r="G793" s="358"/>
      <c r="H793" s="5"/>
      <c r="I793" s="1"/>
      <c r="J793" s="1"/>
    </row>
    <row r="794" spans="1:10" ht="19.5" customHeight="1">
      <c r="A794" s="5"/>
      <c r="B794" s="2"/>
      <c r="C794" s="3"/>
      <c r="D794" s="10"/>
      <c r="E794" s="4"/>
      <c r="F794" s="358"/>
      <c r="G794" s="358"/>
      <c r="H794" s="5"/>
      <c r="I794" s="1"/>
      <c r="J794" s="1"/>
    </row>
    <row r="795" spans="1:10" ht="19.5" customHeight="1">
      <c r="A795" s="5"/>
      <c r="B795" s="2"/>
      <c r="C795" s="3"/>
      <c r="D795" s="10"/>
      <c r="E795" s="4"/>
      <c r="F795" s="358"/>
      <c r="G795" s="358"/>
      <c r="H795" s="5"/>
      <c r="I795" s="1"/>
      <c r="J795" s="1"/>
    </row>
    <row r="796" spans="1:10" ht="19.5" customHeight="1">
      <c r="A796" s="5"/>
      <c r="B796" s="2"/>
      <c r="C796" s="3"/>
      <c r="D796" s="10"/>
      <c r="E796" s="4"/>
      <c r="F796" s="358"/>
      <c r="G796" s="358"/>
      <c r="H796" s="5"/>
      <c r="I796" s="1"/>
      <c r="J796" s="1"/>
    </row>
    <row r="797" spans="1:10" ht="19.5" customHeight="1">
      <c r="A797" s="5"/>
      <c r="B797" s="2"/>
      <c r="C797" s="3"/>
      <c r="D797" s="10"/>
      <c r="E797" s="4"/>
      <c r="F797" s="358"/>
      <c r="G797" s="358"/>
      <c r="H797" s="5"/>
      <c r="I797" s="1"/>
      <c r="J797" s="1"/>
    </row>
    <row r="798" spans="1:10" ht="19.5" customHeight="1">
      <c r="A798" s="5"/>
      <c r="B798" s="2"/>
      <c r="C798" s="3"/>
      <c r="D798" s="10"/>
      <c r="E798" s="4"/>
      <c r="F798" s="358"/>
      <c r="G798" s="358"/>
      <c r="H798" s="5"/>
      <c r="I798" s="1"/>
      <c r="J798" s="1"/>
    </row>
    <row r="799" spans="1:10" ht="19.5" customHeight="1">
      <c r="A799" s="5"/>
      <c r="B799" s="2"/>
      <c r="C799" s="3"/>
      <c r="D799" s="10"/>
      <c r="E799" s="4"/>
      <c r="F799" s="358"/>
      <c r="G799" s="358"/>
      <c r="H799" s="5"/>
      <c r="I799" s="1"/>
      <c r="J799" s="1"/>
    </row>
    <row r="800" spans="1:10" ht="19.5" customHeight="1">
      <c r="A800" s="5"/>
      <c r="B800" s="2"/>
      <c r="C800" s="3"/>
      <c r="D800" s="10"/>
      <c r="E800" s="4"/>
      <c r="F800" s="358"/>
      <c r="G800" s="358"/>
      <c r="H800" s="5"/>
      <c r="I800" s="1"/>
      <c r="J800" s="1"/>
    </row>
    <row r="801" spans="1:10" ht="19.5" customHeight="1">
      <c r="A801" s="5"/>
      <c r="B801" s="2"/>
      <c r="C801" s="3"/>
      <c r="D801" s="10"/>
      <c r="E801" s="4"/>
      <c r="F801" s="358"/>
      <c r="G801" s="358"/>
      <c r="H801" s="5"/>
      <c r="I801" s="1"/>
      <c r="J801" s="1"/>
    </row>
    <row r="802" spans="1:10" ht="19.5" customHeight="1">
      <c r="A802" s="5"/>
      <c r="B802" s="2"/>
      <c r="C802" s="3"/>
      <c r="D802" s="10"/>
      <c r="E802" s="4"/>
      <c r="F802" s="358"/>
      <c r="G802" s="358"/>
      <c r="H802" s="5"/>
      <c r="I802" s="1"/>
      <c r="J802" s="1"/>
    </row>
    <row r="803" spans="1:10" ht="19.5" customHeight="1">
      <c r="A803" s="5"/>
      <c r="B803" s="2"/>
      <c r="C803" s="3"/>
      <c r="D803" s="10"/>
      <c r="E803" s="4"/>
      <c r="F803" s="358"/>
      <c r="G803" s="358"/>
      <c r="H803" s="5"/>
      <c r="I803" s="1"/>
      <c r="J803" s="1"/>
    </row>
    <row r="804" spans="1:10" ht="19.5" customHeight="1">
      <c r="A804" s="5"/>
      <c r="B804" s="2"/>
      <c r="C804" s="3"/>
      <c r="D804" s="10"/>
      <c r="E804" s="4"/>
      <c r="F804" s="358"/>
      <c r="G804" s="358"/>
      <c r="H804" s="5"/>
      <c r="I804" s="1"/>
      <c r="J804" s="1"/>
    </row>
    <row r="805" spans="1:10" ht="19.5" customHeight="1">
      <c r="A805" s="5"/>
      <c r="B805" s="2"/>
      <c r="C805" s="3"/>
      <c r="D805" s="10"/>
      <c r="E805" s="4"/>
      <c r="F805" s="358"/>
      <c r="G805" s="358"/>
      <c r="H805" s="5"/>
      <c r="I805" s="1"/>
      <c r="J805" s="1"/>
    </row>
    <row r="806" spans="1:10" ht="19.5" customHeight="1">
      <c r="A806" s="5"/>
      <c r="B806" s="2"/>
      <c r="C806" s="3"/>
      <c r="D806" s="10"/>
      <c r="E806" s="4"/>
      <c r="F806" s="358"/>
      <c r="G806" s="358"/>
      <c r="H806" s="5"/>
      <c r="I806" s="1"/>
      <c r="J806" s="1"/>
    </row>
    <row r="807" spans="1:10" ht="19.5" customHeight="1">
      <c r="A807" s="5"/>
      <c r="B807" s="2"/>
      <c r="C807" s="3"/>
      <c r="D807" s="10"/>
      <c r="E807" s="4"/>
      <c r="F807" s="358"/>
      <c r="G807" s="358"/>
      <c r="H807" s="5"/>
      <c r="I807" s="1"/>
      <c r="J807" s="1"/>
    </row>
    <row r="808" spans="1:10" ht="19.5" customHeight="1">
      <c r="A808" s="5"/>
      <c r="B808" s="2"/>
      <c r="C808" s="3"/>
      <c r="D808" s="10"/>
      <c r="E808" s="4"/>
      <c r="F808" s="358"/>
      <c r="G808" s="358"/>
      <c r="H808" s="5"/>
      <c r="I808" s="1"/>
      <c r="J808" s="1"/>
    </row>
    <row r="809" spans="1:10" ht="19.5" customHeight="1">
      <c r="A809" s="5"/>
      <c r="B809" s="2"/>
      <c r="C809" s="3"/>
      <c r="D809" s="10"/>
      <c r="E809" s="4"/>
      <c r="F809" s="358"/>
      <c r="G809" s="358"/>
      <c r="H809" s="5"/>
      <c r="I809" s="1"/>
      <c r="J809" s="1"/>
    </row>
    <row r="810" spans="1:10" ht="19.5" customHeight="1">
      <c r="A810" s="5"/>
      <c r="B810" s="2"/>
      <c r="C810" s="3"/>
      <c r="D810" s="10"/>
      <c r="E810" s="4"/>
      <c r="F810" s="358"/>
      <c r="G810" s="358"/>
      <c r="H810" s="5"/>
      <c r="I810" s="1"/>
      <c r="J810" s="1"/>
    </row>
    <row r="811" spans="1:10" ht="19.5" customHeight="1">
      <c r="A811" s="5"/>
      <c r="B811" s="2"/>
      <c r="C811" s="3"/>
      <c r="D811" s="10"/>
      <c r="E811" s="4"/>
      <c r="F811" s="358"/>
      <c r="G811" s="358"/>
      <c r="H811" s="5"/>
      <c r="I811" s="1"/>
      <c r="J811" s="1"/>
    </row>
    <row r="812" spans="1:10" ht="19.5" customHeight="1">
      <c r="A812" s="5"/>
      <c r="B812" s="2"/>
      <c r="C812" s="3"/>
      <c r="D812" s="10"/>
      <c r="E812" s="4"/>
      <c r="F812" s="358"/>
      <c r="G812" s="358"/>
      <c r="H812" s="5"/>
      <c r="I812" s="1"/>
      <c r="J812" s="1"/>
    </row>
    <row r="813" spans="1:10" ht="19.5" customHeight="1">
      <c r="A813" s="5"/>
      <c r="B813" s="2"/>
      <c r="C813" s="3"/>
      <c r="D813" s="10"/>
      <c r="E813" s="4"/>
      <c r="F813" s="358"/>
      <c r="G813" s="358"/>
      <c r="H813" s="5"/>
      <c r="I813" s="1"/>
      <c r="J813" s="1"/>
    </row>
    <row r="814" spans="1:10" ht="19.5" customHeight="1">
      <c r="A814" s="5"/>
      <c r="B814" s="2"/>
      <c r="C814" s="3"/>
      <c r="D814" s="10"/>
      <c r="E814" s="4"/>
      <c r="F814" s="358"/>
      <c r="G814" s="358"/>
      <c r="H814" s="5"/>
      <c r="I814" s="1"/>
      <c r="J814" s="1"/>
    </row>
    <row r="815" spans="1:10" ht="19.5" customHeight="1">
      <c r="A815" s="5"/>
      <c r="B815" s="2"/>
      <c r="C815" s="3"/>
      <c r="D815" s="10"/>
      <c r="E815" s="4"/>
      <c r="F815" s="358"/>
      <c r="G815" s="358"/>
      <c r="H815" s="5"/>
      <c r="I815" s="1"/>
      <c r="J815" s="1"/>
    </row>
    <row r="816" spans="1:10" ht="19.5" customHeight="1">
      <c r="A816" s="5"/>
      <c r="B816" s="2"/>
      <c r="C816" s="3"/>
      <c r="D816" s="10"/>
      <c r="E816" s="4"/>
      <c r="F816" s="358"/>
      <c r="G816" s="358"/>
      <c r="H816" s="5"/>
      <c r="I816" s="1"/>
      <c r="J816" s="1"/>
    </row>
    <row r="817" spans="1:10" ht="19.5" customHeight="1">
      <c r="A817" s="5"/>
      <c r="B817" s="2"/>
      <c r="C817" s="3"/>
      <c r="D817" s="10"/>
      <c r="E817" s="4"/>
      <c r="F817" s="358"/>
      <c r="G817" s="358"/>
      <c r="H817" s="5"/>
      <c r="I817" s="1"/>
      <c r="J817" s="1"/>
    </row>
    <row r="818" spans="1:10" ht="19.5" customHeight="1">
      <c r="A818" s="5"/>
      <c r="B818" s="2"/>
      <c r="C818" s="3"/>
      <c r="D818" s="10"/>
      <c r="E818" s="4"/>
      <c r="F818" s="358"/>
      <c r="G818" s="358"/>
      <c r="H818" s="5"/>
      <c r="I818" s="1"/>
      <c r="J818" s="1"/>
    </row>
    <row r="819" spans="1:10" ht="19.5" customHeight="1">
      <c r="A819" s="5"/>
      <c r="B819" s="2"/>
      <c r="C819" s="3"/>
      <c r="D819" s="10"/>
      <c r="E819" s="4"/>
      <c r="F819" s="358"/>
      <c r="G819" s="358"/>
      <c r="H819" s="5"/>
      <c r="I819" s="1"/>
      <c r="J819" s="1"/>
    </row>
    <row r="820" spans="1:10" ht="19.5" customHeight="1">
      <c r="A820" s="5"/>
      <c r="B820" s="2"/>
      <c r="C820" s="3"/>
      <c r="D820" s="10"/>
      <c r="E820" s="4"/>
      <c r="F820" s="358"/>
      <c r="G820" s="358"/>
      <c r="H820" s="5"/>
      <c r="I820" s="1"/>
      <c r="J820" s="1"/>
    </row>
    <row r="821" spans="1:10" ht="19.5" customHeight="1">
      <c r="A821" s="5"/>
      <c r="B821" s="2"/>
      <c r="C821" s="3"/>
      <c r="D821" s="10"/>
      <c r="E821" s="4"/>
      <c r="F821" s="358"/>
      <c r="G821" s="358"/>
      <c r="H821" s="5"/>
      <c r="I821" s="1"/>
      <c r="J821" s="1"/>
    </row>
    <row r="822" spans="1:10" ht="19.5" customHeight="1">
      <c r="A822" s="5"/>
      <c r="B822" s="2"/>
      <c r="C822" s="3"/>
      <c r="D822" s="10"/>
      <c r="E822" s="4"/>
      <c r="F822" s="358"/>
      <c r="G822" s="358"/>
      <c r="H822" s="5"/>
      <c r="I822" s="1"/>
      <c r="J822" s="1"/>
    </row>
    <row r="823" spans="1:10" ht="19.5" customHeight="1">
      <c r="A823" s="5"/>
      <c r="B823" s="2"/>
      <c r="C823" s="3"/>
      <c r="D823" s="10"/>
      <c r="E823" s="4"/>
      <c r="F823" s="358"/>
      <c r="G823" s="358"/>
      <c r="H823" s="5"/>
      <c r="I823" s="1"/>
      <c r="J823" s="1"/>
    </row>
    <row r="824" spans="1:10" ht="19.5" customHeight="1">
      <c r="A824" s="5"/>
      <c r="B824" s="2"/>
      <c r="C824" s="3"/>
      <c r="D824" s="10"/>
      <c r="E824" s="4"/>
      <c r="F824" s="358"/>
      <c r="G824" s="358"/>
      <c r="H824" s="5"/>
      <c r="I824" s="1"/>
      <c r="J824" s="1"/>
    </row>
    <row r="825" spans="1:10" ht="19.5" customHeight="1">
      <c r="A825" s="5"/>
      <c r="B825" s="2"/>
      <c r="C825" s="3"/>
      <c r="D825" s="10"/>
      <c r="E825" s="4"/>
      <c r="F825" s="358"/>
      <c r="G825" s="358"/>
      <c r="H825" s="5"/>
      <c r="I825" s="1"/>
      <c r="J825" s="1"/>
    </row>
    <row r="826" spans="1:10" ht="19.5" customHeight="1">
      <c r="A826" s="5"/>
      <c r="B826" s="2"/>
      <c r="C826" s="3"/>
      <c r="D826" s="10"/>
      <c r="E826" s="4"/>
      <c r="F826" s="358"/>
      <c r="G826" s="358"/>
      <c r="H826" s="5"/>
      <c r="I826" s="1"/>
      <c r="J826" s="1"/>
    </row>
    <row r="827" spans="1:10" ht="19.5" customHeight="1">
      <c r="A827" s="5"/>
      <c r="B827" s="2"/>
      <c r="C827" s="3"/>
      <c r="D827" s="10"/>
      <c r="E827" s="4"/>
      <c r="F827" s="358"/>
      <c r="G827" s="358"/>
      <c r="H827" s="5"/>
      <c r="I827" s="1"/>
      <c r="J827" s="1"/>
    </row>
    <row r="828" spans="1:10" ht="19.5" customHeight="1">
      <c r="A828" s="5"/>
      <c r="B828" s="2"/>
      <c r="C828" s="3"/>
      <c r="D828" s="10"/>
      <c r="E828" s="4"/>
      <c r="F828" s="358"/>
      <c r="G828" s="358"/>
      <c r="H828" s="5"/>
      <c r="I828" s="1"/>
      <c r="J828" s="1"/>
    </row>
    <row r="829" spans="1:10" ht="19.5" customHeight="1">
      <c r="A829" s="5"/>
      <c r="B829" s="2"/>
      <c r="C829" s="3"/>
      <c r="D829" s="10"/>
      <c r="E829" s="4"/>
      <c r="F829" s="358"/>
      <c r="G829" s="358"/>
      <c r="H829" s="5"/>
      <c r="I829" s="1"/>
      <c r="J829" s="1"/>
    </row>
    <row r="830" spans="1:10" ht="19.5" customHeight="1">
      <c r="A830" s="5"/>
      <c r="B830" s="2"/>
      <c r="C830" s="3"/>
      <c r="D830" s="10"/>
      <c r="E830" s="4"/>
      <c r="F830" s="358"/>
      <c r="G830" s="358"/>
      <c r="H830" s="5"/>
      <c r="I830" s="1"/>
      <c r="J830" s="1"/>
    </row>
    <row r="831" spans="1:10" ht="19.5" customHeight="1">
      <c r="A831" s="5"/>
      <c r="B831" s="2"/>
      <c r="C831" s="3"/>
      <c r="D831" s="10"/>
      <c r="E831" s="4"/>
      <c r="F831" s="358"/>
      <c r="G831" s="358"/>
      <c r="H831" s="5"/>
      <c r="I831" s="1"/>
      <c r="J831" s="1"/>
    </row>
    <row r="832" spans="1:10" ht="19.5" customHeight="1">
      <c r="A832" s="5"/>
      <c r="B832" s="2"/>
      <c r="C832" s="3"/>
      <c r="D832" s="10"/>
      <c r="E832" s="4"/>
      <c r="F832" s="358"/>
      <c r="G832" s="358"/>
      <c r="H832" s="5"/>
      <c r="I832" s="1"/>
      <c r="J832" s="1"/>
    </row>
    <row r="833" spans="1:10" ht="19.5" customHeight="1">
      <c r="A833" s="5"/>
      <c r="B833" s="2"/>
      <c r="C833" s="3"/>
      <c r="D833" s="10"/>
      <c r="E833" s="4"/>
      <c r="F833" s="358"/>
      <c r="G833" s="358"/>
      <c r="H833" s="5"/>
      <c r="I833" s="1"/>
      <c r="J833" s="1"/>
    </row>
    <row r="834" spans="1:10" ht="19.5" customHeight="1">
      <c r="A834" s="5"/>
      <c r="B834" s="2"/>
      <c r="C834" s="3"/>
      <c r="D834" s="10"/>
      <c r="E834" s="4"/>
      <c r="F834" s="358"/>
      <c r="G834" s="358"/>
      <c r="H834" s="5"/>
      <c r="I834" s="1"/>
      <c r="J834" s="1"/>
    </row>
    <row r="835" spans="1:10" ht="19.5" customHeight="1">
      <c r="A835" s="5"/>
      <c r="B835" s="2"/>
      <c r="C835" s="3"/>
      <c r="D835" s="10"/>
      <c r="E835" s="4"/>
      <c r="F835" s="358"/>
      <c r="G835" s="358"/>
      <c r="H835" s="5"/>
      <c r="I835" s="1"/>
      <c r="J835" s="1"/>
    </row>
    <row r="836" spans="1:10" ht="19.5" customHeight="1">
      <c r="A836" s="5"/>
      <c r="B836" s="2"/>
      <c r="C836" s="3"/>
      <c r="D836" s="10"/>
      <c r="E836" s="4"/>
      <c r="F836" s="358"/>
      <c r="G836" s="358"/>
      <c r="H836" s="5"/>
      <c r="I836" s="1"/>
      <c r="J836" s="1"/>
    </row>
    <row r="837" spans="1:10" ht="19.5" customHeight="1">
      <c r="A837" s="5"/>
      <c r="B837" s="2"/>
      <c r="C837" s="3"/>
      <c r="D837" s="10"/>
      <c r="E837" s="4"/>
      <c r="F837" s="358"/>
      <c r="G837" s="358"/>
      <c r="H837" s="5"/>
      <c r="I837" s="1"/>
      <c r="J837" s="1"/>
    </row>
    <row r="838" spans="1:10" ht="19.5" customHeight="1">
      <c r="A838" s="5"/>
      <c r="B838" s="2"/>
      <c r="C838" s="3"/>
      <c r="D838" s="10"/>
      <c r="E838" s="4"/>
      <c r="F838" s="358"/>
      <c r="G838" s="358"/>
      <c r="H838" s="5"/>
      <c r="I838" s="1"/>
      <c r="J838" s="1"/>
    </row>
    <row r="839" spans="1:10" ht="19.5" customHeight="1">
      <c r="A839" s="5"/>
      <c r="B839" s="2"/>
      <c r="C839" s="3"/>
      <c r="D839" s="10"/>
      <c r="E839" s="4"/>
      <c r="F839" s="358"/>
      <c r="G839" s="358"/>
      <c r="H839" s="5"/>
      <c r="I839" s="1"/>
      <c r="J839" s="1"/>
    </row>
    <row r="840" spans="1:10" ht="19.5" customHeight="1">
      <c r="A840" s="5"/>
      <c r="B840" s="2"/>
      <c r="C840" s="3"/>
      <c r="D840" s="10"/>
      <c r="E840" s="4"/>
      <c r="F840" s="358"/>
      <c r="G840" s="358"/>
      <c r="H840" s="5"/>
      <c r="I840" s="1"/>
      <c r="J840" s="1"/>
    </row>
    <row r="841" spans="1:10" ht="19.5" customHeight="1">
      <c r="A841" s="5"/>
      <c r="B841" s="2"/>
      <c r="C841" s="3"/>
      <c r="D841" s="10"/>
      <c r="E841" s="4"/>
      <c r="F841" s="358"/>
      <c r="G841" s="358"/>
      <c r="H841" s="5"/>
      <c r="I841" s="1"/>
      <c r="J841" s="1"/>
    </row>
    <row r="842" spans="1:10" ht="19.5" customHeight="1">
      <c r="A842" s="5"/>
      <c r="B842" s="2"/>
      <c r="C842" s="3"/>
      <c r="D842" s="10"/>
      <c r="E842" s="4"/>
      <c r="F842" s="358"/>
      <c r="G842" s="358"/>
      <c r="H842" s="5"/>
      <c r="I842" s="1"/>
      <c r="J842" s="1"/>
    </row>
    <row r="843" spans="1:10" ht="19.5" customHeight="1">
      <c r="A843" s="5"/>
      <c r="B843" s="2"/>
      <c r="C843" s="3"/>
      <c r="D843" s="10"/>
      <c r="E843" s="4"/>
      <c r="F843" s="358"/>
      <c r="G843" s="358"/>
      <c r="H843" s="5"/>
      <c r="I843" s="1"/>
      <c r="J843" s="1"/>
    </row>
    <row r="844" spans="1:10" ht="19.5" customHeight="1">
      <c r="A844" s="5"/>
      <c r="B844" s="2"/>
      <c r="C844" s="3"/>
      <c r="D844" s="10"/>
      <c r="E844" s="4"/>
      <c r="F844" s="358"/>
      <c r="G844" s="358"/>
      <c r="H844" s="5"/>
      <c r="I844" s="1"/>
      <c r="J844" s="1"/>
    </row>
    <row r="845" spans="1:10" ht="19.5" customHeight="1">
      <c r="A845" s="5"/>
      <c r="B845" s="2"/>
      <c r="C845" s="3"/>
      <c r="D845" s="10"/>
      <c r="E845" s="4"/>
      <c r="F845" s="358"/>
      <c r="G845" s="358"/>
      <c r="H845" s="5"/>
      <c r="I845" s="1"/>
      <c r="J845" s="1"/>
    </row>
    <row r="846" spans="1:10" ht="19.5" customHeight="1">
      <c r="A846" s="5"/>
      <c r="B846" s="2"/>
      <c r="C846" s="3"/>
      <c r="D846" s="10"/>
      <c r="E846" s="4"/>
      <c r="F846" s="358"/>
      <c r="G846" s="358"/>
      <c r="H846" s="5"/>
      <c r="I846" s="1"/>
      <c r="J846" s="1"/>
    </row>
    <row r="847" spans="1:10" ht="19.5" customHeight="1">
      <c r="A847" s="5"/>
      <c r="B847" s="2"/>
      <c r="C847" s="3"/>
      <c r="D847" s="10"/>
      <c r="E847" s="4"/>
      <c r="F847" s="358"/>
      <c r="G847" s="358"/>
      <c r="H847" s="5"/>
      <c r="I847" s="1"/>
      <c r="J847" s="1"/>
    </row>
    <row r="848" spans="1:10" ht="19.5" customHeight="1">
      <c r="A848" s="5"/>
      <c r="B848" s="2"/>
      <c r="C848" s="3"/>
      <c r="D848" s="10"/>
      <c r="E848" s="4"/>
      <c r="F848" s="358"/>
      <c r="G848" s="358"/>
      <c r="H848" s="5"/>
      <c r="I848" s="1"/>
      <c r="J848" s="1"/>
    </row>
    <row r="849" spans="1:10" ht="19.5" customHeight="1">
      <c r="A849" s="5"/>
      <c r="B849" s="2"/>
      <c r="C849" s="3"/>
      <c r="D849" s="10"/>
      <c r="E849" s="4"/>
      <c r="F849" s="358"/>
      <c r="G849" s="358"/>
      <c r="H849" s="5"/>
      <c r="I849" s="1"/>
      <c r="J849" s="1"/>
    </row>
    <row r="850" spans="1:10" ht="19.5" customHeight="1">
      <c r="A850" s="5"/>
      <c r="B850" s="2"/>
      <c r="C850" s="3"/>
      <c r="D850" s="10"/>
      <c r="E850" s="4"/>
      <c r="F850" s="358"/>
      <c r="G850" s="358"/>
      <c r="H850" s="5"/>
      <c r="I850" s="1"/>
      <c r="J850" s="1"/>
    </row>
    <row r="851" spans="1:10" ht="19.5" customHeight="1">
      <c r="A851" s="5"/>
      <c r="B851" s="2"/>
      <c r="C851" s="3"/>
      <c r="D851" s="10"/>
      <c r="E851" s="4"/>
      <c r="F851" s="358"/>
      <c r="G851" s="358"/>
      <c r="H851" s="5"/>
      <c r="I851" s="1"/>
      <c r="J851" s="1"/>
    </row>
    <row r="852" spans="1:10" ht="19.5" customHeight="1">
      <c r="A852" s="5"/>
      <c r="B852" s="2"/>
      <c r="C852" s="3"/>
      <c r="D852" s="10"/>
      <c r="E852" s="4"/>
      <c r="F852" s="358"/>
      <c r="G852" s="358"/>
      <c r="H852" s="5"/>
      <c r="I852" s="1"/>
      <c r="J852" s="1"/>
    </row>
    <row r="853" spans="1:10" ht="19.5" customHeight="1">
      <c r="A853" s="5"/>
      <c r="B853" s="2"/>
      <c r="C853" s="3"/>
      <c r="D853" s="10"/>
      <c r="E853" s="4"/>
      <c r="F853" s="358"/>
      <c r="G853" s="358"/>
      <c r="H853" s="5"/>
      <c r="I853" s="1"/>
      <c r="J853" s="1"/>
    </row>
    <row r="854" spans="1:10" ht="19.5" customHeight="1">
      <c r="A854" s="5"/>
      <c r="B854" s="2"/>
      <c r="C854" s="3"/>
      <c r="D854" s="10"/>
      <c r="E854" s="4"/>
      <c r="F854" s="358"/>
      <c r="G854" s="358"/>
      <c r="H854" s="5"/>
      <c r="I854" s="1"/>
      <c r="J854" s="1"/>
    </row>
    <row r="855" spans="1:10" ht="19.5" customHeight="1">
      <c r="A855" s="5"/>
      <c r="B855" s="2"/>
      <c r="C855" s="3"/>
      <c r="D855" s="10"/>
      <c r="E855" s="4"/>
      <c r="F855" s="358"/>
      <c r="G855" s="358"/>
      <c r="H855" s="5"/>
      <c r="I855" s="1"/>
      <c r="J855" s="1"/>
    </row>
    <row r="856" spans="1:10" ht="19.5" customHeight="1">
      <c r="A856" s="5"/>
      <c r="B856" s="2"/>
      <c r="C856" s="3"/>
      <c r="D856" s="10"/>
      <c r="E856" s="4"/>
      <c r="F856" s="358"/>
      <c r="G856" s="358"/>
      <c r="H856" s="5"/>
      <c r="I856" s="1"/>
      <c r="J856" s="1"/>
    </row>
    <row r="857" spans="1:10" ht="19.5" customHeight="1">
      <c r="A857" s="5"/>
      <c r="B857" s="2"/>
      <c r="C857" s="3"/>
      <c r="D857" s="10"/>
      <c r="E857" s="4"/>
      <c r="F857" s="358"/>
      <c r="G857" s="358"/>
      <c r="H857" s="5"/>
      <c r="I857" s="1"/>
      <c r="J857" s="1"/>
    </row>
    <row r="858" spans="1:10" ht="19.5" customHeight="1">
      <c r="A858" s="5"/>
      <c r="B858" s="2"/>
      <c r="C858" s="3"/>
      <c r="D858" s="10"/>
      <c r="E858" s="4"/>
      <c r="F858" s="358"/>
      <c r="G858" s="358"/>
      <c r="H858" s="5"/>
      <c r="I858" s="1"/>
      <c r="J858" s="1"/>
    </row>
    <row r="859" spans="1:10" ht="19.5" customHeight="1">
      <c r="A859" s="5"/>
      <c r="B859" s="2"/>
      <c r="C859" s="3"/>
      <c r="D859" s="10"/>
      <c r="E859" s="4"/>
      <c r="F859" s="358"/>
      <c r="G859" s="358"/>
      <c r="H859" s="5"/>
      <c r="I859" s="1"/>
      <c r="J859" s="1"/>
    </row>
    <row r="860" spans="1:10" ht="19.5" customHeight="1">
      <c r="A860" s="5"/>
      <c r="B860" s="2"/>
      <c r="C860" s="3"/>
      <c r="D860" s="10"/>
      <c r="E860" s="4"/>
      <c r="F860" s="358"/>
      <c r="G860" s="358"/>
      <c r="H860" s="5"/>
      <c r="I860" s="1"/>
      <c r="J860" s="1"/>
    </row>
    <row r="861" spans="1:10" ht="19.5" customHeight="1">
      <c r="A861" s="5"/>
      <c r="B861" s="2"/>
      <c r="C861" s="3"/>
      <c r="D861" s="10"/>
      <c r="E861" s="4"/>
      <c r="F861" s="358"/>
      <c r="G861" s="358"/>
      <c r="H861" s="5"/>
      <c r="I861" s="1"/>
      <c r="J861" s="1"/>
    </row>
    <row r="862" spans="1:10" ht="19.5" customHeight="1">
      <c r="A862" s="5"/>
      <c r="B862" s="2"/>
      <c r="C862" s="3"/>
      <c r="D862" s="10"/>
      <c r="E862" s="4"/>
      <c r="F862" s="358"/>
      <c r="G862" s="358"/>
      <c r="H862" s="5"/>
      <c r="I862" s="1"/>
      <c r="J862" s="1"/>
    </row>
    <row r="863" spans="1:10" ht="19.5" customHeight="1">
      <c r="A863" s="5"/>
      <c r="B863" s="2"/>
      <c r="C863" s="3"/>
      <c r="D863" s="10"/>
      <c r="E863" s="4"/>
      <c r="F863" s="358"/>
      <c r="G863" s="358"/>
      <c r="H863" s="5"/>
      <c r="I863" s="1"/>
      <c r="J863" s="1"/>
    </row>
    <row r="864" spans="1:10" ht="19.5" customHeight="1">
      <c r="A864" s="5"/>
      <c r="B864" s="2"/>
      <c r="C864" s="3"/>
      <c r="D864" s="10"/>
      <c r="E864" s="4"/>
      <c r="F864" s="358"/>
      <c r="G864" s="358"/>
      <c r="H864" s="5"/>
      <c r="I864" s="1"/>
      <c r="J864" s="1"/>
    </row>
    <row r="865" spans="1:10" ht="19.5" customHeight="1">
      <c r="A865" s="5"/>
      <c r="B865" s="2"/>
      <c r="C865" s="3"/>
      <c r="D865" s="10"/>
      <c r="E865" s="4"/>
      <c r="F865" s="358"/>
      <c r="G865" s="358"/>
      <c r="H865" s="5"/>
      <c r="I865" s="1"/>
      <c r="J865" s="1"/>
    </row>
    <row r="866" spans="1:10" ht="19.5" customHeight="1">
      <c r="A866" s="5"/>
      <c r="B866" s="2"/>
      <c r="C866" s="3"/>
      <c r="D866" s="10"/>
      <c r="E866" s="4"/>
      <c r="F866" s="358"/>
      <c r="G866" s="358"/>
      <c r="H866" s="5"/>
      <c r="I866" s="1"/>
      <c r="J866" s="1"/>
    </row>
    <row r="867" spans="1:10" ht="19.5" customHeight="1">
      <c r="A867" s="5"/>
      <c r="B867" s="2"/>
      <c r="C867" s="3"/>
      <c r="D867" s="10"/>
      <c r="E867" s="4"/>
      <c r="F867" s="358"/>
      <c r="G867" s="358"/>
      <c r="H867" s="5"/>
      <c r="I867" s="1"/>
      <c r="J867" s="1"/>
    </row>
    <row r="868" spans="1:10" ht="19.5" customHeight="1">
      <c r="A868" s="5"/>
      <c r="B868" s="2"/>
      <c r="C868" s="3"/>
      <c r="D868" s="10"/>
      <c r="E868" s="4"/>
      <c r="F868" s="358"/>
      <c r="G868" s="358"/>
      <c r="H868" s="5"/>
      <c r="I868" s="1"/>
      <c r="J868" s="1"/>
    </row>
    <row r="869" spans="1:10" ht="19.5" customHeight="1">
      <c r="A869" s="5"/>
      <c r="B869" s="2"/>
      <c r="C869" s="3"/>
      <c r="D869" s="10"/>
      <c r="E869" s="4"/>
      <c r="F869" s="358"/>
      <c r="G869" s="358"/>
      <c r="H869" s="5"/>
      <c r="I869" s="1"/>
      <c r="J869" s="1"/>
    </row>
    <row r="870" spans="1:10" ht="19.5" customHeight="1">
      <c r="A870" s="5"/>
      <c r="B870" s="2"/>
      <c r="C870" s="3"/>
      <c r="D870" s="10"/>
      <c r="E870" s="4"/>
      <c r="F870" s="358"/>
      <c r="G870" s="358"/>
      <c r="H870" s="5"/>
      <c r="I870" s="1"/>
      <c r="J870" s="1"/>
    </row>
    <row r="871" spans="1:10" ht="19.5" customHeight="1">
      <c r="A871" s="5"/>
      <c r="B871" s="2"/>
      <c r="C871" s="3"/>
      <c r="D871" s="10"/>
      <c r="E871" s="4"/>
      <c r="F871" s="358"/>
      <c r="G871" s="358"/>
      <c r="H871" s="5"/>
      <c r="I871" s="1"/>
      <c r="J871" s="1"/>
    </row>
    <row r="872" spans="1:10" ht="19.5" customHeight="1">
      <c r="A872" s="5"/>
      <c r="B872" s="2"/>
      <c r="C872" s="3"/>
      <c r="D872" s="10"/>
      <c r="E872" s="4"/>
      <c r="F872" s="358"/>
      <c r="G872" s="358"/>
      <c r="H872" s="5"/>
      <c r="I872" s="1"/>
      <c r="J872" s="1"/>
    </row>
    <row r="873" spans="1:10" ht="19.5" customHeight="1">
      <c r="A873" s="5"/>
      <c r="B873" s="2"/>
      <c r="C873" s="3"/>
      <c r="D873" s="10"/>
      <c r="E873" s="4"/>
      <c r="F873" s="358"/>
      <c r="G873" s="358"/>
      <c r="H873" s="5"/>
      <c r="I873" s="1"/>
      <c r="J873" s="1"/>
    </row>
    <row r="874" spans="1:10" ht="19.5" customHeight="1">
      <c r="A874" s="5"/>
      <c r="B874" s="2"/>
      <c r="C874" s="3"/>
      <c r="D874" s="10"/>
      <c r="E874" s="4"/>
      <c r="F874" s="358"/>
      <c r="G874" s="358"/>
      <c r="H874" s="5"/>
      <c r="I874" s="1"/>
      <c r="J874" s="1"/>
    </row>
    <row r="875" spans="1:10" ht="19.5" customHeight="1">
      <c r="A875" s="5"/>
      <c r="B875" s="2"/>
      <c r="C875" s="3"/>
      <c r="D875" s="10"/>
      <c r="E875" s="4"/>
      <c r="F875" s="358"/>
      <c r="G875" s="358"/>
      <c r="H875" s="5"/>
      <c r="I875" s="1"/>
      <c r="J875" s="1"/>
    </row>
    <row r="876" spans="1:10" ht="19.5" customHeight="1">
      <c r="A876" s="5"/>
      <c r="B876" s="2"/>
      <c r="C876" s="3"/>
      <c r="D876" s="10"/>
      <c r="E876" s="4"/>
      <c r="F876" s="358"/>
      <c r="G876" s="358"/>
      <c r="H876" s="5"/>
      <c r="I876" s="1"/>
      <c r="J876" s="1"/>
    </row>
    <row r="877" spans="1:10" ht="19.5" customHeight="1">
      <c r="A877" s="5"/>
      <c r="B877" s="2"/>
      <c r="C877" s="3"/>
      <c r="D877" s="10"/>
      <c r="E877" s="4"/>
      <c r="F877" s="358"/>
      <c r="G877" s="358"/>
      <c r="H877" s="5"/>
      <c r="I877" s="1"/>
      <c r="J877" s="1"/>
    </row>
    <row r="878" spans="1:10" ht="19.5" customHeight="1">
      <c r="A878" s="5"/>
      <c r="B878" s="2"/>
      <c r="C878" s="3"/>
      <c r="D878" s="10"/>
      <c r="E878" s="4"/>
      <c r="F878" s="358"/>
      <c r="G878" s="358"/>
      <c r="H878" s="5"/>
      <c r="I878" s="1"/>
      <c r="J878" s="1"/>
    </row>
    <row r="879" spans="1:10" ht="19.5" customHeight="1">
      <c r="A879" s="5"/>
      <c r="B879" s="2"/>
      <c r="C879" s="3"/>
      <c r="D879" s="10"/>
      <c r="E879" s="4"/>
      <c r="F879" s="358"/>
      <c r="G879" s="358"/>
      <c r="H879" s="5"/>
      <c r="I879" s="1"/>
      <c r="J879" s="1"/>
    </row>
    <row r="880" spans="1:10" ht="19.5" customHeight="1">
      <c r="A880" s="5"/>
      <c r="B880" s="2"/>
      <c r="C880" s="3"/>
      <c r="D880" s="10"/>
      <c r="E880" s="4"/>
      <c r="F880" s="358"/>
      <c r="G880" s="358"/>
      <c r="H880" s="5"/>
      <c r="I880" s="1"/>
      <c r="J880" s="1"/>
    </row>
    <row r="881" spans="1:10" ht="19.5" customHeight="1">
      <c r="A881" s="5"/>
      <c r="B881" s="2"/>
      <c r="C881" s="3"/>
      <c r="D881" s="10"/>
      <c r="E881" s="4"/>
      <c r="F881" s="358"/>
      <c r="G881" s="358"/>
      <c r="H881" s="5"/>
      <c r="I881" s="1"/>
      <c r="J881" s="1"/>
    </row>
    <row r="882" spans="1:10" ht="19.5" customHeight="1">
      <c r="A882" s="5"/>
      <c r="B882" s="2"/>
      <c r="C882" s="3"/>
      <c r="D882" s="10"/>
      <c r="E882" s="4"/>
      <c r="F882" s="358"/>
      <c r="G882" s="358"/>
      <c r="H882" s="5"/>
      <c r="I882" s="1"/>
      <c r="J882" s="1"/>
    </row>
    <row r="883" spans="1:10" ht="19.5" customHeight="1">
      <c r="A883" s="5"/>
      <c r="B883" s="2"/>
      <c r="C883" s="3"/>
      <c r="D883" s="10"/>
      <c r="E883" s="4"/>
      <c r="F883" s="358"/>
      <c r="G883" s="358"/>
      <c r="H883" s="5"/>
      <c r="I883" s="1"/>
      <c r="J883" s="1"/>
    </row>
    <row r="884" spans="1:10" ht="19.5" customHeight="1">
      <c r="A884" s="5"/>
      <c r="B884" s="2"/>
      <c r="C884" s="3"/>
      <c r="D884" s="10"/>
      <c r="E884" s="4"/>
      <c r="F884" s="358"/>
      <c r="G884" s="358"/>
      <c r="H884" s="5"/>
      <c r="I884" s="1"/>
      <c r="J884" s="1"/>
    </row>
    <row r="885" spans="1:10" ht="19.5" customHeight="1">
      <c r="A885" s="5"/>
      <c r="B885" s="2"/>
      <c r="C885" s="3"/>
      <c r="D885" s="10"/>
      <c r="E885" s="4"/>
      <c r="F885" s="358"/>
      <c r="G885" s="358"/>
      <c r="H885" s="5"/>
      <c r="I885" s="1"/>
      <c r="J885" s="1"/>
    </row>
    <row r="886" spans="1:10" ht="19.5" customHeight="1">
      <c r="A886" s="5"/>
      <c r="B886" s="2"/>
      <c r="C886" s="3"/>
      <c r="D886" s="10"/>
      <c r="E886" s="4"/>
      <c r="F886" s="358"/>
      <c r="G886" s="358"/>
      <c r="H886" s="5"/>
      <c r="I886" s="1"/>
      <c r="J886" s="1"/>
    </row>
    <row r="887" spans="1:10" ht="19.5" customHeight="1">
      <c r="A887" s="5"/>
      <c r="B887" s="2"/>
      <c r="C887" s="3"/>
      <c r="D887" s="10"/>
      <c r="E887" s="4"/>
      <c r="F887" s="358"/>
      <c r="G887" s="358"/>
      <c r="H887" s="5"/>
      <c r="I887" s="1"/>
      <c r="J887" s="1"/>
    </row>
    <row r="888" spans="1:10" ht="19.5" customHeight="1">
      <c r="A888" s="5"/>
      <c r="B888" s="2"/>
      <c r="C888" s="3"/>
      <c r="D888" s="10"/>
      <c r="E888" s="4"/>
      <c r="F888" s="358"/>
      <c r="G888" s="358"/>
      <c r="H888" s="5"/>
      <c r="I888" s="1"/>
      <c r="J888" s="1"/>
    </row>
    <row r="889" spans="1:10" ht="19.5" customHeight="1">
      <c r="A889" s="5"/>
      <c r="B889" s="2"/>
      <c r="C889" s="3"/>
      <c r="D889" s="10"/>
      <c r="E889" s="4"/>
      <c r="F889" s="358"/>
      <c r="G889" s="358"/>
      <c r="H889" s="5"/>
      <c r="I889" s="1"/>
      <c r="J889" s="1"/>
    </row>
    <row r="890" spans="1:10" ht="19.5" customHeight="1">
      <c r="A890" s="5"/>
      <c r="B890" s="2"/>
      <c r="C890" s="3"/>
      <c r="D890" s="10"/>
      <c r="E890" s="4"/>
      <c r="F890" s="358"/>
      <c r="G890" s="358"/>
      <c r="H890" s="5"/>
      <c r="I890" s="1"/>
      <c r="J890" s="1"/>
    </row>
    <row r="891" spans="1:10" ht="19.5" customHeight="1">
      <c r="A891" s="5"/>
      <c r="B891" s="2"/>
      <c r="C891" s="3"/>
      <c r="D891" s="10"/>
      <c r="E891" s="4"/>
      <c r="F891" s="358"/>
      <c r="G891" s="358"/>
      <c r="H891" s="5"/>
      <c r="I891" s="1"/>
      <c r="J891" s="1"/>
    </row>
    <row r="892" spans="1:10" ht="19.5" customHeight="1">
      <c r="A892" s="5"/>
      <c r="B892" s="2"/>
      <c r="C892" s="3"/>
      <c r="D892" s="10"/>
      <c r="E892" s="4"/>
      <c r="F892" s="358"/>
      <c r="G892" s="358"/>
      <c r="H892" s="5"/>
      <c r="I892" s="1"/>
      <c r="J892" s="1"/>
    </row>
    <row r="893" spans="1:10" ht="19.5" customHeight="1">
      <c r="A893" s="5"/>
      <c r="B893" s="2"/>
      <c r="C893" s="3"/>
      <c r="D893" s="10"/>
      <c r="E893" s="4"/>
      <c r="F893" s="358"/>
      <c r="G893" s="358"/>
      <c r="H893" s="5"/>
      <c r="I893" s="1"/>
      <c r="J893" s="1"/>
    </row>
    <row r="894" spans="1:10" ht="19.5" customHeight="1">
      <c r="A894" s="5"/>
      <c r="B894" s="2"/>
      <c r="C894" s="3"/>
      <c r="D894" s="10"/>
      <c r="E894" s="4"/>
      <c r="F894" s="358"/>
      <c r="G894" s="358"/>
      <c r="H894" s="5"/>
      <c r="I894" s="1"/>
      <c r="J894" s="1"/>
    </row>
    <row r="895" spans="1:10" ht="19.5" customHeight="1">
      <c r="A895" s="5"/>
      <c r="B895" s="2"/>
      <c r="C895" s="3"/>
      <c r="D895" s="10"/>
      <c r="E895" s="4"/>
      <c r="F895" s="358"/>
      <c r="G895" s="358"/>
      <c r="H895" s="5"/>
      <c r="I895" s="1"/>
      <c r="J895" s="1"/>
    </row>
    <row r="896" spans="1:10" ht="19.5" customHeight="1">
      <c r="A896" s="5"/>
      <c r="B896" s="2"/>
      <c r="C896" s="3"/>
      <c r="D896" s="10"/>
      <c r="E896" s="4"/>
      <c r="F896" s="358"/>
      <c r="G896" s="358"/>
      <c r="H896" s="5"/>
      <c r="I896" s="1"/>
      <c r="J896" s="1"/>
    </row>
    <row r="897" spans="1:10" ht="19.5" customHeight="1">
      <c r="A897" s="5"/>
      <c r="B897" s="2"/>
      <c r="C897" s="3"/>
      <c r="D897" s="10"/>
      <c r="E897" s="4"/>
      <c r="F897" s="358"/>
      <c r="G897" s="358"/>
      <c r="H897" s="5"/>
      <c r="I897" s="1"/>
      <c r="J897" s="1"/>
    </row>
    <row r="898" spans="1:10" ht="19.5" customHeight="1">
      <c r="A898" s="5"/>
      <c r="B898" s="2"/>
      <c r="C898" s="3"/>
      <c r="D898" s="10"/>
      <c r="E898" s="4"/>
      <c r="F898" s="358"/>
      <c r="G898" s="358"/>
      <c r="H898" s="5"/>
      <c r="I898" s="1"/>
      <c r="J898" s="1"/>
    </row>
    <row r="899" spans="1:10" ht="19.5" customHeight="1">
      <c r="A899" s="5"/>
      <c r="B899" s="2"/>
      <c r="C899" s="3"/>
      <c r="D899" s="10"/>
      <c r="E899" s="4"/>
      <c r="F899" s="358"/>
      <c r="G899" s="358"/>
      <c r="H899" s="5"/>
      <c r="I899" s="1"/>
      <c r="J899" s="1"/>
    </row>
    <row r="900" spans="1:10" ht="19.5" customHeight="1">
      <c r="A900" s="5"/>
      <c r="B900" s="2"/>
      <c r="C900" s="3"/>
      <c r="D900" s="10"/>
      <c r="E900" s="4"/>
      <c r="F900" s="358"/>
      <c r="G900" s="358"/>
      <c r="H900" s="5"/>
      <c r="I900" s="1"/>
      <c r="J900" s="1"/>
    </row>
    <row r="901" spans="1:10" ht="19.5" customHeight="1">
      <c r="A901" s="5"/>
      <c r="B901" s="2"/>
      <c r="C901" s="3"/>
      <c r="D901" s="10"/>
      <c r="E901" s="4"/>
      <c r="F901" s="358"/>
      <c r="G901" s="358"/>
      <c r="H901" s="5"/>
      <c r="I901" s="1"/>
      <c r="J901" s="1"/>
    </row>
    <row r="902" spans="1:10" ht="19.5" customHeight="1">
      <c r="A902" s="5"/>
      <c r="B902" s="2"/>
      <c r="C902" s="3"/>
      <c r="D902" s="10"/>
      <c r="E902" s="4"/>
      <c r="F902" s="358"/>
      <c r="G902" s="358"/>
      <c r="H902" s="5"/>
      <c r="I902" s="1"/>
      <c r="J902" s="1"/>
    </row>
    <row r="903" spans="1:10" ht="19.5" customHeight="1">
      <c r="A903" s="5"/>
      <c r="B903" s="2"/>
      <c r="C903" s="3"/>
      <c r="D903" s="10"/>
      <c r="E903" s="4"/>
      <c r="F903" s="358"/>
      <c r="G903" s="358"/>
      <c r="H903" s="5"/>
      <c r="I903" s="1"/>
      <c r="J903" s="1"/>
    </row>
    <row r="904" spans="1:10" ht="19.5" customHeight="1">
      <c r="A904" s="5"/>
      <c r="B904" s="2"/>
      <c r="C904" s="3"/>
      <c r="D904" s="10"/>
      <c r="E904" s="4"/>
      <c r="F904" s="358"/>
      <c r="G904" s="358"/>
      <c r="H904" s="5"/>
      <c r="I904" s="1"/>
      <c r="J904" s="1"/>
    </row>
    <row r="905" spans="1:10" ht="19.5" customHeight="1">
      <c r="A905" s="5"/>
      <c r="B905" s="2"/>
      <c r="C905" s="3"/>
      <c r="D905" s="10"/>
      <c r="E905" s="4"/>
      <c r="F905" s="358"/>
      <c r="G905" s="358"/>
      <c r="H905" s="5"/>
      <c r="I905" s="1"/>
      <c r="J905" s="1"/>
    </row>
    <row r="906" spans="1:10" ht="19.5" customHeight="1">
      <c r="A906" s="5"/>
      <c r="B906" s="2"/>
      <c r="C906" s="3"/>
      <c r="D906" s="10"/>
      <c r="E906" s="4"/>
      <c r="F906" s="358"/>
      <c r="G906" s="358"/>
      <c r="H906" s="5"/>
      <c r="I906" s="1"/>
      <c r="J906" s="1"/>
    </row>
    <row r="907" spans="1:10" ht="19.5" customHeight="1">
      <c r="A907" s="5"/>
      <c r="B907" s="2"/>
      <c r="C907" s="3"/>
      <c r="D907" s="10"/>
      <c r="E907" s="4"/>
      <c r="F907" s="358"/>
      <c r="G907" s="358"/>
      <c r="H907" s="5"/>
      <c r="I907" s="1"/>
      <c r="J907" s="1"/>
    </row>
    <row r="908" spans="1:10" ht="19.5" customHeight="1">
      <c r="A908" s="5"/>
      <c r="B908" s="2"/>
      <c r="C908" s="3"/>
      <c r="D908" s="10"/>
      <c r="E908" s="4"/>
      <c r="F908" s="358"/>
      <c r="G908" s="358"/>
      <c r="H908" s="5"/>
      <c r="I908" s="1"/>
      <c r="J908" s="1"/>
    </row>
    <row r="909" spans="1:10" ht="19.5" customHeight="1">
      <c r="A909" s="5"/>
      <c r="B909" s="2"/>
      <c r="C909" s="3"/>
      <c r="D909" s="10"/>
      <c r="E909" s="4"/>
      <c r="F909" s="358"/>
      <c r="G909" s="358"/>
      <c r="H909" s="5"/>
      <c r="I909" s="1"/>
      <c r="J909" s="1"/>
    </row>
    <row r="910" spans="1:10" ht="19.5" customHeight="1">
      <c r="A910" s="5"/>
      <c r="B910" s="2"/>
      <c r="C910" s="3"/>
      <c r="D910" s="10"/>
      <c r="E910" s="4"/>
      <c r="F910" s="358"/>
      <c r="G910" s="358"/>
      <c r="H910" s="5"/>
      <c r="I910" s="1"/>
      <c r="J910" s="1"/>
    </row>
    <row r="911" spans="1:10" ht="19.5" customHeight="1">
      <c r="A911" s="5"/>
      <c r="B911" s="2"/>
      <c r="C911" s="3"/>
      <c r="D911" s="10"/>
      <c r="E911" s="4"/>
      <c r="F911" s="358"/>
      <c r="G911" s="358"/>
      <c r="H911" s="5"/>
      <c r="I911" s="1"/>
      <c r="J911" s="1"/>
    </row>
    <row r="912" spans="1:10" ht="19.5" customHeight="1">
      <c r="A912" s="5"/>
      <c r="B912" s="2"/>
      <c r="C912" s="3"/>
      <c r="D912" s="10"/>
      <c r="E912" s="4"/>
      <c r="F912" s="358"/>
      <c r="G912" s="358"/>
      <c r="H912" s="5"/>
      <c r="I912" s="1"/>
      <c r="J912" s="1"/>
    </row>
    <row r="913" spans="1:10" ht="19.5" customHeight="1">
      <c r="A913" s="5"/>
      <c r="B913" s="2"/>
      <c r="C913" s="3"/>
      <c r="D913" s="10"/>
      <c r="E913" s="4"/>
      <c r="F913" s="358"/>
      <c r="G913" s="358"/>
      <c r="H913" s="5"/>
      <c r="I913" s="1"/>
      <c r="J913" s="1"/>
    </row>
    <row r="914" spans="1:10" ht="19.5" customHeight="1">
      <c r="A914" s="5"/>
      <c r="B914" s="2"/>
      <c r="C914" s="3"/>
      <c r="D914" s="10"/>
      <c r="E914" s="4"/>
      <c r="F914" s="358"/>
      <c r="G914" s="358"/>
      <c r="H914" s="5"/>
      <c r="I914" s="1"/>
      <c r="J914" s="1"/>
    </row>
    <row r="915" spans="1:10" ht="19.5" customHeight="1">
      <c r="A915" s="5"/>
      <c r="B915" s="2"/>
      <c r="C915" s="3"/>
      <c r="D915" s="10"/>
      <c r="E915" s="4"/>
      <c r="F915" s="358"/>
      <c r="G915" s="358"/>
      <c r="H915" s="5"/>
      <c r="I915" s="1"/>
      <c r="J915" s="1"/>
    </row>
    <row r="916" spans="1:10" ht="19.5" customHeight="1">
      <c r="A916" s="5"/>
      <c r="B916" s="2"/>
      <c r="C916" s="3"/>
      <c r="D916" s="10"/>
      <c r="E916" s="4"/>
      <c r="F916" s="358"/>
      <c r="G916" s="358"/>
      <c r="H916" s="5"/>
      <c r="I916" s="1"/>
      <c r="J916" s="1"/>
    </row>
    <row r="917" spans="1:10" ht="19.5" customHeight="1">
      <c r="A917" s="5"/>
      <c r="B917" s="2"/>
      <c r="C917" s="3"/>
      <c r="D917" s="10"/>
      <c r="E917" s="4"/>
      <c r="F917" s="358"/>
      <c r="G917" s="358"/>
      <c r="H917" s="5"/>
      <c r="I917" s="1"/>
      <c r="J917" s="1"/>
    </row>
    <row r="918" spans="1:10" ht="19.5" customHeight="1">
      <c r="A918" s="5"/>
      <c r="B918" s="2"/>
      <c r="C918" s="3"/>
      <c r="D918" s="10"/>
      <c r="E918" s="4"/>
      <c r="F918" s="358"/>
      <c r="G918" s="358"/>
      <c r="H918" s="5"/>
      <c r="I918" s="1"/>
      <c r="J918" s="1"/>
    </row>
    <row r="919" spans="1:10" ht="19.5" customHeight="1">
      <c r="A919" s="5"/>
      <c r="B919" s="2"/>
      <c r="C919" s="3"/>
      <c r="D919" s="10"/>
      <c r="E919" s="4"/>
      <c r="F919" s="358"/>
      <c r="G919" s="358"/>
      <c r="H919" s="5"/>
      <c r="I919" s="1"/>
      <c r="J919" s="1"/>
    </row>
    <row r="920" spans="1:10" ht="19.5" customHeight="1">
      <c r="A920" s="5"/>
      <c r="B920" s="2"/>
      <c r="C920" s="3"/>
      <c r="D920" s="10"/>
      <c r="E920" s="4"/>
      <c r="F920" s="358"/>
      <c r="G920" s="358"/>
      <c r="H920" s="5"/>
      <c r="I920" s="1"/>
      <c r="J920" s="1"/>
    </row>
    <row r="921" spans="1:10" ht="19.5" customHeight="1">
      <c r="A921" s="5"/>
      <c r="B921" s="2"/>
      <c r="C921" s="3"/>
      <c r="D921" s="10"/>
      <c r="E921" s="4"/>
      <c r="F921" s="358"/>
      <c r="G921" s="358"/>
      <c r="H921" s="5"/>
      <c r="I921" s="1"/>
      <c r="J921" s="1"/>
    </row>
    <row r="922" spans="1:10" ht="19.5" customHeight="1">
      <c r="A922" s="5"/>
      <c r="B922" s="2"/>
      <c r="C922" s="3"/>
      <c r="D922" s="10"/>
      <c r="E922" s="4"/>
      <c r="F922" s="358"/>
      <c r="G922" s="358"/>
      <c r="H922" s="5"/>
      <c r="I922" s="1"/>
      <c r="J922" s="1"/>
    </row>
    <row r="923" spans="1:10" ht="19.5" customHeight="1">
      <c r="A923" s="5"/>
      <c r="B923" s="2"/>
      <c r="C923" s="3"/>
      <c r="D923" s="10"/>
      <c r="E923" s="4"/>
      <c r="F923" s="358"/>
      <c r="G923" s="358"/>
      <c r="H923" s="5"/>
      <c r="I923" s="1"/>
      <c r="J923" s="1"/>
    </row>
    <row r="924" spans="1:10" ht="19.5" customHeight="1">
      <c r="A924" s="5"/>
      <c r="B924" s="2"/>
      <c r="C924" s="3"/>
      <c r="D924" s="10"/>
      <c r="E924" s="4"/>
      <c r="F924" s="358"/>
      <c r="G924" s="358"/>
      <c r="H924" s="5"/>
      <c r="I924" s="1"/>
      <c r="J924" s="1"/>
    </row>
    <row r="925" spans="1:10" ht="19.5" customHeight="1">
      <c r="A925" s="5"/>
      <c r="B925" s="2"/>
      <c r="C925" s="3"/>
      <c r="D925" s="10"/>
      <c r="E925" s="4"/>
      <c r="F925" s="358"/>
      <c r="G925" s="358"/>
      <c r="H925" s="5"/>
      <c r="I925" s="1"/>
      <c r="J925" s="1"/>
    </row>
    <row r="926" spans="1:10" ht="19.5" customHeight="1">
      <c r="A926" s="5"/>
      <c r="B926" s="2"/>
      <c r="C926" s="3"/>
      <c r="D926" s="10"/>
      <c r="E926" s="4"/>
      <c r="F926" s="358"/>
      <c r="G926" s="358"/>
      <c r="H926" s="5"/>
      <c r="I926" s="1"/>
      <c r="J926" s="1"/>
    </row>
    <row r="927" spans="1:10" ht="19.5" customHeight="1">
      <c r="A927" s="5"/>
      <c r="B927" s="2"/>
      <c r="C927" s="3"/>
      <c r="D927" s="10"/>
      <c r="E927" s="4"/>
      <c r="F927" s="358"/>
      <c r="G927" s="358"/>
      <c r="H927" s="5"/>
      <c r="I927" s="1"/>
      <c r="J927" s="1"/>
    </row>
    <row r="928" spans="1:10" ht="19.5" customHeight="1">
      <c r="A928" s="5"/>
      <c r="B928" s="2"/>
      <c r="C928" s="3"/>
      <c r="D928" s="10"/>
      <c r="E928" s="4"/>
      <c r="F928" s="358"/>
      <c r="G928" s="358"/>
      <c r="H928" s="5"/>
      <c r="I928" s="1"/>
      <c r="J928" s="1"/>
    </row>
    <row r="929" spans="1:10" ht="19.5" customHeight="1">
      <c r="A929" s="5"/>
      <c r="B929" s="2"/>
      <c r="C929" s="3"/>
      <c r="D929" s="10"/>
      <c r="E929" s="4"/>
      <c r="F929" s="358"/>
      <c r="G929" s="358"/>
      <c r="H929" s="5"/>
      <c r="I929" s="1"/>
      <c r="J929" s="1"/>
    </row>
    <row r="930" spans="1:10" ht="19.5" customHeight="1">
      <c r="A930" s="5"/>
      <c r="B930" s="2"/>
      <c r="C930" s="3"/>
      <c r="D930" s="10"/>
      <c r="E930" s="4"/>
      <c r="F930" s="358"/>
      <c r="G930" s="358"/>
      <c r="H930" s="5"/>
      <c r="I930" s="1"/>
      <c r="J930" s="1"/>
    </row>
    <row r="931" spans="1:10" ht="19.5" customHeight="1">
      <c r="A931" s="5"/>
      <c r="B931" s="2"/>
      <c r="C931" s="3"/>
      <c r="D931" s="10"/>
      <c r="E931" s="4"/>
      <c r="F931" s="358"/>
      <c r="G931" s="358"/>
      <c r="H931" s="5"/>
      <c r="I931" s="1"/>
      <c r="J931" s="1"/>
    </row>
    <row r="932" spans="1:10" ht="19.5" customHeight="1">
      <c r="A932" s="5"/>
      <c r="B932" s="2"/>
      <c r="C932" s="3"/>
      <c r="D932" s="10"/>
      <c r="E932" s="4"/>
      <c r="F932" s="358"/>
      <c r="G932" s="358"/>
      <c r="H932" s="5"/>
      <c r="I932" s="1"/>
      <c r="J932" s="1"/>
    </row>
    <row r="933" spans="1:10" ht="19.5" customHeight="1">
      <c r="A933" s="5"/>
      <c r="B933" s="2"/>
      <c r="C933" s="3"/>
      <c r="D933" s="10"/>
      <c r="E933" s="4"/>
      <c r="F933" s="358"/>
      <c r="G933" s="358"/>
      <c r="H933" s="5"/>
      <c r="I933" s="1"/>
      <c r="J933" s="1"/>
    </row>
    <row r="934" spans="1:10" ht="19.5" customHeight="1">
      <c r="A934" s="5"/>
      <c r="B934" s="2"/>
      <c r="C934" s="3"/>
      <c r="D934" s="10"/>
      <c r="E934" s="4"/>
      <c r="F934" s="358"/>
      <c r="G934" s="358"/>
      <c r="H934" s="5"/>
      <c r="I934" s="1"/>
      <c r="J934" s="1"/>
    </row>
    <row r="935" spans="1:10" ht="19.5" customHeight="1">
      <c r="A935" s="5"/>
      <c r="B935" s="2"/>
      <c r="C935" s="3"/>
      <c r="D935" s="10"/>
      <c r="E935" s="4"/>
      <c r="F935" s="358"/>
      <c r="G935" s="358"/>
      <c r="H935" s="5"/>
      <c r="I935" s="1"/>
      <c r="J935" s="1"/>
    </row>
    <row r="936" spans="1:10" ht="19.5" customHeight="1">
      <c r="A936" s="5"/>
      <c r="B936" s="2"/>
      <c r="C936" s="3"/>
      <c r="D936" s="10"/>
      <c r="E936" s="4"/>
      <c r="F936" s="358"/>
      <c r="G936" s="358"/>
      <c r="H936" s="5"/>
      <c r="I936" s="1"/>
      <c r="J936" s="1"/>
    </row>
    <row r="937" spans="1:10" ht="19.5" customHeight="1">
      <c r="A937" s="5"/>
      <c r="B937" s="2"/>
      <c r="C937" s="3"/>
      <c r="D937" s="10"/>
      <c r="E937" s="4"/>
      <c r="F937" s="358"/>
      <c r="G937" s="358"/>
      <c r="H937" s="5"/>
      <c r="I937" s="1"/>
      <c r="J937" s="1"/>
    </row>
    <row r="938" spans="1:10" ht="19.5" customHeight="1">
      <c r="A938" s="5"/>
      <c r="B938" s="2"/>
      <c r="C938" s="3"/>
      <c r="D938" s="10"/>
      <c r="E938" s="4"/>
      <c r="F938" s="358"/>
      <c r="G938" s="358"/>
      <c r="H938" s="5"/>
      <c r="I938" s="1"/>
      <c r="J938" s="1"/>
    </row>
    <row r="939" spans="1:10" ht="19.5" customHeight="1">
      <c r="A939" s="5"/>
      <c r="B939" s="2"/>
      <c r="C939" s="3"/>
      <c r="D939" s="10"/>
      <c r="E939" s="4"/>
      <c r="F939" s="358"/>
      <c r="G939" s="358"/>
      <c r="H939" s="5"/>
      <c r="I939" s="1"/>
      <c r="J939" s="1"/>
    </row>
    <row r="940" spans="1:10" ht="19.5" customHeight="1">
      <c r="A940" s="5"/>
      <c r="B940" s="2"/>
      <c r="C940" s="3"/>
      <c r="D940" s="10"/>
      <c r="E940" s="4"/>
      <c r="F940" s="358"/>
      <c r="G940" s="358"/>
      <c r="H940" s="5"/>
      <c r="I940" s="1"/>
      <c r="J940" s="1"/>
    </row>
    <row r="941" spans="1:10" ht="19.5" customHeight="1">
      <c r="A941" s="5"/>
      <c r="B941" s="2"/>
      <c r="C941" s="3"/>
      <c r="D941" s="10"/>
      <c r="E941" s="4"/>
      <c r="F941" s="358"/>
      <c r="G941" s="358"/>
      <c r="H941" s="5"/>
      <c r="I941" s="1"/>
      <c r="J941" s="1"/>
    </row>
    <row r="942" spans="1:10" ht="19.5" customHeight="1">
      <c r="A942" s="5"/>
      <c r="B942" s="2"/>
      <c r="C942" s="3"/>
      <c r="D942" s="10"/>
      <c r="E942" s="4"/>
      <c r="F942" s="358"/>
      <c r="G942" s="358"/>
      <c r="H942" s="5"/>
      <c r="I942" s="1"/>
      <c r="J942" s="1"/>
    </row>
    <row r="943" spans="1:10" ht="19.5" customHeight="1">
      <c r="A943" s="5"/>
      <c r="B943" s="2"/>
      <c r="C943" s="3"/>
      <c r="D943" s="10"/>
      <c r="E943" s="4"/>
      <c r="F943" s="358"/>
      <c r="G943" s="358"/>
      <c r="H943" s="5"/>
      <c r="I943" s="1"/>
      <c r="J943" s="1"/>
    </row>
    <row r="944" spans="1:10" ht="19.5" customHeight="1">
      <c r="A944" s="5"/>
      <c r="B944" s="2"/>
      <c r="C944" s="3"/>
      <c r="D944" s="10"/>
      <c r="E944" s="4"/>
      <c r="F944" s="358"/>
      <c r="G944" s="358"/>
      <c r="H944" s="5"/>
      <c r="I944" s="1"/>
      <c r="J944" s="1"/>
    </row>
    <row r="945" spans="1:10" ht="19.5" customHeight="1">
      <c r="A945" s="5"/>
      <c r="B945" s="2"/>
      <c r="C945" s="3"/>
      <c r="D945" s="10"/>
      <c r="E945" s="4"/>
      <c r="F945" s="358"/>
      <c r="G945" s="358"/>
      <c r="H945" s="5"/>
      <c r="I945" s="1"/>
      <c r="J945" s="1"/>
    </row>
    <row r="946" spans="1:10" ht="19.5" customHeight="1">
      <c r="A946" s="5"/>
      <c r="B946" s="2"/>
      <c r="C946" s="3"/>
      <c r="D946" s="10"/>
      <c r="E946" s="4"/>
      <c r="F946" s="358"/>
      <c r="G946" s="358"/>
      <c r="H946" s="5"/>
      <c r="I946" s="1"/>
      <c r="J946" s="1"/>
    </row>
    <row r="947" spans="1:10" ht="19.5" customHeight="1">
      <c r="A947" s="5"/>
      <c r="B947" s="2"/>
      <c r="C947" s="3"/>
      <c r="D947" s="10"/>
      <c r="E947" s="4"/>
      <c r="F947" s="358"/>
      <c r="G947" s="358"/>
      <c r="H947" s="5"/>
      <c r="I947" s="1"/>
      <c r="J947" s="1"/>
    </row>
    <row r="948" spans="1:10" ht="19.5" customHeight="1">
      <c r="A948" s="5"/>
      <c r="B948" s="2"/>
      <c r="C948" s="3"/>
      <c r="D948" s="10"/>
      <c r="E948" s="4"/>
      <c r="F948" s="358"/>
      <c r="G948" s="358"/>
      <c r="H948" s="5"/>
      <c r="I948" s="1"/>
      <c r="J948" s="1"/>
    </row>
    <row r="949" spans="1:10" ht="19.5" customHeight="1">
      <c r="A949" s="5"/>
      <c r="B949" s="2"/>
      <c r="C949" s="3"/>
      <c r="D949" s="10"/>
      <c r="E949" s="4"/>
      <c r="F949" s="358"/>
      <c r="G949" s="358"/>
      <c r="H949" s="5"/>
      <c r="I949" s="1"/>
      <c r="J949" s="1"/>
    </row>
    <row r="950" spans="1:10" ht="19.5" customHeight="1">
      <c r="A950" s="5"/>
      <c r="B950" s="2"/>
      <c r="C950" s="3"/>
      <c r="D950" s="10"/>
      <c r="E950" s="4"/>
      <c r="F950" s="358"/>
      <c r="G950" s="358"/>
      <c r="H950" s="5"/>
      <c r="I950" s="1"/>
      <c r="J950" s="1"/>
    </row>
    <row r="951" spans="1:10" ht="19.5" customHeight="1">
      <c r="A951" s="5"/>
      <c r="B951" s="2"/>
      <c r="C951" s="3"/>
      <c r="D951" s="10"/>
      <c r="E951" s="4"/>
      <c r="F951" s="358"/>
      <c r="G951" s="358"/>
      <c r="H951" s="5"/>
      <c r="I951" s="1"/>
      <c r="J951" s="1"/>
    </row>
    <row r="952" spans="1:10" ht="19.5" customHeight="1">
      <c r="A952" s="5"/>
      <c r="B952" s="2"/>
      <c r="C952" s="3"/>
      <c r="D952" s="10"/>
      <c r="E952" s="4"/>
      <c r="F952" s="358"/>
      <c r="G952" s="358"/>
      <c r="H952" s="5"/>
      <c r="I952" s="1"/>
      <c r="J952" s="1"/>
    </row>
    <row r="953" spans="1:10" ht="19.5" customHeight="1">
      <c r="A953" s="5"/>
      <c r="B953" s="2"/>
      <c r="C953" s="3"/>
      <c r="D953" s="10"/>
      <c r="E953" s="4"/>
      <c r="F953" s="358"/>
      <c r="G953" s="358"/>
      <c r="H953" s="5"/>
      <c r="I953" s="1"/>
      <c r="J953" s="1"/>
    </row>
    <row r="954" spans="1:10" ht="19.5" customHeight="1">
      <c r="A954" s="5"/>
      <c r="B954" s="2"/>
      <c r="C954" s="3"/>
      <c r="D954" s="10"/>
      <c r="E954" s="4"/>
      <c r="F954" s="358"/>
      <c r="G954" s="358"/>
      <c r="H954" s="5"/>
      <c r="I954" s="1"/>
      <c r="J954" s="1"/>
    </row>
    <row r="955" spans="1:10" ht="19.5" customHeight="1">
      <c r="A955" s="5"/>
      <c r="B955" s="2"/>
      <c r="C955" s="3"/>
      <c r="D955" s="10"/>
      <c r="E955" s="4"/>
      <c r="F955" s="358"/>
      <c r="G955" s="358"/>
      <c r="H955" s="5"/>
      <c r="I955" s="1"/>
      <c r="J955" s="1"/>
    </row>
    <row r="956" spans="1:10" ht="19.5" customHeight="1">
      <c r="A956" s="5"/>
      <c r="B956" s="2"/>
      <c r="C956" s="3"/>
      <c r="D956" s="10"/>
      <c r="E956" s="4"/>
      <c r="F956" s="358"/>
      <c r="G956" s="358"/>
      <c r="H956" s="5"/>
      <c r="I956" s="1"/>
      <c r="J956" s="1"/>
    </row>
    <row r="957" spans="1:10" ht="19.5" customHeight="1">
      <c r="A957" s="5"/>
      <c r="B957" s="2"/>
      <c r="C957" s="3"/>
      <c r="D957" s="10"/>
      <c r="E957" s="4"/>
      <c r="F957" s="358"/>
      <c r="G957" s="358"/>
      <c r="H957" s="5"/>
      <c r="I957" s="1"/>
      <c r="J957" s="1"/>
    </row>
    <row r="958" spans="1:10" ht="19.5" customHeight="1">
      <c r="A958" s="5"/>
      <c r="B958" s="2"/>
      <c r="C958" s="3"/>
      <c r="D958" s="10"/>
      <c r="E958" s="4"/>
      <c r="F958" s="358"/>
      <c r="G958" s="358"/>
      <c r="H958" s="5"/>
      <c r="I958" s="1"/>
      <c r="J958" s="1"/>
    </row>
    <row r="959" spans="1:10" ht="19.5" customHeight="1">
      <c r="A959" s="5"/>
      <c r="B959" s="2"/>
      <c r="C959" s="3"/>
      <c r="D959" s="10"/>
      <c r="E959" s="4"/>
      <c r="F959" s="358"/>
      <c r="G959" s="358"/>
      <c r="H959" s="5"/>
      <c r="I959" s="1"/>
      <c r="J959" s="1"/>
    </row>
    <row r="960" spans="1:10" ht="19.5" customHeight="1">
      <c r="A960" s="5"/>
      <c r="B960" s="2"/>
      <c r="C960" s="3"/>
      <c r="D960" s="10"/>
      <c r="E960" s="4"/>
      <c r="F960" s="358"/>
      <c r="G960" s="358"/>
      <c r="H960" s="5"/>
      <c r="I960" s="1"/>
      <c r="J960" s="1"/>
    </row>
    <row r="961" spans="1:10" ht="19.5" customHeight="1">
      <c r="A961" s="5"/>
      <c r="B961" s="2"/>
      <c r="C961" s="3"/>
      <c r="D961" s="10"/>
      <c r="E961" s="4"/>
      <c r="F961" s="358"/>
      <c r="G961" s="358"/>
      <c r="H961" s="5"/>
      <c r="I961" s="1"/>
      <c r="J961" s="1"/>
    </row>
    <row r="962" spans="1:10" ht="19.5" customHeight="1">
      <c r="A962" s="5"/>
      <c r="B962" s="2"/>
      <c r="C962" s="3"/>
      <c r="D962" s="10"/>
      <c r="E962" s="4"/>
      <c r="F962" s="358"/>
      <c r="G962" s="358"/>
      <c r="H962" s="5"/>
      <c r="I962" s="1"/>
      <c r="J962" s="1"/>
    </row>
    <row r="963" spans="1:10" ht="19.5" customHeight="1">
      <c r="A963" s="5"/>
      <c r="B963" s="2"/>
      <c r="C963" s="3"/>
      <c r="D963" s="10"/>
      <c r="E963" s="4"/>
      <c r="F963" s="358"/>
      <c r="G963" s="358"/>
      <c r="H963" s="5"/>
      <c r="I963" s="1"/>
      <c r="J963" s="1"/>
    </row>
    <row r="964" spans="1:10" ht="19.5" customHeight="1">
      <c r="A964" s="5"/>
      <c r="B964" s="2"/>
      <c r="C964" s="3"/>
      <c r="D964" s="10"/>
      <c r="E964" s="4"/>
      <c r="F964" s="358"/>
      <c r="G964" s="358"/>
      <c r="H964" s="5"/>
      <c r="I964" s="1"/>
      <c r="J964" s="1"/>
    </row>
    <row r="965" spans="1:10" ht="19.5" customHeight="1">
      <c r="A965" s="5"/>
      <c r="B965" s="2"/>
      <c r="C965" s="3"/>
      <c r="D965" s="10"/>
      <c r="E965" s="4"/>
      <c r="F965" s="358"/>
      <c r="G965" s="358"/>
      <c r="H965" s="5"/>
      <c r="I965" s="1"/>
      <c r="J965" s="1"/>
    </row>
    <row r="966" spans="1:10" ht="19.5" customHeight="1">
      <c r="A966" s="5"/>
      <c r="B966" s="2"/>
      <c r="C966" s="3"/>
      <c r="D966" s="10"/>
      <c r="E966" s="4"/>
      <c r="F966" s="358"/>
      <c r="G966" s="358"/>
      <c r="H966" s="5"/>
      <c r="I966" s="1"/>
      <c r="J966" s="1"/>
    </row>
    <row r="967" spans="1:10" ht="19.5" customHeight="1">
      <c r="A967" s="5"/>
      <c r="B967" s="2"/>
      <c r="C967" s="3"/>
      <c r="D967" s="10"/>
      <c r="E967" s="4"/>
      <c r="F967" s="358"/>
      <c r="G967" s="358"/>
      <c r="H967" s="5"/>
      <c r="I967" s="1"/>
      <c r="J967" s="1"/>
    </row>
    <row r="968" spans="1:10" ht="19.5" customHeight="1">
      <c r="A968" s="5"/>
      <c r="B968" s="2"/>
      <c r="C968" s="3"/>
      <c r="D968" s="10"/>
      <c r="E968" s="4"/>
      <c r="F968" s="358"/>
      <c r="G968" s="358"/>
      <c r="H968" s="5"/>
      <c r="I968" s="1"/>
      <c r="J968" s="1"/>
    </row>
    <row r="969" spans="1:10" ht="19.5" customHeight="1">
      <c r="A969" s="5"/>
      <c r="B969" s="2"/>
      <c r="C969" s="3"/>
      <c r="D969" s="10"/>
      <c r="E969" s="4"/>
      <c r="F969" s="358"/>
      <c r="G969" s="358"/>
      <c r="H969" s="5"/>
      <c r="I969" s="1"/>
      <c r="J969" s="1"/>
    </row>
    <row r="970" spans="1:10" ht="19.5" customHeight="1">
      <c r="A970" s="5"/>
      <c r="B970" s="2"/>
      <c r="C970" s="3"/>
      <c r="D970" s="10"/>
      <c r="E970" s="4"/>
      <c r="F970" s="358"/>
      <c r="G970" s="358"/>
      <c r="H970" s="5"/>
      <c r="I970" s="1"/>
      <c r="J970" s="1"/>
    </row>
    <row r="971" spans="1:10" ht="19.5" customHeight="1">
      <c r="A971" s="5"/>
      <c r="B971" s="2"/>
      <c r="C971" s="3"/>
      <c r="D971" s="10"/>
      <c r="E971" s="4"/>
      <c r="F971" s="358"/>
      <c r="G971" s="358"/>
      <c r="H971" s="5"/>
      <c r="I971" s="1"/>
      <c r="J971" s="1"/>
    </row>
    <row r="972" spans="1:10" ht="19.5" customHeight="1">
      <c r="A972" s="5"/>
      <c r="B972" s="2"/>
      <c r="C972" s="3"/>
      <c r="D972" s="10"/>
      <c r="E972" s="4"/>
      <c r="F972" s="358"/>
      <c r="G972" s="358"/>
      <c r="H972" s="5"/>
      <c r="I972" s="1"/>
      <c r="J972" s="1"/>
    </row>
    <row r="973" spans="1:10" ht="19.5" customHeight="1">
      <c r="A973" s="5"/>
      <c r="B973" s="2"/>
      <c r="C973" s="3"/>
      <c r="D973" s="10"/>
      <c r="E973" s="4"/>
      <c r="F973" s="358"/>
      <c r="G973" s="358"/>
      <c r="H973" s="5"/>
      <c r="I973" s="1"/>
      <c r="J973" s="1"/>
    </row>
    <row r="974" spans="1:10" ht="19.5" customHeight="1">
      <c r="A974" s="5"/>
      <c r="B974" s="2"/>
      <c r="C974" s="3"/>
      <c r="D974" s="10"/>
      <c r="E974" s="4"/>
      <c r="F974" s="358"/>
      <c r="G974" s="358"/>
      <c r="H974" s="5"/>
      <c r="I974" s="1"/>
      <c r="J974" s="1"/>
    </row>
    <row r="975" spans="1:10" ht="19.5" customHeight="1">
      <c r="A975" s="5"/>
      <c r="B975" s="2"/>
      <c r="C975" s="3"/>
      <c r="D975" s="10"/>
      <c r="E975" s="4"/>
      <c r="F975" s="358"/>
      <c r="G975" s="358"/>
      <c r="H975" s="5"/>
      <c r="I975" s="1"/>
      <c r="J975" s="1"/>
    </row>
    <row r="976" spans="1:10" ht="19.5" customHeight="1">
      <c r="A976" s="5"/>
      <c r="B976" s="2"/>
      <c r="C976" s="3"/>
      <c r="D976" s="10"/>
      <c r="E976" s="4"/>
      <c r="F976" s="358"/>
      <c r="G976" s="358"/>
      <c r="H976" s="5"/>
      <c r="I976" s="1"/>
      <c r="J976" s="1"/>
    </row>
    <row r="977" spans="1:10" ht="19.5" customHeight="1">
      <c r="A977" s="5"/>
      <c r="B977" s="2"/>
      <c r="C977" s="3"/>
      <c r="D977" s="10"/>
      <c r="E977" s="4"/>
      <c r="F977" s="358"/>
      <c r="G977" s="358"/>
      <c r="H977" s="5"/>
      <c r="I977" s="1"/>
      <c r="J977" s="1"/>
    </row>
    <row r="978" spans="1:10" ht="19.5" customHeight="1">
      <c r="A978" s="5"/>
      <c r="B978" s="2"/>
      <c r="C978" s="3"/>
      <c r="D978" s="10"/>
      <c r="E978" s="4"/>
      <c r="F978" s="358"/>
      <c r="G978" s="358"/>
      <c r="H978" s="5"/>
      <c r="I978" s="1"/>
      <c r="J978" s="1"/>
    </row>
    <row r="979" spans="1:10" ht="19.5" customHeight="1">
      <c r="A979" s="5"/>
      <c r="B979" s="2"/>
      <c r="C979" s="3"/>
      <c r="D979" s="10"/>
      <c r="E979" s="4"/>
      <c r="F979" s="358"/>
      <c r="G979" s="358"/>
      <c r="H979" s="5"/>
      <c r="I979" s="1"/>
      <c r="J979" s="1"/>
    </row>
    <row r="980" spans="1:10" ht="19.5" customHeight="1">
      <c r="A980" s="5"/>
      <c r="B980" s="2"/>
      <c r="C980" s="3"/>
      <c r="D980" s="10"/>
      <c r="E980" s="4"/>
      <c r="F980" s="358"/>
      <c r="G980" s="358"/>
      <c r="H980" s="5"/>
      <c r="I980" s="1"/>
      <c r="J980" s="1"/>
    </row>
    <row r="981" spans="1:10" ht="19.5" customHeight="1">
      <c r="A981" s="5"/>
      <c r="B981" s="2"/>
      <c r="C981" s="3"/>
      <c r="D981" s="10"/>
      <c r="E981" s="4"/>
      <c r="F981" s="358"/>
      <c r="G981" s="358"/>
      <c r="H981" s="5"/>
      <c r="I981" s="1"/>
      <c r="J981" s="1"/>
    </row>
    <row r="982" spans="1:10" ht="19.5" customHeight="1">
      <c r="A982" s="5"/>
      <c r="B982" s="2"/>
      <c r="C982" s="3"/>
      <c r="D982" s="10"/>
      <c r="E982" s="4"/>
      <c r="F982" s="358"/>
      <c r="G982" s="358"/>
      <c r="H982" s="5"/>
      <c r="I982" s="1"/>
      <c r="J982" s="1"/>
    </row>
    <row r="983" spans="1:10" ht="19.5" customHeight="1">
      <c r="A983" s="5"/>
      <c r="B983" s="2"/>
      <c r="C983" s="3"/>
      <c r="D983" s="10"/>
      <c r="E983" s="4"/>
      <c r="F983" s="358"/>
      <c r="G983" s="358"/>
      <c r="H983" s="5"/>
      <c r="I983" s="1"/>
      <c r="J983" s="1"/>
    </row>
    <row r="984" spans="1:10" ht="19.5" customHeight="1">
      <c r="A984" s="5"/>
      <c r="B984" s="2"/>
      <c r="C984" s="3"/>
      <c r="D984" s="10"/>
      <c r="E984" s="4"/>
      <c r="F984" s="358"/>
      <c r="G984" s="358"/>
      <c r="H984" s="5"/>
      <c r="I984" s="1"/>
      <c r="J984" s="1"/>
    </row>
    <row r="985" spans="1:10" ht="19.5" customHeight="1">
      <c r="A985" s="5"/>
      <c r="B985" s="2"/>
      <c r="C985" s="3"/>
      <c r="D985" s="10"/>
      <c r="E985" s="4"/>
      <c r="F985" s="358"/>
      <c r="G985" s="358"/>
      <c r="H985" s="5"/>
      <c r="I985" s="1"/>
      <c r="J985" s="1"/>
    </row>
    <row r="986" spans="1:10" ht="19.5" customHeight="1">
      <c r="A986" s="5"/>
      <c r="B986" s="2"/>
      <c r="C986" s="3"/>
      <c r="D986" s="10"/>
      <c r="E986" s="4"/>
      <c r="F986" s="358"/>
      <c r="G986" s="358"/>
      <c r="H986" s="5"/>
      <c r="I986" s="1"/>
      <c r="J986" s="1"/>
    </row>
    <row r="987" spans="1:10" ht="19.5" customHeight="1">
      <c r="A987" s="5"/>
      <c r="B987" s="2"/>
      <c r="C987" s="3"/>
      <c r="D987" s="10"/>
      <c r="E987" s="4"/>
      <c r="F987" s="358"/>
      <c r="G987" s="358"/>
      <c r="H987" s="5"/>
      <c r="I987" s="1"/>
      <c r="J987" s="1"/>
    </row>
    <row r="988" spans="1:10" ht="19.5" customHeight="1">
      <c r="A988" s="5"/>
      <c r="B988" s="2"/>
      <c r="C988" s="3"/>
      <c r="D988" s="10"/>
      <c r="E988" s="4"/>
      <c r="F988" s="358"/>
      <c r="G988" s="358"/>
      <c r="H988" s="5"/>
      <c r="I988" s="1"/>
      <c r="J988" s="1"/>
    </row>
    <row r="989" spans="1:10" ht="19.5" customHeight="1">
      <c r="A989" s="5"/>
      <c r="B989" s="2"/>
      <c r="C989" s="3"/>
      <c r="D989" s="10"/>
      <c r="E989" s="4"/>
      <c r="F989" s="358"/>
      <c r="G989" s="358"/>
      <c r="H989" s="5"/>
      <c r="I989" s="1"/>
      <c r="J989" s="1"/>
    </row>
    <row r="990" spans="1:10" ht="19.5" customHeight="1">
      <c r="A990" s="5"/>
      <c r="B990" s="2"/>
      <c r="C990" s="3"/>
      <c r="D990" s="10"/>
      <c r="E990" s="4"/>
      <c r="F990" s="358"/>
      <c r="G990" s="358"/>
      <c r="H990" s="5"/>
      <c r="I990" s="1"/>
      <c r="J990" s="1"/>
    </row>
    <row r="991" spans="1:10" ht="19.5" customHeight="1">
      <c r="A991" s="5"/>
      <c r="B991" s="2"/>
      <c r="C991" s="3"/>
      <c r="D991" s="10"/>
      <c r="E991" s="4"/>
      <c r="F991" s="358"/>
      <c r="G991" s="358"/>
      <c r="H991" s="5"/>
      <c r="I991" s="1"/>
      <c r="J991" s="1"/>
    </row>
    <row r="992" spans="1:10" ht="19.5" customHeight="1">
      <c r="A992" s="5"/>
      <c r="B992" s="2"/>
      <c r="C992" s="3"/>
      <c r="D992" s="10"/>
      <c r="E992" s="4"/>
      <c r="F992" s="358"/>
      <c r="G992" s="358"/>
      <c r="H992" s="5"/>
      <c r="I992" s="1"/>
      <c r="J992" s="1"/>
    </row>
    <row r="993" spans="1:10" ht="19.5" customHeight="1">
      <c r="A993" s="5"/>
      <c r="B993" s="2"/>
      <c r="C993" s="3"/>
      <c r="D993" s="10"/>
      <c r="E993" s="4"/>
      <c r="F993" s="358"/>
      <c r="G993" s="358"/>
      <c r="H993" s="5"/>
      <c r="I993" s="1"/>
      <c r="J993" s="1"/>
    </row>
    <row r="994" spans="1:10" ht="19.5" customHeight="1">
      <c r="A994" s="5"/>
      <c r="B994" s="2"/>
      <c r="C994" s="3"/>
      <c r="D994" s="10"/>
      <c r="E994" s="4"/>
      <c r="F994" s="358"/>
      <c r="G994" s="358"/>
      <c r="H994" s="5"/>
      <c r="I994" s="1"/>
      <c r="J994" s="1"/>
    </row>
    <row r="995" spans="1:10" ht="19.5" customHeight="1">
      <c r="A995" s="5"/>
      <c r="B995" s="2"/>
      <c r="C995" s="3"/>
      <c r="D995" s="10"/>
      <c r="E995" s="4"/>
      <c r="F995" s="358"/>
      <c r="G995" s="358"/>
      <c r="H995" s="5"/>
      <c r="I995" s="1"/>
      <c r="J995" s="1"/>
    </row>
    <row r="996" spans="1:10" ht="19.5" customHeight="1">
      <c r="A996" s="5"/>
      <c r="B996" s="2"/>
      <c r="C996" s="3"/>
      <c r="D996" s="10"/>
      <c r="E996" s="4"/>
      <c r="F996" s="358"/>
      <c r="G996" s="358"/>
      <c r="H996" s="5"/>
      <c r="I996" s="1"/>
      <c r="J996" s="1"/>
    </row>
    <row r="997" spans="1:10" ht="19.5" customHeight="1">
      <c r="A997" s="5"/>
      <c r="B997" s="2"/>
      <c r="C997" s="3"/>
      <c r="D997" s="10"/>
      <c r="E997" s="4"/>
      <c r="F997" s="358"/>
      <c r="G997" s="358"/>
      <c r="H997" s="5"/>
      <c r="I997" s="1"/>
      <c r="J997" s="1"/>
    </row>
    <row r="998" spans="1:10" ht="19.5" customHeight="1">
      <c r="A998" s="5"/>
      <c r="B998" s="2"/>
      <c r="C998" s="3"/>
      <c r="D998" s="10"/>
      <c r="E998" s="4"/>
      <c r="F998" s="358"/>
      <c r="G998" s="358"/>
      <c r="H998" s="5"/>
      <c r="I998" s="1"/>
      <c r="J998" s="1"/>
    </row>
    <row r="999" spans="1:10" ht="19.5" customHeight="1">
      <c r="A999" s="5"/>
      <c r="B999" s="2"/>
      <c r="C999" s="3"/>
      <c r="D999" s="10"/>
      <c r="E999" s="4"/>
      <c r="F999" s="358"/>
      <c r="G999" s="358"/>
      <c r="H999" s="5"/>
      <c r="I999" s="1"/>
      <c r="J999" s="1"/>
    </row>
    <row r="1000" spans="1:10" ht="19.5" customHeight="1">
      <c r="A1000" s="5"/>
      <c r="B1000" s="2"/>
      <c r="C1000" s="3"/>
      <c r="D1000" s="10"/>
      <c r="E1000" s="4"/>
      <c r="F1000" s="358"/>
      <c r="G1000" s="358"/>
      <c r="H1000" s="5"/>
      <c r="I1000" s="1"/>
      <c r="J1000" s="1"/>
    </row>
    <row r="1001" spans="1:10" ht="19.5" customHeight="1">
      <c r="A1001" s="5"/>
      <c r="B1001" s="2"/>
      <c r="C1001" s="3"/>
      <c r="D1001" s="10"/>
      <c r="E1001" s="4"/>
      <c r="F1001" s="358"/>
      <c r="G1001" s="358"/>
      <c r="H1001" s="5"/>
      <c r="I1001" s="1"/>
      <c r="J1001" s="1"/>
    </row>
    <row r="1002" spans="1:10" ht="19.5" customHeight="1">
      <c r="A1002" s="5"/>
      <c r="B1002" s="2"/>
      <c r="C1002" s="3"/>
      <c r="D1002" s="10"/>
      <c r="E1002" s="4"/>
      <c r="F1002" s="358"/>
      <c r="G1002" s="358"/>
      <c r="H1002" s="5"/>
      <c r="I1002" s="1"/>
      <c r="J1002" s="1"/>
    </row>
    <row r="1003" spans="1:10" ht="19.5" customHeight="1">
      <c r="A1003" s="5"/>
      <c r="B1003" s="2"/>
      <c r="C1003" s="3"/>
      <c r="D1003" s="10"/>
      <c r="E1003" s="4"/>
      <c r="F1003" s="358"/>
      <c r="G1003" s="358"/>
      <c r="H1003" s="5"/>
      <c r="I1003" s="1"/>
      <c r="J1003" s="1"/>
    </row>
    <row r="1004" spans="1:10" ht="19.5" customHeight="1">
      <c r="A1004" s="5"/>
      <c r="B1004" s="2"/>
      <c r="C1004" s="3"/>
      <c r="D1004" s="10"/>
      <c r="E1004" s="4"/>
      <c r="F1004" s="358"/>
      <c r="G1004" s="358"/>
      <c r="H1004" s="5"/>
      <c r="I1004" s="1"/>
      <c r="J1004" s="1"/>
    </row>
    <row r="1005" spans="1:10" ht="19.5" customHeight="1">
      <c r="A1005" s="5"/>
      <c r="B1005" s="2"/>
      <c r="C1005" s="3"/>
      <c r="D1005" s="10"/>
      <c r="E1005" s="4"/>
      <c r="F1005" s="358"/>
      <c r="G1005" s="358"/>
      <c r="H1005" s="5"/>
      <c r="I1005" s="1"/>
      <c r="J1005" s="1"/>
    </row>
    <row r="1006" spans="1:10" ht="19.5" customHeight="1">
      <c r="A1006" s="5"/>
      <c r="B1006" s="2"/>
      <c r="C1006" s="3"/>
      <c r="D1006" s="10"/>
      <c r="E1006" s="4"/>
      <c r="F1006" s="358"/>
      <c r="G1006" s="358"/>
      <c r="H1006" s="5"/>
      <c r="I1006" s="1"/>
      <c r="J1006" s="1"/>
    </row>
    <row r="1007" spans="1:10" ht="19.5" customHeight="1">
      <c r="A1007" s="5"/>
      <c r="B1007" s="2"/>
      <c r="C1007" s="3"/>
      <c r="D1007" s="10"/>
      <c r="E1007" s="4"/>
      <c r="F1007" s="358"/>
      <c r="G1007" s="358"/>
      <c r="H1007" s="5"/>
      <c r="I1007" s="1"/>
      <c r="J1007" s="1"/>
    </row>
    <row r="1008" spans="1:10" ht="19.5" customHeight="1">
      <c r="A1008" s="5"/>
      <c r="B1008" s="2"/>
      <c r="C1008" s="3"/>
      <c r="D1008" s="10"/>
      <c r="E1008" s="4"/>
      <c r="F1008" s="358"/>
      <c r="G1008" s="358"/>
      <c r="H1008" s="5"/>
      <c r="I1008" s="1"/>
      <c r="J1008" s="1"/>
    </row>
    <row r="1009" spans="1:10" ht="19.5" customHeight="1">
      <c r="A1009" s="5"/>
      <c r="B1009" s="2"/>
      <c r="C1009" s="3"/>
      <c r="D1009" s="10"/>
      <c r="E1009" s="4"/>
      <c r="F1009" s="358"/>
      <c r="G1009" s="358"/>
      <c r="H1009" s="5"/>
      <c r="I1009" s="1"/>
      <c r="J1009" s="1"/>
    </row>
    <row r="1010" spans="1:10" ht="19.5" customHeight="1">
      <c r="A1010" s="5"/>
      <c r="B1010" s="2"/>
      <c r="C1010" s="3"/>
      <c r="D1010" s="10"/>
      <c r="E1010" s="4"/>
      <c r="F1010" s="358"/>
      <c r="G1010" s="358"/>
      <c r="H1010" s="5"/>
      <c r="I1010" s="1"/>
      <c r="J1010" s="1"/>
    </row>
    <row r="1011" spans="1:10" ht="19.5" customHeight="1">
      <c r="A1011" s="5"/>
      <c r="B1011" s="2"/>
      <c r="C1011" s="3"/>
      <c r="D1011" s="10"/>
      <c r="E1011" s="4"/>
      <c r="F1011" s="358"/>
      <c r="G1011" s="358"/>
      <c r="H1011" s="5"/>
      <c r="I1011" s="1"/>
      <c r="J1011" s="1"/>
    </row>
    <row r="1012" spans="1:10" ht="19.5" customHeight="1">
      <c r="A1012" s="5"/>
      <c r="B1012" s="2"/>
      <c r="C1012" s="3"/>
      <c r="D1012" s="10"/>
      <c r="E1012" s="4"/>
      <c r="F1012" s="358"/>
      <c r="G1012" s="358"/>
      <c r="H1012" s="5"/>
      <c r="I1012" s="1"/>
      <c r="J1012" s="1"/>
    </row>
    <row r="1013" spans="1:10" ht="19.5" customHeight="1">
      <c r="A1013" s="5"/>
      <c r="B1013" s="2"/>
      <c r="C1013" s="3"/>
      <c r="D1013" s="10"/>
      <c r="E1013" s="4"/>
      <c r="F1013" s="358"/>
      <c r="G1013" s="358"/>
      <c r="H1013" s="5"/>
      <c r="I1013" s="1"/>
      <c r="J1013" s="1"/>
    </row>
    <row r="1014" spans="1:10" ht="19.5" customHeight="1">
      <c r="A1014" s="5"/>
      <c r="B1014" s="2"/>
      <c r="C1014" s="3"/>
      <c r="D1014" s="10"/>
      <c r="E1014" s="4"/>
      <c r="F1014" s="358"/>
      <c r="G1014" s="358"/>
      <c r="H1014" s="5"/>
      <c r="I1014" s="1"/>
      <c r="J1014" s="1"/>
    </row>
    <row r="1015" spans="1:10" ht="19.5" customHeight="1">
      <c r="A1015" s="5"/>
      <c r="B1015" s="2"/>
      <c r="C1015" s="3"/>
      <c r="D1015" s="10"/>
      <c r="E1015" s="4"/>
      <c r="F1015" s="358"/>
      <c r="G1015" s="358"/>
      <c r="H1015" s="5"/>
      <c r="I1015" s="1"/>
      <c r="J1015" s="1"/>
    </row>
    <row r="1016" spans="1:10" ht="19.5" customHeight="1">
      <c r="A1016" s="5"/>
      <c r="B1016" s="2"/>
      <c r="C1016" s="3"/>
      <c r="D1016" s="10"/>
      <c r="E1016" s="4"/>
      <c r="F1016" s="358"/>
      <c r="G1016" s="358"/>
      <c r="H1016" s="5"/>
      <c r="I1016" s="1"/>
      <c r="J1016" s="1"/>
    </row>
    <row r="1017" spans="1:10" ht="19.5" customHeight="1">
      <c r="A1017" s="5"/>
      <c r="B1017" s="2"/>
      <c r="C1017" s="3"/>
      <c r="D1017" s="10"/>
      <c r="E1017" s="4"/>
      <c r="F1017" s="358"/>
      <c r="G1017" s="358"/>
      <c r="H1017" s="5"/>
      <c r="I1017" s="1"/>
      <c r="J1017" s="1"/>
    </row>
    <row r="1018" spans="1:10" ht="19.5" customHeight="1">
      <c r="A1018" s="5"/>
      <c r="B1018" s="2"/>
      <c r="C1018" s="3"/>
      <c r="D1018" s="10"/>
      <c r="E1018" s="4"/>
      <c r="F1018" s="358"/>
      <c r="G1018" s="358"/>
      <c r="H1018" s="5"/>
      <c r="I1018" s="1"/>
      <c r="J1018" s="1"/>
    </row>
    <row r="1019" spans="1:10" ht="19.5" customHeight="1">
      <c r="A1019" s="5"/>
      <c r="B1019" s="2"/>
      <c r="C1019" s="3"/>
      <c r="D1019" s="10"/>
      <c r="E1019" s="4"/>
      <c r="F1019" s="358"/>
      <c r="G1019" s="358"/>
      <c r="H1019" s="5"/>
      <c r="I1019" s="1"/>
      <c r="J1019" s="1"/>
    </row>
    <row r="1020" spans="1:10" ht="19.5" customHeight="1">
      <c r="A1020" s="5"/>
      <c r="B1020" s="2"/>
      <c r="C1020" s="3"/>
      <c r="D1020" s="10"/>
      <c r="E1020" s="4"/>
      <c r="F1020" s="358"/>
      <c r="G1020" s="358"/>
      <c r="H1020" s="5"/>
      <c r="I1020" s="1"/>
      <c r="J1020" s="1"/>
    </row>
    <row r="1021" spans="1:10" ht="19.5" customHeight="1">
      <c r="A1021" s="5"/>
      <c r="B1021" s="2"/>
      <c r="C1021" s="3"/>
      <c r="D1021" s="10"/>
      <c r="E1021" s="4"/>
      <c r="F1021" s="358"/>
      <c r="G1021" s="358"/>
      <c r="H1021" s="5"/>
      <c r="I1021" s="1"/>
      <c r="J1021" s="1"/>
    </row>
    <row r="1022" spans="1:10" ht="19.5" customHeight="1">
      <c r="A1022" s="5"/>
      <c r="B1022" s="2"/>
      <c r="C1022" s="3"/>
      <c r="D1022" s="10"/>
      <c r="E1022" s="4"/>
      <c r="F1022" s="358"/>
      <c r="G1022" s="358"/>
      <c r="H1022" s="5"/>
      <c r="I1022" s="1"/>
      <c r="J1022" s="1"/>
    </row>
    <row r="1023" spans="1:10" ht="19.5" customHeight="1">
      <c r="A1023" s="5"/>
      <c r="B1023" s="2"/>
      <c r="C1023" s="3"/>
      <c r="D1023" s="10"/>
      <c r="E1023" s="4"/>
      <c r="F1023" s="358"/>
      <c r="G1023" s="358"/>
      <c r="H1023" s="5"/>
      <c r="I1023" s="1"/>
      <c r="J1023" s="1"/>
    </row>
    <row r="1024" spans="1:10" ht="19.5" customHeight="1">
      <c r="A1024" s="5"/>
      <c r="B1024" s="2"/>
      <c r="C1024" s="3"/>
      <c r="D1024" s="10"/>
      <c r="E1024" s="4"/>
      <c r="F1024" s="358"/>
      <c r="G1024" s="358"/>
      <c r="H1024" s="5"/>
      <c r="I1024" s="1"/>
      <c r="J1024" s="1"/>
    </row>
    <row r="1025" spans="1:10" ht="19.5" customHeight="1">
      <c r="A1025" s="5"/>
      <c r="B1025" s="2"/>
      <c r="C1025" s="3"/>
      <c r="D1025" s="10"/>
      <c r="E1025" s="4"/>
      <c r="F1025" s="358"/>
      <c r="G1025" s="358"/>
      <c r="H1025" s="5"/>
      <c r="I1025" s="1"/>
      <c r="J1025" s="1"/>
    </row>
    <row r="1026" spans="1:10" ht="19.5" customHeight="1">
      <c r="A1026" s="5"/>
      <c r="B1026" s="2"/>
      <c r="C1026" s="3"/>
      <c r="D1026" s="10"/>
      <c r="E1026" s="4"/>
      <c r="F1026" s="358"/>
      <c r="G1026" s="358"/>
      <c r="H1026" s="5"/>
      <c r="I1026" s="1"/>
      <c r="J1026" s="1"/>
    </row>
    <row r="1027" spans="1:10" ht="19.5" customHeight="1">
      <c r="A1027" s="5"/>
      <c r="B1027" s="2"/>
      <c r="C1027" s="3"/>
      <c r="D1027" s="10"/>
      <c r="E1027" s="4"/>
      <c r="F1027" s="358"/>
      <c r="G1027" s="358"/>
      <c r="H1027" s="5"/>
      <c r="I1027" s="1"/>
      <c r="J1027" s="1"/>
    </row>
    <row r="1028" spans="1:10" ht="19.5" customHeight="1">
      <c r="A1028" s="5"/>
      <c r="B1028" s="2"/>
      <c r="C1028" s="3"/>
      <c r="D1028" s="10"/>
      <c r="E1028" s="4"/>
      <c r="F1028" s="358"/>
      <c r="G1028" s="358"/>
      <c r="H1028" s="5"/>
      <c r="I1028" s="1"/>
      <c r="J1028" s="1"/>
    </row>
    <row r="1029" spans="1:10" ht="19.5" customHeight="1">
      <c r="A1029" s="5"/>
      <c r="B1029" s="2"/>
      <c r="C1029" s="3"/>
      <c r="D1029" s="10"/>
      <c r="E1029" s="4"/>
      <c r="F1029" s="358"/>
      <c r="G1029" s="358"/>
      <c r="H1029" s="5"/>
      <c r="I1029" s="1"/>
      <c r="J1029" s="1"/>
    </row>
    <row r="1030" spans="1:10" ht="15" customHeight="1">
      <c r="A1030" s="5"/>
      <c r="B1030" s="2"/>
      <c r="C1030" s="3"/>
      <c r="D1030" s="10"/>
      <c r="E1030" s="4"/>
      <c r="F1030" s="358"/>
      <c r="G1030" s="358"/>
      <c r="H1030" s="5"/>
      <c r="I1030" s="1"/>
      <c r="J1030" s="1"/>
    </row>
    <row r="1031" spans="1:10" ht="15" customHeight="1">
      <c r="A1031" s="5"/>
      <c r="B1031" s="2"/>
      <c r="C1031" s="3"/>
      <c r="D1031" s="10"/>
      <c r="E1031" s="4"/>
      <c r="F1031" s="358"/>
      <c r="G1031" s="358"/>
      <c r="H1031" s="5"/>
      <c r="I1031" s="1"/>
      <c r="J1031" s="1"/>
    </row>
    <row r="1032" spans="1:10" ht="15" customHeight="1">
      <c r="A1032" s="5"/>
      <c r="B1032" s="2"/>
      <c r="C1032" s="3"/>
      <c r="D1032" s="10"/>
      <c r="E1032" s="4"/>
      <c r="F1032" s="358"/>
      <c r="G1032" s="358"/>
      <c r="H1032" s="5"/>
      <c r="I1032" s="1"/>
      <c r="J1032" s="1"/>
    </row>
    <row r="1033" spans="1:10" ht="15" customHeight="1">
      <c r="A1033" s="5"/>
      <c r="B1033" s="2"/>
      <c r="C1033" s="3"/>
      <c r="D1033" s="10"/>
      <c r="E1033" s="4"/>
      <c r="F1033" s="358"/>
      <c r="G1033" s="358"/>
      <c r="H1033" s="5"/>
    </row>
  </sheetData>
  <mergeCells count="425">
    <mergeCell ref="A512:B513"/>
    <mergeCell ref="D512:D513"/>
    <mergeCell ref="A514:B515"/>
    <mergeCell ref="A516:A517"/>
    <mergeCell ref="A518:D518"/>
    <mergeCell ref="D501:D502"/>
    <mergeCell ref="A503:D503"/>
    <mergeCell ref="A504:B504"/>
    <mergeCell ref="H504:H517"/>
    <mergeCell ref="A505:B506"/>
    <mergeCell ref="D505:D506"/>
    <mergeCell ref="A507:B509"/>
    <mergeCell ref="D507:D509"/>
    <mergeCell ref="A510:B511"/>
    <mergeCell ref="D510:D511"/>
    <mergeCell ref="H495:H502"/>
    <mergeCell ref="A494:D494"/>
    <mergeCell ref="A499:A500"/>
    <mergeCell ref="B499:B500"/>
    <mergeCell ref="D499:D500"/>
    <mergeCell ref="A501:A502"/>
    <mergeCell ref="B501:B502"/>
    <mergeCell ref="A495:A497"/>
    <mergeCell ref="B495:B497"/>
    <mergeCell ref="D495:D497"/>
    <mergeCell ref="A474:D474"/>
    <mergeCell ref="H475:H487"/>
    <mergeCell ref="C477:D477"/>
    <mergeCell ref="C478:D478"/>
    <mergeCell ref="C479:D479"/>
    <mergeCell ref="A481:A486"/>
    <mergeCell ref="B481:B486"/>
    <mergeCell ref="A488:D488"/>
    <mergeCell ref="H489:H493"/>
    <mergeCell ref="A490:A491"/>
    <mergeCell ref="B490:B491"/>
    <mergeCell ref="D490:D491"/>
    <mergeCell ref="A492:A493"/>
    <mergeCell ref="B492:B493"/>
    <mergeCell ref="D492:D493"/>
    <mergeCell ref="A448:D448"/>
    <mergeCell ref="H448:H473"/>
    <mergeCell ref="A449:A468"/>
    <mergeCell ref="C449:C453"/>
    <mergeCell ref="D449:D468"/>
    <mergeCell ref="E449:E453"/>
    <mergeCell ref="F449:F453"/>
    <mergeCell ref="G449:G453"/>
    <mergeCell ref="C454:C458"/>
    <mergeCell ref="E454:E458"/>
    <mergeCell ref="F454:F458"/>
    <mergeCell ref="G454:G458"/>
    <mergeCell ref="C459:C463"/>
    <mergeCell ref="C464:C468"/>
    <mergeCell ref="A469:A473"/>
    <mergeCell ref="C469:C471"/>
    <mergeCell ref="D469:D473"/>
    <mergeCell ref="E469:E471"/>
    <mergeCell ref="F469:F471"/>
    <mergeCell ref="G469:G471"/>
    <mergeCell ref="C472:C473"/>
    <mergeCell ref="E472:E473"/>
    <mergeCell ref="F472:F473"/>
    <mergeCell ref="G472:G473"/>
    <mergeCell ref="H437:H439"/>
    <mergeCell ref="C438:C442"/>
    <mergeCell ref="H440:H442"/>
    <mergeCell ref="A443:A447"/>
    <mergeCell ref="C443:C444"/>
    <mergeCell ref="D443:D447"/>
    <mergeCell ref="H443:H447"/>
    <mergeCell ref="C445:C447"/>
    <mergeCell ref="E428:E432"/>
    <mergeCell ref="F428:F432"/>
    <mergeCell ref="G428:G432"/>
    <mergeCell ref="H428:H430"/>
    <mergeCell ref="H431:H433"/>
    <mergeCell ref="C433:C437"/>
    <mergeCell ref="E433:E437"/>
    <mergeCell ref="F433:F437"/>
    <mergeCell ref="G433:G437"/>
    <mergeCell ref="H434:H436"/>
    <mergeCell ref="A426:D426"/>
    <mergeCell ref="A428:A442"/>
    <mergeCell ref="C428:C432"/>
    <mergeCell ref="D428:D442"/>
    <mergeCell ref="C403:C406"/>
    <mergeCell ref="D403:D404"/>
    <mergeCell ref="D405:D406"/>
    <mergeCell ref="A407:D407"/>
    <mergeCell ref="A408:A417"/>
    <mergeCell ref="C408:C412"/>
    <mergeCell ref="D408:D417"/>
    <mergeCell ref="C413:C417"/>
    <mergeCell ref="A389:C389"/>
    <mergeCell ref="A390:D390"/>
    <mergeCell ref="H390:H425"/>
    <mergeCell ref="A391:A398"/>
    <mergeCell ref="C391:C393"/>
    <mergeCell ref="D391:D398"/>
    <mergeCell ref="C394:C398"/>
    <mergeCell ref="A399:A406"/>
    <mergeCell ref="C399:C402"/>
    <mergeCell ref="D399:D401"/>
    <mergeCell ref="A418:A425"/>
    <mergeCell ref="C418:C421"/>
    <mergeCell ref="D418:D425"/>
    <mergeCell ref="C422:C425"/>
    <mergeCell ref="H375:H388"/>
    <mergeCell ref="A379:A380"/>
    <mergeCell ref="C379:C380"/>
    <mergeCell ref="D379:D387"/>
    <mergeCell ref="E379:E380"/>
    <mergeCell ref="F379:F380"/>
    <mergeCell ref="G379:G380"/>
    <mergeCell ref="A381:A383"/>
    <mergeCell ref="C381:C383"/>
    <mergeCell ref="E381:E383"/>
    <mergeCell ref="F381:F383"/>
    <mergeCell ref="G381:G383"/>
    <mergeCell ref="A385:A387"/>
    <mergeCell ref="C385:C387"/>
    <mergeCell ref="E385:E387"/>
    <mergeCell ref="F385:F387"/>
    <mergeCell ref="G385:G387"/>
    <mergeCell ref="G375:G378"/>
    <mergeCell ref="A374:C374"/>
    <mergeCell ref="A375:A378"/>
    <mergeCell ref="C375:C378"/>
    <mergeCell ref="D375:D378"/>
    <mergeCell ref="E375:E378"/>
    <mergeCell ref="F375:F378"/>
    <mergeCell ref="A366:D366"/>
    <mergeCell ref="A367:A373"/>
    <mergeCell ref="B367:B368"/>
    <mergeCell ref="D367:D373"/>
    <mergeCell ref="B369:B370"/>
    <mergeCell ref="B371:B372"/>
    <mergeCell ref="A354:D354"/>
    <mergeCell ref="A355:D355"/>
    <mergeCell ref="H355:H373"/>
    <mergeCell ref="A356:A365"/>
    <mergeCell ref="B356:B357"/>
    <mergeCell ref="D356:D365"/>
    <mergeCell ref="B358:B359"/>
    <mergeCell ref="B360:B361"/>
    <mergeCell ref="B362:B363"/>
    <mergeCell ref="B364:B365"/>
    <mergeCell ref="A346:D346"/>
    <mergeCell ref="H346:H353"/>
    <mergeCell ref="A347:A349"/>
    <mergeCell ref="D347:D349"/>
    <mergeCell ref="A351:A353"/>
    <mergeCell ref="D351:D353"/>
    <mergeCell ref="B335:B336"/>
    <mergeCell ref="B337:B338"/>
    <mergeCell ref="B339:B340"/>
    <mergeCell ref="B341:B342"/>
    <mergeCell ref="B343:B344"/>
    <mergeCell ref="A345:D345"/>
    <mergeCell ref="H302:H344"/>
    <mergeCell ref="A321:A325"/>
    <mergeCell ref="D321:D325"/>
    <mergeCell ref="A326:D326"/>
    <mergeCell ref="A327:A344"/>
    <mergeCell ref="B327:B328"/>
    <mergeCell ref="D327:D344"/>
    <mergeCell ref="B329:B330"/>
    <mergeCell ref="B331:B332"/>
    <mergeCell ref="B333:B334"/>
    <mergeCell ref="B307:B308"/>
    <mergeCell ref="B309:B310"/>
    <mergeCell ref="B311:B312"/>
    <mergeCell ref="B313:B314"/>
    <mergeCell ref="B315:B316"/>
    <mergeCell ref="B317:B318"/>
    <mergeCell ref="A298:A300"/>
    <mergeCell ref="B298:B300"/>
    <mergeCell ref="D298:D300"/>
    <mergeCell ref="A301:D301"/>
    <mergeCell ref="A302:D302"/>
    <mergeCell ref="A303:A320"/>
    <mergeCell ref="B303:B304"/>
    <mergeCell ref="D303:D320"/>
    <mergeCell ref="B305:B306"/>
    <mergeCell ref="B319:B320"/>
    <mergeCell ref="D277:D285"/>
    <mergeCell ref="B280:B282"/>
    <mergeCell ref="B283:B285"/>
    <mergeCell ref="A292:A294"/>
    <mergeCell ref="B292:B294"/>
    <mergeCell ref="D292:D294"/>
    <mergeCell ref="A295:A297"/>
    <mergeCell ref="B295:B297"/>
    <mergeCell ref="D295:D297"/>
    <mergeCell ref="A286:A288"/>
    <mergeCell ref="B286:B288"/>
    <mergeCell ref="D286:D288"/>
    <mergeCell ref="A289:A291"/>
    <mergeCell ref="B289:B291"/>
    <mergeCell ref="D289:D291"/>
    <mergeCell ref="A260:D260"/>
    <mergeCell ref="A241:B242"/>
    <mergeCell ref="A243:B244"/>
    <mergeCell ref="A245:B246"/>
    <mergeCell ref="A247:B248"/>
    <mergeCell ref="A249:B250"/>
    <mergeCell ref="A251:B252"/>
    <mergeCell ref="A261:D261"/>
    <mergeCell ref="H261:H300"/>
    <mergeCell ref="A262:A264"/>
    <mergeCell ref="B262:B264"/>
    <mergeCell ref="D262:D270"/>
    <mergeCell ref="A265:A267"/>
    <mergeCell ref="B265:B267"/>
    <mergeCell ref="A268:A270"/>
    <mergeCell ref="B268:B270"/>
    <mergeCell ref="A271:A273"/>
    <mergeCell ref="B271:B273"/>
    <mergeCell ref="D271:D273"/>
    <mergeCell ref="A274:A276"/>
    <mergeCell ref="B274:B276"/>
    <mergeCell ref="D274:D276"/>
    <mergeCell ref="A277:A285"/>
    <mergeCell ref="B277:B279"/>
    <mergeCell ref="A228:D228"/>
    <mergeCell ref="H228:H259"/>
    <mergeCell ref="A229:B230"/>
    <mergeCell ref="A231:B232"/>
    <mergeCell ref="A233:B234"/>
    <mergeCell ref="A235:B235"/>
    <mergeCell ref="A236:B236"/>
    <mergeCell ref="A237:D237"/>
    <mergeCell ref="A238:B238"/>
    <mergeCell ref="A239:B240"/>
    <mergeCell ref="A253:B254"/>
    <mergeCell ref="A255:B255"/>
    <mergeCell ref="A256:B256"/>
    <mergeCell ref="A257:B258"/>
    <mergeCell ref="A259:B259"/>
    <mergeCell ref="A216:B218"/>
    <mergeCell ref="A219:B220"/>
    <mergeCell ref="A221:B221"/>
    <mergeCell ref="A222:B224"/>
    <mergeCell ref="A225:B226"/>
    <mergeCell ref="A227:D227"/>
    <mergeCell ref="D192:D194"/>
    <mergeCell ref="A196:B198"/>
    <mergeCell ref="H196:H226"/>
    <mergeCell ref="A199:B201"/>
    <mergeCell ref="A202:B203"/>
    <mergeCell ref="A204:B206"/>
    <mergeCell ref="A207:B209"/>
    <mergeCell ref="A210:B211"/>
    <mergeCell ref="A212:B212"/>
    <mergeCell ref="A213:B215"/>
    <mergeCell ref="D174:D176"/>
    <mergeCell ref="A178:B178"/>
    <mergeCell ref="H178:H181"/>
    <mergeCell ref="A179:B181"/>
    <mergeCell ref="A182:D182"/>
    <mergeCell ref="A183:B185"/>
    <mergeCell ref="H183:H194"/>
    <mergeCell ref="A186:B188"/>
    <mergeCell ref="A189:B191"/>
    <mergeCell ref="A192:B194"/>
    <mergeCell ref="H154:H176"/>
    <mergeCell ref="A157:B159"/>
    <mergeCell ref="A160:B162"/>
    <mergeCell ref="A163:B165"/>
    <mergeCell ref="A166:B167"/>
    <mergeCell ref="A168:B170"/>
    <mergeCell ref="D168:D170"/>
    <mergeCell ref="A171:B173"/>
    <mergeCell ref="D171:D173"/>
    <mergeCell ref="A174:B176"/>
    <mergeCell ref="A151:B151"/>
    <mergeCell ref="A152:B152"/>
    <mergeCell ref="A153:D153"/>
    <mergeCell ref="A154:B156"/>
    <mergeCell ref="A140:B141"/>
    <mergeCell ref="A142:B144"/>
    <mergeCell ref="A145:D145"/>
    <mergeCell ref="A146:D146"/>
    <mergeCell ref="A147:B147"/>
    <mergeCell ref="A148:B148"/>
    <mergeCell ref="A131:B132"/>
    <mergeCell ref="A133:B134"/>
    <mergeCell ref="A135:B136"/>
    <mergeCell ref="A137:B139"/>
    <mergeCell ref="A121:B126"/>
    <mergeCell ref="E121:E123"/>
    <mergeCell ref="F121:F123"/>
    <mergeCell ref="A149:D149"/>
    <mergeCell ref="A150:B150"/>
    <mergeCell ref="A115:B120"/>
    <mergeCell ref="E115:E117"/>
    <mergeCell ref="F115:F117"/>
    <mergeCell ref="G115:G117"/>
    <mergeCell ref="E118:E120"/>
    <mergeCell ref="F118:F120"/>
    <mergeCell ref="G118:G120"/>
    <mergeCell ref="A127:B128"/>
    <mergeCell ref="A129:B130"/>
    <mergeCell ref="A95:D95"/>
    <mergeCell ref="H95:H144"/>
    <mergeCell ref="A96:B97"/>
    <mergeCell ref="A98:B99"/>
    <mergeCell ref="A100:B101"/>
    <mergeCell ref="A102:B102"/>
    <mergeCell ref="A103:B108"/>
    <mergeCell ref="A109:B114"/>
    <mergeCell ref="E109:E111"/>
    <mergeCell ref="F109:F111"/>
    <mergeCell ref="G109:G111"/>
    <mergeCell ref="E112:E114"/>
    <mergeCell ref="F112:F114"/>
    <mergeCell ref="G112:G114"/>
    <mergeCell ref="E103:E105"/>
    <mergeCell ref="F103:F105"/>
    <mergeCell ref="G103:G105"/>
    <mergeCell ref="E106:E108"/>
    <mergeCell ref="F106:F108"/>
    <mergeCell ref="G106:G108"/>
    <mergeCell ref="G121:G123"/>
    <mergeCell ref="E124:E126"/>
    <mergeCell ref="F124:F126"/>
    <mergeCell ref="G124:G126"/>
    <mergeCell ref="A92:A93"/>
    <mergeCell ref="C92:C93"/>
    <mergeCell ref="D92:D93"/>
    <mergeCell ref="A81:D81"/>
    <mergeCell ref="H85:H93"/>
    <mergeCell ref="A85:A87"/>
    <mergeCell ref="C85:C87"/>
    <mergeCell ref="E85:E87"/>
    <mergeCell ref="F85:F87"/>
    <mergeCell ref="G85:G87"/>
    <mergeCell ref="A90:A91"/>
    <mergeCell ref="C90:C91"/>
    <mergeCell ref="D90:D91"/>
    <mergeCell ref="F82:F84"/>
    <mergeCell ref="G82:G84"/>
    <mergeCell ref="A75:B77"/>
    <mergeCell ref="D75:D77"/>
    <mergeCell ref="E75:E77"/>
    <mergeCell ref="F75:F77"/>
    <mergeCell ref="G75:G77"/>
    <mergeCell ref="A78:B80"/>
    <mergeCell ref="D78:D80"/>
    <mergeCell ref="E78:E80"/>
    <mergeCell ref="F78:F80"/>
    <mergeCell ref="G78:G80"/>
    <mergeCell ref="A59:D59"/>
    <mergeCell ref="A60:D60"/>
    <mergeCell ref="H60:H80"/>
    <mergeCell ref="A61:B63"/>
    <mergeCell ref="D61:D63"/>
    <mergeCell ref="E61:E63"/>
    <mergeCell ref="F61:F63"/>
    <mergeCell ref="G61:G63"/>
    <mergeCell ref="A64:B66"/>
    <mergeCell ref="D64:D66"/>
    <mergeCell ref="A71:D71"/>
    <mergeCell ref="A72:B74"/>
    <mergeCell ref="D72:D74"/>
    <mergeCell ref="E72:E74"/>
    <mergeCell ref="F72:F74"/>
    <mergeCell ref="G72:G74"/>
    <mergeCell ref="E64:E66"/>
    <mergeCell ref="F64:F66"/>
    <mergeCell ref="G64:G66"/>
    <mergeCell ref="A67:B70"/>
    <mergeCell ref="D67:D70"/>
    <mergeCell ref="E67:E70"/>
    <mergeCell ref="F67:F70"/>
    <mergeCell ref="G67:G70"/>
    <mergeCell ref="A54:D54"/>
    <mergeCell ref="A55:B58"/>
    <mergeCell ref="D55:D58"/>
    <mergeCell ref="E55:E58"/>
    <mergeCell ref="F55:F58"/>
    <mergeCell ref="G55:G58"/>
    <mergeCell ref="D28:D30"/>
    <mergeCell ref="E28:E30"/>
    <mergeCell ref="F28:F30"/>
    <mergeCell ref="G28:G30"/>
    <mergeCell ref="A31:B33"/>
    <mergeCell ref="D31:D33"/>
    <mergeCell ref="E31:E33"/>
    <mergeCell ref="F31:F33"/>
    <mergeCell ref="G31:G33"/>
    <mergeCell ref="A20:D20"/>
    <mergeCell ref="A23:D23"/>
    <mergeCell ref="A24:D24"/>
    <mergeCell ref="A25:B27"/>
    <mergeCell ref="D25:D27"/>
    <mergeCell ref="E25:E27"/>
    <mergeCell ref="F25:F27"/>
    <mergeCell ref="G25:G27"/>
    <mergeCell ref="A28:B30"/>
    <mergeCell ref="H25:H33"/>
    <mergeCell ref="H34:H38"/>
    <mergeCell ref="H39:H43"/>
    <mergeCell ref="H44:H48"/>
    <mergeCell ref="H49:H53"/>
    <mergeCell ref="H55:H58"/>
    <mergeCell ref="A82:A84"/>
    <mergeCell ref="C82:C84"/>
    <mergeCell ref="F34:F38"/>
    <mergeCell ref="G34:G38"/>
    <mergeCell ref="F39:F43"/>
    <mergeCell ref="G39:G43"/>
    <mergeCell ref="F44:F48"/>
    <mergeCell ref="G44:G48"/>
    <mergeCell ref="F49:F53"/>
    <mergeCell ref="G49:G53"/>
    <mergeCell ref="A34:B38"/>
    <mergeCell ref="D34:D38"/>
    <mergeCell ref="A39:B43"/>
    <mergeCell ref="D39:D43"/>
    <mergeCell ref="A44:B48"/>
    <mergeCell ref="D44:D48"/>
    <mergeCell ref="A49:B53"/>
    <mergeCell ref="D49:D53"/>
  </mergeCells>
  <pageMargins left="0.7" right="0.7" top="0.75" bottom="0.75" header="0.3" footer="0.3"/>
  <pageSetup paperSize="9" scale="53" fitToHeight="0" orientation="portrait" r:id="rId1"/>
  <rowBreaks count="12" manualBreakCount="12">
    <brk id="58" max="7" man="1"/>
    <brk id="89" max="7" man="1"/>
    <brk id="120" max="7" man="1"/>
    <brk id="144" max="7" man="1"/>
    <brk id="165" max="7" man="1"/>
    <brk id="191" max="7" man="1"/>
    <brk id="240" max="7" man="1"/>
    <brk id="259" max="7" man="1"/>
    <brk id="300" max="7" man="1"/>
    <brk id="373" max="7" man="1"/>
    <brk id="447" max="7" man="1"/>
    <brk id="487" max="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FF0000"/>
  </sheetPr>
  <dimension ref="A1:AO401"/>
  <sheetViews>
    <sheetView view="pageBreakPreview" topLeftCell="A382" zoomScale="90" zoomScaleNormal="70" zoomScaleSheetLayoutView="90" workbookViewId="0">
      <selection activeCell="B155" sqref="B155:B157"/>
    </sheetView>
  </sheetViews>
  <sheetFormatPr defaultColWidth="1.7109375" defaultRowHeight="20.100000000000001" customHeight="1"/>
  <cols>
    <col min="1" max="1" width="31" style="160" customWidth="1"/>
    <col min="2" max="2" width="31" style="153" customWidth="1"/>
    <col min="3" max="3" width="19.140625" style="154" customWidth="1"/>
    <col min="4" max="4" width="14.85546875" style="158" customWidth="1"/>
    <col min="5" max="5" width="14.140625" style="487" customWidth="1"/>
    <col min="6" max="6" width="35.140625" style="160" customWidth="1"/>
    <col min="7" max="17" width="31" style="156" customWidth="1"/>
    <col min="18" max="22" width="5.42578125" style="156" customWidth="1"/>
    <col min="23" max="235" width="1.7109375" style="156"/>
    <col min="236" max="236" width="6.85546875" style="156" customWidth="1"/>
    <col min="237" max="237" width="5.28515625" style="156" customWidth="1"/>
    <col min="238" max="238" width="2.5703125" style="156" customWidth="1"/>
    <col min="239" max="239" width="1.85546875" style="156" customWidth="1"/>
    <col min="240" max="241" width="1.7109375" style="156"/>
    <col min="242" max="247" width="1.5703125" style="156" customWidth="1"/>
    <col min="248" max="248" width="4.42578125" style="156" customWidth="1"/>
    <col min="249" max="249" width="5.140625" style="156" customWidth="1"/>
    <col min="250" max="250" width="10" style="156" customWidth="1"/>
    <col min="251" max="251" width="1.140625" style="156" bestFit="1" customWidth="1"/>
    <col min="252" max="253" width="1.28515625" style="156" bestFit="1" customWidth="1"/>
    <col min="254" max="491" width="1.7109375" style="156"/>
    <col min="492" max="492" width="6.85546875" style="156" customWidth="1"/>
    <col min="493" max="493" width="5.28515625" style="156" customWidth="1"/>
    <col min="494" max="494" width="2.5703125" style="156" customWidth="1"/>
    <col min="495" max="495" width="1.85546875" style="156" customWidth="1"/>
    <col min="496" max="497" width="1.7109375" style="156"/>
    <col min="498" max="503" width="1.5703125" style="156" customWidth="1"/>
    <col min="504" max="504" width="4.42578125" style="156" customWidth="1"/>
    <col min="505" max="505" width="5.140625" style="156" customWidth="1"/>
    <col min="506" max="506" width="10" style="156" customWidth="1"/>
    <col min="507" max="507" width="1.140625" style="156" bestFit="1" customWidth="1"/>
    <col min="508" max="509" width="1.28515625" style="156" bestFit="1" customWidth="1"/>
    <col min="510" max="747" width="1.7109375" style="156"/>
    <col min="748" max="748" width="6.85546875" style="156" customWidth="1"/>
    <col min="749" max="749" width="5.28515625" style="156" customWidth="1"/>
    <col min="750" max="750" width="2.5703125" style="156" customWidth="1"/>
    <col min="751" max="751" width="1.85546875" style="156" customWidth="1"/>
    <col min="752" max="753" width="1.7109375" style="156"/>
    <col min="754" max="759" width="1.5703125" style="156" customWidth="1"/>
    <col min="760" max="760" width="4.42578125" style="156" customWidth="1"/>
    <col min="761" max="761" width="5.140625" style="156" customWidth="1"/>
    <col min="762" max="762" width="10" style="156" customWidth="1"/>
    <col min="763" max="763" width="1.140625" style="156" bestFit="1" customWidth="1"/>
    <col min="764" max="765" width="1.28515625" style="156" bestFit="1" customWidth="1"/>
    <col min="766" max="1003" width="1.7109375" style="156"/>
    <col min="1004" max="1004" width="6.85546875" style="156" customWidth="1"/>
    <col min="1005" max="1005" width="5.28515625" style="156" customWidth="1"/>
    <col min="1006" max="1006" width="2.5703125" style="156" customWidth="1"/>
    <col min="1007" max="1007" width="1.85546875" style="156" customWidth="1"/>
    <col min="1008" max="1009" width="1.7109375" style="156"/>
    <col min="1010" max="1015" width="1.5703125" style="156" customWidth="1"/>
    <col min="1016" max="1016" width="4.42578125" style="156" customWidth="1"/>
    <col min="1017" max="1017" width="5.140625" style="156" customWidth="1"/>
    <col min="1018" max="1018" width="10" style="156" customWidth="1"/>
    <col min="1019" max="1019" width="1.140625" style="156" bestFit="1" customWidth="1"/>
    <col min="1020" max="1021" width="1.28515625" style="156" bestFit="1" customWidth="1"/>
    <col min="1022" max="1259" width="1.7109375" style="156"/>
    <col min="1260" max="1260" width="6.85546875" style="156" customWidth="1"/>
    <col min="1261" max="1261" width="5.28515625" style="156" customWidth="1"/>
    <col min="1262" max="1262" width="2.5703125" style="156" customWidth="1"/>
    <col min="1263" max="1263" width="1.85546875" style="156" customWidth="1"/>
    <col min="1264" max="1265" width="1.7109375" style="156"/>
    <col min="1266" max="1271" width="1.5703125" style="156" customWidth="1"/>
    <col min="1272" max="1272" width="4.42578125" style="156" customWidth="1"/>
    <col min="1273" max="1273" width="5.140625" style="156" customWidth="1"/>
    <col min="1274" max="1274" width="10" style="156" customWidth="1"/>
    <col min="1275" max="1275" width="1.140625" style="156" bestFit="1" customWidth="1"/>
    <col min="1276" max="1277" width="1.28515625" style="156" bestFit="1" customWidth="1"/>
    <col min="1278" max="1515" width="1.7109375" style="156"/>
    <col min="1516" max="1516" width="6.85546875" style="156" customWidth="1"/>
    <col min="1517" max="1517" width="5.28515625" style="156" customWidth="1"/>
    <col min="1518" max="1518" width="2.5703125" style="156" customWidth="1"/>
    <col min="1519" max="1519" width="1.85546875" style="156" customWidth="1"/>
    <col min="1520" max="1521" width="1.7109375" style="156"/>
    <col min="1522" max="1527" width="1.5703125" style="156" customWidth="1"/>
    <col min="1528" max="1528" width="4.42578125" style="156" customWidth="1"/>
    <col min="1529" max="1529" width="5.140625" style="156" customWidth="1"/>
    <col min="1530" max="1530" width="10" style="156" customWidth="1"/>
    <col min="1531" max="1531" width="1.140625" style="156" bestFit="1" customWidth="1"/>
    <col min="1532" max="1533" width="1.28515625" style="156" bestFit="1" customWidth="1"/>
    <col min="1534" max="1771" width="1.7109375" style="156"/>
    <col min="1772" max="1772" width="6.85546875" style="156" customWidth="1"/>
    <col min="1773" max="1773" width="5.28515625" style="156" customWidth="1"/>
    <col min="1774" max="1774" width="2.5703125" style="156" customWidth="1"/>
    <col min="1775" max="1775" width="1.85546875" style="156" customWidth="1"/>
    <col min="1776" max="1777" width="1.7109375" style="156"/>
    <col min="1778" max="1783" width="1.5703125" style="156" customWidth="1"/>
    <col min="1784" max="1784" width="4.42578125" style="156" customWidth="1"/>
    <col min="1785" max="1785" width="5.140625" style="156" customWidth="1"/>
    <col min="1786" max="1786" width="10" style="156" customWidth="1"/>
    <col min="1787" max="1787" width="1.140625" style="156" bestFit="1" customWidth="1"/>
    <col min="1788" max="1789" width="1.28515625" style="156" bestFit="1" customWidth="1"/>
    <col min="1790" max="2027" width="1.7109375" style="156"/>
    <col min="2028" max="2028" width="6.85546875" style="156" customWidth="1"/>
    <col min="2029" max="2029" width="5.28515625" style="156" customWidth="1"/>
    <col min="2030" max="2030" width="2.5703125" style="156" customWidth="1"/>
    <col min="2031" max="2031" width="1.85546875" style="156" customWidth="1"/>
    <col min="2032" max="2033" width="1.7109375" style="156"/>
    <col min="2034" max="2039" width="1.5703125" style="156" customWidth="1"/>
    <col min="2040" max="2040" width="4.42578125" style="156" customWidth="1"/>
    <col min="2041" max="2041" width="5.140625" style="156" customWidth="1"/>
    <col min="2042" max="2042" width="10" style="156" customWidth="1"/>
    <col min="2043" max="2043" width="1.140625" style="156" bestFit="1" customWidth="1"/>
    <col min="2044" max="2045" width="1.28515625" style="156" bestFit="1" customWidth="1"/>
    <col min="2046" max="2283" width="1.7109375" style="156"/>
    <col min="2284" max="2284" width="6.85546875" style="156" customWidth="1"/>
    <col min="2285" max="2285" width="5.28515625" style="156" customWidth="1"/>
    <col min="2286" max="2286" width="2.5703125" style="156" customWidth="1"/>
    <col min="2287" max="2287" width="1.85546875" style="156" customWidth="1"/>
    <col min="2288" max="2289" width="1.7109375" style="156"/>
    <col min="2290" max="2295" width="1.5703125" style="156" customWidth="1"/>
    <col min="2296" max="2296" width="4.42578125" style="156" customWidth="1"/>
    <col min="2297" max="2297" width="5.140625" style="156" customWidth="1"/>
    <col min="2298" max="2298" width="10" style="156" customWidth="1"/>
    <col min="2299" max="2299" width="1.140625" style="156" bestFit="1" customWidth="1"/>
    <col min="2300" max="2301" width="1.28515625" style="156" bestFit="1" customWidth="1"/>
    <col min="2302" max="2539" width="1.7109375" style="156"/>
    <col min="2540" max="2540" width="6.85546875" style="156" customWidth="1"/>
    <col min="2541" max="2541" width="5.28515625" style="156" customWidth="1"/>
    <col min="2542" max="2542" width="2.5703125" style="156" customWidth="1"/>
    <col min="2543" max="2543" width="1.85546875" style="156" customWidth="1"/>
    <col min="2544" max="2545" width="1.7109375" style="156"/>
    <col min="2546" max="2551" width="1.5703125" style="156" customWidth="1"/>
    <col min="2552" max="2552" width="4.42578125" style="156" customWidth="1"/>
    <col min="2553" max="2553" width="5.140625" style="156" customWidth="1"/>
    <col min="2554" max="2554" width="10" style="156" customWidth="1"/>
    <col min="2555" max="2555" width="1.140625" style="156" bestFit="1" customWidth="1"/>
    <col min="2556" max="2557" width="1.28515625" style="156" bestFit="1" customWidth="1"/>
    <col min="2558" max="2795" width="1.7109375" style="156"/>
    <col min="2796" max="2796" width="6.85546875" style="156" customWidth="1"/>
    <col min="2797" max="2797" width="5.28515625" style="156" customWidth="1"/>
    <col min="2798" max="2798" width="2.5703125" style="156" customWidth="1"/>
    <col min="2799" max="2799" width="1.85546875" style="156" customWidth="1"/>
    <col min="2800" max="2801" width="1.7109375" style="156"/>
    <col min="2802" max="2807" width="1.5703125" style="156" customWidth="1"/>
    <col min="2808" max="2808" width="4.42578125" style="156" customWidth="1"/>
    <col min="2809" max="2809" width="5.140625" style="156" customWidth="1"/>
    <col min="2810" max="2810" width="10" style="156" customWidth="1"/>
    <col min="2811" max="2811" width="1.140625" style="156" bestFit="1" customWidth="1"/>
    <col min="2812" max="2813" width="1.28515625" style="156" bestFit="1" customWidth="1"/>
    <col min="2814" max="3051" width="1.7109375" style="156"/>
    <col min="3052" max="3052" width="6.85546875" style="156" customWidth="1"/>
    <col min="3053" max="3053" width="5.28515625" style="156" customWidth="1"/>
    <col min="3054" max="3054" width="2.5703125" style="156" customWidth="1"/>
    <col min="3055" max="3055" width="1.85546875" style="156" customWidth="1"/>
    <col min="3056" max="3057" width="1.7109375" style="156"/>
    <col min="3058" max="3063" width="1.5703125" style="156" customWidth="1"/>
    <col min="3064" max="3064" width="4.42578125" style="156" customWidth="1"/>
    <col min="3065" max="3065" width="5.140625" style="156" customWidth="1"/>
    <col min="3066" max="3066" width="10" style="156" customWidth="1"/>
    <col min="3067" max="3067" width="1.140625" style="156" bestFit="1" customWidth="1"/>
    <col min="3068" max="3069" width="1.28515625" style="156" bestFit="1" customWidth="1"/>
    <col min="3070" max="3307" width="1.7109375" style="156"/>
    <col min="3308" max="3308" width="6.85546875" style="156" customWidth="1"/>
    <col min="3309" max="3309" width="5.28515625" style="156" customWidth="1"/>
    <col min="3310" max="3310" width="2.5703125" style="156" customWidth="1"/>
    <col min="3311" max="3311" width="1.85546875" style="156" customWidth="1"/>
    <col min="3312" max="3313" width="1.7109375" style="156"/>
    <col min="3314" max="3319" width="1.5703125" style="156" customWidth="1"/>
    <col min="3320" max="3320" width="4.42578125" style="156" customWidth="1"/>
    <col min="3321" max="3321" width="5.140625" style="156" customWidth="1"/>
    <col min="3322" max="3322" width="10" style="156" customWidth="1"/>
    <col min="3323" max="3323" width="1.140625" style="156" bestFit="1" customWidth="1"/>
    <col min="3324" max="3325" width="1.28515625" style="156" bestFit="1" customWidth="1"/>
    <col min="3326" max="3563" width="1.7109375" style="156"/>
    <col min="3564" max="3564" width="6.85546875" style="156" customWidth="1"/>
    <col min="3565" max="3565" width="5.28515625" style="156" customWidth="1"/>
    <col min="3566" max="3566" width="2.5703125" style="156" customWidth="1"/>
    <col min="3567" max="3567" width="1.85546875" style="156" customWidth="1"/>
    <col min="3568" max="3569" width="1.7109375" style="156"/>
    <col min="3570" max="3575" width="1.5703125" style="156" customWidth="1"/>
    <col min="3576" max="3576" width="4.42578125" style="156" customWidth="1"/>
    <col min="3577" max="3577" width="5.140625" style="156" customWidth="1"/>
    <col min="3578" max="3578" width="10" style="156" customWidth="1"/>
    <col min="3579" max="3579" width="1.140625" style="156" bestFit="1" customWidth="1"/>
    <col min="3580" max="3581" width="1.28515625" style="156" bestFit="1" customWidth="1"/>
    <col min="3582" max="3819" width="1.7109375" style="156"/>
    <col min="3820" max="3820" width="6.85546875" style="156" customWidth="1"/>
    <col min="3821" max="3821" width="5.28515625" style="156" customWidth="1"/>
    <col min="3822" max="3822" width="2.5703125" style="156" customWidth="1"/>
    <col min="3823" max="3823" width="1.85546875" style="156" customWidth="1"/>
    <col min="3824" max="3825" width="1.7109375" style="156"/>
    <col min="3826" max="3831" width="1.5703125" style="156" customWidth="1"/>
    <col min="3832" max="3832" width="4.42578125" style="156" customWidth="1"/>
    <col min="3833" max="3833" width="5.140625" style="156" customWidth="1"/>
    <col min="3834" max="3834" width="10" style="156" customWidth="1"/>
    <col min="3835" max="3835" width="1.140625" style="156" bestFit="1" customWidth="1"/>
    <col min="3836" max="3837" width="1.28515625" style="156" bestFit="1" customWidth="1"/>
    <col min="3838" max="4075" width="1.7109375" style="156"/>
    <col min="4076" max="4076" width="6.85546875" style="156" customWidth="1"/>
    <col min="4077" max="4077" width="5.28515625" style="156" customWidth="1"/>
    <col min="4078" max="4078" width="2.5703125" style="156" customWidth="1"/>
    <col min="4079" max="4079" width="1.85546875" style="156" customWidth="1"/>
    <col min="4080" max="4081" width="1.7109375" style="156"/>
    <col min="4082" max="4087" width="1.5703125" style="156" customWidth="1"/>
    <col min="4088" max="4088" width="4.42578125" style="156" customWidth="1"/>
    <col min="4089" max="4089" width="5.140625" style="156" customWidth="1"/>
    <col min="4090" max="4090" width="10" style="156" customWidth="1"/>
    <col min="4091" max="4091" width="1.140625" style="156" bestFit="1" customWidth="1"/>
    <col min="4092" max="4093" width="1.28515625" style="156" bestFit="1" customWidth="1"/>
    <col min="4094" max="4331" width="1.7109375" style="156"/>
    <col min="4332" max="4332" width="6.85546875" style="156" customWidth="1"/>
    <col min="4333" max="4333" width="5.28515625" style="156" customWidth="1"/>
    <col min="4334" max="4334" width="2.5703125" style="156" customWidth="1"/>
    <col min="4335" max="4335" width="1.85546875" style="156" customWidth="1"/>
    <col min="4336" max="4337" width="1.7109375" style="156"/>
    <col min="4338" max="4343" width="1.5703125" style="156" customWidth="1"/>
    <col min="4344" max="4344" width="4.42578125" style="156" customWidth="1"/>
    <col min="4345" max="4345" width="5.140625" style="156" customWidth="1"/>
    <col min="4346" max="4346" width="10" style="156" customWidth="1"/>
    <col min="4347" max="4347" width="1.140625" style="156" bestFit="1" customWidth="1"/>
    <col min="4348" max="4349" width="1.28515625" style="156" bestFit="1" customWidth="1"/>
    <col min="4350" max="4587" width="1.7109375" style="156"/>
    <col min="4588" max="4588" width="6.85546875" style="156" customWidth="1"/>
    <col min="4589" max="4589" width="5.28515625" style="156" customWidth="1"/>
    <col min="4590" max="4590" width="2.5703125" style="156" customWidth="1"/>
    <col min="4591" max="4591" width="1.85546875" style="156" customWidth="1"/>
    <col min="4592" max="4593" width="1.7109375" style="156"/>
    <col min="4594" max="4599" width="1.5703125" style="156" customWidth="1"/>
    <col min="4600" max="4600" width="4.42578125" style="156" customWidth="1"/>
    <col min="4601" max="4601" width="5.140625" style="156" customWidth="1"/>
    <col min="4602" max="4602" width="10" style="156" customWidth="1"/>
    <col min="4603" max="4603" width="1.140625" style="156" bestFit="1" customWidth="1"/>
    <col min="4604" max="4605" width="1.28515625" style="156" bestFit="1" customWidth="1"/>
    <col min="4606" max="4843" width="1.7109375" style="156"/>
    <col min="4844" max="4844" width="6.85546875" style="156" customWidth="1"/>
    <col min="4845" max="4845" width="5.28515625" style="156" customWidth="1"/>
    <col min="4846" max="4846" width="2.5703125" style="156" customWidth="1"/>
    <col min="4847" max="4847" width="1.85546875" style="156" customWidth="1"/>
    <col min="4848" max="4849" width="1.7109375" style="156"/>
    <col min="4850" max="4855" width="1.5703125" style="156" customWidth="1"/>
    <col min="4856" max="4856" width="4.42578125" style="156" customWidth="1"/>
    <col min="4857" max="4857" width="5.140625" style="156" customWidth="1"/>
    <col min="4858" max="4858" width="10" style="156" customWidth="1"/>
    <col min="4859" max="4859" width="1.140625" style="156" bestFit="1" customWidth="1"/>
    <col min="4860" max="4861" width="1.28515625" style="156" bestFit="1" customWidth="1"/>
    <col min="4862" max="5099" width="1.7109375" style="156"/>
    <col min="5100" max="5100" width="6.85546875" style="156" customWidth="1"/>
    <col min="5101" max="5101" width="5.28515625" style="156" customWidth="1"/>
    <col min="5102" max="5102" width="2.5703125" style="156" customWidth="1"/>
    <col min="5103" max="5103" width="1.85546875" style="156" customWidth="1"/>
    <col min="5104" max="5105" width="1.7109375" style="156"/>
    <col min="5106" max="5111" width="1.5703125" style="156" customWidth="1"/>
    <col min="5112" max="5112" width="4.42578125" style="156" customWidth="1"/>
    <col min="5113" max="5113" width="5.140625" style="156" customWidth="1"/>
    <col min="5114" max="5114" width="10" style="156" customWidth="1"/>
    <col min="5115" max="5115" width="1.140625" style="156" bestFit="1" customWidth="1"/>
    <col min="5116" max="5117" width="1.28515625" style="156" bestFit="1" customWidth="1"/>
    <col min="5118" max="5355" width="1.7109375" style="156"/>
    <col min="5356" max="5356" width="6.85546875" style="156" customWidth="1"/>
    <col min="5357" max="5357" width="5.28515625" style="156" customWidth="1"/>
    <col min="5358" max="5358" width="2.5703125" style="156" customWidth="1"/>
    <col min="5359" max="5359" width="1.85546875" style="156" customWidth="1"/>
    <col min="5360" max="5361" width="1.7109375" style="156"/>
    <col min="5362" max="5367" width="1.5703125" style="156" customWidth="1"/>
    <col min="5368" max="5368" width="4.42578125" style="156" customWidth="1"/>
    <col min="5369" max="5369" width="5.140625" style="156" customWidth="1"/>
    <col min="5370" max="5370" width="10" style="156" customWidth="1"/>
    <col min="5371" max="5371" width="1.140625" style="156" bestFit="1" customWidth="1"/>
    <col min="5372" max="5373" width="1.28515625" style="156" bestFit="1" customWidth="1"/>
    <col min="5374" max="5611" width="1.7109375" style="156"/>
    <col min="5612" max="5612" width="6.85546875" style="156" customWidth="1"/>
    <col min="5613" max="5613" width="5.28515625" style="156" customWidth="1"/>
    <col min="5614" max="5614" width="2.5703125" style="156" customWidth="1"/>
    <col min="5615" max="5615" width="1.85546875" style="156" customWidth="1"/>
    <col min="5616" max="5617" width="1.7109375" style="156"/>
    <col min="5618" max="5623" width="1.5703125" style="156" customWidth="1"/>
    <col min="5624" max="5624" width="4.42578125" style="156" customWidth="1"/>
    <col min="5625" max="5625" width="5.140625" style="156" customWidth="1"/>
    <col min="5626" max="5626" width="10" style="156" customWidth="1"/>
    <col min="5627" max="5627" width="1.140625" style="156" bestFit="1" customWidth="1"/>
    <col min="5628" max="5629" width="1.28515625" style="156" bestFit="1" customWidth="1"/>
    <col min="5630" max="5867" width="1.7109375" style="156"/>
    <col min="5868" max="5868" width="6.85546875" style="156" customWidth="1"/>
    <col min="5869" max="5869" width="5.28515625" style="156" customWidth="1"/>
    <col min="5870" max="5870" width="2.5703125" style="156" customWidth="1"/>
    <col min="5871" max="5871" width="1.85546875" style="156" customWidth="1"/>
    <col min="5872" max="5873" width="1.7109375" style="156"/>
    <col min="5874" max="5879" width="1.5703125" style="156" customWidth="1"/>
    <col min="5880" max="5880" width="4.42578125" style="156" customWidth="1"/>
    <col min="5881" max="5881" width="5.140625" style="156" customWidth="1"/>
    <col min="5882" max="5882" width="10" style="156" customWidth="1"/>
    <col min="5883" max="5883" width="1.140625" style="156" bestFit="1" customWidth="1"/>
    <col min="5884" max="5885" width="1.28515625" style="156" bestFit="1" customWidth="1"/>
    <col min="5886" max="6123" width="1.7109375" style="156"/>
    <col min="6124" max="6124" width="6.85546875" style="156" customWidth="1"/>
    <col min="6125" max="6125" width="5.28515625" style="156" customWidth="1"/>
    <col min="6126" max="6126" width="2.5703125" style="156" customWidth="1"/>
    <col min="6127" max="6127" width="1.85546875" style="156" customWidth="1"/>
    <col min="6128" max="6129" width="1.7109375" style="156"/>
    <col min="6130" max="6135" width="1.5703125" style="156" customWidth="1"/>
    <col min="6136" max="6136" width="4.42578125" style="156" customWidth="1"/>
    <col min="6137" max="6137" width="5.140625" style="156" customWidth="1"/>
    <col min="6138" max="6138" width="10" style="156" customWidth="1"/>
    <col min="6139" max="6139" width="1.140625" style="156" bestFit="1" customWidth="1"/>
    <col min="6140" max="6141" width="1.28515625" style="156" bestFit="1" customWidth="1"/>
    <col min="6142" max="6379" width="1.7109375" style="156"/>
    <col min="6380" max="6380" width="6.85546875" style="156" customWidth="1"/>
    <col min="6381" max="6381" width="5.28515625" style="156" customWidth="1"/>
    <col min="6382" max="6382" width="2.5703125" style="156" customWidth="1"/>
    <col min="6383" max="6383" width="1.85546875" style="156" customWidth="1"/>
    <col min="6384" max="6385" width="1.7109375" style="156"/>
    <col min="6386" max="6391" width="1.5703125" style="156" customWidth="1"/>
    <col min="6392" max="6392" width="4.42578125" style="156" customWidth="1"/>
    <col min="6393" max="6393" width="5.140625" style="156" customWidth="1"/>
    <col min="6394" max="6394" width="10" style="156" customWidth="1"/>
    <col min="6395" max="6395" width="1.140625" style="156" bestFit="1" customWidth="1"/>
    <col min="6396" max="6397" width="1.28515625" style="156" bestFit="1" customWidth="1"/>
    <col min="6398" max="6635" width="1.7109375" style="156"/>
    <col min="6636" max="6636" width="6.85546875" style="156" customWidth="1"/>
    <col min="6637" max="6637" width="5.28515625" style="156" customWidth="1"/>
    <col min="6638" max="6638" width="2.5703125" style="156" customWidth="1"/>
    <col min="6639" max="6639" width="1.85546875" style="156" customWidth="1"/>
    <col min="6640" max="6641" width="1.7109375" style="156"/>
    <col min="6642" max="6647" width="1.5703125" style="156" customWidth="1"/>
    <col min="6648" max="6648" width="4.42578125" style="156" customWidth="1"/>
    <col min="6649" max="6649" width="5.140625" style="156" customWidth="1"/>
    <col min="6650" max="6650" width="10" style="156" customWidth="1"/>
    <col min="6651" max="6651" width="1.140625" style="156" bestFit="1" customWidth="1"/>
    <col min="6652" max="6653" width="1.28515625" style="156" bestFit="1" customWidth="1"/>
    <col min="6654" max="6891" width="1.7109375" style="156"/>
    <col min="6892" max="6892" width="6.85546875" style="156" customWidth="1"/>
    <col min="6893" max="6893" width="5.28515625" style="156" customWidth="1"/>
    <col min="6894" max="6894" width="2.5703125" style="156" customWidth="1"/>
    <col min="6895" max="6895" width="1.85546875" style="156" customWidth="1"/>
    <col min="6896" max="6897" width="1.7109375" style="156"/>
    <col min="6898" max="6903" width="1.5703125" style="156" customWidth="1"/>
    <col min="6904" max="6904" width="4.42578125" style="156" customWidth="1"/>
    <col min="6905" max="6905" width="5.140625" style="156" customWidth="1"/>
    <col min="6906" max="6906" width="10" style="156" customWidth="1"/>
    <col min="6907" max="6907" width="1.140625" style="156" bestFit="1" customWidth="1"/>
    <col min="6908" max="6909" width="1.28515625" style="156" bestFit="1" customWidth="1"/>
    <col min="6910" max="7147" width="1.7109375" style="156"/>
    <col min="7148" max="7148" width="6.85546875" style="156" customWidth="1"/>
    <col min="7149" max="7149" width="5.28515625" style="156" customWidth="1"/>
    <col min="7150" max="7150" width="2.5703125" style="156" customWidth="1"/>
    <col min="7151" max="7151" width="1.85546875" style="156" customWidth="1"/>
    <col min="7152" max="7153" width="1.7109375" style="156"/>
    <col min="7154" max="7159" width="1.5703125" style="156" customWidth="1"/>
    <col min="7160" max="7160" width="4.42578125" style="156" customWidth="1"/>
    <col min="7161" max="7161" width="5.140625" style="156" customWidth="1"/>
    <col min="7162" max="7162" width="10" style="156" customWidth="1"/>
    <col min="7163" max="7163" width="1.140625" style="156" bestFit="1" customWidth="1"/>
    <col min="7164" max="7165" width="1.28515625" style="156" bestFit="1" customWidth="1"/>
    <col min="7166" max="7403" width="1.7109375" style="156"/>
    <col min="7404" max="7404" width="6.85546875" style="156" customWidth="1"/>
    <col min="7405" max="7405" width="5.28515625" style="156" customWidth="1"/>
    <col min="7406" max="7406" width="2.5703125" style="156" customWidth="1"/>
    <col min="7407" max="7407" width="1.85546875" style="156" customWidth="1"/>
    <col min="7408" max="7409" width="1.7109375" style="156"/>
    <col min="7410" max="7415" width="1.5703125" style="156" customWidth="1"/>
    <col min="7416" max="7416" width="4.42578125" style="156" customWidth="1"/>
    <col min="7417" max="7417" width="5.140625" style="156" customWidth="1"/>
    <col min="7418" max="7418" width="10" style="156" customWidth="1"/>
    <col min="7419" max="7419" width="1.140625" style="156" bestFit="1" customWidth="1"/>
    <col min="7420" max="7421" width="1.28515625" style="156" bestFit="1" customWidth="1"/>
    <col min="7422" max="7659" width="1.7109375" style="156"/>
    <col min="7660" max="7660" width="6.85546875" style="156" customWidth="1"/>
    <col min="7661" max="7661" width="5.28515625" style="156" customWidth="1"/>
    <col min="7662" max="7662" width="2.5703125" style="156" customWidth="1"/>
    <col min="7663" max="7663" width="1.85546875" style="156" customWidth="1"/>
    <col min="7664" max="7665" width="1.7109375" style="156"/>
    <col min="7666" max="7671" width="1.5703125" style="156" customWidth="1"/>
    <col min="7672" max="7672" width="4.42578125" style="156" customWidth="1"/>
    <col min="7673" max="7673" width="5.140625" style="156" customWidth="1"/>
    <col min="7674" max="7674" width="10" style="156" customWidth="1"/>
    <col min="7675" max="7675" width="1.140625" style="156" bestFit="1" customWidth="1"/>
    <col min="7676" max="7677" width="1.28515625" style="156" bestFit="1" customWidth="1"/>
    <col min="7678" max="7915" width="1.7109375" style="156"/>
    <col min="7916" max="7916" width="6.85546875" style="156" customWidth="1"/>
    <col min="7917" max="7917" width="5.28515625" style="156" customWidth="1"/>
    <col min="7918" max="7918" width="2.5703125" style="156" customWidth="1"/>
    <col min="7919" max="7919" width="1.85546875" style="156" customWidth="1"/>
    <col min="7920" max="7921" width="1.7109375" style="156"/>
    <col min="7922" max="7927" width="1.5703125" style="156" customWidth="1"/>
    <col min="7928" max="7928" width="4.42578125" style="156" customWidth="1"/>
    <col min="7929" max="7929" width="5.140625" style="156" customWidth="1"/>
    <col min="7930" max="7930" width="10" style="156" customWidth="1"/>
    <col min="7931" max="7931" width="1.140625" style="156" bestFit="1" customWidth="1"/>
    <col min="7932" max="7933" width="1.28515625" style="156" bestFit="1" customWidth="1"/>
    <col min="7934" max="8171" width="1.7109375" style="156"/>
    <col min="8172" max="8172" width="6.85546875" style="156" customWidth="1"/>
    <col min="8173" max="8173" width="5.28515625" style="156" customWidth="1"/>
    <col min="8174" max="8174" width="2.5703125" style="156" customWidth="1"/>
    <col min="8175" max="8175" width="1.85546875" style="156" customWidth="1"/>
    <col min="8176" max="8177" width="1.7109375" style="156"/>
    <col min="8178" max="8183" width="1.5703125" style="156" customWidth="1"/>
    <col min="8184" max="8184" width="4.42578125" style="156" customWidth="1"/>
    <col min="8185" max="8185" width="5.140625" style="156" customWidth="1"/>
    <col min="8186" max="8186" width="10" style="156" customWidth="1"/>
    <col min="8187" max="8187" width="1.140625" style="156" bestFit="1" customWidth="1"/>
    <col min="8188" max="8189" width="1.28515625" style="156" bestFit="1" customWidth="1"/>
    <col min="8190" max="8427" width="1.7109375" style="156"/>
    <col min="8428" max="8428" width="6.85546875" style="156" customWidth="1"/>
    <col min="8429" max="8429" width="5.28515625" style="156" customWidth="1"/>
    <col min="8430" max="8430" width="2.5703125" style="156" customWidth="1"/>
    <col min="8431" max="8431" width="1.85546875" style="156" customWidth="1"/>
    <col min="8432" max="8433" width="1.7109375" style="156"/>
    <col min="8434" max="8439" width="1.5703125" style="156" customWidth="1"/>
    <col min="8440" max="8440" width="4.42578125" style="156" customWidth="1"/>
    <col min="8441" max="8441" width="5.140625" style="156" customWidth="1"/>
    <col min="8442" max="8442" width="10" style="156" customWidth="1"/>
    <col min="8443" max="8443" width="1.140625" style="156" bestFit="1" customWidth="1"/>
    <col min="8444" max="8445" width="1.28515625" style="156" bestFit="1" customWidth="1"/>
    <col min="8446" max="8683" width="1.7109375" style="156"/>
    <col min="8684" max="8684" width="6.85546875" style="156" customWidth="1"/>
    <col min="8685" max="8685" width="5.28515625" style="156" customWidth="1"/>
    <col min="8686" max="8686" width="2.5703125" style="156" customWidth="1"/>
    <col min="8687" max="8687" width="1.85546875" style="156" customWidth="1"/>
    <col min="8688" max="8689" width="1.7109375" style="156"/>
    <col min="8690" max="8695" width="1.5703125" style="156" customWidth="1"/>
    <col min="8696" max="8696" width="4.42578125" style="156" customWidth="1"/>
    <col min="8697" max="8697" width="5.140625" style="156" customWidth="1"/>
    <col min="8698" max="8698" width="10" style="156" customWidth="1"/>
    <col min="8699" max="8699" width="1.140625" style="156" bestFit="1" customWidth="1"/>
    <col min="8700" max="8701" width="1.28515625" style="156" bestFit="1" customWidth="1"/>
    <col min="8702" max="8939" width="1.7109375" style="156"/>
    <col min="8940" max="8940" width="6.85546875" style="156" customWidth="1"/>
    <col min="8941" max="8941" width="5.28515625" style="156" customWidth="1"/>
    <col min="8942" max="8942" width="2.5703125" style="156" customWidth="1"/>
    <col min="8943" max="8943" width="1.85546875" style="156" customWidth="1"/>
    <col min="8944" max="8945" width="1.7109375" style="156"/>
    <col min="8946" max="8951" width="1.5703125" style="156" customWidth="1"/>
    <col min="8952" max="8952" width="4.42578125" style="156" customWidth="1"/>
    <col min="8953" max="8953" width="5.140625" style="156" customWidth="1"/>
    <col min="8954" max="8954" width="10" style="156" customWidth="1"/>
    <col min="8955" max="8955" width="1.140625" style="156" bestFit="1" customWidth="1"/>
    <col min="8956" max="8957" width="1.28515625" style="156" bestFit="1" customWidth="1"/>
    <col min="8958" max="9195" width="1.7109375" style="156"/>
    <col min="9196" max="9196" width="6.85546875" style="156" customWidth="1"/>
    <col min="9197" max="9197" width="5.28515625" style="156" customWidth="1"/>
    <col min="9198" max="9198" width="2.5703125" style="156" customWidth="1"/>
    <col min="9199" max="9199" width="1.85546875" style="156" customWidth="1"/>
    <col min="9200" max="9201" width="1.7109375" style="156"/>
    <col min="9202" max="9207" width="1.5703125" style="156" customWidth="1"/>
    <col min="9208" max="9208" width="4.42578125" style="156" customWidth="1"/>
    <col min="9209" max="9209" width="5.140625" style="156" customWidth="1"/>
    <col min="9210" max="9210" width="10" style="156" customWidth="1"/>
    <col min="9211" max="9211" width="1.140625" style="156" bestFit="1" customWidth="1"/>
    <col min="9212" max="9213" width="1.28515625" style="156" bestFit="1" customWidth="1"/>
    <col min="9214" max="9451" width="1.7109375" style="156"/>
    <col min="9452" max="9452" width="6.85546875" style="156" customWidth="1"/>
    <col min="9453" max="9453" width="5.28515625" style="156" customWidth="1"/>
    <col min="9454" max="9454" width="2.5703125" style="156" customWidth="1"/>
    <col min="9455" max="9455" width="1.85546875" style="156" customWidth="1"/>
    <col min="9456" max="9457" width="1.7109375" style="156"/>
    <col min="9458" max="9463" width="1.5703125" style="156" customWidth="1"/>
    <col min="9464" max="9464" width="4.42578125" style="156" customWidth="1"/>
    <col min="9465" max="9465" width="5.140625" style="156" customWidth="1"/>
    <col min="9466" max="9466" width="10" style="156" customWidth="1"/>
    <col min="9467" max="9467" width="1.140625" style="156" bestFit="1" customWidth="1"/>
    <col min="9468" max="9469" width="1.28515625" style="156" bestFit="1" customWidth="1"/>
    <col min="9470" max="9707" width="1.7109375" style="156"/>
    <col min="9708" max="9708" width="6.85546875" style="156" customWidth="1"/>
    <col min="9709" max="9709" width="5.28515625" style="156" customWidth="1"/>
    <col min="9710" max="9710" width="2.5703125" style="156" customWidth="1"/>
    <col min="9711" max="9711" width="1.85546875" style="156" customWidth="1"/>
    <col min="9712" max="9713" width="1.7109375" style="156"/>
    <col min="9714" max="9719" width="1.5703125" style="156" customWidth="1"/>
    <col min="9720" max="9720" width="4.42578125" style="156" customWidth="1"/>
    <col min="9721" max="9721" width="5.140625" style="156" customWidth="1"/>
    <col min="9722" max="9722" width="10" style="156" customWidth="1"/>
    <col min="9723" max="9723" width="1.140625" style="156" bestFit="1" customWidth="1"/>
    <col min="9724" max="9725" width="1.28515625" style="156" bestFit="1" customWidth="1"/>
    <col min="9726" max="9963" width="1.7109375" style="156"/>
    <col min="9964" max="9964" width="6.85546875" style="156" customWidth="1"/>
    <col min="9965" max="9965" width="5.28515625" style="156" customWidth="1"/>
    <col min="9966" max="9966" width="2.5703125" style="156" customWidth="1"/>
    <col min="9967" max="9967" width="1.85546875" style="156" customWidth="1"/>
    <col min="9968" max="9969" width="1.7109375" style="156"/>
    <col min="9970" max="9975" width="1.5703125" style="156" customWidth="1"/>
    <col min="9976" max="9976" width="4.42578125" style="156" customWidth="1"/>
    <col min="9977" max="9977" width="5.140625" style="156" customWidth="1"/>
    <col min="9978" max="9978" width="10" style="156" customWidth="1"/>
    <col min="9979" max="9979" width="1.140625" style="156" bestFit="1" customWidth="1"/>
    <col min="9980" max="9981" width="1.28515625" style="156" bestFit="1" customWidth="1"/>
    <col min="9982" max="10219" width="1.7109375" style="156"/>
    <col min="10220" max="10220" width="6.85546875" style="156" customWidth="1"/>
    <col min="10221" max="10221" width="5.28515625" style="156" customWidth="1"/>
    <col min="10222" max="10222" width="2.5703125" style="156" customWidth="1"/>
    <col min="10223" max="10223" width="1.85546875" style="156" customWidth="1"/>
    <col min="10224" max="10225" width="1.7109375" style="156"/>
    <col min="10226" max="10231" width="1.5703125" style="156" customWidth="1"/>
    <col min="10232" max="10232" width="4.42578125" style="156" customWidth="1"/>
    <col min="10233" max="10233" width="5.140625" style="156" customWidth="1"/>
    <col min="10234" max="10234" width="10" style="156" customWidth="1"/>
    <col min="10235" max="10235" width="1.140625" style="156" bestFit="1" customWidth="1"/>
    <col min="10236" max="10237" width="1.28515625" style="156" bestFit="1" customWidth="1"/>
    <col min="10238" max="10475" width="1.7109375" style="156"/>
    <col min="10476" max="10476" width="6.85546875" style="156" customWidth="1"/>
    <col min="10477" max="10477" width="5.28515625" style="156" customWidth="1"/>
    <col min="10478" max="10478" width="2.5703125" style="156" customWidth="1"/>
    <col min="10479" max="10479" width="1.85546875" style="156" customWidth="1"/>
    <col min="10480" max="10481" width="1.7109375" style="156"/>
    <col min="10482" max="10487" width="1.5703125" style="156" customWidth="1"/>
    <col min="10488" max="10488" width="4.42578125" style="156" customWidth="1"/>
    <col min="10489" max="10489" width="5.140625" style="156" customWidth="1"/>
    <col min="10490" max="10490" width="10" style="156" customWidth="1"/>
    <col min="10491" max="10491" width="1.140625" style="156" bestFit="1" customWidth="1"/>
    <col min="10492" max="10493" width="1.28515625" style="156" bestFit="1" customWidth="1"/>
    <col min="10494" max="10731" width="1.7109375" style="156"/>
    <col min="10732" max="10732" width="6.85546875" style="156" customWidth="1"/>
    <col min="10733" max="10733" width="5.28515625" style="156" customWidth="1"/>
    <col min="10734" max="10734" width="2.5703125" style="156" customWidth="1"/>
    <col min="10735" max="10735" width="1.85546875" style="156" customWidth="1"/>
    <col min="10736" max="10737" width="1.7109375" style="156"/>
    <col min="10738" max="10743" width="1.5703125" style="156" customWidth="1"/>
    <col min="10744" max="10744" width="4.42578125" style="156" customWidth="1"/>
    <col min="10745" max="10745" width="5.140625" style="156" customWidth="1"/>
    <col min="10746" max="10746" width="10" style="156" customWidth="1"/>
    <col min="10747" max="10747" width="1.140625" style="156" bestFit="1" customWidth="1"/>
    <col min="10748" max="10749" width="1.28515625" style="156" bestFit="1" customWidth="1"/>
    <col min="10750" max="10987" width="1.7109375" style="156"/>
    <col min="10988" max="10988" width="6.85546875" style="156" customWidth="1"/>
    <col min="10989" max="10989" width="5.28515625" style="156" customWidth="1"/>
    <col min="10990" max="10990" width="2.5703125" style="156" customWidth="1"/>
    <col min="10991" max="10991" width="1.85546875" style="156" customWidth="1"/>
    <col min="10992" max="10993" width="1.7109375" style="156"/>
    <col min="10994" max="10999" width="1.5703125" style="156" customWidth="1"/>
    <col min="11000" max="11000" width="4.42578125" style="156" customWidth="1"/>
    <col min="11001" max="11001" width="5.140625" style="156" customWidth="1"/>
    <col min="11002" max="11002" width="10" style="156" customWidth="1"/>
    <col min="11003" max="11003" width="1.140625" style="156" bestFit="1" customWidth="1"/>
    <col min="11004" max="11005" width="1.28515625" style="156" bestFit="1" customWidth="1"/>
    <col min="11006" max="11243" width="1.7109375" style="156"/>
    <col min="11244" max="11244" width="6.85546875" style="156" customWidth="1"/>
    <col min="11245" max="11245" width="5.28515625" style="156" customWidth="1"/>
    <col min="11246" max="11246" width="2.5703125" style="156" customWidth="1"/>
    <col min="11247" max="11247" width="1.85546875" style="156" customWidth="1"/>
    <col min="11248" max="11249" width="1.7109375" style="156"/>
    <col min="11250" max="11255" width="1.5703125" style="156" customWidth="1"/>
    <col min="11256" max="11256" width="4.42578125" style="156" customWidth="1"/>
    <col min="11257" max="11257" width="5.140625" style="156" customWidth="1"/>
    <col min="11258" max="11258" width="10" style="156" customWidth="1"/>
    <col min="11259" max="11259" width="1.140625" style="156" bestFit="1" customWidth="1"/>
    <col min="11260" max="11261" width="1.28515625" style="156" bestFit="1" customWidth="1"/>
    <col min="11262" max="11499" width="1.7109375" style="156"/>
    <col min="11500" max="11500" width="6.85546875" style="156" customWidth="1"/>
    <col min="11501" max="11501" width="5.28515625" style="156" customWidth="1"/>
    <col min="11502" max="11502" width="2.5703125" style="156" customWidth="1"/>
    <col min="11503" max="11503" width="1.85546875" style="156" customWidth="1"/>
    <col min="11504" max="11505" width="1.7109375" style="156"/>
    <col min="11506" max="11511" width="1.5703125" style="156" customWidth="1"/>
    <col min="11512" max="11512" width="4.42578125" style="156" customWidth="1"/>
    <col min="11513" max="11513" width="5.140625" style="156" customWidth="1"/>
    <col min="11514" max="11514" width="10" style="156" customWidth="1"/>
    <col min="11515" max="11515" width="1.140625" style="156" bestFit="1" customWidth="1"/>
    <col min="11516" max="11517" width="1.28515625" style="156" bestFit="1" customWidth="1"/>
    <col min="11518" max="11755" width="1.7109375" style="156"/>
    <col min="11756" max="11756" width="6.85546875" style="156" customWidth="1"/>
    <col min="11757" max="11757" width="5.28515625" style="156" customWidth="1"/>
    <col min="11758" max="11758" width="2.5703125" style="156" customWidth="1"/>
    <col min="11759" max="11759" width="1.85546875" style="156" customWidth="1"/>
    <col min="11760" max="11761" width="1.7109375" style="156"/>
    <col min="11762" max="11767" width="1.5703125" style="156" customWidth="1"/>
    <col min="11768" max="11768" width="4.42578125" style="156" customWidth="1"/>
    <col min="11769" max="11769" width="5.140625" style="156" customWidth="1"/>
    <col min="11770" max="11770" width="10" style="156" customWidth="1"/>
    <col min="11771" max="11771" width="1.140625" style="156" bestFit="1" customWidth="1"/>
    <col min="11772" max="11773" width="1.28515625" style="156" bestFit="1" customWidth="1"/>
    <col min="11774" max="12011" width="1.7109375" style="156"/>
    <col min="12012" max="12012" width="6.85546875" style="156" customWidth="1"/>
    <col min="12013" max="12013" width="5.28515625" style="156" customWidth="1"/>
    <col min="12014" max="12014" width="2.5703125" style="156" customWidth="1"/>
    <col min="12015" max="12015" width="1.85546875" style="156" customWidth="1"/>
    <col min="12016" max="12017" width="1.7109375" style="156"/>
    <col min="12018" max="12023" width="1.5703125" style="156" customWidth="1"/>
    <col min="12024" max="12024" width="4.42578125" style="156" customWidth="1"/>
    <col min="12025" max="12025" width="5.140625" style="156" customWidth="1"/>
    <col min="12026" max="12026" width="10" style="156" customWidth="1"/>
    <col min="12027" max="12027" width="1.140625" style="156" bestFit="1" customWidth="1"/>
    <col min="12028" max="12029" width="1.28515625" style="156" bestFit="1" customWidth="1"/>
    <col min="12030" max="12267" width="1.7109375" style="156"/>
    <col min="12268" max="12268" width="6.85546875" style="156" customWidth="1"/>
    <col min="12269" max="12269" width="5.28515625" style="156" customWidth="1"/>
    <col min="12270" max="12270" width="2.5703125" style="156" customWidth="1"/>
    <col min="12271" max="12271" width="1.85546875" style="156" customWidth="1"/>
    <col min="12272" max="12273" width="1.7109375" style="156"/>
    <col min="12274" max="12279" width="1.5703125" style="156" customWidth="1"/>
    <col min="12280" max="12280" width="4.42578125" style="156" customWidth="1"/>
    <col min="12281" max="12281" width="5.140625" style="156" customWidth="1"/>
    <col min="12282" max="12282" width="10" style="156" customWidth="1"/>
    <col min="12283" max="12283" width="1.140625" style="156" bestFit="1" customWidth="1"/>
    <col min="12284" max="12285" width="1.28515625" style="156" bestFit="1" customWidth="1"/>
    <col min="12286" max="12523" width="1.7109375" style="156"/>
    <col min="12524" max="12524" width="6.85546875" style="156" customWidth="1"/>
    <col min="12525" max="12525" width="5.28515625" style="156" customWidth="1"/>
    <col min="12526" max="12526" width="2.5703125" style="156" customWidth="1"/>
    <col min="12527" max="12527" width="1.85546875" style="156" customWidth="1"/>
    <col min="12528" max="12529" width="1.7109375" style="156"/>
    <col min="12530" max="12535" width="1.5703125" style="156" customWidth="1"/>
    <col min="12536" max="12536" width="4.42578125" style="156" customWidth="1"/>
    <col min="12537" max="12537" width="5.140625" style="156" customWidth="1"/>
    <col min="12538" max="12538" width="10" style="156" customWidth="1"/>
    <col min="12539" max="12539" width="1.140625" style="156" bestFit="1" customWidth="1"/>
    <col min="12540" max="12541" width="1.28515625" style="156" bestFit="1" customWidth="1"/>
    <col min="12542" max="12779" width="1.7109375" style="156"/>
    <col min="12780" max="12780" width="6.85546875" style="156" customWidth="1"/>
    <col min="12781" max="12781" width="5.28515625" style="156" customWidth="1"/>
    <col min="12782" max="12782" width="2.5703125" style="156" customWidth="1"/>
    <col min="12783" max="12783" width="1.85546875" style="156" customWidth="1"/>
    <col min="12784" max="12785" width="1.7109375" style="156"/>
    <col min="12786" max="12791" width="1.5703125" style="156" customWidth="1"/>
    <col min="12792" max="12792" width="4.42578125" style="156" customWidth="1"/>
    <col min="12793" max="12793" width="5.140625" style="156" customWidth="1"/>
    <col min="12794" max="12794" width="10" style="156" customWidth="1"/>
    <col min="12795" max="12795" width="1.140625" style="156" bestFit="1" customWidth="1"/>
    <col min="12796" max="12797" width="1.28515625" style="156" bestFit="1" customWidth="1"/>
    <col min="12798" max="13035" width="1.7109375" style="156"/>
    <col min="13036" max="13036" width="6.85546875" style="156" customWidth="1"/>
    <col min="13037" max="13037" width="5.28515625" style="156" customWidth="1"/>
    <col min="13038" max="13038" width="2.5703125" style="156" customWidth="1"/>
    <col min="13039" max="13039" width="1.85546875" style="156" customWidth="1"/>
    <col min="13040" max="13041" width="1.7109375" style="156"/>
    <col min="13042" max="13047" width="1.5703125" style="156" customWidth="1"/>
    <col min="13048" max="13048" width="4.42578125" style="156" customWidth="1"/>
    <col min="13049" max="13049" width="5.140625" style="156" customWidth="1"/>
    <col min="13050" max="13050" width="10" style="156" customWidth="1"/>
    <col min="13051" max="13051" width="1.140625" style="156" bestFit="1" customWidth="1"/>
    <col min="13052" max="13053" width="1.28515625" style="156" bestFit="1" customWidth="1"/>
    <col min="13054" max="13291" width="1.7109375" style="156"/>
    <col min="13292" max="13292" width="6.85546875" style="156" customWidth="1"/>
    <col min="13293" max="13293" width="5.28515625" style="156" customWidth="1"/>
    <col min="13294" max="13294" width="2.5703125" style="156" customWidth="1"/>
    <col min="13295" max="13295" width="1.85546875" style="156" customWidth="1"/>
    <col min="13296" max="13297" width="1.7109375" style="156"/>
    <col min="13298" max="13303" width="1.5703125" style="156" customWidth="1"/>
    <col min="13304" max="13304" width="4.42578125" style="156" customWidth="1"/>
    <col min="13305" max="13305" width="5.140625" style="156" customWidth="1"/>
    <col min="13306" max="13306" width="10" style="156" customWidth="1"/>
    <col min="13307" max="13307" width="1.140625" style="156" bestFit="1" customWidth="1"/>
    <col min="13308" max="13309" width="1.28515625" style="156" bestFit="1" customWidth="1"/>
    <col min="13310" max="13547" width="1.7109375" style="156"/>
    <col min="13548" max="13548" width="6.85546875" style="156" customWidth="1"/>
    <col min="13549" max="13549" width="5.28515625" style="156" customWidth="1"/>
    <col min="13550" max="13550" width="2.5703125" style="156" customWidth="1"/>
    <col min="13551" max="13551" width="1.85546875" style="156" customWidth="1"/>
    <col min="13552" max="13553" width="1.7109375" style="156"/>
    <col min="13554" max="13559" width="1.5703125" style="156" customWidth="1"/>
    <col min="13560" max="13560" width="4.42578125" style="156" customWidth="1"/>
    <col min="13561" max="13561" width="5.140625" style="156" customWidth="1"/>
    <col min="13562" max="13562" width="10" style="156" customWidth="1"/>
    <col min="13563" max="13563" width="1.140625" style="156" bestFit="1" customWidth="1"/>
    <col min="13564" max="13565" width="1.28515625" style="156" bestFit="1" customWidth="1"/>
    <col min="13566" max="13803" width="1.7109375" style="156"/>
    <col min="13804" max="13804" width="6.85546875" style="156" customWidth="1"/>
    <col min="13805" max="13805" width="5.28515625" style="156" customWidth="1"/>
    <col min="13806" max="13806" width="2.5703125" style="156" customWidth="1"/>
    <col min="13807" max="13807" width="1.85546875" style="156" customWidth="1"/>
    <col min="13808" max="13809" width="1.7109375" style="156"/>
    <col min="13810" max="13815" width="1.5703125" style="156" customWidth="1"/>
    <col min="13816" max="13816" width="4.42578125" style="156" customWidth="1"/>
    <col min="13817" max="13817" width="5.140625" style="156" customWidth="1"/>
    <col min="13818" max="13818" width="10" style="156" customWidth="1"/>
    <col min="13819" max="13819" width="1.140625" style="156" bestFit="1" customWidth="1"/>
    <col min="13820" max="13821" width="1.28515625" style="156" bestFit="1" customWidth="1"/>
    <col min="13822" max="14059" width="1.7109375" style="156"/>
    <col min="14060" max="14060" width="6.85546875" style="156" customWidth="1"/>
    <col min="14061" max="14061" width="5.28515625" style="156" customWidth="1"/>
    <col min="14062" max="14062" width="2.5703125" style="156" customWidth="1"/>
    <col min="14063" max="14063" width="1.85546875" style="156" customWidth="1"/>
    <col min="14064" max="14065" width="1.7109375" style="156"/>
    <col min="14066" max="14071" width="1.5703125" style="156" customWidth="1"/>
    <col min="14072" max="14072" width="4.42578125" style="156" customWidth="1"/>
    <col min="14073" max="14073" width="5.140625" style="156" customWidth="1"/>
    <col min="14074" max="14074" width="10" style="156" customWidth="1"/>
    <col min="14075" max="14075" width="1.140625" style="156" bestFit="1" customWidth="1"/>
    <col min="14076" max="14077" width="1.28515625" style="156" bestFit="1" customWidth="1"/>
    <col min="14078" max="14315" width="1.7109375" style="156"/>
    <col min="14316" max="14316" width="6.85546875" style="156" customWidth="1"/>
    <col min="14317" max="14317" width="5.28515625" style="156" customWidth="1"/>
    <col min="14318" max="14318" width="2.5703125" style="156" customWidth="1"/>
    <col min="14319" max="14319" width="1.85546875" style="156" customWidth="1"/>
    <col min="14320" max="14321" width="1.7109375" style="156"/>
    <col min="14322" max="14327" width="1.5703125" style="156" customWidth="1"/>
    <col min="14328" max="14328" width="4.42578125" style="156" customWidth="1"/>
    <col min="14329" max="14329" width="5.140625" style="156" customWidth="1"/>
    <col min="14330" max="14330" width="10" style="156" customWidth="1"/>
    <col min="14331" max="14331" width="1.140625" style="156" bestFit="1" customWidth="1"/>
    <col min="14332" max="14333" width="1.28515625" style="156" bestFit="1" customWidth="1"/>
    <col min="14334" max="14571" width="1.7109375" style="156"/>
    <col min="14572" max="14572" width="6.85546875" style="156" customWidth="1"/>
    <col min="14573" max="14573" width="5.28515625" style="156" customWidth="1"/>
    <col min="14574" max="14574" width="2.5703125" style="156" customWidth="1"/>
    <col min="14575" max="14575" width="1.85546875" style="156" customWidth="1"/>
    <col min="14576" max="14577" width="1.7109375" style="156"/>
    <col min="14578" max="14583" width="1.5703125" style="156" customWidth="1"/>
    <col min="14584" max="14584" width="4.42578125" style="156" customWidth="1"/>
    <col min="14585" max="14585" width="5.140625" style="156" customWidth="1"/>
    <col min="14586" max="14586" width="10" style="156" customWidth="1"/>
    <col min="14587" max="14587" width="1.140625" style="156" bestFit="1" customWidth="1"/>
    <col min="14588" max="14589" width="1.28515625" style="156" bestFit="1" customWidth="1"/>
    <col min="14590" max="14827" width="1.7109375" style="156"/>
    <col min="14828" max="14828" width="6.85546875" style="156" customWidth="1"/>
    <col min="14829" max="14829" width="5.28515625" style="156" customWidth="1"/>
    <col min="14830" max="14830" width="2.5703125" style="156" customWidth="1"/>
    <col min="14831" max="14831" width="1.85546875" style="156" customWidth="1"/>
    <col min="14832" max="14833" width="1.7109375" style="156"/>
    <col min="14834" max="14839" width="1.5703125" style="156" customWidth="1"/>
    <col min="14840" max="14840" width="4.42578125" style="156" customWidth="1"/>
    <col min="14841" max="14841" width="5.140625" style="156" customWidth="1"/>
    <col min="14842" max="14842" width="10" style="156" customWidth="1"/>
    <col min="14843" max="14843" width="1.140625" style="156" bestFit="1" customWidth="1"/>
    <col min="14844" max="14845" width="1.28515625" style="156" bestFit="1" customWidth="1"/>
    <col min="14846" max="15083" width="1.7109375" style="156"/>
    <col min="15084" max="15084" width="6.85546875" style="156" customWidth="1"/>
    <col min="15085" max="15085" width="5.28515625" style="156" customWidth="1"/>
    <col min="15086" max="15086" width="2.5703125" style="156" customWidth="1"/>
    <col min="15087" max="15087" width="1.85546875" style="156" customWidth="1"/>
    <col min="15088" max="15089" width="1.7109375" style="156"/>
    <col min="15090" max="15095" width="1.5703125" style="156" customWidth="1"/>
    <col min="15096" max="15096" width="4.42578125" style="156" customWidth="1"/>
    <col min="15097" max="15097" width="5.140625" style="156" customWidth="1"/>
    <col min="15098" max="15098" width="10" style="156" customWidth="1"/>
    <col min="15099" max="15099" width="1.140625" style="156" bestFit="1" customWidth="1"/>
    <col min="15100" max="15101" width="1.28515625" style="156" bestFit="1" customWidth="1"/>
    <col min="15102" max="15339" width="1.7109375" style="156"/>
    <col min="15340" max="15340" width="6.85546875" style="156" customWidth="1"/>
    <col min="15341" max="15341" width="5.28515625" style="156" customWidth="1"/>
    <col min="15342" max="15342" width="2.5703125" style="156" customWidth="1"/>
    <col min="15343" max="15343" width="1.85546875" style="156" customWidth="1"/>
    <col min="15344" max="15345" width="1.7109375" style="156"/>
    <col min="15346" max="15351" width="1.5703125" style="156" customWidth="1"/>
    <col min="15352" max="15352" width="4.42578125" style="156" customWidth="1"/>
    <col min="15353" max="15353" width="5.140625" style="156" customWidth="1"/>
    <col min="15354" max="15354" width="10" style="156" customWidth="1"/>
    <col min="15355" max="15355" width="1.140625" style="156" bestFit="1" customWidth="1"/>
    <col min="15356" max="15357" width="1.28515625" style="156" bestFit="1" customWidth="1"/>
    <col min="15358" max="15595" width="1.7109375" style="156"/>
    <col min="15596" max="15596" width="6.85546875" style="156" customWidth="1"/>
    <col min="15597" max="15597" width="5.28515625" style="156" customWidth="1"/>
    <col min="15598" max="15598" width="2.5703125" style="156" customWidth="1"/>
    <col min="15599" max="15599" width="1.85546875" style="156" customWidth="1"/>
    <col min="15600" max="15601" width="1.7109375" style="156"/>
    <col min="15602" max="15607" width="1.5703125" style="156" customWidth="1"/>
    <col min="15608" max="15608" width="4.42578125" style="156" customWidth="1"/>
    <col min="15609" max="15609" width="5.140625" style="156" customWidth="1"/>
    <col min="15610" max="15610" width="10" style="156" customWidth="1"/>
    <col min="15611" max="15611" width="1.140625" style="156" bestFit="1" customWidth="1"/>
    <col min="15612" max="15613" width="1.28515625" style="156" bestFit="1" customWidth="1"/>
    <col min="15614" max="15851" width="1.7109375" style="156"/>
    <col min="15852" max="15852" width="6.85546875" style="156" customWidth="1"/>
    <col min="15853" max="15853" width="5.28515625" style="156" customWidth="1"/>
    <col min="15854" max="15854" width="2.5703125" style="156" customWidth="1"/>
    <col min="15855" max="15855" width="1.85546875" style="156" customWidth="1"/>
    <col min="15856" max="15857" width="1.7109375" style="156"/>
    <col min="15858" max="15863" width="1.5703125" style="156" customWidth="1"/>
    <col min="15864" max="15864" width="4.42578125" style="156" customWidth="1"/>
    <col min="15865" max="15865" width="5.140625" style="156" customWidth="1"/>
    <col min="15866" max="15866" width="10" style="156" customWidth="1"/>
    <col min="15867" max="15867" width="1.140625" style="156" bestFit="1" customWidth="1"/>
    <col min="15868" max="15869" width="1.28515625" style="156" bestFit="1" customWidth="1"/>
    <col min="15870" max="16107" width="1.7109375" style="156"/>
    <col min="16108" max="16108" width="6.85546875" style="156" customWidth="1"/>
    <col min="16109" max="16109" width="5.28515625" style="156" customWidth="1"/>
    <col min="16110" max="16110" width="2.5703125" style="156" customWidth="1"/>
    <col min="16111" max="16111" width="1.85546875" style="156" customWidth="1"/>
    <col min="16112" max="16113" width="1.7109375" style="156"/>
    <col min="16114" max="16119" width="1.5703125" style="156" customWidth="1"/>
    <col min="16120" max="16120" width="4.42578125" style="156" customWidth="1"/>
    <col min="16121" max="16121" width="5.140625" style="156" customWidth="1"/>
    <col min="16122" max="16122" width="10" style="156" customWidth="1"/>
    <col min="16123" max="16123" width="1.140625" style="156" bestFit="1" customWidth="1"/>
    <col min="16124" max="16125" width="1.28515625" style="156" bestFit="1" customWidth="1"/>
    <col min="16126" max="16384" width="1.7109375" style="156"/>
  </cols>
  <sheetData>
    <row r="1" spans="1:6" ht="20.100000000000001" customHeight="1">
      <c r="A1" s="156"/>
      <c r="D1" s="154"/>
      <c r="F1" s="155"/>
    </row>
    <row r="2" spans="1:6" ht="20.100000000000001" customHeight="1">
      <c r="A2" s="156"/>
      <c r="D2" s="154"/>
      <c r="F2" s="155"/>
    </row>
    <row r="3" spans="1:6" ht="20.100000000000001" customHeight="1">
      <c r="A3" s="156"/>
      <c r="D3" s="154"/>
      <c r="F3" s="155"/>
    </row>
    <row r="4" spans="1:6" ht="20.100000000000001" customHeight="1">
      <c r="A4" s="156"/>
      <c r="D4" s="154"/>
      <c r="F4" s="156"/>
    </row>
    <row r="5" spans="1:6" ht="20.100000000000001" customHeight="1">
      <c r="A5" s="156"/>
      <c r="B5" s="157"/>
      <c r="D5" s="154"/>
      <c r="F5" s="156"/>
    </row>
    <row r="6" spans="1:6" ht="20.100000000000001" customHeight="1">
      <c r="A6" s="156"/>
      <c r="F6" s="156"/>
    </row>
    <row r="7" spans="1:6" ht="20.100000000000001" customHeight="1">
      <c r="A7" s="156"/>
      <c r="F7" s="156"/>
    </row>
    <row r="8" spans="1:6" ht="20.100000000000001" customHeight="1">
      <c r="A8" s="156"/>
      <c r="F8" s="156"/>
    </row>
    <row r="9" spans="1:6" ht="20.100000000000001" customHeight="1">
      <c r="A9" s="156"/>
      <c r="F9" s="156"/>
    </row>
    <row r="10" spans="1:6" ht="20.100000000000001" customHeight="1">
      <c r="A10" s="156"/>
      <c r="B10" s="159"/>
      <c r="F10" s="156"/>
    </row>
    <row r="11" spans="1:6" ht="20.100000000000001" customHeight="1">
      <c r="A11" s="156"/>
      <c r="B11" s="157"/>
      <c r="F11" s="156"/>
    </row>
    <row r="12" spans="1:6" ht="19.5" customHeight="1">
      <c r="A12" s="156"/>
      <c r="B12" s="157"/>
      <c r="F12" s="156"/>
    </row>
    <row r="13" spans="1:6" ht="20.100000000000001" customHeight="1">
      <c r="A13" s="156"/>
      <c r="B13" s="157"/>
      <c r="F13" s="156"/>
    </row>
    <row r="14" spans="1:6" ht="20.100000000000001" customHeight="1">
      <c r="A14" s="156"/>
      <c r="B14" s="159"/>
      <c r="F14" s="156"/>
    </row>
    <row r="15" spans="1:6" ht="20.100000000000001" customHeight="1">
      <c r="A15" s="156"/>
      <c r="B15" s="157"/>
      <c r="F15" s="156"/>
    </row>
    <row r="16" spans="1:6" ht="30" customHeight="1">
      <c r="B16" s="157"/>
      <c r="C16" s="161" t="str">
        <f>'Прайс рабочий'!C4</f>
        <v>Прайс на декабрь 2023</v>
      </c>
    </row>
    <row r="17" spans="1:6" s="166" customFormat="1" ht="55.15" customHeight="1">
      <c r="A17" s="162" t="s">
        <v>3</v>
      </c>
      <c r="B17" s="163" t="s">
        <v>4</v>
      </c>
      <c r="C17" s="163" t="s">
        <v>5</v>
      </c>
      <c r="D17" s="164" t="s">
        <v>6</v>
      </c>
      <c r="E17" s="488" t="s">
        <v>11</v>
      </c>
      <c r="F17" s="165" t="s">
        <v>17</v>
      </c>
    </row>
    <row r="18" spans="1:6" ht="28.5" customHeight="1">
      <c r="A18" s="905" t="s">
        <v>22</v>
      </c>
      <c r="B18" s="905"/>
      <c r="C18" s="905"/>
      <c r="D18" s="905"/>
      <c r="E18" s="489"/>
      <c r="F18" s="167"/>
    </row>
    <row r="19" spans="1:6" s="169" customFormat="1" ht="18" customHeight="1">
      <c r="A19" s="898" t="s">
        <v>23</v>
      </c>
      <c r="B19" s="898"/>
      <c r="C19" s="898"/>
      <c r="D19" s="898"/>
      <c r="E19" s="490"/>
      <c r="F19" s="449"/>
    </row>
    <row r="20" spans="1:6" s="169" customFormat="1" ht="18" customHeight="1">
      <c r="A20" s="903" t="s">
        <v>381</v>
      </c>
      <c r="B20" s="903"/>
      <c r="C20" s="170" t="s">
        <v>25</v>
      </c>
      <c r="D20" s="900" t="s">
        <v>26</v>
      </c>
      <c r="E20" s="881">
        <f>'Прайс рабочий'!K13</f>
        <v>94</v>
      </c>
      <c r="F20" s="901"/>
    </row>
    <row r="21" spans="1:6" s="169" customFormat="1" ht="18" customHeight="1">
      <c r="A21" s="903"/>
      <c r="B21" s="903"/>
      <c r="C21" s="170" t="s">
        <v>27</v>
      </c>
      <c r="D21" s="900"/>
      <c r="E21" s="896"/>
      <c r="F21" s="901"/>
    </row>
    <row r="22" spans="1:6" s="169" customFormat="1" ht="18" customHeight="1">
      <c r="A22" s="903"/>
      <c r="B22" s="903"/>
      <c r="C22" s="170" t="s">
        <v>28</v>
      </c>
      <c r="D22" s="900"/>
      <c r="E22" s="897"/>
      <c r="F22" s="901"/>
    </row>
    <row r="23" spans="1:6" s="169" customFormat="1" ht="18" customHeight="1">
      <c r="A23" s="899" t="s">
        <v>382</v>
      </c>
      <c r="B23" s="899"/>
      <c r="C23" s="170" t="s">
        <v>30</v>
      </c>
      <c r="D23" s="900" t="s">
        <v>26</v>
      </c>
      <c r="E23" s="881">
        <f>'Прайс рабочий'!K16</f>
        <v>190</v>
      </c>
      <c r="F23" s="901"/>
    </row>
    <row r="24" spans="1:6" s="169" customFormat="1" ht="18" customHeight="1">
      <c r="A24" s="899"/>
      <c r="B24" s="899"/>
      <c r="C24" s="170" t="s">
        <v>31</v>
      </c>
      <c r="D24" s="900"/>
      <c r="E24" s="896"/>
      <c r="F24" s="901"/>
    </row>
    <row r="25" spans="1:6" s="169" customFormat="1" ht="18" customHeight="1">
      <c r="A25" s="899"/>
      <c r="B25" s="899"/>
      <c r="C25" s="170">
        <v>8.5</v>
      </c>
      <c r="D25" s="900"/>
      <c r="E25" s="897"/>
      <c r="F25" s="901"/>
    </row>
    <row r="26" spans="1:6" s="169" customFormat="1" ht="18" customHeight="1">
      <c r="A26" s="778" t="s">
        <v>383</v>
      </c>
      <c r="B26" s="568"/>
      <c r="C26" s="98" t="s">
        <v>25</v>
      </c>
      <c r="D26" s="602" t="s">
        <v>26</v>
      </c>
      <c r="E26" s="881">
        <f>'Прайс рабочий'!$K$20</f>
        <v>124</v>
      </c>
      <c r="F26" s="901"/>
    </row>
    <row r="27" spans="1:6" s="169" customFormat="1" ht="18" customHeight="1">
      <c r="A27" s="622"/>
      <c r="B27" s="628"/>
      <c r="C27" s="99" t="s">
        <v>27</v>
      </c>
      <c r="D27" s="738"/>
      <c r="E27" s="896"/>
      <c r="F27" s="901"/>
    </row>
    <row r="28" spans="1:6" s="169" customFormat="1" ht="18" customHeight="1">
      <c r="A28" s="623"/>
      <c r="B28" s="629"/>
      <c r="C28" s="99" t="s">
        <v>28</v>
      </c>
      <c r="D28" s="574"/>
      <c r="E28" s="897"/>
      <c r="F28" s="901"/>
    </row>
    <row r="29" spans="1:6" s="169" customFormat="1" ht="23.25" customHeight="1">
      <c r="A29" s="584" t="s">
        <v>775</v>
      </c>
      <c r="B29" s="585"/>
      <c r="C29" s="24" t="s">
        <v>34</v>
      </c>
      <c r="D29" s="596" t="s">
        <v>26</v>
      </c>
      <c r="E29" s="881">
        <v>357.5</v>
      </c>
      <c r="F29" s="901"/>
    </row>
    <row r="30" spans="1:6" s="169" customFormat="1" ht="24.75" customHeight="1">
      <c r="A30" s="586"/>
      <c r="B30" s="587"/>
      <c r="C30" s="391" t="s">
        <v>25</v>
      </c>
      <c r="D30" s="597"/>
      <c r="E30" s="884"/>
      <c r="F30" s="901"/>
    </row>
    <row r="31" spans="1:6" s="169" customFormat="1" ht="24.75" customHeight="1">
      <c r="A31" s="586"/>
      <c r="B31" s="587"/>
      <c r="C31" s="443" t="s">
        <v>27</v>
      </c>
      <c r="D31" s="597"/>
      <c r="E31" s="884"/>
      <c r="F31" s="901"/>
    </row>
    <row r="32" spans="1:6" s="169" customFormat="1" ht="24.75" customHeight="1">
      <c r="A32" s="586"/>
      <c r="B32" s="587"/>
      <c r="C32" s="443" t="s">
        <v>28</v>
      </c>
      <c r="D32" s="597"/>
      <c r="E32" s="884"/>
      <c r="F32" s="901"/>
    </row>
    <row r="33" spans="1:6" s="169" customFormat="1" ht="27" customHeight="1">
      <c r="A33" s="588"/>
      <c r="B33" s="589"/>
      <c r="C33" s="443" t="s">
        <v>773</v>
      </c>
      <c r="D33" s="598"/>
      <c r="E33" s="885"/>
      <c r="F33" s="901"/>
    </row>
    <row r="34" spans="1:6" s="169" customFormat="1" ht="18" customHeight="1">
      <c r="A34" s="898" t="s">
        <v>32</v>
      </c>
      <c r="B34" s="898"/>
      <c r="C34" s="898"/>
      <c r="D34" s="898"/>
      <c r="E34" s="361"/>
      <c r="F34" s="450"/>
    </row>
    <row r="35" spans="1:6" s="169" customFormat="1" ht="24" customHeight="1">
      <c r="A35" s="899" t="s">
        <v>384</v>
      </c>
      <c r="B35" s="899"/>
      <c r="C35" s="170" t="s">
        <v>34</v>
      </c>
      <c r="D35" s="900" t="s">
        <v>26</v>
      </c>
      <c r="E35" s="881">
        <f>'Прайс рабочий'!K44</f>
        <v>89</v>
      </c>
      <c r="F35" s="901"/>
    </row>
    <row r="36" spans="1:6" s="169" customFormat="1" ht="25.5" customHeight="1">
      <c r="A36" s="899"/>
      <c r="B36" s="899"/>
      <c r="C36" s="170" t="s">
        <v>25</v>
      </c>
      <c r="D36" s="900"/>
      <c r="E36" s="896"/>
      <c r="F36" s="901"/>
    </row>
    <row r="37" spans="1:6" s="169" customFormat="1" ht="27.75" customHeight="1">
      <c r="A37" s="899"/>
      <c r="B37" s="899"/>
      <c r="C37" s="170" t="s">
        <v>27</v>
      </c>
      <c r="D37" s="900"/>
      <c r="E37" s="896"/>
      <c r="F37" s="901"/>
    </row>
    <row r="38" spans="1:6" s="169" customFormat="1" ht="25.5" customHeight="1">
      <c r="A38" s="899"/>
      <c r="B38" s="899"/>
      <c r="C38" s="170" t="s">
        <v>28</v>
      </c>
      <c r="D38" s="900"/>
      <c r="E38" s="897"/>
      <c r="F38" s="902"/>
    </row>
    <row r="39" spans="1:6" ht="28.5" customHeight="1">
      <c r="A39" s="905" t="s">
        <v>35</v>
      </c>
      <c r="B39" s="905"/>
      <c r="C39" s="905"/>
      <c r="D39" s="905"/>
      <c r="E39" s="489"/>
      <c r="F39" s="167"/>
    </row>
    <row r="40" spans="1:6" ht="18" customHeight="1">
      <c r="A40" s="898" t="s">
        <v>23</v>
      </c>
      <c r="B40" s="898"/>
      <c r="C40" s="898"/>
      <c r="D40" s="898"/>
      <c r="E40" s="490"/>
      <c r="F40" s="906"/>
    </row>
    <row r="41" spans="1:6" ht="18" customHeight="1">
      <c r="A41" s="909" t="s">
        <v>385</v>
      </c>
      <c r="B41" s="909"/>
      <c r="C41" s="171" t="s">
        <v>37</v>
      </c>
      <c r="D41" s="900" t="s">
        <v>26</v>
      </c>
      <c r="E41" s="881">
        <f>'Прайс рабочий'!K50</f>
        <v>30</v>
      </c>
      <c r="F41" s="907"/>
    </row>
    <row r="42" spans="1:6" ht="18" customHeight="1">
      <c r="A42" s="909"/>
      <c r="B42" s="909"/>
      <c r="C42" s="171" t="s">
        <v>38</v>
      </c>
      <c r="D42" s="900"/>
      <c r="E42" s="884"/>
      <c r="F42" s="907"/>
    </row>
    <row r="43" spans="1:6" ht="18" customHeight="1">
      <c r="A43" s="909"/>
      <c r="B43" s="909"/>
      <c r="C43" s="171" t="s">
        <v>39</v>
      </c>
      <c r="D43" s="900"/>
      <c r="E43" s="885"/>
      <c r="F43" s="907"/>
    </row>
    <row r="44" spans="1:6" ht="18" customHeight="1">
      <c r="A44" s="780" t="s">
        <v>386</v>
      </c>
      <c r="B44" s="910"/>
      <c r="C44" s="101" t="s">
        <v>25</v>
      </c>
      <c r="D44" s="602" t="s">
        <v>26</v>
      </c>
      <c r="E44" s="881">
        <f>'Прайс рабочий'!K53</f>
        <v>96</v>
      </c>
      <c r="F44" s="907"/>
    </row>
    <row r="45" spans="1:6" ht="18" customHeight="1">
      <c r="A45" s="781"/>
      <c r="B45" s="911"/>
      <c r="C45" s="102" t="s">
        <v>27</v>
      </c>
      <c r="D45" s="914"/>
      <c r="E45" s="884"/>
      <c r="F45" s="907"/>
    </row>
    <row r="46" spans="1:6" ht="18" customHeight="1">
      <c r="A46" s="912"/>
      <c r="B46" s="913"/>
      <c r="C46" s="102" t="s">
        <v>28</v>
      </c>
      <c r="D46" s="915"/>
      <c r="E46" s="885"/>
      <c r="F46" s="907"/>
    </row>
    <row r="47" spans="1:6" ht="18" customHeight="1">
      <c r="A47" s="781" t="s">
        <v>387</v>
      </c>
      <c r="B47" s="628"/>
      <c r="C47" s="102" t="s">
        <v>40</v>
      </c>
      <c r="D47" s="602" t="s">
        <v>26</v>
      </c>
      <c r="E47" s="881">
        <f>'Прайс рабочий'!K56</f>
        <v>71</v>
      </c>
      <c r="F47" s="907"/>
    </row>
    <row r="48" spans="1:6" ht="18" customHeight="1">
      <c r="A48" s="622"/>
      <c r="B48" s="628"/>
      <c r="C48" s="102" t="s">
        <v>37</v>
      </c>
      <c r="D48" s="738"/>
      <c r="E48" s="884"/>
      <c r="F48" s="907"/>
    </row>
    <row r="49" spans="1:6" ht="18" customHeight="1">
      <c r="A49" s="622"/>
      <c r="B49" s="628"/>
      <c r="C49" s="102" t="s">
        <v>38</v>
      </c>
      <c r="D49" s="738"/>
      <c r="E49" s="884"/>
      <c r="F49" s="907"/>
    </row>
    <row r="50" spans="1:6" ht="18" customHeight="1">
      <c r="A50" s="623"/>
      <c r="B50" s="629"/>
      <c r="C50" s="103" t="s">
        <v>39</v>
      </c>
      <c r="D50" s="574"/>
      <c r="E50" s="885"/>
      <c r="F50" s="907"/>
    </row>
    <row r="51" spans="1:6" s="169" customFormat="1" ht="18" customHeight="1">
      <c r="A51" s="898" t="s">
        <v>32</v>
      </c>
      <c r="B51" s="898"/>
      <c r="C51" s="898"/>
      <c r="D51" s="898"/>
      <c r="E51" s="490"/>
      <c r="F51" s="907"/>
    </row>
    <row r="52" spans="1:6" s="169" customFormat="1" ht="18" customHeight="1">
      <c r="A52" s="903" t="s">
        <v>388</v>
      </c>
      <c r="B52" s="903"/>
      <c r="C52" s="170" t="s">
        <v>42</v>
      </c>
      <c r="D52" s="900" t="s">
        <v>26</v>
      </c>
      <c r="E52" s="904">
        <f>'Прайс рабочий'!K61</f>
        <v>27</v>
      </c>
      <c r="F52" s="907"/>
    </row>
    <row r="53" spans="1:6" s="169" customFormat="1" ht="18" customHeight="1">
      <c r="A53" s="903"/>
      <c r="B53" s="903"/>
      <c r="C53" s="170" t="s">
        <v>27</v>
      </c>
      <c r="D53" s="900"/>
      <c r="E53" s="904"/>
      <c r="F53" s="907"/>
    </row>
    <row r="54" spans="1:6" s="169" customFormat="1" ht="18" customHeight="1">
      <c r="A54" s="903"/>
      <c r="B54" s="903"/>
      <c r="C54" s="170" t="s">
        <v>28</v>
      </c>
      <c r="D54" s="900"/>
      <c r="E54" s="904"/>
      <c r="F54" s="907"/>
    </row>
    <row r="55" spans="1:6" s="169" customFormat="1" ht="18" customHeight="1">
      <c r="A55" s="899" t="s">
        <v>389</v>
      </c>
      <c r="B55" s="899"/>
      <c r="C55" s="170" t="s">
        <v>25</v>
      </c>
      <c r="D55" s="900" t="s">
        <v>26</v>
      </c>
      <c r="E55" s="904">
        <f>'Прайс рабочий'!K67</f>
        <v>50</v>
      </c>
      <c r="F55" s="907"/>
    </row>
    <row r="56" spans="1:6" s="169" customFormat="1" ht="18" customHeight="1">
      <c r="A56" s="899"/>
      <c r="B56" s="899"/>
      <c r="C56" s="170" t="s">
        <v>46</v>
      </c>
      <c r="D56" s="900"/>
      <c r="E56" s="904"/>
      <c r="F56" s="907"/>
    </row>
    <row r="57" spans="1:6" s="169" customFormat="1" ht="18" customHeight="1">
      <c r="A57" s="899"/>
      <c r="B57" s="899"/>
      <c r="C57" s="170" t="s">
        <v>28</v>
      </c>
      <c r="D57" s="900"/>
      <c r="E57" s="904"/>
      <c r="F57" s="908"/>
    </row>
    <row r="58" spans="1:6" ht="28.5" customHeight="1">
      <c r="A58" s="905" t="s">
        <v>47</v>
      </c>
      <c r="B58" s="905"/>
      <c r="C58" s="905"/>
      <c r="D58" s="905"/>
      <c r="E58" s="489"/>
      <c r="F58" s="167"/>
    </row>
    <row r="59" spans="1:6" ht="35.25" customHeight="1">
      <c r="A59" s="730" t="s">
        <v>777</v>
      </c>
      <c r="B59" s="440" t="s">
        <v>37</v>
      </c>
      <c r="C59" s="726" t="s">
        <v>51</v>
      </c>
      <c r="D59" s="396" t="s">
        <v>49</v>
      </c>
      <c r="E59" s="881">
        <f>'Прайс рабочий'!J71</f>
        <v>295</v>
      </c>
      <c r="F59" s="894"/>
    </row>
    <row r="60" spans="1:6" ht="35.25" customHeight="1">
      <c r="A60" s="594"/>
      <c r="B60" s="440" t="s">
        <v>52</v>
      </c>
      <c r="C60" s="594"/>
      <c r="D60" s="396" t="s">
        <v>49</v>
      </c>
      <c r="E60" s="884"/>
      <c r="F60" s="895"/>
    </row>
    <row r="61" spans="1:6" ht="45" customHeight="1">
      <c r="A61" s="595"/>
      <c r="B61" s="440" t="s">
        <v>48</v>
      </c>
      <c r="C61" s="595"/>
      <c r="D61" s="396" t="s">
        <v>49</v>
      </c>
      <c r="E61" s="885"/>
      <c r="F61" s="895"/>
    </row>
    <row r="62" spans="1:6" ht="18" customHeight="1">
      <c r="A62" s="899" t="s">
        <v>390</v>
      </c>
      <c r="B62" s="170" t="s">
        <v>37</v>
      </c>
      <c r="C62" s="917" t="s">
        <v>51</v>
      </c>
      <c r="D62" s="172" t="s">
        <v>49</v>
      </c>
      <c r="E62" s="881">
        <f>'Прайс рабочий'!K74</f>
        <v>192</v>
      </c>
      <c r="F62" s="916"/>
    </row>
    <row r="63" spans="1:6" ht="18" customHeight="1">
      <c r="A63" s="899"/>
      <c r="B63" s="170" t="s">
        <v>52</v>
      </c>
      <c r="C63" s="917"/>
      <c r="D63" s="172" t="s">
        <v>49</v>
      </c>
      <c r="E63" s="884"/>
      <c r="F63" s="916"/>
    </row>
    <row r="64" spans="1:6" ht="18" customHeight="1">
      <c r="A64" s="899"/>
      <c r="B64" s="170" t="s">
        <v>48</v>
      </c>
      <c r="C64" s="917"/>
      <c r="D64" s="172" t="s">
        <v>49</v>
      </c>
      <c r="E64" s="885"/>
      <c r="F64" s="916"/>
    </row>
    <row r="65" spans="1:41" ht="36" customHeight="1">
      <c r="A65" s="173" t="s">
        <v>391</v>
      </c>
      <c r="B65" s="173"/>
      <c r="C65" s="170" t="s">
        <v>54</v>
      </c>
      <c r="D65" s="172" t="s">
        <v>55</v>
      </c>
      <c r="E65" s="363">
        <f>'Прайс рабочий'!K77</f>
        <v>70</v>
      </c>
      <c r="F65" s="916"/>
    </row>
    <row r="66" spans="1:41" ht="36" customHeight="1">
      <c r="A66" s="174" t="s">
        <v>392</v>
      </c>
      <c r="B66" s="170" t="s">
        <v>58</v>
      </c>
      <c r="C66" s="170" t="s">
        <v>59</v>
      </c>
      <c r="D66" s="175"/>
      <c r="E66" s="363">
        <f>'Прайс рабочий'!K78</f>
        <v>70</v>
      </c>
      <c r="F66" s="916"/>
    </row>
    <row r="67" spans="1:41" ht="29.25" customHeight="1">
      <c r="A67" s="903" t="s">
        <v>393</v>
      </c>
      <c r="B67" s="24" t="s">
        <v>800</v>
      </c>
      <c r="C67" s="917" t="s">
        <v>54</v>
      </c>
      <c r="D67" s="900" t="s">
        <v>61</v>
      </c>
      <c r="E67" s="363" t="str">
        <f>'Прайс рабочий'!K79</f>
        <v xml:space="preserve"> -</v>
      </c>
      <c r="F67" s="916"/>
    </row>
    <row r="68" spans="1:41" ht="29.25" customHeight="1">
      <c r="A68" s="903"/>
      <c r="B68" s="24" t="s">
        <v>801</v>
      </c>
      <c r="C68" s="917"/>
      <c r="D68" s="900"/>
      <c r="E68" s="363">
        <f>'Прайс рабочий'!K80</f>
        <v>40</v>
      </c>
      <c r="F68" s="916"/>
    </row>
    <row r="69" spans="1:41" ht="25.5" customHeight="1">
      <c r="A69" s="903" t="s">
        <v>394</v>
      </c>
      <c r="B69" s="24" t="s">
        <v>800</v>
      </c>
      <c r="C69" s="917" t="s">
        <v>54</v>
      </c>
      <c r="D69" s="900" t="s">
        <v>61</v>
      </c>
      <c r="E69" s="363">
        <f>'Прайс рабочий'!K81</f>
        <v>45</v>
      </c>
      <c r="F69" s="916"/>
    </row>
    <row r="70" spans="1:41" ht="25.5" customHeight="1">
      <c r="A70" s="903"/>
      <c r="B70" s="24" t="s">
        <v>801</v>
      </c>
      <c r="C70" s="917"/>
      <c r="D70" s="900"/>
      <c r="E70" s="363">
        <f>'Прайс рабочий'!K82</f>
        <v>50</v>
      </c>
      <c r="F70" s="916"/>
    </row>
    <row r="71" spans="1:41" ht="28.5" customHeight="1">
      <c r="A71" s="176" t="s">
        <v>63</v>
      </c>
      <c r="B71" s="176"/>
      <c r="C71" s="176"/>
      <c r="D71" s="176"/>
      <c r="E71" s="489"/>
      <c r="F71" s="167"/>
    </row>
    <row r="72" spans="1:41" s="177" customFormat="1" ht="18" customHeight="1">
      <c r="A72" s="924" t="s">
        <v>64</v>
      </c>
      <c r="B72" s="924"/>
      <c r="C72" s="924"/>
      <c r="D72" s="924"/>
      <c r="E72" s="490"/>
      <c r="F72" s="918"/>
    </row>
    <row r="73" spans="1:41" s="179" customFormat="1" ht="40.5" customHeight="1">
      <c r="A73" s="920" t="s">
        <v>395</v>
      </c>
      <c r="B73" s="920"/>
      <c r="C73" s="178" t="s">
        <v>66</v>
      </c>
      <c r="D73" s="172" t="s">
        <v>49</v>
      </c>
      <c r="E73" s="363">
        <f>'Прайс рабочий'!K85</f>
        <v>437</v>
      </c>
      <c r="F73" s="919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</row>
    <row r="74" spans="1:41" s="179" customFormat="1" ht="40.5" customHeight="1">
      <c r="A74" s="920"/>
      <c r="B74" s="920"/>
      <c r="C74" s="178" t="s">
        <v>67</v>
      </c>
      <c r="D74" s="172" t="s">
        <v>49</v>
      </c>
      <c r="E74" s="363">
        <f>'Прайс рабочий'!K86</f>
        <v>448</v>
      </c>
      <c r="F74" s="919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</row>
    <row r="75" spans="1:41" s="179" customFormat="1" ht="49.5" customHeight="1">
      <c r="A75" s="920" t="s">
        <v>396</v>
      </c>
      <c r="B75" s="920"/>
      <c r="C75" s="178" t="s">
        <v>66</v>
      </c>
      <c r="D75" s="172" t="s">
        <v>69</v>
      </c>
      <c r="E75" s="363">
        <f>'Прайс рабочий'!K87</f>
        <v>746</v>
      </c>
      <c r="F75" s="919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</row>
    <row r="76" spans="1:41" s="179" customFormat="1" ht="49.5" customHeight="1">
      <c r="A76" s="920"/>
      <c r="B76" s="920"/>
      <c r="C76" s="178" t="s">
        <v>67</v>
      </c>
      <c r="D76" s="172" t="s">
        <v>69</v>
      </c>
      <c r="E76" s="363">
        <f>'Прайс рабочий'!K88</f>
        <v>760</v>
      </c>
      <c r="F76" s="919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</row>
    <row r="77" spans="1:41" s="179" customFormat="1" ht="40.5" customHeight="1">
      <c r="A77" s="920" t="s">
        <v>397</v>
      </c>
      <c r="B77" s="920"/>
      <c r="C77" s="178" t="s">
        <v>71</v>
      </c>
      <c r="D77" s="172" t="s">
        <v>72</v>
      </c>
      <c r="E77" s="363">
        <f>'Прайс рабочий'!K89</f>
        <v>574</v>
      </c>
      <c r="F77" s="919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</row>
    <row r="78" spans="1:41" s="179" customFormat="1" ht="40.5" customHeight="1">
      <c r="A78" s="920"/>
      <c r="B78" s="920"/>
      <c r="C78" s="178" t="s">
        <v>67</v>
      </c>
      <c r="D78" s="172" t="s">
        <v>72</v>
      </c>
      <c r="E78" s="363">
        <f>'Прайс рабочий'!K90</f>
        <v>596</v>
      </c>
      <c r="F78" s="919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</row>
    <row r="79" spans="1:41" s="179" customFormat="1" ht="90" customHeight="1">
      <c r="A79" s="920" t="s">
        <v>398</v>
      </c>
      <c r="B79" s="920"/>
      <c r="C79" s="178" t="s">
        <v>67</v>
      </c>
      <c r="D79" s="172" t="s">
        <v>69</v>
      </c>
      <c r="E79" s="363">
        <f>'Прайс рабочий'!K91</f>
        <v>574</v>
      </c>
      <c r="F79" s="919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</row>
    <row r="80" spans="1:41" ht="30" customHeight="1">
      <c r="A80" s="920" t="s">
        <v>399</v>
      </c>
      <c r="B80" s="920"/>
      <c r="C80" s="178" t="s">
        <v>75</v>
      </c>
      <c r="D80" s="172" t="s">
        <v>69</v>
      </c>
      <c r="E80" s="921">
        <f>'Прайс рабочий'!K92</f>
        <v>556</v>
      </c>
      <c r="F80" s="919"/>
    </row>
    <row r="81" spans="1:41" ht="30" customHeight="1">
      <c r="A81" s="920"/>
      <c r="B81" s="920"/>
      <c r="C81" s="178" t="s">
        <v>76</v>
      </c>
      <c r="D81" s="172" t="s">
        <v>69</v>
      </c>
      <c r="E81" s="922"/>
      <c r="F81" s="919"/>
    </row>
    <row r="82" spans="1:41" ht="30" customHeight="1">
      <c r="A82" s="920"/>
      <c r="B82" s="920"/>
      <c r="C82" s="178" t="s">
        <v>77</v>
      </c>
      <c r="D82" s="172" t="s">
        <v>69</v>
      </c>
      <c r="E82" s="923"/>
      <c r="F82" s="919"/>
    </row>
    <row r="83" spans="1:41" ht="30" customHeight="1">
      <c r="A83" s="920"/>
      <c r="B83" s="920"/>
      <c r="C83" s="178" t="s">
        <v>78</v>
      </c>
      <c r="D83" s="172" t="s">
        <v>69</v>
      </c>
      <c r="E83" s="921">
        <f>'Прайс рабочий'!K95</f>
        <v>560</v>
      </c>
      <c r="F83" s="919"/>
    </row>
    <row r="84" spans="1:41" ht="30" customHeight="1">
      <c r="A84" s="920"/>
      <c r="B84" s="920"/>
      <c r="C84" s="178" t="s">
        <v>79</v>
      </c>
      <c r="D84" s="172" t="s">
        <v>69</v>
      </c>
      <c r="E84" s="922"/>
      <c r="F84" s="919"/>
    </row>
    <row r="85" spans="1:41" s="179" customFormat="1" ht="30" customHeight="1">
      <c r="A85" s="920"/>
      <c r="B85" s="920"/>
      <c r="C85" s="178" t="s">
        <v>80</v>
      </c>
      <c r="D85" s="172" t="s">
        <v>69</v>
      </c>
      <c r="E85" s="923"/>
      <c r="F85" s="919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</row>
    <row r="86" spans="1:41" s="179" customFormat="1" ht="20.100000000000001" customHeight="1">
      <c r="A86" s="920" t="s">
        <v>400</v>
      </c>
      <c r="B86" s="920"/>
      <c r="C86" s="178" t="s">
        <v>75</v>
      </c>
      <c r="D86" s="172" t="s">
        <v>69</v>
      </c>
      <c r="E86" s="921">
        <f>'Прайс рабочий'!K98</f>
        <v>350</v>
      </c>
      <c r="F86" s="919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</row>
    <row r="87" spans="1:41" s="179" customFormat="1" ht="20.100000000000001" customHeight="1">
      <c r="A87" s="920"/>
      <c r="B87" s="920"/>
      <c r="C87" s="178" t="s">
        <v>76</v>
      </c>
      <c r="D87" s="172" t="s">
        <v>69</v>
      </c>
      <c r="E87" s="922"/>
      <c r="F87" s="919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</row>
    <row r="88" spans="1:41" s="179" customFormat="1" ht="20.100000000000001" customHeight="1">
      <c r="A88" s="920"/>
      <c r="B88" s="920"/>
      <c r="C88" s="178" t="s">
        <v>77</v>
      </c>
      <c r="D88" s="172" t="s">
        <v>69</v>
      </c>
      <c r="E88" s="923"/>
      <c r="F88" s="919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</row>
    <row r="89" spans="1:41" s="179" customFormat="1" ht="20.100000000000001" customHeight="1">
      <c r="A89" s="920"/>
      <c r="B89" s="920"/>
      <c r="C89" s="178" t="s">
        <v>78</v>
      </c>
      <c r="D89" s="172" t="s">
        <v>69</v>
      </c>
      <c r="E89" s="921">
        <f>'Прайс рабочий'!K101</f>
        <v>380</v>
      </c>
      <c r="F89" s="919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</row>
    <row r="90" spans="1:41" s="179" customFormat="1" ht="20.100000000000001" customHeight="1">
      <c r="A90" s="920"/>
      <c r="B90" s="920"/>
      <c r="C90" s="178" t="s">
        <v>79</v>
      </c>
      <c r="D90" s="172" t="s">
        <v>69</v>
      </c>
      <c r="E90" s="922"/>
      <c r="F90" s="919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</row>
    <row r="91" spans="1:41" s="179" customFormat="1" ht="20.100000000000001" customHeight="1">
      <c r="A91" s="920"/>
      <c r="B91" s="920"/>
      <c r="C91" s="178" t="s">
        <v>80</v>
      </c>
      <c r="D91" s="172" t="s">
        <v>69</v>
      </c>
      <c r="E91" s="923"/>
      <c r="F91" s="919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</row>
    <row r="92" spans="1:41" s="179" customFormat="1" ht="20.100000000000001" customHeight="1">
      <c r="A92" s="920" t="s">
        <v>401</v>
      </c>
      <c r="B92" s="920"/>
      <c r="C92" s="178" t="s">
        <v>75</v>
      </c>
      <c r="D92" s="172" t="s">
        <v>69</v>
      </c>
      <c r="E92" s="921">
        <f>'Прайс рабочий'!K104</f>
        <v>374</v>
      </c>
      <c r="F92" s="919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</row>
    <row r="93" spans="1:41" s="179" customFormat="1" ht="20.100000000000001" customHeight="1">
      <c r="A93" s="920"/>
      <c r="B93" s="920"/>
      <c r="C93" s="178" t="s">
        <v>76</v>
      </c>
      <c r="D93" s="172" t="s">
        <v>69</v>
      </c>
      <c r="E93" s="922"/>
      <c r="F93" s="919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</row>
    <row r="94" spans="1:41" s="179" customFormat="1" ht="20.100000000000001" customHeight="1">
      <c r="A94" s="920"/>
      <c r="B94" s="920"/>
      <c r="C94" s="178" t="s">
        <v>77</v>
      </c>
      <c r="D94" s="172" t="s">
        <v>69</v>
      </c>
      <c r="E94" s="923"/>
      <c r="F94" s="919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</row>
    <row r="95" spans="1:41" s="179" customFormat="1" ht="20.100000000000001" customHeight="1">
      <c r="A95" s="920"/>
      <c r="B95" s="920"/>
      <c r="C95" s="178" t="s">
        <v>78</v>
      </c>
      <c r="D95" s="172" t="s">
        <v>69</v>
      </c>
      <c r="E95" s="921">
        <f>'Прайс рабочий'!K107</f>
        <v>382</v>
      </c>
      <c r="F95" s="919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56"/>
      <c r="AL95" s="156"/>
      <c r="AM95" s="156"/>
      <c r="AN95" s="156"/>
      <c r="AO95" s="156"/>
    </row>
    <row r="96" spans="1:41" s="179" customFormat="1" ht="20.100000000000001" customHeight="1">
      <c r="A96" s="920"/>
      <c r="B96" s="920"/>
      <c r="C96" s="178" t="s">
        <v>79</v>
      </c>
      <c r="D96" s="172" t="s">
        <v>69</v>
      </c>
      <c r="E96" s="922"/>
      <c r="F96" s="919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</row>
    <row r="97" spans="1:41" s="179" customFormat="1" ht="20.100000000000001" customHeight="1">
      <c r="A97" s="920"/>
      <c r="B97" s="920"/>
      <c r="C97" s="178" t="s">
        <v>80</v>
      </c>
      <c r="D97" s="172" t="s">
        <v>69</v>
      </c>
      <c r="E97" s="923"/>
      <c r="F97" s="919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56"/>
      <c r="AN97" s="156"/>
      <c r="AO97" s="156"/>
    </row>
    <row r="98" spans="1:41" s="179" customFormat="1" ht="20.100000000000001" customHeight="1">
      <c r="A98" s="920" t="s">
        <v>402</v>
      </c>
      <c r="B98" s="920"/>
      <c r="C98" s="178" t="s">
        <v>75</v>
      </c>
      <c r="D98" s="172" t="s">
        <v>69</v>
      </c>
      <c r="E98" s="921">
        <f>'Прайс рабочий'!K110</f>
        <v>434</v>
      </c>
      <c r="F98" s="919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</row>
    <row r="99" spans="1:41" s="179" customFormat="1" ht="20.100000000000001" customHeight="1">
      <c r="A99" s="920"/>
      <c r="B99" s="920"/>
      <c r="C99" s="178" t="s">
        <v>76</v>
      </c>
      <c r="D99" s="172" t="s">
        <v>69</v>
      </c>
      <c r="E99" s="922"/>
      <c r="F99" s="919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6"/>
      <c r="AN99" s="156"/>
      <c r="AO99" s="156"/>
    </row>
    <row r="100" spans="1:41" s="179" customFormat="1" ht="20.100000000000001" customHeight="1">
      <c r="A100" s="920"/>
      <c r="B100" s="920"/>
      <c r="C100" s="178" t="s">
        <v>77</v>
      </c>
      <c r="D100" s="172" t="s">
        <v>84</v>
      </c>
      <c r="E100" s="923"/>
      <c r="F100" s="919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6"/>
      <c r="AN100" s="156"/>
      <c r="AO100" s="156"/>
    </row>
    <row r="101" spans="1:41" ht="20.100000000000001" customHeight="1">
      <c r="A101" s="920"/>
      <c r="B101" s="920"/>
      <c r="C101" s="178" t="s">
        <v>78</v>
      </c>
      <c r="D101" s="172" t="s">
        <v>69</v>
      </c>
      <c r="E101" s="921">
        <f>'Прайс рабочий'!K113</f>
        <v>445</v>
      </c>
      <c r="F101" s="919"/>
    </row>
    <row r="102" spans="1:41" ht="20.100000000000001" customHeight="1">
      <c r="A102" s="920"/>
      <c r="B102" s="920"/>
      <c r="C102" s="178" t="s">
        <v>79</v>
      </c>
      <c r="D102" s="172" t="s">
        <v>69</v>
      </c>
      <c r="E102" s="922"/>
      <c r="F102" s="919"/>
    </row>
    <row r="103" spans="1:41" ht="20.100000000000001" customHeight="1">
      <c r="A103" s="920"/>
      <c r="B103" s="920"/>
      <c r="C103" s="178" t="s">
        <v>80</v>
      </c>
      <c r="D103" s="172" t="s">
        <v>84</v>
      </c>
      <c r="E103" s="923"/>
      <c r="F103" s="919"/>
    </row>
    <row r="104" spans="1:41" s="179" customFormat="1" ht="83.25" customHeight="1">
      <c r="A104" s="920" t="s">
        <v>403</v>
      </c>
      <c r="B104" s="920"/>
      <c r="C104" s="178" t="s">
        <v>71</v>
      </c>
      <c r="D104" s="172" t="s">
        <v>86</v>
      </c>
      <c r="E104" s="363">
        <f>'Прайс рабочий'!K116</f>
        <v>780</v>
      </c>
      <c r="F104" s="919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</row>
    <row r="105" spans="1:41" s="179" customFormat="1" ht="87.75" customHeight="1">
      <c r="A105" s="920"/>
      <c r="B105" s="920"/>
      <c r="C105" s="178" t="s">
        <v>67</v>
      </c>
      <c r="D105" s="172" t="s">
        <v>86</v>
      </c>
      <c r="E105" s="363">
        <f>'Прайс рабочий'!K117</f>
        <v>891</v>
      </c>
      <c r="F105" s="919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</row>
    <row r="106" spans="1:41" ht="75.75" customHeight="1">
      <c r="A106" s="920" t="s">
        <v>404</v>
      </c>
      <c r="B106" s="920"/>
      <c r="C106" s="178" t="s">
        <v>71</v>
      </c>
      <c r="D106" s="172" t="s">
        <v>86</v>
      </c>
      <c r="E106" s="363">
        <f>'Прайс рабочий'!K118</f>
        <v>708</v>
      </c>
      <c r="F106" s="919"/>
    </row>
    <row r="107" spans="1:41" ht="80.25" customHeight="1">
      <c r="A107" s="920"/>
      <c r="B107" s="920"/>
      <c r="C107" s="178" t="s">
        <v>67</v>
      </c>
      <c r="D107" s="172" t="s">
        <v>86</v>
      </c>
      <c r="E107" s="363">
        <f>'Прайс рабочий'!K119</f>
        <v>854</v>
      </c>
      <c r="F107" s="919"/>
    </row>
    <row r="108" spans="1:41" ht="75" customHeight="1">
      <c r="A108" s="920" t="s">
        <v>405</v>
      </c>
      <c r="B108" s="920"/>
      <c r="C108" s="178" t="s">
        <v>71</v>
      </c>
      <c r="D108" s="172" t="s">
        <v>86</v>
      </c>
      <c r="E108" s="363">
        <f>'Прайс рабочий'!K120</f>
        <v>840</v>
      </c>
      <c r="F108" s="919"/>
    </row>
    <row r="109" spans="1:41" ht="70.5" customHeight="1">
      <c r="A109" s="920"/>
      <c r="B109" s="920"/>
      <c r="C109" s="178" t="s">
        <v>67</v>
      </c>
      <c r="D109" s="172" t="s">
        <v>86</v>
      </c>
      <c r="E109" s="363">
        <f>'Прайс рабочий'!K121</f>
        <v>894</v>
      </c>
      <c r="F109" s="919"/>
    </row>
    <row r="110" spans="1:41" ht="66.75" customHeight="1">
      <c r="A110" s="920" t="s">
        <v>406</v>
      </c>
      <c r="B110" s="920"/>
      <c r="C110" s="178" t="s">
        <v>71</v>
      </c>
      <c r="D110" s="172" t="s">
        <v>86</v>
      </c>
      <c r="E110" s="363">
        <f>'Прайс рабочий'!K122</f>
        <v>617</v>
      </c>
      <c r="F110" s="919"/>
    </row>
    <row r="111" spans="1:41" ht="66.75" customHeight="1">
      <c r="A111" s="920"/>
      <c r="B111" s="920"/>
      <c r="C111" s="178" t="s">
        <v>67</v>
      </c>
      <c r="D111" s="172" t="s">
        <v>86</v>
      </c>
      <c r="E111" s="363">
        <f>'Прайс рабочий'!K123</f>
        <v>671</v>
      </c>
      <c r="F111" s="919"/>
    </row>
    <row r="112" spans="1:41" ht="60" customHeight="1">
      <c r="A112" s="920" t="s">
        <v>407</v>
      </c>
      <c r="B112" s="920"/>
      <c r="C112" s="178" t="s">
        <v>71</v>
      </c>
      <c r="D112" s="172" t="s">
        <v>86</v>
      </c>
      <c r="E112" s="363">
        <f>'Прайс рабочий'!K124</f>
        <v>550</v>
      </c>
      <c r="F112" s="919"/>
    </row>
    <row r="113" spans="1:41" ht="60" customHeight="1">
      <c r="A113" s="920"/>
      <c r="B113" s="920"/>
      <c r="C113" s="178" t="s">
        <v>67</v>
      </c>
      <c r="D113" s="172" t="s">
        <v>86</v>
      </c>
      <c r="E113" s="363">
        <f>'Прайс рабочий'!K125</f>
        <v>614</v>
      </c>
      <c r="F113" s="919"/>
    </row>
    <row r="114" spans="1:41" s="179" customFormat="1" ht="48" customHeight="1">
      <c r="A114" s="925" t="s">
        <v>408</v>
      </c>
      <c r="B114" s="925"/>
      <c r="C114" s="178" t="s">
        <v>67</v>
      </c>
      <c r="D114" s="172" t="s">
        <v>92</v>
      </c>
      <c r="E114" s="363">
        <f>'Прайс рабочий'!K126</f>
        <v>3839</v>
      </c>
      <c r="F114" s="919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</row>
    <row r="115" spans="1:41" s="179" customFormat="1" ht="48" customHeight="1">
      <c r="A115" s="925"/>
      <c r="B115" s="925"/>
      <c r="C115" s="178" t="s">
        <v>93</v>
      </c>
      <c r="D115" s="172" t="s">
        <v>92</v>
      </c>
      <c r="E115" s="363">
        <f>'Прайс рабочий'!K127</f>
        <v>3994</v>
      </c>
      <c r="F115" s="919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</row>
    <row r="116" spans="1:41" s="179" customFormat="1" ht="48" customHeight="1">
      <c r="A116" s="925"/>
      <c r="B116" s="925"/>
      <c r="C116" s="178" t="s">
        <v>94</v>
      </c>
      <c r="D116" s="172" t="s">
        <v>92</v>
      </c>
      <c r="E116" s="363">
        <f>'Прайс рабочий'!K128</f>
        <v>9114</v>
      </c>
      <c r="F116" s="919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</row>
    <row r="117" spans="1:41" ht="28.5" customHeight="1">
      <c r="A117" s="905" t="s">
        <v>145</v>
      </c>
      <c r="B117" s="905"/>
      <c r="C117" s="905"/>
      <c r="D117" s="905"/>
      <c r="E117" s="489"/>
      <c r="F117" s="167"/>
    </row>
    <row r="118" spans="1:41" s="177" customFormat="1" ht="18" customHeight="1">
      <c r="A118" s="898" t="s">
        <v>100</v>
      </c>
      <c r="B118" s="898"/>
      <c r="C118" s="898"/>
      <c r="D118" s="898"/>
      <c r="E118" s="490"/>
      <c r="F118" s="926"/>
    </row>
    <row r="119" spans="1:41" ht="38.25" customHeight="1">
      <c r="A119" s="928" t="s">
        <v>409</v>
      </c>
      <c r="B119" s="928"/>
      <c r="C119" s="178" t="s">
        <v>71</v>
      </c>
      <c r="D119" s="172" t="s">
        <v>127</v>
      </c>
      <c r="E119" s="363">
        <f>'Прайс рабочий'!K218</f>
        <v>952</v>
      </c>
      <c r="F119" s="927"/>
    </row>
    <row r="120" spans="1:41" ht="38.25" customHeight="1">
      <c r="A120" s="928"/>
      <c r="B120" s="928"/>
      <c r="C120" s="178" t="s">
        <v>67</v>
      </c>
      <c r="D120" s="172" t="s">
        <v>127</v>
      </c>
      <c r="E120" s="363">
        <f>'Прайс рабочий'!K219</f>
        <v>1044</v>
      </c>
      <c r="F120" s="927"/>
    </row>
    <row r="121" spans="1:41" ht="36" customHeight="1">
      <c r="A121" s="920" t="s">
        <v>410</v>
      </c>
      <c r="B121" s="920"/>
      <c r="C121" s="178" t="s">
        <v>71</v>
      </c>
      <c r="D121" s="172" t="s">
        <v>127</v>
      </c>
      <c r="E121" s="363">
        <f>'Прайс рабочий'!K220</f>
        <v>827</v>
      </c>
      <c r="F121" s="927"/>
    </row>
    <row r="122" spans="1:41" ht="36" customHeight="1">
      <c r="A122" s="920"/>
      <c r="B122" s="920"/>
      <c r="C122" s="178" t="s">
        <v>67</v>
      </c>
      <c r="D122" s="172" t="s">
        <v>127</v>
      </c>
      <c r="E122" s="363">
        <f>'Прайс рабочий'!K221</f>
        <v>911</v>
      </c>
      <c r="F122" s="927"/>
    </row>
    <row r="123" spans="1:41" s="179" customFormat="1" ht="40.5" customHeight="1">
      <c r="A123" s="925" t="s">
        <v>411</v>
      </c>
      <c r="B123" s="925"/>
      <c r="C123" s="178" t="s">
        <v>71</v>
      </c>
      <c r="D123" s="172" t="s">
        <v>69</v>
      </c>
      <c r="E123" s="363">
        <f>'Прайс рабочий'!K222</f>
        <v>325</v>
      </c>
      <c r="F123" s="927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</row>
    <row r="124" spans="1:41" s="179" customFormat="1" ht="40.5" customHeight="1">
      <c r="A124" s="925"/>
      <c r="B124" s="925"/>
      <c r="C124" s="178" t="s">
        <v>67</v>
      </c>
      <c r="D124" s="172" t="s">
        <v>69</v>
      </c>
      <c r="E124" s="363">
        <f>'Прайс рабочий'!K223</f>
        <v>417</v>
      </c>
      <c r="F124" s="927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</row>
    <row r="125" spans="1:41" ht="72" customHeight="1">
      <c r="A125" s="929" t="s">
        <v>412</v>
      </c>
      <c r="B125" s="929"/>
      <c r="C125" s="170" t="s">
        <v>150</v>
      </c>
      <c r="D125" s="172"/>
      <c r="E125" s="363">
        <f>'Прайс рабочий'!K224</f>
        <v>270</v>
      </c>
      <c r="F125" s="927"/>
    </row>
    <row r="126" spans="1:41" s="177" customFormat="1" ht="18" customHeight="1">
      <c r="A126" s="924" t="s">
        <v>104</v>
      </c>
      <c r="B126" s="924"/>
      <c r="C126" s="924"/>
      <c r="D126" s="924"/>
      <c r="E126" s="361"/>
      <c r="F126" s="927"/>
    </row>
    <row r="127" spans="1:41" s="177" customFormat="1" ht="93" customHeight="1">
      <c r="A127" s="903" t="s">
        <v>413</v>
      </c>
      <c r="B127" s="903"/>
      <c r="C127" s="178" t="s">
        <v>154</v>
      </c>
      <c r="D127" s="180"/>
      <c r="E127" s="363">
        <f>'Прайс рабочий'!K227</f>
        <v>778</v>
      </c>
      <c r="F127" s="927"/>
    </row>
    <row r="128" spans="1:41" s="179" customFormat="1" ht="39.950000000000003" customHeight="1">
      <c r="A128" s="920" t="s">
        <v>414</v>
      </c>
      <c r="B128" s="920"/>
      <c r="C128" s="178" t="s">
        <v>71</v>
      </c>
      <c r="D128" s="172" t="s">
        <v>156</v>
      </c>
      <c r="E128" s="363">
        <f>'Прайс рабочий'!K228</f>
        <v>983</v>
      </c>
      <c r="F128" s="927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</row>
    <row r="129" spans="1:41" s="179" customFormat="1" ht="39.950000000000003" customHeight="1">
      <c r="A129" s="920"/>
      <c r="B129" s="920"/>
      <c r="C129" s="178" t="s">
        <v>67</v>
      </c>
      <c r="D129" s="172" t="s">
        <v>156</v>
      </c>
      <c r="E129" s="363">
        <f>'Прайс рабочий'!K229</f>
        <v>1084</v>
      </c>
      <c r="F129" s="927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</row>
    <row r="130" spans="1:41" s="179" customFormat="1" ht="59.25" customHeight="1">
      <c r="A130" s="920" t="s">
        <v>415</v>
      </c>
      <c r="B130" s="920"/>
      <c r="C130" s="178" t="s">
        <v>71</v>
      </c>
      <c r="D130" s="172" t="s">
        <v>72</v>
      </c>
      <c r="E130" s="363">
        <f>'Прайс рабочий'!K230</f>
        <v>683</v>
      </c>
      <c r="F130" s="927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</row>
    <row r="131" spans="1:41" s="179" customFormat="1" ht="59.25" customHeight="1">
      <c r="A131" s="920"/>
      <c r="B131" s="920"/>
      <c r="C131" s="178" t="s">
        <v>67</v>
      </c>
      <c r="D131" s="172" t="s">
        <v>72</v>
      </c>
      <c r="E131" s="363">
        <f>'Прайс рабочий'!K231</f>
        <v>819</v>
      </c>
      <c r="F131" s="927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</row>
    <row r="132" spans="1:41" s="179" customFormat="1" ht="65.25" customHeight="1">
      <c r="A132" s="920" t="s">
        <v>416</v>
      </c>
      <c r="B132" s="920"/>
      <c r="C132" s="178" t="s">
        <v>71</v>
      </c>
      <c r="D132" s="172" t="s">
        <v>72</v>
      </c>
      <c r="E132" s="363">
        <f>'Прайс рабочий'!K232</f>
        <v>1583</v>
      </c>
      <c r="F132" s="927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</row>
    <row r="133" spans="1:41" s="179" customFormat="1" ht="65.25" customHeight="1">
      <c r="A133" s="920"/>
      <c r="B133" s="920"/>
      <c r="C133" s="178" t="s">
        <v>67</v>
      </c>
      <c r="D133" s="172" t="s">
        <v>72</v>
      </c>
      <c r="E133" s="363">
        <f>'Прайс рабочий'!K233</f>
        <v>1583</v>
      </c>
      <c r="F133" s="927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</row>
    <row r="134" spans="1:41" s="179" customFormat="1" ht="48" customHeight="1">
      <c r="A134" s="920" t="s">
        <v>417</v>
      </c>
      <c r="B134" s="920"/>
      <c r="C134" s="178" t="s">
        <v>71</v>
      </c>
      <c r="D134" s="172" t="s">
        <v>72</v>
      </c>
      <c r="E134" s="363">
        <f>'Прайс рабочий'!K234</f>
        <v>573</v>
      </c>
      <c r="F134" s="927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  <c r="AF134" s="156"/>
      <c r="AG134" s="156"/>
      <c r="AH134" s="156"/>
      <c r="AI134" s="156"/>
      <c r="AJ134" s="156"/>
      <c r="AK134" s="156"/>
      <c r="AL134" s="156"/>
      <c r="AM134" s="156"/>
      <c r="AN134" s="156"/>
      <c r="AO134" s="156"/>
    </row>
    <row r="135" spans="1:41" s="179" customFormat="1" ht="48" customHeight="1">
      <c r="A135" s="920"/>
      <c r="B135" s="920"/>
      <c r="C135" s="178" t="s">
        <v>67</v>
      </c>
      <c r="D135" s="172" t="s">
        <v>72</v>
      </c>
      <c r="E135" s="363">
        <f>'Прайс рабочий'!K235</f>
        <v>634</v>
      </c>
      <c r="F135" s="927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</row>
    <row r="136" spans="1:41" s="182" customFormat="1" ht="51" customHeight="1">
      <c r="A136" s="920" t="s">
        <v>418</v>
      </c>
      <c r="B136" s="920"/>
      <c r="C136" s="178" t="s">
        <v>71</v>
      </c>
      <c r="D136" s="172" t="s">
        <v>86</v>
      </c>
      <c r="E136" s="363">
        <f>'Прайс рабочий'!K238</f>
        <v>1078</v>
      </c>
      <c r="F136" s="927"/>
      <c r="G136" s="181"/>
      <c r="H136" s="181"/>
      <c r="I136" s="181"/>
      <c r="J136" s="181"/>
      <c r="K136" s="181"/>
      <c r="L136" s="181"/>
      <c r="M136" s="181"/>
      <c r="N136" s="181"/>
      <c r="O136" s="181"/>
      <c r="P136" s="181"/>
      <c r="Q136" s="181"/>
      <c r="R136" s="181"/>
      <c r="S136" s="181"/>
      <c r="T136" s="181"/>
      <c r="U136" s="181"/>
      <c r="V136" s="181"/>
      <c r="W136" s="181"/>
      <c r="X136" s="181"/>
      <c r="Y136" s="181"/>
      <c r="Z136" s="181"/>
      <c r="AA136" s="181"/>
      <c r="AB136" s="181"/>
      <c r="AC136" s="181"/>
      <c r="AD136" s="181"/>
      <c r="AE136" s="181"/>
      <c r="AF136" s="181"/>
      <c r="AG136" s="181"/>
      <c r="AH136" s="181"/>
      <c r="AI136" s="181"/>
      <c r="AJ136" s="181"/>
      <c r="AK136" s="181"/>
      <c r="AL136" s="181"/>
      <c r="AM136" s="181"/>
      <c r="AN136" s="181"/>
      <c r="AO136" s="181"/>
    </row>
    <row r="137" spans="1:41" s="182" customFormat="1" ht="51" customHeight="1">
      <c r="A137" s="920"/>
      <c r="B137" s="920"/>
      <c r="C137" s="178" t="s">
        <v>67</v>
      </c>
      <c r="D137" s="172" t="s">
        <v>156</v>
      </c>
      <c r="E137" s="363">
        <f>'Прайс рабочий'!K239</f>
        <v>1203</v>
      </c>
      <c r="F137" s="927"/>
      <c r="G137" s="181"/>
      <c r="H137" s="181"/>
      <c r="I137" s="181"/>
      <c r="J137" s="181"/>
      <c r="K137" s="181"/>
      <c r="L137" s="181"/>
      <c r="M137" s="181"/>
      <c r="N137" s="181"/>
      <c r="O137" s="181"/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1"/>
      <c r="AB137" s="181"/>
      <c r="AC137" s="181"/>
      <c r="AD137" s="181"/>
      <c r="AE137" s="181"/>
      <c r="AF137" s="181"/>
      <c r="AG137" s="181"/>
      <c r="AH137" s="181"/>
      <c r="AI137" s="181"/>
      <c r="AJ137" s="181"/>
      <c r="AK137" s="181"/>
      <c r="AL137" s="181"/>
      <c r="AM137" s="181"/>
      <c r="AN137" s="181"/>
      <c r="AO137" s="181"/>
    </row>
    <row r="138" spans="1:41" s="179" customFormat="1" ht="49.5" customHeight="1">
      <c r="A138" s="920" t="s">
        <v>419</v>
      </c>
      <c r="B138" s="920"/>
      <c r="C138" s="178" t="s">
        <v>71</v>
      </c>
      <c r="D138" s="172" t="s">
        <v>156</v>
      </c>
      <c r="E138" s="363">
        <f>'Прайс рабочий'!K240</f>
        <v>1219</v>
      </c>
      <c r="F138" s="927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</row>
    <row r="139" spans="1:41" s="179" customFormat="1" ht="49.5" customHeight="1">
      <c r="A139" s="920"/>
      <c r="B139" s="920"/>
      <c r="C139" s="178" t="s">
        <v>67</v>
      </c>
      <c r="D139" s="172" t="s">
        <v>156</v>
      </c>
      <c r="E139" s="363">
        <f>'Прайс рабочий'!K241</f>
        <v>1357</v>
      </c>
      <c r="F139" s="927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  <c r="AF139" s="156"/>
      <c r="AG139" s="156"/>
      <c r="AH139" s="156"/>
      <c r="AI139" s="156"/>
      <c r="AJ139" s="156"/>
      <c r="AK139" s="156"/>
      <c r="AL139" s="156"/>
      <c r="AM139" s="156"/>
      <c r="AN139" s="156"/>
      <c r="AO139" s="156"/>
    </row>
    <row r="140" spans="1:41" s="179" customFormat="1" ht="69.75" customHeight="1">
      <c r="A140" s="920" t="s">
        <v>420</v>
      </c>
      <c r="B140" s="920"/>
      <c r="C140" s="178" t="s">
        <v>71</v>
      </c>
      <c r="D140" s="172" t="s">
        <v>92</v>
      </c>
      <c r="E140" s="363">
        <f>'Прайс рабочий'!K242</f>
        <v>1631</v>
      </c>
      <c r="F140" s="927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  <c r="AF140" s="156"/>
      <c r="AG140" s="156"/>
      <c r="AH140" s="156"/>
      <c r="AI140" s="156"/>
      <c r="AJ140" s="156"/>
      <c r="AK140" s="156"/>
      <c r="AL140" s="156"/>
      <c r="AM140" s="156"/>
      <c r="AN140" s="156"/>
      <c r="AO140" s="156"/>
    </row>
    <row r="141" spans="1:41" s="179" customFormat="1" ht="69.75" customHeight="1">
      <c r="A141" s="920"/>
      <c r="B141" s="920"/>
      <c r="C141" s="178" t="s">
        <v>67</v>
      </c>
      <c r="D141" s="172" t="s">
        <v>92</v>
      </c>
      <c r="E141" s="363">
        <f>'Прайс рабочий'!K243</f>
        <v>1799</v>
      </c>
      <c r="F141" s="927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  <c r="AM141" s="156"/>
      <c r="AN141" s="156"/>
      <c r="AO141" s="156"/>
    </row>
    <row r="142" spans="1:41" s="179" customFormat="1" ht="95.25" customHeight="1">
      <c r="A142" s="920" t="s">
        <v>421</v>
      </c>
      <c r="B142" s="920"/>
      <c r="C142" s="178"/>
      <c r="D142" s="172" t="s">
        <v>69</v>
      </c>
      <c r="E142" s="363">
        <f>'Прайс рабочий'!K244</f>
        <v>560</v>
      </c>
      <c r="F142" s="927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</row>
    <row r="143" spans="1:41" s="179" customFormat="1" ht="94.5" customHeight="1">
      <c r="A143" s="920" t="s">
        <v>422</v>
      </c>
      <c r="B143" s="920"/>
      <c r="C143" s="178"/>
      <c r="D143" s="172" t="s">
        <v>69</v>
      </c>
      <c r="E143" s="363">
        <f>'Прайс рабочий'!K245</f>
        <v>457</v>
      </c>
      <c r="F143" s="927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  <c r="AF143" s="156"/>
      <c r="AG143" s="156"/>
      <c r="AH143" s="156"/>
      <c r="AI143" s="156"/>
      <c r="AJ143" s="156"/>
      <c r="AK143" s="156"/>
      <c r="AL143" s="156"/>
      <c r="AM143" s="156"/>
      <c r="AN143" s="156"/>
      <c r="AO143" s="156"/>
    </row>
    <row r="144" spans="1:41" ht="28.5" customHeight="1">
      <c r="A144" s="930" t="s">
        <v>168</v>
      </c>
      <c r="B144" s="931"/>
      <c r="C144" s="931"/>
      <c r="D144" s="932"/>
      <c r="E144" s="489"/>
      <c r="F144" s="167"/>
    </row>
    <row r="145" spans="1:6" s="177" customFormat="1" ht="18" customHeight="1">
      <c r="A145" s="898" t="s">
        <v>104</v>
      </c>
      <c r="B145" s="898"/>
      <c r="C145" s="898"/>
      <c r="D145" s="898"/>
      <c r="E145" s="490"/>
      <c r="F145" s="926"/>
    </row>
    <row r="146" spans="1:6" s="169" customFormat="1" ht="18" customHeight="1">
      <c r="A146" s="903" t="s">
        <v>169</v>
      </c>
      <c r="B146" s="934" t="s">
        <v>170</v>
      </c>
      <c r="C146" s="170" t="s">
        <v>67</v>
      </c>
      <c r="D146" s="900" t="s">
        <v>69</v>
      </c>
      <c r="E146" s="363">
        <f>'Прайс рабочий'!K251</f>
        <v>150</v>
      </c>
      <c r="F146" s="927"/>
    </row>
    <row r="147" spans="1:6" s="169" customFormat="1" ht="18" customHeight="1">
      <c r="A147" s="903"/>
      <c r="B147" s="934"/>
      <c r="C147" s="170" t="s">
        <v>118</v>
      </c>
      <c r="D147" s="900"/>
      <c r="E147" s="363">
        <f>'Прайс рабочий'!K252</f>
        <v>160</v>
      </c>
      <c r="F147" s="927"/>
    </row>
    <row r="148" spans="1:6" s="169" customFormat="1" ht="18" customHeight="1">
      <c r="A148" s="903"/>
      <c r="B148" s="934"/>
      <c r="C148" s="170" t="s">
        <v>94</v>
      </c>
      <c r="D148" s="900"/>
      <c r="E148" s="363">
        <f>'Прайс рабочий'!K253</f>
        <v>384</v>
      </c>
      <c r="F148" s="927"/>
    </row>
    <row r="149" spans="1:6" s="169" customFormat="1" ht="18" customHeight="1">
      <c r="A149" s="903" t="s">
        <v>171</v>
      </c>
      <c r="B149" s="934" t="s">
        <v>172</v>
      </c>
      <c r="C149" s="170" t="s">
        <v>67</v>
      </c>
      <c r="D149" s="900"/>
      <c r="E149" s="363">
        <f>'Прайс рабочий'!K254</f>
        <v>230</v>
      </c>
      <c r="F149" s="927"/>
    </row>
    <row r="150" spans="1:6" s="169" customFormat="1" ht="18" customHeight="1">
      <c r="A150" s="903"/>
      <c r="B150" s="934"/>
      <c r="C150" s="170" t="s">
        <v>118</v>
      </c>
      <c r="D150" s="900"/>
      <c r="E150" s="363">
        <f>'Прайс рабочий'!K255</f>
        <v>245</v>
      </c>
      <c r="F150" s="927"/>
    </row>
    <row r="151" spans="1:6" s="169" customFormat="1" ht="18" customHeight="1">
      <c r="A151" s="903"/>
      <c r="B151" s="934"/>
      <c r="C151" s="170" t="s">
        <v>94</v>
      </c>
      <c r="D151" s="900"/>
      <c r="E151" s="363">
        <f>'Прайс рабочий'!K256</f>
        <v>782</v>
      </c>
      <c r="F151" s="927"/>
    </row>
    <row r="152" spans="1:6" s="169" customFormat="1" ht="18" customHeight="1">
      <c r="A152" s="903" t="s">
        <v>173</v>
      </c>
      <c r="B152" s="934" t="s">
        <v>174</v>
      </c>
      <c r="C152" s="170" t="s">
        <v>67</v>
      </c>
      <c r="D152" s="900"/>
      <c r="E152" s="363">
        <f>'Прайс рабочий'!K257</f>
        <v>343</v>
      </c>
      <c r="F152" s="927"/>
    </row>
    <row r="153" spans="1:6" ht="18" customHeight="1">
      <c r="A153" s="903"/>
      <c r="B153" s="934"/>
      <c r="C153" s="170" t="s">
        <v>118</v>
      </c>
      <c r="D153" s="900"/>
      <c r="E153" s="363">
        <f>'Прайс рабочий'!K258</f>
        <v>381</v>
      </c>
      <c r="F153" s="927"/>
    </row>
    <row r="154" spans="1:6" ht="18" customHeight="1">
      <c r="A154" s="903"/>
      <c r="B154" s="934"/>
      <c r="C154" s="170" t="s">
        <v>94</v>
      </c>
      <c r="D154" s="900"/>
      <c r="E154" s="363">
        <f>'Прайс рабочий'!K259</f>
        <v>1221</v>
      </c>
      <c r="F154" s="927"/>
    </row>
    <row r="155" spans="1:6" ht="18" customHeight="1">
      <c r="A155" s="903" t="s">
        <v>175</v>
      </c>
      <c r="B155" s="934" t="s">
        <v>176</v>
      </c>
      <c r="C155" s="170" t="s">
        <v>67</v>
      </c>
      <c r="D155" s="900" t="s">
        <v>69</v>
      </c>
      <c r="E155" s="363">
        <f>'Прайс рабочий'!K260</f>
        <v>198</v>
      </c>
      <c r="F155" s="927"/>
    </row>
    <row r="156" spans="1:6" ht="18" customHeight="1">
      <c r="A156" s="903"/>
      <c r="B156" s="934"/>
      <c r="C156" s="170" t="s">
        <v>118</v>
      </c>
      <c r="D156" s="900"/>
      <c r="E156" s="363">
        <f>'Прайс рабочий'!K261</f>
        <v>334</v>
      </c>
      <c r="F156" s="927"/>
    </row>
    <row r="157" spans="1:6" ht="18" customHeight="1">
      <c r="A157" s="903"/>
      <c r="B157" s="934"/>
      <c r="C157" s="170" t="s">
        <v>94</v>
      </c>
      <c r="D157" s="900"/>
      <c r="E157" s="363">
        <f>'Прайс рабочий'!K262</f>
        <v>652</v>
      </c>
      <c r="F157" s="927"/>
    </row>
    <row r="158" spans="1:6" ht="18" customHeight="1">
      <c r="A158" s="928" t="s">
        <v>423</v>
      </c>
      <c r="B158" s="934" t="s">
        <v>178</v>
      </c>
      <c r="C158" s="170" t="s">
        <v>67</v>
      </c>
      <c r="D158" s="900" t="s">
        <v>69</v>
      </c>
      <c r="E158" s="363">
        <f>'Прайс рабочий'!K263</f>
        <v>662</v>
      </c>
      <c r="F158" s="927"/>
    </row>
    <row r="159" spans="1:6" ht="18" customHeight="1">
      <c r="A159" s="928"/>
      <c r="B159" s="934"/>
      <c r="C159" s="170" t="s">
        <v>118</v>
      </c>
      <c r="D159" s="900"/>
      <c r="E159" s="363">
        <f>'Прайс рабочий'!K264</f>
        <v>1036</v>
      </c>
      <c r="F159" s="927"/>
    </row>
    <row r="160" spans="1:6" ht="18" customHeight="1">
      <c r="A160" s="928"/>
      <c r="B160" s="934"/>
      <c r="C160" s="170" t="s">
        <v>94</v>
      </c>
      <c r="D160" s="900"/>
      <c r="E160" s="363">
        <f>'Прайс рабочий'!K265</f>
        <v>1628</v>
      </c>
      <c r="F160" s="927"/>
    </row>
    <row r="161" spans="1:6" s="169" customFormat="1" ht="18" customHeight="1">
      <c r="A161" s="903" t="s">
        <v>179</v>
      </c>
      <c r="B161" s="934" t="s">
        <v>180</v>
      </c>
      <c r="C161" s="170" t="s">
        <v>67</v>
      </c>
      <c r="D161" s="900" t="s">
        <v>69</v>
      </c>
      <c r="E161" s="363">
        <f>'Прайс рабочий'!K266</f>
        <v>503</v>
      </c>
      <c r="F161" s="927"/>
    </row>
    <row r="162" spans="1:6" s="169" customFormat="1" ht="18" customHeight="1">
      <c r="A162" s="903"/>
      <c r="B162" s="934"/>
      <c r="C162" s="170" t="s">
        <v>118</v>
      </c>
      <c r="D162" s="900"/>
      <c r="E162" s="363">
        <f>'Прайс рабочий'!K267</f>
        <v>777</v>
      </c>
      <c r="F162" s="927"/>
    </row>
    <row r="163" spans="1:6" s="169" customFormat="1" ht="18" customHeight="1">
      <c r="A163" s="903"/>
      <c r="B163" s="934"/>
      <c r="C163" s="170" t="s">
        <v>94</v>
      </c>
      <c r="D163" s="900"/>
      <c r="E163" s="363">
        <f>'Прайс рабочий'!K268</f>
        <v>1592</v>
      </c>
      <c r="F163" s="927"/>
    </row>
    <row r="164" spans="1:6" s="169" customFormat="1" ht="18" customHeight="1">
      <c r="A164" s="903"/>
      <c r="B164" s="934" t="s">
        <v>181</v>
      </c>
      <c r="C164" s="170" t="s">
        <v>67</v>
      </c>
      <c r="D164" s="900"/>
      <c r="E164" s="363">
        <f>'Прайс рабочий'!K269</f>
        <v>368</v>
      </c>
      <c r="F164" s="927"/>
    </row>
    <row r="165" spans="1:6" s="169" customFormat="1" ht="18" customHeight="1">
      <c r="A165" s="903"/>
      <c r="B165" s="934"/>
      <c r="C165" s="170" t="s">
        <v>118</v>
      </c>
      <c r="D165" s="900"/>
      <c r="E165" s="363">
        <f>'Прайс рабочий'!K270</f>
        <v>428</v>
      </c>
      <c r="F165" s="927"/>
    </row>
    <row r="166" spans="1:6" s="169" customFormat="1" ht="18" customHeight="1">
      <c r="A166" s="903"/>
      <c r="B166" s="934"/>
      <c r="C166" s="170" t="s">
        <v>94</v>
      </c>
      <c r="D166" s="900"/>
      <c r="E166" s="363">
        <f>'Прайс рабочий'!K271</f>
        <v>1099</v>
      </c>
      <c r="F166" s="927"/>
    </row>
    <row r="167" spans="1:6" s="169" customFormat="1" ht="18" customHeight="1">
      <c r="A167" s="903"/>
      <c r="B167" s="934" t="s">
        <v>182</v>
      </c>
      <c r="C167" s="170" t="s">
        <v>67</v>
      </c>
      <c r="D167" s="900"/>
      <c r="E167" s="363">
        <f>'Прайс рабочий'!K272</f>
        <v>155</v>
      </c>
      <c r="F167" s="927"/>
    </row>
    <row r="168" spans="1:6" s="169" customFormat="1" ht="18" customHeight="1">
      <c r="A168" s="903"/>
      <c r="B168" s="934"/>
      <c r="C168" s="170" t="s">
        <v>118</v>
      </c>
      <c r="D168" s="900"/>
      <c r="E168" s="363">
        <f>'Прайс рабочий'!K273</f>
        <v>217</v>
      </c>
      <c r="F168" s="927"/>
    </row>
    <row r="169" spans="1:6" s="169" customFormat="1" ht="18" customHeight="1">
      <c r="A169" s="903"/>
      <c r="B169" s="934"/>
      <c r="C169" s="170" t="s">
        <v>94</v>
      </c>
      <c r="D169" s="900"/>
      <c r="E169" s="363">
        <f>'Прайс рабочий'!K274</f>
        <v>337</v>
      </c>
      <c r="F169" s="927"/>
    </row>
    <row r="170" spans="1:6" ht="18" customHeight="1">
      <c r="A170" s="903" t="s">
        <v>183</v>
      </c>
      <c r="B170" s="934" t="s">
        <v>184</v>
      </c>
      <c r="C170" s="170" t="s">
        <v>67</v>
      </c>
      <c r="D170" s="900" t="s">
        <v>69</v>
      </c>
      <c r="E170" s="363">
        <f>'Прайс рабочий'!K275</f>
        <v>659</v>
      </c>
      <c r="F170" s="927"/>
    </row>
    <row r="171" spans="1:6" ht="18" customHeight="1">
      <c r="A171" s="903"/>
      <c r="B171" s="934"/>
      <c r="C171" s="170" t="s">
        <v>118</v>
      </c>
      <c r="D171" s="900"/>
      <c r="E171" s="363">
        <f>'Прайс рабочий'!K276</f>
        <v>942</v>
      </c>
      <c r="F171" s="927"/>
    </row>
    <row r="172" spans="1:6" ht="18" customHeight="1">
      <c r="A172" s="903"/>
      <c r="B172" s="934"/>
      <c r="C172" s="170" t="s">
        <v>94</v>
      </c>
      <c r="D172" s="900"/>
      <c r="E172" s="363">
        <f>'Прайс рабочий'!K277</f>
        <v>1624</v>
      </c>
      <c r="F172" s="927"/>
    </row>
    <row r="173" spans="1:6" ht="18" customHeight="1">
      <c r="A173" s="928" t="s">
        <v>424</v>
      </c>
      <c r="B173" s="934" t="s">
        <v>186</v>
      </c>
      <c r="C173" s="170" t="s">
        <v>67</v>
      </c>
      <c r="D173" s="900" t="s">
        <v>69</v>
      </c>
      <c r="E173" s="363">
        <f>'Прайс рабочий'!K278</f>
        <v>952</v>
      </c>
      <c r="F173" s="927"/>
    </row>
    <row r="174" spans="1:6" ht="18" customHeight="1">
      <c r="A174" s="928"/>
      <c r="B174" s="934"/>
      <c r="C174" s="170" t="s">
        <v>118</v>
      </c>
      <c r="D174" s="900"/>
      <c r="E174" s="363">
        <f>'Прайс рабочий'!K279</f>
        <v>1356</v>
      </c>
      <c r="F174" s="927"/>
    </row>
    <row r="175" spans="1:6" ht="18" customHeight="1">
      <c r="A175" s="928"/>
      <c r="B175" s="934"/>
      <c r="C175" s="170" t="s">
        <v>94</v>
      </c>
      <c r="D175" s="900"/>
      <c r="E175" s="363">
        <f>'Прайс рабочий'!K280</f>
        <v>2632</v>
      </c>
      <c r="F175" s="927"/>
    </row>
    <row r="176" spans="1:6" ht="18" customHeight="1">
      <c r="A176" s="928" t="s">
        <v>425</v>
      </c>
      <c r="B176" s="934" t="s">
        <v>188</v>
      </c>
      <c r="C176" s="170" t="s">
        <v>67</v>
      </c>
      <c r="D176" s="900" t="s">
        <v>69</v>
      </c>
      <c r="E176" s="363">
        <f>'Прайс рабочий'!K281</f>
        <v>3129</v>
      </c>
      <c r="F176" s="927"/>
    </row>
    <row r="177" spans="1:6" ht="18" customHeight="1">
      <c r="A177" s="928"/>
      <c r="B177" s="934"/>
      <c r="C177" s="170" t="s">
        <v>118</v>
      </c>
      <c r="D177" s="900"/>
      <c r="E177" s="363">
        <f>'Прайс рабочий'!K282</f>
        <v>3392</v>
      </c>
      <c r="F177" s="927"/>
    </row>
    <row r="178" spans="1:6" ht="18" customHeight="1">
      <c r="A178" s="928"/>
      <c r="B178" s="934"/>
      <c r="C178" s="170" t="s">
        <v>94</v>
      </c>
      <c r="D178" s="900"/>
      <c r="E178" s="363">
        <f>'Прайс рабочий'!K283</f>
        <v>3920</v>
      </c>
      <c r="F178" s="927"/>
    </row>
    <row r="179" spans="1:6" ht="18" customHeight="1">
      <c r="A179" s="928" t="s">
        <v>426</v>
      </c>
      <c r="B179" s="934" t="s">
        <v>190</v>
      </c>
      <c r="C179" s="170" t="s">
        <v>67</v>
      </c>
      <c r="D179" s="900" t="s">
        <v>69</v>
      </c>
      <c r="E179" s="363">
        <f>'Прайс рабочий'!K284</f>
        <v>2577</v>
      </c>
      <c r="F179" s="927"/>
    </row>
    <row r="180" spans="1:6" ht="18" customHeight="1">
      <c r="A180" s="928"/>
      <c r="B180" s="934"/>
      <c r="C180" s="170" t="s">
        <v>118</v>
      </c>
      <c r="D180" s="900"/>
      <c r="E180" s="363">
        <f>'Прайс рабочий'!K285</f>
        <v>2929</v>
      </c>
      <c r="F180" s="927"/>
    </row>
    <row r="181" spans="1:6" ht="18" customHeight="1">
      <c r="A181" s="928"/>
      <c r="B181" s="934"/>
      <c r="C181" s="170" t="s">
        <v>94</v>
      </c>
      <c r="D181" s="900"/>
      <c r="E181" s="363">
        <f>'Прайс рабочий'!K286</f>
        <v>3469</v>
      </c>
      <c r="F181" s="927"/>
    </row>
    <row r="182" spans="1:6" ht="18" customHeight="1">
      <c r="A182" s="928" t="s">
        <v>427</v>
      </c>
      <c r="B182" s="934" t="s">
        <v>192</v>
      </c>
      <c r="C182" s="170" t="s">
        <v>67</v>
      </c>
      <c r="D182" s="900" t="s">
        <v>69</v>
      </c>
      <c r="E182" s="363">
        <f>'Прайс рабочий'!K287</f>
        <v>445</v>
      </c>
      <c r="F182" s="927"/>
    </row>
    <row r="183" spans="1:6" ht="18" customHeight="1">
      <c r="A183" s="928"/>
      <c r="B183" s="934"/>
      <c r="C183" s="170" t="s">
        <v>118</v>
      </c>
      <c r="D183" s="900"/>
      <c r="E183" s="363">
        <f>'Прайс рабочий'!K288</f>
        <v>462</v>
      </c>
      <c r="F183" s="927"/>
    </row>
    <row r="184" spans="1:6" ht="18" customHeight="1">
      <c r="A184" s="928"/>
      <c r="B184" s="934"/>
      <c r="C184" s="170" t="s">
        <v>94</v>
      </c>
      <c r="D184" s="900"/>
      <c r="E184" s="363">
        <f>'Прайс рабочий'!K289</f>
        <v>1121</v>
      </c>
      <c r="F184" s="933"/>
    </row>
    <row r="185" spans="1:6" ht="28.5" customHeight="1">
      <c r="A185" s="905" t="s">
        <v>193</v>
      </c>
      <c r="B185" s="905"/>
      <c r="C185" s="905"/>
      <c r="D185" s="905"/>
      <c r="E185" s="356"/>
      <c r="F185" s="167"/>
    </row>
    <row r="186" spans="1:6" ht="18" customHeight="1">
      <c r="A186" s="898" t="s">
        <v>100</v>
      </c>
      <c r="B186" s="898"/>
      <c r="C186" s="898"/>
      <c r="D186" s="898"/>
      <c r="E186" s="361"/>
      <c r="F186" s="926"/>
    </row>
    <row r="187" spans="1:6" ht="18" customHeight="1">
      <c r="A187" s="903" t="s">
        <v>194</v>
      </c>
      <c r="B187" s="935" t="s">
        <v>195</v>
      </c>
      <c r="C187" s="170" t="s">
        <v>71</v>
      </c>
      <c r="D187" s="936" t="s">
        <v>196</v>
      </c>
      <c r="E187" s="363">
        <f>'Прайс рабочий'!K292</f>
        <v>120</v>
      </c>
      <c r="F187" s="927"/>
    </row>
    <row r="188" spans="1:6" ht="18" customHeight="1">
      <c r="A188" s="903"/>
      <c r="B188" s="935"/>
      <c r="C188" s="170" t="s">
        <v>67</v>
      </c>
      <c r="D188" s="936"/>
      <c r="E188" s="363">
        <f>'Прайс рабочий'!K293</f>
        <v>125</v>
      </c>
      <c r="F188" s="927"/>
    </row>
    <row r="189" spans="1:6" ht="18" customHeight="1">
      <c r="A189" s="903"/>
      <c r="B189" s="935" t="s">
        <v>197</v>
      </c>
      <c r="C189" s="170" t="s">
        <v>71</v>
      </c>
      <c r="D189" s="936"/>
      <c r="E189" s="363">
        <f>'Прайс рабочий'!K294</f>
        <v>101</v>
      </c>
      <c r="F189" s="927"/>
    </row>
    <row r="190" spans="1:6" ht="18" customHeight="1">
      <c r="A190" s="903"/>
      <c r="B190" s="935"/>
      <c r="C190" s="170" t="s">
        <v>67</v>
      </c>
      <c r="D190" s="936"/>
      <c r="E190" s="363">
        <f>'Прайс рабочий'!K295</f>
        <v>120</v>
      </c>
      <c r="F190" s="927"/>
    </row>
    <row r="191" spans="1:6" ht="18" customHeight="1">
      <c r="A191" s="903"/>
      <c r="B191" s="935" t="s">
        <v>198</v>
      </c>
      <c r="C191" s="170" t="s">
        <v>71</v>
      </c>
      <c r="D191" s="936"/>
      <c r="E191" s="363">
        <f>'Прайс рабочий'!K296</f>
        <v>150</v>
      </c>
      <c r="F191" s="927"/>
    </row>
    <row r="192" spans="1:6" ht="18" customHeight="1">
      <c r="A192" s="903"/>
      <c r="B192" s="935"/>
      <c r="C192" s="170" t="s">
        <v>67</v>
      </c>
      <c r="D192" s="936"/>
      <c r="E192" s="363">
        <f>'Прайс рабочий'!K297</f>
        <v>155</v>
      </c>
      <c r="F192" s="927"/>
    </row>
    <row r="193" spans="1:6" ht="18" customHeight="1">
      <c r="A193" s="903"/>
      <c r="B193" s="935" t="s">
        <v>199</v>
      </c>
      <c r="C193" s="170" t="s">
        <v>71</v>
      </c>
      <c r="D193" s="936"/>
      <c r="E193" s="363">
        <f>'Прайс рабочий'!K298</f>
        <v>153</v>
      </c>
      <c r="F193" s="927"/>
    </row>
    <row r="194" spans="1:6" ht="18" customHeight="1">
      <c r="A194" s="903"/>
      <c r="B194" s="935"/>
      <c r="C194" s="170" t="s">
        <v>67</v>
      </c>
      <c r="D194" s="936"/>
      <c r="E194" s="363">
        <f>'Прайс рабочий'!K299</f>
        <v>161</v>
      </c>
      <c r="F194" s="927"/>
    </row>
    <row r="195" spans="1:6" ht="18" customHeight="1">
      <c r="A195" s="903"/>
      <c r="B195" s="935" t="s">
        <v>200</v>
      </c>
      <c r="C195" s="170" t="s">
        <v>71</v>
      </c>
      <c r="D195" s="936"/>
      <c r="E195" s="363">
        <f>'Прайс рабочий'!K300</f>
        <v>153</v>
      </c>
      <c r="F195" s="927"/>
    </row>
    <row r="196" spans="1:6" ht="18" customHeight="1">
      <c r="A196" s="903"/>
      <c r="B196" s="935"/>
      <c r="C196" s="170" t="s">
        <v>67</v>
      </c>
      <c r="D196" s="936"/>
      <c r="E196" s="363">
        <f>'Прайс рабочий'!K301</f>
        <v>162</v>
      </c>
      <c r="F196" s="927"/>
    </row>
    <row r="197" spans="1:6" ht="18" customHeight="1">
      <c r="A197" s="903"/>
      <c r="B197" s="935" t="s">
        <v>201</v>
      </c>
      <c r="C197" s="170" t="s">
        <v>71</v>
      </c>
      <c r="D197" s="936"/>
      <c r="E197" s="363">
        <f>'Прайс рабочий'!K302</f>
        <v>217</v>
      </c>
      <c r="F197" s="927"/>
    </row>
    <row r="198" spans="1:6" ht="18" customHeight="1">
      <c r="A198" s="903"/>
      <c r="B198" s="935"/>
      <c r="C198" s="170" t="s">
        <v>67</v>
      </c>
      <c r="D198" s="936"/>
      <c r="E198" s="363">
        <f>'Прайс рабочий'!K303</f>
        <v>272</v>
      </c>
      <c r="F198" s="927"/>
    </row>
    <row r="199" spans="1:6" ht="18" customHeight="1">
      <c r="A199" s="903"/>
      <c r="B199" s="935" t="s">
        <v>202</v>
      </c>
      <c r="C199" s="170" t="s">
        <v>71</v>
      </c>
      <c r="D199" s="936"/>
      <c r="E199" s="363">
        <f>'Прайс рабочий'!K304</f>
        <v>361</v>
      </c>
      <c r="F199" s="927"/>
    </row>
    <row r="200" spans="1:6" ht="18" customHeight="1">
      <c r="A200" s="903"/>
      <c r="B200" s="935"/>
      <c r="C200" s="170" t="s">
        <v>67</v>
      </c>
      <c r="D200" s="936"/>
      <c r="E200" s="363">
        <f>'Прайс рабочий'!K305</f>
        <v>499</v>
      </c>
      <c r="F200" s="927"/>
    </row>
    <row r="201" spans="1:6" ht="18" customHeight="1">
      <c r="A201" s="903"/>
      <c r="B201" s="935" t="s">
        <v>203</v>
      </c>
      <c r="C201" s="170" t="s">
        <v>71</v>
      </c>
      <c r="D201" s="936"/>
      <c r="E201" s="363">
        <f>'Прайс рабочий'!K306</f>
        <v>263</v>
      </c>
      <c r="F201" s="927"/>
    </row>
    <row r="202" spans="1:6" ht="18" customHeight="1">
      <c r="A202" s="903"/>
      <c r="B202" s="935"/>
      <c r="C202" s="170" t="s">
        <v>67</v>
      </c>
      <c r="D202" s="936"/>
      <c r="E202" s="363">
        <f>'Прайс рабочий'!K307</f>
        <v>344</v>
      </c>
      <c r="F202" s="927"/>
    </row>
    <row r="203" spans="1:6" ht="18" customHeight="1">
      <c r="A203" s="903"/>
      <c r="B203" s="935" t="s">
        <v>204</v>
      </c>
      <c r="C203" s="170" t="s">
        <v>71</v>
      </c>
      <c r="D203" s="936"/>
      <c r="E203" s="363">
        <f>'Прайс рабочий'!K308</f>
        <v>245</v>
      </c>
      <c r="F203" s="927"/>
    </row>
    <row r="204" spans="1:6" ht="18" customHeight="1">
      <c r="A204" s="903"/>
      <c r="B204" s="935"/>
      <c r="C204" s="170" t="s">
        <v>67</v>
      </c>
      <c r="D204" s="936"/>
      <c r="E204" s="363">
        <f>'Прайс рабочий'!K309</f>
        <v>314</v>
      </c>
      <c r="F204" s="927"/>
    </row>
    <row r="205" spans="1:6" ht="18" customHeight="1">
      <c r="A205" s="928" t="s">
        <v>428</v>
      </c>
      <c r="B205" s="170" t="s">
        <v>206</v>
      </c>
      <c r="C205" s="170" t="s">
        <v>207</v>
      </c>
      <c r="D205" s="900" t="s">
        <v>208</v>
      </c>
      <c r="E205" s="363">
        <f>'Прайс рабочий'!K310</f>
        <v>3851</v>
      </c>
      <c r="F205" s="927"/>
    </row>
    <row r="206" spans="1:6" s="160" customFormat="1" ht="18" customHeight="1">
      <c r="A206" s="928"/>
      <c r="B206" s="170" t="s">
        <v>209</v>
      </c>
      <c r="C206" s="170" t="s">
        <v>207</v>
      </c>
      <c r="D206" s="900"/>
      <c r="E206" s="363">
        <f>'Прайс рабочий'!K311</f>
        <v>3926</v>
      </c>
      <c r="F206" s="927"/>
    </row>
    <row r="207" spans="1:6" ht="18" customHeight="1">
      <c r="A207" s="928"/>
      <c r="B207" s="170" t="s">
        <v>206</v>
      </c>
      <c r="C207" s="170" t="s">
        <v>210</v>
      </c>
      <c r="D207" s="900"/>
      <c r="E207" s="363">
        <f>'Прайс рабочий'!K312</f>
        <v>5250</v>
      </c>
      <c r="F207" s="927"/>
    </row>
    <row r="208" spans="1:6" ht="18" customHeight="1">
      <c r="A208" s="928"/>
      <c r="B208" s="170" t="s">
        <v>209</v>
      </c>
      <c r="C208" s="170" t="s">
        <v>210</v>
      </c>
      <c r="D208" s="900"/>
      <c r="E208" s="363">
        <f>'Прайс рабочий'!K313</f>
        <v>4717</v>
      </c>
      <c r="F208" s="927"/>
    </row>
    <row r="209" spans="1:6" ht="18" customHeight="1">
      <c r="A209" s="928"/>
      <c r="B209" s="170" t="s">
        <v>206</v>
      </c>
      <c r="C209" s="170" t="s">
        <v>362</v>
      </c>
      <c r="D209" s="900"/>
      <c r="E209" s="363">
        <f>'Прайс рабочий'!K314</f>
        <v>5509</v>
      </c>
      <c r="F209" s="927"/>
    </row>
    <row r="210" spans="1:6" ht="18" customHeight="1">
      <c r="A210" s="898" t="s">
        <v>211</v>
      </c>
      <c r="B210" s="898"/>
      <c r="C210" s="898"/>
      <c r="D210" s="898"/>
      <c r="E210" s="361"/>
      <c r="F210" s="927"/>
    </row>
    <row r="211" spans="1:6" ht="18" customHeight="1">
      <c r="A211" s="928" t="s">
        <v>429</v>
      </c>
      <c r="B211" s="934" t="s">
        <v>195</v>
      </c>
      <c r="C211" s="170" t="s">
        <v>71</v>
      </c>
      <c r="D211" s="900" t="s">
        <v>213</v>
      </c>
      <c r="E211" s="363">
        <f>'Прайс рабочий'!K316</f>
        <v>168</v>
      </c>
      <c r="F211" s="927"/>
    </row>
    <row r="212" spans="1:6" ht="18" customHeight="1">
      <c r="A212" s="928"/>
      <c r="B212" s="934"/>
      <c r="C212" s="170" t="s">
        <v>67</v>
      </c>
      <c r="D212" s="900"/>
      <c r="E212" s="363">
        <f>'Прайс рабочий'!K317</f>
        <v>172</v>
      </c>
      <c r="F212" s="927"/>
    </row>
    <row r="213" spans="1:6" ht="18" customHeight="1">
      <c r="A213" s="928"/>
      <c r="B213" s="934" t="s">
        <v>197</v>
      </c>
      <c r="C213" s="170" t="s">
        <v>71</v>
      </c>
      <c r="D213" s="900"/>
      <c r="E213" s="363">
        <f>'Прайс рабочий'!K318</f>
        <v>151</v>
      </c>
      <c r="F213" s="927"/>
    </row>
    <row r="214" spans="1:6" ht="18" customHeight="1">
      <c r="A214" s="928"/>
      <c r="B214" s="934"/>
      <c r="C214" s="170" t="s">
        <v>67</v>
      </c>
      <c r="D214" s="900"/>
      <c r="E214" s="363">
        <f>'Прайс рабочий'!K319</f>
        <v>171</v>
      </c>
      <c r="F214" s="927"/>
    </row>
    <row r="215" spans="1:6" ht="18" customHeight="1">
      <c r="A215" s="928"/>
      <c r="B215" s="934" t="s">
        <v>176</v>
      </c>
      <c r="C215" s="170" t="s">
        <v>71</v>
      </c>
      <c r="D215" s="900"/>
      <c r="E215" s="363">
        <f>'Прайс рабочий'!K320</f>
        <v>195</v>
      </c>
      <c r="F215" s="927"/>
    </row>
    <row r="216" spans="1:6" ht="18" customHeight="1">
      <c r="A216" s="928"/>
      <c r="B216" s="934"/>
      <c r="C216" s="170" t="s">
        <v>67</v>
      </c>
      <c r="D216" s="900"/>
      <c r="E216" s="363">
        <f>'Прайс рабочий'!K321</f>
        <v>209</v>
      </c>
      <c r="F216" s="927"/>
    </row>
    <row r="217" spans="1:6" ht="18" customHeight="1">
      <c r="A217" s="928"/>
      <c r="B217" s="934" t="s">
        <v>198</v>
      </c>
      <c r="C217" s="170" t="s">
        <v>71</v>
      </c>
      <c r="D217" s="900"/>
      <c r="E217" s="363">
        <f>'Прайс рабочий'!K322</f>
        <v>200</v>
      </c>
      <c r="F217" s="927"/>
    </row>
    <row r="218" spans="1:6" ht="18" customHeight="1">
      <c r="A218" s="928"/>
      <c r="B218" s="934"/>
      <c r="C218" s="170" t="s">
        <v>67</v>
      </c>
      <c r="D218" s="900"/>
      <c r="E218" s="363">
        <f>'Прайс рабочий'!K323</f>
        <v>209</v>
      </c>
      <c r="F218" s="927"/>
    </row>
    <row r="219" spans="1:6" ht="18" customHeight="1">
      <c r="A219" s="928"/>
      <c r="B219" s="934" t="s">
        <v>200</v>
      </c>
      <c r="C219" s="170" t="s">
        <v>71</v>
      </c>
      <c r="D219" s="900"/>
      <c r="E219" s="363">
        <f>'Прайс рабочий'!K326</f>
        <v>203</v>
      </c>
      <c r="F219" s="927"/>
    </row>
    <row r="220" spans="1:6" ht="18" customHeight="1">
      <c r="A220" s="928"/>
      <c r="B220" s="934"/>
      <c r="C220" s="170" t="s">
        <v>67</v>
      </c>
      <c r="D220" s="900"/>
      <c r="E220" s="363">
        <f>'Прайс рабочий'!K327</f>
        <v>206</v>
      </c>
      <c r="F220" s="927"/>
    </row>
    <row r="221" spans="1:6" ht="18" customHeight="1">
      <c r="A221" s="928"/>
      <c r="B221" s="934" t="s">
        <v>201</v>
      </c>
      <c r="C221" s="170" t="s">
        <v>71</v>
      </c>
      <c r="D221" s="900"/>
      <c r="E221" s="363">
        <f>'Прайс рабочий'!K328</f>
        <v>305</v>
      </c>
      <c r="F221" s="927"/>
    </row>
    <row r="222" spans="1:6" ht="18" customHeight="1">
      <c r="A222" s="928"/>
      <c r="B222" s="934"/>
      <c r="C222" s="170" t="s">
        <v>67</v>
      </c>
      <c r="D222" s="900"/>
      <c r="E222" s="363">
        <f>'Прайс рабочий'!K329</f>
        <v>330</v>
      </c>
      <c r="F222" s="927"/>
    </row>
    <row r="223" spans="1:6" ht="18" customHeight="1">
      <c r="A223" s="928"/>
      <c r="B223" s="934" t="s">
        <v>202</v>
      </c>
      <c r="C223" s="170" t="s">
        <v>71</v>
      </c>
      <c r="D223" s="900"/>
      <c r="E223" s="363">
        <f>'Прайс рабочий'!K330</f>
        <v>361</v>
      </c>
      <c r="F223" s="927"/>
    </row>
    <row r="224" spans="1:6" ht="18" customHeight="1">
      <c r="A224" s="928"/>
      <c r="B224" s="934"/>
      <c r="C224" s="170" t="s">
        <v>67</v>
      </c>
      <c r="D224" s="900"/>
      <c r="E224" s="363">
        <f>'Прайс рабочий'!K331</f>
        <v>495</v>
      </c>
      <c r="F224" s="927"/>
    </row>
    <row r="225" spans="1:6" ht="18" customHeight="1">
      <c r="A225" s="928"/>
      <c r="B225" s="934" t="s">
        <v>203</v>
      </c>
      <c r="C225" s="170" t="s">
        <v>71</v>
      </c>
      <c r="D225" s="900"/>
      <c r="E225" s="363">
        <f>'Прайс рабочий'!K332</f>
        <v>361</v>
      </c>
      <c r="F225" s="927"/>
    </row>
    <row r="226" spans="1:6" ht="18" customHeight="1">
      <c r="A226" s="928"/>
      <c r="B226" s="934"/>
      <c r="C226" s="170" t="s">
        <v>67</v>
      </c>
      <c r="D226" s="900"/>
      <c r="E226" s="363">
        <f>'Прайс рабочий'!K333</f>
        <v>400</v>
      </c>
      <c r="F226" s="927"/>
    </row>
    <row r="227" spans="1:6" ht="18" customHeight="1">
      <c r="A227" s="928"/>
      <c r="B227" s="934" t="s">
        <v>204</v>
      </c>
      <c r="C227" s="170" t="s">
        <v>71</v>
      </c>
      <c r="D227" s="900"/>
      <c r="E227" s="363">
        <f>'Прайс рабочий'!K334</f>
        <v>342</v>
      </c>
      <c r="F227" s="927"/>
    </row>
    <row r="228" spans="1:6" ht="18" customHeight="1">
      <c r="A228" s="928"/>
      <c r="B228" s="934"/>
      <c r="C228" s="170" t="s">
        <v>67</v>
      </c>
      <c r="D228" s="900"/>
      <c r="E228" s="363">
        <f>'Прайс рабочий'!K335</f>
        <v>371</v>
      </c>
      <c r="F228" s="933"/>
    </row>
    <row r="229" spans="1:6" ht="28.5" customHeight="1">
      <c r="A229" s="905" t="s">
        <v>214</v>
      </c>
      <c r="B229" s="905"/>
      <c r="C229" s="905"/>
      <c r="D229" s="905"/>
      <c r="E229" s="489"/>
      <c r="F229" s="167"/>
    </row>
    <row r="230" spans="1:6" ht="18" customHeight="1">
      <c r="A230" s="898" t="s">
        <v>215</v>
      </c>
      <c r="B230" s="898"/>
      <c r="C230" s="898"/>
      <c r="D230" s="898"/>
      <c r="E230" s="490"/>
      <c r="F230" s="926"/>
    </row>
    <row r="231" spans="1:6" ht="18" customHeight="1">
      <c r="A231" s="928" t="s">
        <v>430</v>
      </c>
      <c r="B231" s="170" t="s">
        <v>217</v>
      </c>
      <c r="C231" s="180"/>
      <c r="D231" s="900" t="s">
        <v>218</v>
      </c>
      <c r="E231" s="491">
        <f>'Прайс рабочий'!K338</f>
        <v>259</v>
      </c>
      <c r="F231" s="927"/>
    </row>
    <row r="232" spans="1:6" ht="18" customHeight="1">
      <c r="A232" s="928"/>
      <c r="B232" s="170" t="s">
        <v>219</v>
      </c>
      <c r="C232" s="173"/>
      <c r="D232" s="900"/>
      <c r="E232" s="491">
        <f>'Прайс рабочий'!K339</f>
        <v>531</v>
      </c>
      <c r="F232" s="927"/>
    </row>
    <row r="233" spans="1:6" ht="18" customHeight="1">
      <c r="A233" s="928"/>
      <c r="B233" s="170" t="s">
        <v>220</v>
      </c>
      <c r="C233" s="173"/>
      <c r="D233" s="900"/>
      <c r="E233" s="491">
        <f>'Прайс рабочий'!K340</f>
        <v>531</v>
      </c>
      <c r="F233" s="927"/>
    </row>
    <row r="234" spans="1:6" ht="18" customHeight="1">
      <c r="A234" s="183" t="s">
        <v>221</v>
      </c>
      <c r="B234" s="168"/>
      <c r="C234" s="168"/>
      <c r="D234" s="183"/>
      <c r="E234" s="492"/>
      <c r="F234" s="927"/>
    </row>
    <row r="235" spans="1:6" ht="18" customHeight="1">
      <c r="A235" s="928" t="s">
        <v>430</v>
      </c>
      <c r="B235" s="170" t="s">
        <v>217</v>
      </c>
      <c r="C235" s="180"/>
      <c r="D235" s="900" t="s">
        <v>218</v>
      </c>
      <c r="E235" s="491">
        <f>'Прайс рабочий'!K342</f>
        <v>266</v>
      </c>
      <c r="F235" s="927"/>
    </row>
    <row r="236" spans="1:6" ht="18" customHeight="1">
      <c r="A236" s="928"/>
      <c r="B236" s="170" t="s">
        <v>219</v>
      </c>
      <c r="C236" s="173"/>
      <c r="D236" s="900"/>
      <c r="E236" s="491">
        <f>'Прайс рабочий'!K343</f>
        <v>531</v>
      </c>
      <c r="F236" s="927"/>
    </row>
    <row r="237" spans="1:6" ht="18" customHeight="1">
      <c r="A237" s="928"/>
      <c r="B237" s="170" t="s">
        <v>220</v>
      </c>
      <c r="C237" s="173"/>
      <c r="D237" s="900"/>
      <c r="E237" s="491">
        <f>'Прайс рабочий'!K344</f>
        <v>531</v>
      </c>
      <c r="F237" s="933"/>
    </row>
    <row r="238" spans="1:6" ht="28.5" customHeight="1">
      <c r="A238" s="905" t="s">
        <v>223</v>
      </c>
      <c r="B238" s="905"/>
      <c r="C238" s="905"/>
      <c r="D238" s="905"/>
      <c r="E238" s="489"/>
      <c r="F238" s="167"/>
    </row>
    <row r="239" spans="1:6" s="184" customFormat="1" ht="18" customHeight="1">
      <c r="A239" s="937" t="s">
        <v>100</v>
      </c>
      <c r="B239" s="937"/>
      <c r="C239" s="937"/>
      <c r="D239" s="937"/>
      <c r="E239" s="490"/>
      <c r="F239" s="926"/>
    </row>
    <row r="240" spans="1:6" ht="18" customHeight="1">
      <c r="A240" s="903" t="s">
        <v>223</v>
      </c>
      <c r="B240" s="934" t="s">
        <v>224</v>
      </c>
      <c r="C240" s="170" t="s">
        <v>66</v>
      </c>
      <c r="D240" s="936" t="s">
        <v>225</v>
      </c>
      <c r="E240" s="363">
        <f>'Прайс рабочий'!K347</f>
        <v>23</v>
      </c>
      <c r="F240" s="927"/>
    </row>
    <row r="241" spans="1:6" ht="18" customHeight="1">
      <c r="A241" s="903"/>
      <c r="B241" s="934"/>
      <c r="C241" s="170" t="s">
        <v>67</v>
      </c>
      <c r="D241" s="936"/>
      <c r="E241" s="363">
        <f>'Прайс рабочий'!K348</f>
        <v>26</v>
      </c>
      <c r="F241" s="927"/>
    </row>
    <row r="242" spans="1:6" ht="18" customHeight="1">
      <c r="A242" s="903"/>
      <c r="B242" s="934" t="s">
        <v>226</v>
      </c>
      <c r="C242" s="170" t="s">
        <v>66</v>
      </c>
      <c r="D242" s="936"/>
      <c r="E242" s="363">
        <f>'Прайс рабочий'!K349</f>
        <v>41</v>
      </c>
      <c r="F242" s="927"/>
    </row>
    <row r="243" spans="1:6" ht="18" customHeight="1">
      <c r="A243" s="903"/>
      <c r="B243" s="934"/>
      <c r="C243" s="170" t="s">
        <v>67</v>
      </c>
      <c r="D243" s="936"/>
      <c r="E243" s="363">
        <f>'Прайс рабочий'!K350</f>
        <v>42</v>
      </c>
      <c r="F243" s="927"/>
    </row>
    <row r="244" spans="1:6" ht="18" customHeight="1">
      <c r="A244" s="903"/>
      <c r="B244" s="934" t="s">
        <v>227</v>
      </c>
      <c r="C244" s="170" t="s">
        <v>66</v>
      </c>
      <c r="D244" s="936"/>
      <c r="E244" s="363">
        <f>'Прайс рабочий'!K351</f>
        <v>54</v>
      </c>
      <c r="F244" s="927"/>
    </row>
    <row r="245" spans="1:6" ht="18" customHeight="1">
      <c r="A245" s="903"/>
      <c r="B245" s="934"/>
      <c r="C245" s="170" t="s">
        <v>67</v>
      </c>
      <c r="D245" s="936"/>
      <c r="E245" s="363">
        <f>'Прайс рабочий'!K352</f>
        <v>57</v>
      </c>
      <c r="F245" s="927"/>
    </row>
    <row r="246" spans="1:6" ht="18" customHeight="1">
      <c r="A246" s="903"/>
      <c r="B246" s="934" t="s">
        <v>228</v>
      </c>
      <c r="C246" s="170" t="s">
        <v>66</v>
      </c>
      <c r="D246" s="936"/>
      <c r="E246" s="363">
        <f>'Прайс рабочий'!K353</f>
        <v>49</v>
      </c>
      <c r="F246" s="927"/>
    </row>
    <row r="247" spans="1:6" ht="18" customHeight="1">
      <c r="A247" s="903"/>
      <c r="B247" s="934"/>
      <c r="C247" s="170" t="s">
        <v>67</v>
      </c>
      <c r="D247" s="936"/>
      <c r="E247" s="363">
        <f>'Прайс рабочий'!K354</f>
        <v>54</v>
      </c>
      <c r="F247" s="927"/>
    </row>
    <row r="248" spans="1:6" ht="18" customHeight="1">
      <c r="A248" s="903"/>
      <c r="B248" s="934" t="s">
        <v>229</v>
      </c>
      <c r="C248" s="170" t="s">
        <v>66</v>
      </c>
      <c r="D248" s="936"/>
      <c r="E248" s="363">
        <f>'Прайс рабочий'!K355</f>
        <v>59</v>
      </c>
      <c r="F248" s="927"/>
    </row>
    <row r="249" spans="1:6" ht="18" customHeight="1">
      <c r="A249" s="903"/>
      <c r="B249" s="934"/>
      <c r="C249" s="170" t="s">
        <v>67</v>
      </c>
      <c r="D249" s="936"/>
      <c r="E249" s="363">
        <f>'Прайс рабочий'!K356</f>
        <v>60</v>
      </c>
      <c r="F249" s="927"/>
    </row>
    <row r="250" spans="1:6" ht="18" customHeight="1">
      <c r="A250" s="898" t="s">
        <v>104</v>
      </c>
      <c r="B250" s="898"/>
      <c r="C250" s="898"/>
      <c r="D250" s="898"/>
      <c r="E250" s="363"/>
      <c r="F250" s="927"/>
    </row>
    <row r="251" spans="1:6" ht="18" customHeight="1">
      <c r="A251" s="903" t="s">
        <v>223</v>
      </c>
      <c r="B251" s="934" t="s">
        <v>230</v>
      </c>
      <c r="C251" s="170" t="s">
        <v>71</v>
      </c>
      <c r="D251" s="900"/>
      <c r="E251" s="363">
        <f>'Прайс рабочий'!K358</f>
        <v>105</v>
      </c>
      <c r="F251" s="927"/>
    </row>
    <row r="252" spans="1:6" ht="18" customHeight="1">
      <c r="A252" s="903"/>
      <c r="B252" s="934"/>
      <c r="C252" s="170" t="s">
        <v>67</v>
      </c>
      <c r="D252" s="900"/>
      <c r="E252" s="363">
        <f>'Прайс рабочий'!K359</f>
        <v>107</v>
      </c>
      <c r="F252" s="927"/>
    </row>
    <row r="253" spans="1:6" ht="18" customHeight="1">
      <c r="A253" s="903"/>
      <c r="B253" s="934" t="s">
        <v>231</v>
      </c>
      <c r="C253" s="170" t="s">
        <v>71</v>
      </c>
      <c r="D253" s="900"/>
      <c r="E253" s="363">
        <f>'Прайс рабочий'!K360</f>
        <v>120</v>
      </c>
      <c r="F253" s="927"/>
    </row>
    <row r="254" spans="1:6" ht="18" customHeight="1">
      <c r="A254" s="903"/>
      <c r="B254" s="934"/>
      <c r="C254" s="170" t="s">
        <v>67</v>
      </c>
      <c r="D254" s="900"/>
      <c r="E254" s="363">
        <f>'Прайс рабочий'!K361</f>
        <v>125</v>
      </c>
      <c r="F254" s="927"/>
    </row>
    <row r="255" spans="1:6" ht="18" customHeight="1">
      <c r="A255" s="903"/>
      <c r="B255" s="934" t="s">
        <v>228</v>
      </c>
      <c r="C255" s="170" t="s">
        <v>71</v>
      </c>
      <c r="D255" s="900"/>
      <c r="E255" s="363">
        <f>'Прайс рабочий'!K362</f>
        <v>110</v>
      </c>
      <c r="F255" s="927"/>
    </row>
    <row r="256" spans="1:6" ht="18" customHeight="1">
      <c r="A256" s="903"/>
      <c r="B256" s="934"/>
      <c r="C256" s="170" t="s">
        <v>67</v>
      </c>
      <c r="D256" s="900"/>
      <c r="E256" s="363">
        <f>'Прайс рабочий'!K363</f>
        <v>115</v>
      </c>
      <c r="F256" s="927"/>
    </row>
    <row r="257" spans="1:6" ht="18" customHeight="1">
      <c r="A257" s="903"/>
      <c r="B257" s="185" t="s">
        <v>229</v>
      </c>
      <c r="C257" s="170" t="s">
        <v>67</v>
      </c>
      <c r="D257" s="900"/>
      <c r="E257" s="363">
        <f>'Прайс рабочий'!K364</f>
        <v>244</v>
      </c>
      <c r="F257" s="933"/>
    </row>
    <row r="258" spans="1:6" ht="28.5" customHeight="1">
      <c r="A258" s="905" t="s">
        <v>245</v>
      </c>
      <c r="B258" s="905"/>
      <c r="C258" s="905"/>
      <c r="D258" s="167"/>
      <c r="E258" s="356"/>
      <c r="F258" s="167"/>
    </row>
    <row r="259" spans="1:6" ht="18" customHeight="1">
      <c r="A259" s="898" t="s">
        <v>100</v>
      </c>
      <c r="B259" s="898"/>
      <c r="C259" s="898"/>
      <c r="D259" s="898"/>
      <c r="E259" s="361"/>
      <c r="F259" s="926"/>
    </row>
    <row r="260" spans="1:6" ht="18" customHeight="1">
      <c r="A260" s="928" t="s">
        <v>431</v>
      </c>
      <c r="B260" s="170" t="s">
        <v>247</v>
      </c>
      <c r="C260" s="917" t="s">
        <v>71</v>
      </c>
      <c r="D260" s="900" t="s">
        <v>248</v>
      </c>
      <c r="E260" s="363">
        <f>'Прайс рабочий'!K382</f>
        <v>1063</v>
      </c>
      <c r="F260" s="927"/>
    </row>
    <row r="261" spans="1:6" ht="18" customHeight="1">
      <c r="A261" s="928"/>
      <c r="B261" s="170" t="s">
        <v>39</v>
      </c>
      <c r="C261" s="917"/>
      <c r="D261" s="900"/>
      <c r="E261" s="363">
        <f>'Прайс рабочий'!K383</f>
        <v>1063</v>
      </c>
      <c r="F261" s="927"/>
    </row>
    <row r="262" spans="1:6" ht="18" customHeight="1">
      <c r="A262" s="928"/>
      <c r="B262" s="170" t="s">
        <v>236</v>
      </c>
      <c r="C262" s="917"/>
      <c r="D262" s="900"/>
      <c r="E262" s="363">
        <f>'Прайс рабочий'!K384</f>
        <v>1290</v>
      </c>
      <c r="F262" s="927"/>
    </row>
    <row r="263" spans="1:6" ht="18" customHeight="1">
      <c r="A263" s="928"/>
      <c r="B263" s="170" t="s">
        <v>37</v>
      </c>
      <c r="C263" s="917" t="s">
        <v>67</v>
      </c>
      <c r="D263" s="900"/>
      <c r="E263" s="363">
        <f>'Прайс рабочий'!K385</f>
        <v>1290</v>
      </c>
      <c r="F263" s="927"/>
    </row>
    <row r="264" spans="1:6" ht="18" customHeight="1">
      <c r="A264" s="928"/>
      <c r="B264" s="170" t="s">
        <v>247</v>
      </c>
      <c r="C264" s="917"/>
      <c r="D264" s="900"/>
      <c r="E264" s="363">
        <f>'Прайс рабочий'!K386</f>
        <v>1063</v>
      </c>
      <c r="F264" s="927"/>
    </row>
    <row r="265" spans="1:6" ht="18" customHeight="1">
      <c r="A265" s="928"/>
      <c r="B265" s="170" t="s">
        <v>39</v>
      </c>
      <c r="C265" s="917"/>
      <c r="D265" s="900"/>
      <c r="E265" s="363">
        <f>'Прайс рабочий'!K387</f>
        <v>1063</v>
      </c>
      <c r="F265" s="927"/>
    </row>
    <row r="266" spans="1:6" ht="18" customHeight="1">
      <c r="A266" s="928"/>
      <c r="B266" s="170" t="s">
        <v>235</v>
      </c>
      <c r="C266" s="917"/>
      <c r="D266" s="900"/>
      <c r="E266" s="363">
        <f>'Прайс рабочий'!K388</f>
        <v>1063</v>
      </c>
      <c r="F266" s="927"/>
    </row>
    <row r="267" spans="1:6" ht="18" customHeight="1">
      <c r="A267" s="928"/>
      <c r="B267" s="170" t="s">
        <v>236</v>
      </c>
      <c r="C267" s="917"/>
      <c r="D267" s="900"/>
      <c r="E267" s="363">
        <f>'Прайс рабочий'!K389</f>
        <v>1290</v>
      </c>
      <c r="F267" s="927"/>
    </row>
    <row r="268" spans="1:6" ht="18" customHeight="1">
      <c r="A268" s="928" t="s">
        <v>432</v>
      </c>
      <c r="B268" s="170" t="s">
        <v>37</v>
      </c>
      <c r="C268" s="917" t="s">
        <v>71</v>
      </c>
      <c r="D268" s="900" t="s">
        <v>250</v>
      </c>
      <c r="E268" s="363">
        <f>'Прайс рабочий'!K390</f>
        <v>1131</v>
      </c>
      <c r="F268" s="927"/>
    </row>
    <row r="269" spans="1:6" ht="18" customHeight="1">
      <c r="A269" s="928"/>
      <c r="B269" s="170" t="s">
        <v>38</v>
      </c>
      <c r="C269" s="917"/>
      <c r="D269" s="900"/>
      <c r="E269" s="363">
        <f>'Прайс рабочий'!K391</f>
        <v>1131</v>
      </c>
      <c r="F269" s="927"/>
    </row>
    <row r="270" spans="1:6" ht="18" customHeight="1">
      <c r="A270" s="928"/>
      <c r="B270" s="170" t="s">
        <v>39</v>
      </c>
      <c r="C270" s="917"/>
      <c r="D270" s="900"/>
      <c r="E270" s="363">
        <f>'Прайс рабочий'!K392</f>
        <v>1131</v>
      </c>
      <c r="F270" s="927"/>
    </row>
    <row r="271" spans="1:6" ht="18" customHeight="1">
      <c r="A271" s="928"/>
      <c r="B271" s="170" t="s">
        <v>235</v>
      </c>
      <c r="C271" s="917"/>
      <c r="D271" s="172" t="s">
        <v>248</v>
      </c>
      <c r="E271" s="363">
        <f>'Прайс рабочий'!K393</f>
        <v>1131</v>
      </c>
      <c r="F271" s="927"/>
    </row>
    <row r="272" spans="1:6" ht="18" customHeight="1">
      <c r="A272" s="928"/>
      <c r="B272" s="170" t="s">
        <v>37</v>
      </c>
      <c r="C272" s="917" t="s">
        <v>67</v>
      </c>
      <c r="D272" s="900" t="s">
        <v>250</v>
      </c>
      <c r="E272" s="363">
        <f>'Прайс рабочий'!K394</f>
        <v>1131</v>
      </c>
      <c r="F272" s="927"/>
    </row>
    <row r="273" spans="1:6" ht="18" customHeight="1">
      <c r="A273" s="928"/>
      <c r="B273" s="170" t="s">
        <v>38</v>
      </c>
      <c r="C273" s="917"/>
      <c r="D273" s="900"/>
      <c r="E273" s="363">
        <f>'Прайс рабочий'!K395</f>
        <v>1131</v>
      </c>
      <c r="F273" s="927"/>
    </row>
    <row r="274" spans="1:6" ht="18" customHeight="1">
      <c r="A274" s="928"/>
      <c r="B274" s="170" t="s">
        <v>39</v>
      </c>
      <c r="C274" s="917"/>
      <c r="D274" s="900" t="s">
        <v>248</v>
      </c>
      <c r="E274" s="363">
        <f>'Прайс рабочий'!K396</f>
        <v>1131</v>
      </c>
      <c r="F274" s="927"/>
    </row>
    <row r="275" spans="1:6" ht="18" customHeight="1">
      <c r="A275" s="928"/>
      <c r="B275" s="170" t="s">
        <v>235</v>
      </c>
      <c r="C275" s="917"/>
      <c r="D275" s="900"/>
      <c r="E275" s="363">
        <f>'Прайс рабочий'!K397</f>
        <v>1131</v>
      </c>
      <c r="F275" s="927"/>
    </row>
    <row r="276" spans="1:6" ht="18" customHeight="1">
      <c r="A276" s="898" t="s">
        <v>251</v>
      </c>
      <c r="B276" s="898"/>
      <c r="C276" s="898"/>
      <c r="D276" s="898"/>
      <c r="E276" s="363"/>
      <c r="F276" s="927"/>
    </row>
    <row r="277" spans="1:6" ht="18" customHeight="1">
      <c r="A277" s="928" t="s">
        <v>433</v>
      </c>
      <c r="B277" s="170" t="s">
        <v>37</v>
      </c>
      <c r="C277" s="917" t="s">
        <v>71</v>
      </c>
      <c r="D277" s="900" t="s">
        <v>253</v>
      </c>
      <c r="E277" s="363">
        <f>'Прайс рабочий'!K399</f>
        <v>1290</v>
      </c>
      <c r="F277" s="927"/>
    </row>
    <row r="278" spans="1:6" ht="18" customHeight="1">
      <c r="A278" s="928"/>
      <c r="B278" s="170" t="s">
        <v>38</v>
      </c>
      <c r="C278" s="917"/>
      <c r="D278" s="900"/>
      <c r="E278" s="363">
        <f>'Прайс рабочий'!K400</f>
        <v>1063</v>
      </c>
      <c r="F278" s="927"/>
    </row>
    <row r="279" spans="1:6" ht="18" customHeight="1">
      <c r="A279" s="928"/>
      <c r="B279" s="170" t="s">
        <v>39</v>
      </c>
      <c r="C279" s="917"/>
      <c r="D279" s="900"/>
      <c r="E279" s="363">
        <f>'Прайс рабочий'!K401</f>
        <v>1063</v>
      </c>
      <c r="F279" s="927"/>
    </row>
    <row r="280" spans="1:6" ht="18" customHeight="1">
      <c r="A280" s="928"/>
      <c r="B280" s="170" t="s">
        <v>235</v>
      </c>
      <c r="C280" s="917"/>
      <c r="D280" s="900"/>
      <c r="E280" s="363">
        <f>'Прайс рабочий'!K402</f>
        <v>1063</v>
      </c>
      <c r="F280" s="927"/>
    </row>
    <row r="281" spans="1:6" ht="18" customHeight="1">
      <c r="A281" s="928"/>
      <c r="B281" s="170" t="s">
        <v>236</v>
      </c>
      <c r="C281" s="917"/>
      <c r="D281" s="900"/>
      <c r="E281" s="363">
        <f>'Прайс рабочий'!K403</f>
        <v>1290</v>
      </c>
      <c r="F281" s="927"/>
    </row>
    <row r="282" spans="1:6" ht="18" customHeight="1">
      <c r="A282" s="928"/>
      <c r="B282" s="170" t="s">
        <v>37</v>
      </c>
      <c r="C282" s="917" t="s">
        <v>67</v>
      </c>
      <c r="D282" s="900"/>
      <c r="E282" s="363">
        <f>'Прайс рабочий'!K404</f>
        <v>1290</v>
      </c>
      <c r="F282" s="927"/>
    </row>
    <row r="283" spans="1:6" ht="18" customHeight="1">
      <c r="A283" s="928"/>
      <c r="B283" s="170" t="s">
        <v>38</v>
      </c>
      <c r="C283" s="917"/>
      <c r="D283" s="900"/>
      <c r="E283" s="363">
        <f>'Прайс рабочий'!K405</f>
        <v>1063</v>
      </c>
      <c r="F283" s="927"/>
    </row>
    <row r="284" spans="1:6" ht="18" customHeight="1">
      <c r="A284" s="928"/>
      <c r="B284" s="170" t="s">
        <v>39</v>
      </c>
      <c r="C284" s="917"/>
      <c r="D284" s="900"/>
      <c r="E284" s="363">
        <f>'Прайс рабочий'!K406</f>
        <v>1063</v>
      </c>
      <c r="F284" s="927"/>
    </row>
    <row r="285" spans="1:6" ht="18" customHeight="1">
      <c r="A285" s="928"/>
      <c r="B285" s="170" t="s">
        <v>235</v>
      </c>
      <c r="C285" s="917"/>
      <c r="D285" s="900"/>
      <c r="E285" s="363">
        <f>'Прайс рабочий'!K407</f>
        <v>1063</v>
      </c>
      <c r="F285" s="927"/>
    </row>
    <row r="286" spans="1:6" ht="18" customHeight="1">
      <c r="A286" s="928"/>
      <c r="B286" s="170" t="s">
        <v>236</v>
      </c>
      <c r="C286" s="917"/>
      <c r="D286" s="900"/>
      <c r="E286" s="363">
        <f>'Прайс рабочий'!K408</f>
        <v>1290</v>
      </c>
      <c r="F286" s="927"/>
    </row>
    <row r="287" spans="1:6" ht="18" customHeight="1">
      <c r="A287" s="928" t="s">
        <v>434</v>
      </c>
      <c r="B287" s="170" t="s">
        <v>37</v>
      </c>
      <c r="C287" s="917" t="s">
        <v>71</v>
      </c>
      <c r="D287" s="900" t="s">
        <v>69</v>
      </c>
      <c r="E287" s="363">
        <f>'Прайс рабочий'!K409</f>
        <v>1131</v>
      </c>
      <c r="F287" s="927"/>
    </row>
    <row r="288" spans="1:6" ht="18" customHeight="1">
      <c r="A288" s="928"/>
      <c r="B288" s="170" t="s">
        <v>38</v>
      </c>
      <c r="C288" s="917"/>
      <c r="D288" s="900"/>
      <c r="E288" s="363">
        <f>'Прайс рабочий'!K410</f>
        <v>1131</v>
      </c>
      <c r="F288" s="927"/>
    </row>
    <row r="289" spans="1:6" ht="18" customHeight="1">
      <c r="A289" s="928"/>
      <c r="B289" s="170" t="s">
        <v>39</v>
      </c>
      <c r="C289" s="917"/>
      <c r="D289" s="900"/>
      <c r="E289" s="363">
        <f>'Прайс рабочий'!K411</f>
        <v>1131</v>
      </c>
      <c r="F289" s="927"/>
    </row>
    <row r="290" spans="1:6" ht="18" customHeight="1">
      <c r="A290" s="928"/>
      <c r="B290" s="170" t="s">
        <v>236</v>
      </c>
      <c r="C290" s="917"/>
      <c r="D290" s="900"/>
      <c r="E290" s="363">
        <f>'Прайс рабочий'!K412</f>
        <v>1131</v>
      </c>
      <c r="F290" s="927"/>
    </row>
    <row r="291" spans="1:6" ht="18" customHeight="1">
      <c r="A291" s="928"/>
      <c r="B291" s="187" t="s">
        <v>37</v>
      </c>
      <c r="C291" s="917" t="s">
        <v>67</v>
      </c>
      <c r="D291" s="900"/>
      <c r="E291" s="363">
        <f>'Прайс рабочий'!K413</f>
        <v>1131</v>
      </c>
      <c r="F291" s="927"/>
    </row>
    <row r="292" spans="1:6" ht="18" customHeight="1">
      <c r="A292" s="928"/>
      <c r="B292" s="187" t="s">
        <v>38</v>
      </c>
      <c r="C292" s="917"/>
      <c r="D292" s="900"/>
      <c r="E292" s="363">
        <f>'Прайс рабочий'!K414</f>
        <v>1131</v>
      </c>
      <c r="F292" s="927"/>
    </row>
    <row r="293" spans="1:6" ht="18" customHeight="1">
      <c r="A293" s="928"/>
      <c r="B293" s="187" t="s">
        <v>39</v>
      </c>
      <c r="C293" s="917"/>
      <c r="D293" s="900"/>
      <c r="E293" s="363">
        <f>'Прайс рабочий'!K415</f>
        <v>1131</v>
      </c>
      <c r="F293" s="927"/>
    </row>
    <row r="294" spans="1:6" ht="18" customHeight="1">
      <c r="A294" s="928"/>
      <c r="B294" s="187" t="s">
        <v>236</v>
      </c>
      <c r="C294" s="917"/>
      <c r="D294" s="900"/>
      <c r="E294" s="363">
        <f>'Прайс рабочий'!K416</f>
        <v>1131</v>
      </c>
      <c r="F294" s="933"/>
    </row>
    <row r="295" spans="1:6" ht="28.5" customHeight="1">
      <c r="A295" s="905" t="s">
        <v>255</v>
      </c>
      <c r="B295" s="905"/>
      <c r="C295" s="905"/>
      <c r="D295" s="905"/>
      <c r="E295" s="489"/>
      <c r="F295" s="167"/>
    </row>
    <row r="296" spans="1:6" ht="18" customHeight="1">
      <c r="A296" s="183" t="s">
        <v>100</v>
      </c>
      <c r="B296" s="168"/>
      <c r="C296" s="168"/>
      <c r="D296" s="183"/>
      <c r="E296" s="490"/>
      <c r="F296" s="183"/>
    </row>
    <row r="297" spans="1:6" ht="18" customHeight="1">
      <c r="A297" s="928" t="s">
        <v>435</v>
      </c>
      <c r="B297" s="188" t="s">
        <v>37</v>
      </c>
      <c r="C297" s="938" t="s">
        <v>71</v>
      </c>
      <c r="D297" s="900" t="s">
        <v>250</v>
      </c>
      <c r="E297" s="881">
        <f>'Прайс рабочий'!K419</f>
        <v>345</v>
      </c>
      <c r="F297" s="939" t="s">
        <v>257</v>
      </c>
    </row>
    <row r="298" spans="1:6" ht="18" customHeight="1">
      <c r="A298" s="928"/>
      <c r="B298" s="188" t="s">
        <v>38</v>
      </c>
      <c r="C298" s="938"/>
      <c r="D298" s="900"/>
      <c r="E298" s="896"/>
      <c r="F298" s="939"/>
    </row>
    <row r="299" spans="1:6" ht="28.5" customHeight="1">
      <c r="A299" s="928"/>
      <c r="B299" s="188" t="s">
        <v>39</v>
      </c>
      <c r="C299" s="938"/>
      <c r="D299" s="900"/>
      <c r="E299" s="896"/>
      <c r="F299" s="939"/>
    </row>
    <row r="300" spans="1:6" ht="18" customHeight="1">
      <c r="A300" s="928"/>
      <c r="B300" s="188" t="s">
        <v>235</v>
      </c>
      <c r="C300" s="938"/>
      <c r="D300" s="900"/>
      <c r="E300" s="896"/>
      <c r="F300" s="939" t="s">
        <v>258</v>
      </c>
    </row>
    <row r="301" spans="1:6" ht="23.25" customHeight="1">
      <c r="A301" s="928"/>
      <c r="B301" s="188" t="s">
        <v>236</v>
      </c>
      <c r="C301" s="938"/>
      <c r="D301" s="900"/>
      <c r="E301" s="897"/>
      <c r="F301" s="939"/>
    </row>
    <row r="302" spans="1:6" ht="25.5" customHeight="1">
      <c r="A302" s="928"/>
      <c r="B302" s="188" t="s">
        <v>37</v>
      </c>
      <c r="C302" s="938" t="s">
        <v>67</v>
      </c>
      <c r="D302" s="900"/>
      <c r="E302" s="881">
        <f>'Прайс рабочий'!K424</f>
        <v>503</v>
      </c>
      <c r="F302" s="939"/>
    </row>
    <row r="303" spans="1:6" ht="18" customHeight="1">
      <c r="A303" s="928"/>
      <c r="B303" s="188" t="s">
        <v>38</v>
      </c>
      <c r="C303" s="938"/>
      <c r="D303" s="900"/>
      <c r="E303" s="896"/>
      <c r="F303" s="939" t="s">
        <v>259</v>
      </c>
    </row>
    <row r="304" spans="1:6" ht="23.25" customHeight="1">
      <c r="A304" s="928"/>
      <c r="B304" s="188" t="s">
        <v>39</v>
      </c>
      <c r="C304" s="938"/>
      <c r="D304" s="900"/>
      <c r="E304" s="896"/>
      <c r="F304" s="939"/>
    </row>
    <row r="305" spans="1:6" ht="23.25" customHeight="1">
      <c r="A305" s="928"/>
      <c r="B305" s="188" t="s">
        <v>235</v>
      </c>
      <c r="C305" s="938"/>
      <c r="D305" s="900"/>
      <c r="E305" s="896"/>
      <c r="F305" s="939"/>
    </row>
    <row r="306" spans="1:6" ht="18" customHeight="1">
      <c r="A306" s="928"/>
      <c r="B306" s="188" t="s">
        <v>236</v>
      </c>
      <c r="C306" s="938"/>
      <c r="D306" s="900"/>
      <c r="E306" s="897"/>
      <c r="F306" s="939" t="s">
        <v>260</v>
      </c>
    </row>
    <row r="307" spans="1:6" ht="24" customHeight="1">
      <c r="A307" s="928"/>
      <c r="B307" s="188" t="s">
        <v>37</v>
      </c>
      <c r="C307" s="938" t="s">
        <v>93</v>
      </c>
      <c r="D307" s="900"/>
      <c r="E307" s="363">
        <f>'Прайс рабочий'!K429</f>
        <v>652</v>
      </c>
      <c r="F307" s="939"/>
    </row>
    <row r="308" spans="1:6" ht="25.5" customHeight="1">
      <c r="A308" s="928"/>
      <c r="B308" s="188" t="s">
        <v>38</v>
      </c>
      <c r="C308" s="938"/>
      <c r="D308" s="900"/>
      <c r="E308" s="363">
        <f>'Прайс рабочий'!K430</f>
        <v>689</v>
      </c>
      <c r="F308" s="939"/>
    </row>
    <row r="309" spans="1:6" ht="29.25" customHeight="1">
      <c r="A309" s="928"/>
      <c r="B309" s="188" t="s">
        <v>39</v>
      </c>
      <c r="C309" s="938"/>
      <c r="D309" s="900"/>
      <c r="E309" s="363">
        <f>'Прайс рабочий'!K431</f>
        <v>707</v>
      </c>
      <c r="F309" s="939" t="s">
        <v>261</v>
      </c>
    </row>
    <row r="310" spans="1:6" ht="18" customHeight="1">
      <c r="A310" s="928"/>
      <c r="B310" s="188" t="s">
        <v>235</v>
      </c>
      <c r="C310" s="938"/>
      <c r="D310" s="900"/>
      <c r="E310" s="363">
        <f>'Прайс рабочий'!K432</f>
        <v>718</v>
      </c>
      <c r="F310" s="939"/>
    </row>
    <row r="311" spans="1:6" ht="18" customHeight="1">
      <c r="A311" s="928"/>
      <c r="B311" s="188" t="s">
        <v>236</v>
      </c>
      <c r="C311" s="938"/>
      <c r="D311" s="900"/>
      <c r="E311" s="363">
        <f>'Прайс рабочий'!K433</f>
        <v>725</v>
      </c>
      <c r="F311" s="939"/>
    </row>
    <row r="312" spans="1:6" ht="18" customHeight="1">
      <c r="A312" s="928" t="s">
        <v>436</v>
      </c>
      <c r="B312" s="188" t="s">
        <v>38</v>
      </c>
      <c r="C312" s="938" t="s">
        <v>71</v>
      </c>
      <c r="D312" s="900" t="s">
        <v>69</v>
      </c>
      <c r="E312" s="363">
        <f>'Прайс рабочий'!K434</f>
        <v>396</v>
      </c>
      <c r="F312" s="939"/>
    </row>
    <row r="313" spans="1:6" ht="18" customHeight="1">
      <c r="A313" s="928"/>
      <c r="B313" s="188" t="s">
        <v>39</v>
      </c>
      <c r="C313" s="938"/>
      <c r="D313" s="900"/>
      <c r="E313" s="363">
        <f>'Прайс рабочий'!K435</f>
        <v>405</v>
      </c>
      <c r="F313" s="939"/>
    </row>
    <row r="314" spans="1:6" ht="18" customHeight="1">
      <c r="A314" s="928"/>
      <c r="B314" s="188" t="s">
        <v>37</v>
      </c>
      <c r="C314" s="938" t="s">
        <v>67</v>
      </c>
      <c r="D314" s="900"/>
      <c r="E314" s="363">
        <f>'Прайс рабочий'!K436</f>
        <v>424</v>
      </c>
      <c r="F314" s="939"/>
    </row>
    <row r="315" spans="1:6" ht="18" customHeight="1">
      <c r="A315" s="928"/>
      <c r="B315" s="188" t="s">
        <v>38</v>
      </c>
      <c r="C315" s="938"/>
      <c r="D315" s="900"/>
      <c r="E315" s="363">
        <f>'Прайс рабочий'!K437</f>
        <v>393</v>
      </c>
      <c r="F315" s="939"/>
    </row>
    <row r="316" spans="1:6" ht="18" customHeight="1">
      <c r="A316" s="928"/>
      <c r="B316" s="188" t="s">
        <v>39</v>
      </c>
      <c r="C316" s="938"/>
      <c r="D316" s="900"/>
      <c r="E316" s="363">
        <f>'Прайс рабочий'!K438</f>
        <v>405</v>
      </c>
      <c r="F316" s="939"/>
    </row>
    <row r="317" spans="1:6" ht="18" customHeight="1">
      <c r="A317" s="898" t="s">
        <v>211</v>
      </c>
      <c r="B317" s="898"/>
      <c r="C317" s="898"/>
      <c r="D317" s="898"/>
      <c r="E317" s="361"/>
      <c r="F317" s="940"/>
    </row>
    <row r="318" spans="1:6" ht="18" customHeight="1">
      <c r="A318" s="928" t="s">
        <v>437</v>
      </c>
      <c r="B318" s="188" t="s">
        <v>37</v>
      </c>
      <c r="C318" s="938" t="s">
        <v>71</v>
      </c>
      <c r="D318" s="900" t="s">
        <v>69</v>
      </c>
      <c r="E318" s="881">
        <f>'Прайс рабочий'!K440</f>
        <v>405</v>
      </c>
      <c r="F318" s="941"/>
    </row>
    <row r="319" spans="1:6" ht="18" customHeight="1">
      <c r="A319" s="928"/>
      <c r="B319" s="188" t="s">
        <v>38</v>
      </c>
      <c r="C319" s="938"/>
      <c r="D319" s="900"/>
      <c r="E319" s="896"/>
      <c r="F319" s="941"/>
    </row>
    <row r="320" spans="1:6" ht="18" customHeight="1">
      <c r="A320" s="928"/>
      <c r="B320" s="188" t="s">
        <v>39</v>
      </c>
      <c r="C320" s="938"/>
      <c r="D320" s="900"/>
      <c r="E320" s="896"/>
      <c r="F320" s="941"/>
    </row>
    <row r="321" spans="1:6" ht="18" customHeight="1">
      <c r="A321" s="928"/>
      <c r="B321" s="188" t="s">
        <v>235</v>
      </c>
      <c r="C321" s="938"/>
      <c r="D321" s="900"/>
      <c r="E321" s="896"/>
      <c r="F321" s="941"/>
    </row>
    <row r="322" spans="1:6" ht="18" customHeight="1">
      <c r="A322" s="928"/>
      <c r="B322" s="188" t="s">
        <v>236</v>
      </c>
      <c r="C322" s="938"/>
      <c r="D322" s="900"/>
      <c r="E322" s="897"/>
      <c r="F322" s="941"/>
    </row>
    <row r="323" spans="1:6" ht="18" customHeight="1">
      <c r="A323" s="928"/>
      <c r="B323" s="188" t="s">
        <v>37</v>
      </c>
      <c r="C323" s="938" t="s">
        <v>67</v>
      </c>
      <c r="D323" s="900"/>
      <c r="E323" s="881">
        <f>'Прайс рабочий'!K445</f>
        <v>576</v>
      </c>
      <c r="F323" s="941"/>
    </row>
    <row r="324" spans="1:6" ht="18" customHeight="1">
      <c r="A324" s="928"/>
      <c r="B324" s="188" t="s">
        <v>38</v>
      </c>
      <c r="C324" s="938"/>
      <c r="D324" s="900"/>
      <c r="E324" s="896"/>
      <c r="F324" s="941"/>
    </row>
    <row r="325" spans="1:6" ht="18" customHeight="1">
      <c r="A325" s="928"/>
      <c r="B325" s="188" t="s">
        <v>39</v>
      </c>
      <c r="C325" s="938"/>
      <c r="D325" s="900"/>
      <c r="E325" s="896"/>
      <c r="F325" s="941"/>
    </row>
    <row r="326" spans="1:6" ht="18" customHeight="1">
      <c r="A326" s="928"/>
      <c r="B326" s="188" t="s">
        <v>235</v>
      </c>
      <c r="C326" s="938"/>
      <c r="D326" s="900"/>
      <c r="E326" s="896"/>
      <c r="F326" s="941"/>
    </row>
    <row r="327" spans="1:6" ht="18" customHeight="1">
      <c r="A327" s="928"/>
      <c r="B327" s="188" t="s">
        <v>236</v>
      </c>
      <c r="C327" s="938"/>
      <c r="D327" s="900"/>
      <c r="E327" s="897"/>
      <c r="F327" s="941"/>
    </row>
    <row r="328" spans="1:6" ht="18" customHeight="1">
      <c r="A328" s="928"/>
      <c r="B328" s="188" t="s">
        <v>37</v>
      </c>
      <c r="C328" s="938" t="s">
        <v>93</v>
      </c>
      <c r="D328" s="900"/>
      <c r="E328" s="363">
        <f>'Прайс рабочий'!K450</f>
        <v>675</v>
      </c>
      <c r="F328" s="941"/>
    </row>
    <row r="329" spans="1:6" ht="18" customHeight="1">
      <c r="A329" s="928"/>
      <c r="B329" s="188" t="s">
        <v>38</v>
      </c>
      <c r="C329" s="938"/>
      <c r="D329" s="900"/>
      <c r="E329" s="363">
        <f>'Прайс рабочий'!K451</f>
        <v>711</v>
      </c>
      <c r="F329" s="941"/>
    </row>
    <row r="330" spans="1:6" ht="18" customHeight="1">
      <c r="A330" s="928"/>
      <c r="B330" s="188" t="s">
        <v>39</v>
      </c>
      <c r="C330" s="938"/>
      <c r="D330" s="900"/>
      <c r="E330" s="363">
        <f>'Прайс рабочий'!K452</f>
        <v>729</v>
      </c>
      <c r="F330" s="941"/>
    </row>
    <row r="331" spans="1:6" ht="18" customHeight="1">
      <c r="A331" s="928"/>
      <c r="B331" s="188" t="s">
        <v>235</v>
      </c>
      <c r="C331" s="938"/>
      <c r="D331" s="900"/>
      <c r="E331" s="363">
        <f>'Прайс рабочий'!K453</f>
        <v>741</v>
      </c>
      <c r="F331" s="941"/>
    </row>
    <row r="332" spans="1:6" ht="18" customHeight="1">
      <c r="A332" s="928"/>
      <c r="B332" s="188" t="s">
        <v>236</v>
      </c>
      <c r="C332" s="938"/>
      <c r="D332" s="900"/>
      <c r="E332" s="363">
        <f>'Прайс рабочий'!K454</f>
        <v>748</v>
      </c>
      <c r="F332" s="941"/>
    </row>
    <row r="333" spans="1:6" ht="18" customHeight="1">
      <c r="A333" s="928"/>
      <c r="B333" s="188" t="s">
        <v>37</v>
      </c>
      <c r="C333" s="938" t="s">
        <v>94</v>
      </c>
      <c r="D333" s="900"/>
      <c r="E333" s="363">
        <f>'Прайс рабочий'!K455</f>
        <v>1397</v>
      </c>
      <c r="F333" s="941"/>
    </row>
    <row r="334" spans="1:6" ht="18" customHeight="1">
      <c r="A334" s="928"/>
      <c r="B334" s="188" t="s">
        <v>38</v>
      </c>
      <c r="C334" s="938"/>
      <c r="D334" s="900"/>
      <c r="E334" s="363">
        <f>'Прайс рабочий'!K456</f>
        <v>1389</v>
      </c>
      <c r="F334" s="941"/>
    </row>
    <row r="335" spans="1:6" ht="18" customHeight="1">
      <c r="A335" s="928"/>
      <c r="B335" s="188" t="s">
        <v>39</v>
      </c>
      <c r="C335" s="938"/>
      <c r="D335" s="900"/>
      <c r="E335" s="363">
        <f>'Прайс рабочий'!K457</f>
        <v>1376</v>
      </c>
      <c r="F335" s="941"/>
    </row>
    <row r="336" spans="1:6" ht="18" customHeight="1">
      <c r="A336" s="928"/>
      <c r="B336" s="188" t="s">
        <v>235</v>
      </c>
      <c r="C336" s="938"/>
      <c r="D336" s="900"/>
      <c r="E336" s="363">
        <f>'Прайс рабочий'!K458</f>
        <v>1334</v>
      </c>
      <c r="F336" s="941"/>
    </row>
    <row r="337" spans="1:6" ht="18" customHeight="1">
      <c r="A337" s="928"/>
      <c r="B337" s="188" t="s">
        <v>236</v>
      </c>
      <c r="C337" s="938"/>
      <c r="D337" s="900"/>
      <c r="E337" s="363">
        <f>'Прайс рабочий'!K459</f>
        <v>1330</v>
      </c>
      <c r="F337" s="941"/>
    </row>
    <row r="338" spans="1:6" ht="18" customHeight="1">
      <c r="A338" s="928" t="s">
        <v>438</v>
      </c>
      <c r="B338" s="188" t="s">
        <v>37</v>
      </c>
      <c r="C338" s="938" t="s">
        <v>67</v>
      </c>
      <c r="D338" s="900" t="s">
        <v>69</v>
      </c>
      <c r="E338" s="881">
        <f>'Прайс рабочий'!K460</f>
        <v>441</v>
      </c>
      <c r="F338" s="941"/>
    </row>
    <row r="339" spans="1:6" ht="18" customHeight="1">
      <c r="A339" s="928"/>
      <c r="B339" s="188" t="s">
        <v>38</v>
      </c>
      <c r="C339" s="938"/>
      <c r="D339" s="900"/>
      <c r="E339" s="896"/>
      <c r="F339" s="941"/>
    </row>
    <row r="340" spans="1:6" ht="18" customHeight="1">
      <c r="A340" s="928"/>
      <c r="B340" s="188" t="s">
        <v>39</v>
      </c>
      <c r="C340" s="938"/>
      <c r="D340" s="900"/>
      <c r="E340" s="897"/>
      <c r="F340" s="941"/>
    </row>
    <row r="341" spans="1:6" ht="18" customHeight="1">
      <c r="A341" s="928"/>
      <c r="B341" s="188" t="s">
        <v>38</v>
      </c>
      <c r="C341" s="938" t="s">
        <v>71</v>
      </c>
      <c r="D341" s="900"/>
      <c r="E341" s="881">
        <f>'Прайс рабочий'!K463</f>
        <v>441</v>
      </c>
      <c r="F341" s="941"/>
    </row>
    <row r="342" spans="1:6" ht="18" customHeight="1">
      <c r="A342" s="928"/>
      <c r="B342" s="188" t="s">
        <v>39</v>
      </c>
      <c r="C342" s="938"/>
      <c r="D342" s="900"/>
      <c r="E342" s="897"/>
      <c r="F342" s="942"/>
    </row>
    <row r="343" spans="1:6" ht="28.5" customHeight="1">
      <c r="A343" s="905" t="s">
        <v>265</v>
      </c>
      <c r="B343" s="905"/>
      <c r="C343" s="905"/>
      <c r="D343" s="905"/>
      <c r="E343" s="489"/>
      <c r="F343" s="167"/>
    </row>
    <row r="344" spans="1:6" ht="36" customHeight="1">
      <c r="A344" s="53" t="s">
        <v>266</v>
      </c>
      <c r="B344" s="32" t="s">
        <v>267</v>
      </c>
      <c r="C344" s="32" t="s">
        <v>268</v>
      </c>
      <c r="D344" s="55" t="s">
        <v>269</v>
      </c>
      <c r="E344" s="363">
        <f>'Прайс рабочий'!K466</f>
        <v>5</v>
      </c>
      <c r="F344" s="681"/>
    </row>
    <row r="345" spans="1:6" ht="36" customHeight="1">
      <c r="A345" s="56" t="s">
        <v>270</v>
      </c>
      <c r="B345" s="32" t="s">
        <v>271</v>
      </c>
      <c r="C345" s="32" t="s">
        <v>272</v>
      </c>
      <c r="D345" s="55" t="s">
        <v>269</v>
      </c>
      <c r="E345" s="363">
        <f>'Прайс рабочий'!K467</f>
        <v>5</v>
      </c>
      <c r="F345" s="945"/>
    </row>
    <row r="346" spans="1:6" ht="36" customHeight="1">
      <c r="A346" s="57" t="s">
        <v>273</v>
      </c>
      <c r="B346" s="32" t="s">
        <v>274</v>
      </c>
      <c r="C346" s="796" t="s">
        <v>275</v>
      </c>
      <c r="D346" s="947"/>
      <c r="E346" s="363">
        <f>'Прайс рабочий'!K468</f>
        <v>11</v>
      </c>
      <c r="F346" s="945"/>
    </row>
    <row r="347" spans="1:6" ht="61.5">
      <c r="A347" s="57" t="s">
        <v>276</v>
      </c>
      <c r="B347" s="32" t="s">
        <v>277</v>
      </c>
      <c r="C347" s="796" t="s">
        <v>275</v>
      </c>
      <c r="D347" s="947"/>
      <c r="E347" s="363" t="str">
        <f>'Прайс рабочий'!K469</f>
        <v>под заказ</v>
      </c>
      <c r="F347" s="945"/>
    </row>
    <row r="348" spans="1:6" ht="36" customHeight="1">
      <c r="A348" s="58" t="s">
        <v>278</v>
      </c>
      <c r="B348" s="32" t="s">
        <v>274</v>
      </c>
      <c r="C348" s="796" t="s">
        <v>102</v>
      </c>
      <c r="D348" s="947"/>
      <c r="E348" s="363">
        <f>'Прайс рабочий'!K470</f>
        <v>28</v>
      </c>
      <c r="F348" s="945"/>
    </row>
    <row r="349" spans="1:6" ht="36" customHeight="1">
      <c r="A349" s="58" t="s">
        <v>279</v>
      </c>
      <c r="B349" s="42" t="s">
        <v>280</v>
      </c>
      <c r="C349" s="23" t="s">
        <v>281</v>
      </c>
      <c r="D349" s="55" t="s">
        <v>282</v>
      </c>
      <c r="E349" s="363" t="str">
        <f>'Прайс рабочий'!K471</f>
        <v>под заказ</v>
      </c>
      <c r="F349" s="945"/>
    </row>
    <row r="350" spans="1:6" ht="14.25" customHeight="1">
      <c r="A350" s="676" t="s">
        <v>283</v>
      </c>
      <c r="B350" s="800" t="s">
        <v>284</v>
      </c>
      <c r="C350" s="23" t="s">
        <v>285</v>
      </c>
      <c r="D350" s="36" t="s">
        <v>286</v>
      </c>
      <c r="E350" s="363">
        <f>'Прайс рабочий'!K472</f>
        <v>72</v>
      </c>
      <c r="F350" s="945"/>
    </row>
    <row r="351" spans="1:6" ht="14.25" customHeight="1">
      <c r="A351" s="948"/>
      <c r="B351" s="949"/>
      <c r="C351" s="23" t="s">
        <v>288</v>
      </c>
      <c r="D351" s="24" t="s">
        <v>289</v>
      </c>
      <c r="E351" s="363">
        <f>'Прайс рабочий'!K473</f>
        <v>157</v>
      </c>
      <c r="F351" s="945"/>
    </row>
    <row r="352" spans="1:6" ht="14.25" customHeight="1">
      <c r="A352" s="948"/>
      <c r="B352" s="949"/>
      <c r="C352" s="23" t="s">
        <v>290</v>
      </c>
      <c r="D352" s="55" t="s">
        <v>286</v>
      </c>
      <c r="E352" s="363">
        <f>'Прайс рабочий'!K474</f>
        <v>55</v>
      </c>
      <c r="F352" s="945"/>
    </row>
    <row r="353" spans="1:41" ht="14.25" customHeight="1">
      <c r="A353" s="948"/>
      <c r="B353" s="949"/>
      <c r="C353" s="23" t="s">
        <v>291</v>
      </c>
      <c r="D353" s="55" t="s">
        <v>289</v>
      </c>
      <c r="E353" s="363">
        <f>'Прайс рабочий'!K475</f>
        <v>60</v>
      </c>
      <c r="F353" s="945"/>
    </row>
    <row r="354" spans="1:41" ht="14.25" customHeight="1">
      <c r="A354" s="948"/>
      <c r="B354" s="949"/>
      <c r="C354" s="23" t="s">
        <v>292</v>
      </c>
      <c r="D354" s="55" t="s">
        <v>286</v>
      </c>
      <c r="E354" s="363">
        <f>'Прайс рабочий'!K476</f>
        <v>65</v>
      </c>
      <c r="F354" s="945"/>
    </row>
    <row r="355" spans="1:41" ht="14.25" customHeight="1">
      <c r="A355" s="944"/>
      <c r="B355" s="950"/>
      <c r="C355" s="23" t="s">
        <v>293</v>
      </c>
      <c r="D355" s="32" t="s">
        <v>289</v>
      </c>
      <c r="E355" s="363">
        <f>'Прайс рабочий'!K477</f>
        <v>70</v>
      </c>
      <c r="F355" s="945"/>
    </row>
    <row r="356" spans="1:41" ht="36" customHeight="1">
      <c r="A356" s="58" t="s">
        <v>294</v>
      </c>
      <c r="B356" s="42" t="s">
        <v>295</v>
      </c>
      <c r="C356" s="23" t="s">
        <v>290</v>
      </c>
      <c r="D356" s="55" t="s">
        <v>296</v>
      </c>
      <c r="E356" s="363">
        <f>'Прайс рабочий'!K478</f>
        <v>343</v>
      </c>
      <c r="F356" s="946"/>
    </row>
    <row r="357" spans="1:41" s="186" customFormat="1" ht="30" customHeight="1">
      <c r="A357" s="603" t="s">
        <v>297</v>
      </c>
      <c r="B357" s="604"/>
      <c r="C357" s="604"/>
      <c r="D357" s="605"/>
      <c r="E357" s="356"/>
      <c r="F357" s="19"/>
      <c r="G357" s="189"/>
      <c r="H357" s="189"/>
      <c r="I357" s="189"/>
      <c r="K357" s="189"/>
      <c r="L357" s="189"/>
      <c r="M357" s="189"/>
      <c r="N357" s="189"/>
      <c r="O357" s="189"/>
      <c r="P357" s="189"/>
      <c r="Q357" s="189"/>
      <c r="R357" s="189"/>
      <c r="S357" s="189"/>
      <c r="T357" s="189"/>
      <c r="U357" s="189"/>
      <c r="V357" s="189"/>
      <c r="W357" s="189"/>
      <c r="X357" s="189"/>
      <c r="Y357" s="189"/>
      <c r="AA357" s="189"/>
      <c r="AB357" s="189"/>
      <c r="AC357" s="189"/>
      <c r="AD357" s="189"/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</row>
    <row r="358" spans="1:41" s="166" customFormat="1" ht="36" customHeight="1">
      <c r="A358" s="53" t="s">
        <v>298</v>
      </c>
      <c r="B358" s="32" t="s">
        <v>299</v>
      </c>
      <c r="C358" s="32" t="s">
        <v>300</v>
      </c>
      <c r="D358" s="24" t="s">
        <v>301</v>
      </c>
      <c r="E358" s="363">
        <f>'Прайс рабочий'!K480</f>
        <v>13</v>
      </c>
      <c r="F358" s="686"/>
    </row>
    <row r="359" spans="1:41" s="166" customFormat="1" ht="18" customHeight="1">
      <c r="A359" s="676" t="s">
        <v>302</v>
      </c>
      <c r="B359" s="784" t="s">
        <v>274</v>
      </c>
      <c r="C359" s="32" t="s">
        <v>71</v>
      </c>
      <c r="D359" s="696" t="s">
        <v>225</v>
      </c>
      <c r="E359" s="363">
        <f>'Прайс рабочий'!K483</f>
        <v>59</v>
      </c>
      <c r="F359" s="687"/>
    </row>
    <row r="360" spans="1:41" s="166" customFormat="1" ht="18" customHeight="1">
      <c r="A360" s="944"/>
      <c r="B360" s="804"/>
      <c r="C360" s="32" t="s">
        <v>67</v>
      </c>
      <c r="D360" s="710"/>
      <c r="E360" s="363">
        <f>'Прайс рабочий'!K484</f>
        <v>62</v>
      </c>
      <c r="F360" s="687"/>
    </row>
    <row r="361" spans="1:41" s="166" customFormat="1" ht="18" customHeight="1">
      <c r="A361" s="676" t="s">
        <v>303</v>
      </c>
      <c r="B361" s="784" t="s">
        <v>274</v>
      </c>
      <c r="C361" s="32" t="s">
        <v>71</v>
      </c>
      <c r="D361" s="696" t="s">
        <v>304</v>
      </c>
      <c r="E361" s="363">
        <f>'Прайс рабочий'!K485</f>
        <v>69</v>
      </c>
      <c r="F361" s="687"/>
    </row>
    <row r="362" spans="1:41" s="166" customFormat="1" ht="18" customHeight="1">
      <c r="A362" s="944"/>
      <c r="B362" s="804"/>
      <c r="C362" s="32" t="s">
        <v>67</v>
      </c>
      <c r="D362" s="710"/>
      <c r="E362" s="363">
        <f>'Прайс рабочий'!K486</f>
        <v>69</v>
      </c>
      <c r="F362" s="943"/>
    </row>
    <row r="363" spans="1:41" s="186" customFormat="1" ht="30" customHeight="1">
      <c r="A363" s="566" t="s">
        <v>305</v>
      </c>
      <c r="B363" s="951"/>
      <c r="C363" s="952"/>
      <c r="D363" s="953"/>
      <c r="E363" s="356"/>
      <c r="F363" s="19"/>
      <c r="G363" s="189"/>
      <c r="H363" s="189"/>
      <c r="I363" s="189"/>
      <c r="K363" s="189"/>
      <c r="L363" s="189"/>
      <c r="M363" s="189"/>
      <c r="N363" s="189"/>
      <c r="O363" s="189"/>
      <c r="P363" s="189"/>
      <c r="Q363" s="189"/>
      <c r="R363" s="189"/>
      <c r="S363" s="189"/>
      <c r="T363" s="189"/>
      <c r="U363" s="189"/>
      <c r="V363" s="189"/>
      <c r="W363" s="189"/>
      <c r="X363" s="189"/>
      <c r="Y363" s="189"/>
      <c r="AA363" s="189"/>
      <c r="AB363" s="189"/>
      <c r="AC363" s="189"/>
      <c r="AD363" s="189"/>
      <c r="AE363" s="189"/>
      <c r="AF363" s="189"/>
      <c r="AG363" s="189"/>
      <c r="AH363" s="189"/>
      <c r="AI363" s="189"/>
      <c r="AJ363" s="189"/>
      <c r="AK363" s="189"/>
      <c r="AL363" s="189"/>
      <c r="AM363" s="189"/>
      <c r="AN363" s="189"/>
      <c r="AO363" s="189"/>
    </row>
    <row r="364" spans="1:41" s="186" customFormat="1" ht="14.25">
      <c r="A364" s="892" t="s">
        <v>306</v>
      </c>
      <c r="B364" s="893" t="s">
        <v>307</v>
      </c>
      <c r="C364" s="484" t="s">
        <v>794</v>
      </c>
      <c r="D364" s="784">
        <v>1000</v>
      </c>
      <c r="E364" s="363">
        <f>'Прайс рабочий'!K488</f>
        <v>8.5</v>
      </c>
      <c r="F364" s="802"/>
      <c r="G364" s="189"/>
      <c r="H364" s="189"/>
      <c r="I364" s="189"/>
      <c r="K364" s="189"/>
      <c r="L364" s="189"/>
      <c r="M364" s="189"/>
      <c r="N364" s="189"/>
      <c r="O364" s="189"/>
      <c r="P364" s="189"/>
      <c r="Q364" s="189"/>
      <c r="R364" s="189"/>
      <c r="S364" s="189"/>
      <c r="T364" s="189"/>
      <c r="U364" s="189"/>
      <c r="V364" s="189"/>
      <c r="W364" s="189"/>
      <c r="X364" s="189"/>
      <c r="Y364" s="189"/>
      <c r="AA364" s="189"/>
      <c r="AB364" s="189"/>
      <c r="AC364" s="189"/>
      <c r="AD364" s="189"/>
      <c r="AE364" s="189"/>
      <c r="AF364" s="189"/>
      <c r="AG364" s="189"/>
      <c r="AH364" s="189"/>
      <c r="AI364" s="189"/>
      <c r="AJ364" s="189"/>
      <c r="AK364" s="189"/>
      <c r="AL364" s="189"/>
      <c r="AM364" s="189"/>
      <c r="AN364" s="189"/>
      <c r="AO364" s="189"/>
    </row>
    <row r="365" spans="1:41" s="166" customFormat="1" ht="18" customHeight="1">
      <c r="A365" s="892"/>
      <c r="B365" s="893"/>
      <c r="C365" s="484" t="s">
        <v>308</v>
      </c>
      <c r="D365" s="803"/>
      <c r="E365" s="363">
        <f>'Прайс рабочий'!K489</f>
        <v>13</v>
      </c>
      <c r="F365" s="643"/>
    </row>
    <row r="366" spans="1:41" s="166" customFormat="1" ht="18" customHeight="1">
      <c r="A366" s="892"/>
      <c r="B366" s="893"/>
      <c r="C366" s="484" t="s">
        <v>308</v>
      </c>
      <c r="D366" s="804"/>
      <c r="E366" s="363">
        <f>'Прайс рабочий'!K490</f>
        <v>12</v>
      </c>
      <c r="F366" s="643"/>
    </row>
    <row r="367" spans="1:41" s="166" customFormat="1" ht="33" customHeight="1">
      <c r="A367" s="460" t="s">
        <v>309</v>
      </c>
      <c r="B367" s="459" t="s">
        <v>274</v>
      </c>
      <c r="C367" s="32" t="s">
        <v>71</v>
      </c>
      <c r="D367" s="24" t="s">
        <v>310</v>
      </c>
      <c r="E367" s="363">
        <f>'Прайс рабочий'!K491</f>
        <v>28</v>
      </c>
      <c r="F367" s="643"/>
    </row>
    <row r="368" spans="1:41" s="166" customFormat="1" ht="18" customHeight="1">
      <c r="A368" s="677" t="s">
        <v>311</v>
      </c>
      <c r="B368" s="784" t="s">
        <v>274</v>
      </c>
      <c r="C368" s="32" t="s">
        <v>71</v>
      </c>
      <c r="D368" s="696" t="s">
        <v>312</v>
      </c>
      <c r="E368" s="363">
        <f>'Прайс рабочий'!K492</f>
        <v>139</v>
      </c>
      <c r="F368" s="643"/>
    </row>
    <row r="369" spans="1:41" s="166" customFormat="1" ht="18" customHeight="1">
      <c r="A369" s="870"/>
      <c r="B369" s="804"/>
      <c r="C369" s="32" t="s">
        <v>67</v>
      </c>
      <c r="D369" s="710"/>
      <c r="E369" s="363">
        <f>'Прайс рабочий'!K493</f>
        <v>139</v>
      </c>
      <c r="F369" s="643"/>
    </row>
    <row r="370" spans="1:41" s="166" customFormat="1" ht="26.25" customHeight="1">
      <c r="A370" s="676" t="s">
        <v>313</v>
      </c>
      <c r="B370" s="784" t="s">
        <v>274</v>
      </c>
      <c r="C370" s="32" t="s">
        <v>314</v>
      </c>
      <c r="D370" s="696" t="s">
        <v>315</v>
      </c>
      <c r="E370" s="363">
        <f>'Прайс рабочий'!K494</f>
        <v>144</v>
      </c>
      <c r="F370" s="643"/>
    </row>
    <row r="371" spans="1:41" s="166" customFormat="1" ht="26.25" customHeight="1">
      <c r="A371" s="944"/>
      <c r="B371" s="804"/>
      <c r="C371" s="32" t="s">
        <v>316</v>
      </c>
      <c r="D371" s="710"/>
      <c r="E371" s="363">
        <f>'Прайс рабочий'!K495</f>
        <v>165</v>
      </c>
      <c r="F371" s="644"/>
    </row>
    <row r="372" spans="1:41" s="186" customFormat="1" ht="30" customHeight="1">
      <c r="A372" s="603" t="s">
        <v>317</v>
      </c>
      <c r="B372" s="604"/>
      <c r="C372" s="604"/>
      <c r="D372" s="605"/>
      <c r="E372" s="356"/>
      <c r="F372" s="19"/>
      <c r="G372" s="189"/>
      <c r="H372" s="189"/>
      <c r="I372" s="189"/>
      <c r="K372" s="189"/>
      <c r="L372" s="189"/>
      <c r="M372" s="189"/>
      <c r="N372" s="189"/>
      <c r="O372" s="189"/>
      <c r="P372" s="189"/>
      <c r="Q372" s="189"/>
      <c r="R372" s="189"/>
      <c r="S372" s="189"/>
      <c r="T372" s="189"/>
      <c r="U372" s="189"/>
      <c r="V372" s="189"/>
      <c r="W372" s="189"/>
      <c r="X372" s="189"/>
      <c r="Y372" s="189"/>
      <c r="AA372" s="189"/>
      <c r="AB372" s="189"/>
      <c r="AC372" s="189"/>
      <c r="AD372" s="189"/>
      <c r="AE372" s="189"/>
      <c r="AF372" s="189"/>
      <c r="AG372" s="189"/>
      <c r="AH372" s="189"/>
      <c r="AI372" s="189"/>
      <c r="AJ372" s="189"/>
      <c r="AK372" s="189"/>
      <c r="AL372" s="189"/>
      <c r="AM372" s="189"/>
      <c r="AN372" s="189"/>
      <c r="AO372" s="189"/>
    </row>
    <row r="373" spans="1:41" ht="36" customHeight="1">
      <c r="A373" s="704" t="s">
        <v>318</v>
      </c>
      <c r="B373" s="958"/>
      <c r="C373" s="32" t="s">
        <v>71</v>
      </c>
      <c r="D373" s="24" t="s">
        <v>225</v>
      </c>
      <c r="E373" s="363">
        <f>'Прайс рабочий'!K497</f>
        <v>53</v>
      </c>
      <c r="F373" s="681"/>
    </row>
    <row r="374" spans="1:41" ht="18" customHeight="1">
      <c r="A374" s="672" t="s">
        <v>319</v>
      </c>
      <c r="B374" s="954"/>
      <c r="C374" s="32" t="s">
        <v>71</v>
      </c>
      <c r="D374" s="602" t="s">
        <v>320</v>
      </c>
      <c r="E374" s="363">
        <f>'Прайс рабочий'!K498</f>
        <v>27</v>
      </c>
      <c r="F374" s="945"/>
    </row>
    <row r="375" spans="1:41" ht="18" customHeight="1">
      <c r="A375" s="955"/>
      <c r="B375" s="956"/>
      <c r="C375" s="32" t="s">
        <v>67</v>
      </c>
      <c r="D375" s="915"/>
      <c r="E375" s="363">
        <f>'Прайс рабочий'!K499</f>
        <v>28</v>
      </c>
      <c r="F375" s="945"/>
    </row>
    <row r="376" spans="1:41" ht="18" customHeight="1">
      <c r="A376" s="672" t="s">
        <v>326</v>
      </c>
      <c r="B376" s="954"/>
      <c r="C376" s="32" t="s">
        <v>71</v>
      </c>
      <c r="D376" s="602" t="s">
        <v>196</v>
      </c>
      <c r="E376" s="363">
        <f>'Прайс рабочий'!K503</f>
        <v>224</v>
      </c>
      <c r="F376" s="945"/>
    </row>
    <row r="377" spans="1:41" ht="18" customHeight="1">
      <c r="A377" s="955"/>
      <c r="B377" s="956"/>
      <c r="C377" s="32" t="s">
        <v>67</v>
      </c>
      <c r="D377" s="915"/>
      <c r="E377" s="363">
        <f>'Прайс рабочий'!K504</f>
        <v>256</v>
      </c>
      <c r="F377" s="945"/>
    </row>
    <row r="378" spans="1:41" ht="18" customHeight="1">
      <c r="A378" s="672" t="s">
        <v>327</v>
      </c>
      <c r="B378" s="954"/>
      <c r="C378" s="32" t="s">
        <v>71</v>
      </c>
      <c r="D378" s="602" t="s">
        <v>328</v>
      </c>
      <c r="E378" s="363">
        <f>'Прайс рабочий'!K505</f>
        <v>150</v>
      </c>
      <c r="F378" s="945"/>
    </row>
    <row r="379" spans="1:41" ht="18" customHeight="1">
      <c r="A379" s="955"/>
      <c r="B379" s="956"/>
      <c r="C379" s="32" t="s">
        <v>67</v>
      </c>
      <c r="D379" s="915"/>
      <c r="E379" s="363">
        <f>'Прайс рабочий'!K506</f>
        <v>189</v>
      </c>
      <c r="F379" s="945"/>
    </row>
    <row r="380" spans="1:41" ht="18" customHeight="1">
      <c r="A380" s="672" t="s">
        <v>329</v>
      </c>
      <c r="B380" s="954"/>
      <c r="C380" s="32" t="s">
        <v>67</v>
      </c>
      <c r="D380" s="36" t="s">
        <v>330</v>
      </c>
      <c r="E380" s="363">
        <f>'Прайс рабочий'!K507</f>
        <v>116</v>
      </c>
      <c r="F380" s="945"/>
    </row>
    <row r="381" spans="1:41" ht="18" customHeight="1">
      <c r="A381" s="955"/>
      <c r="B381" s="956"/>
      <c r="C381" s="32" t="s">
        <v>331</v>
      </c>
      <c r="D381" s="36" t="s">
        <v>332</v>
      </c>
      <c r="E381" s="363">
        <f>'Прайс рабочий'!K508</f>
        <v>91</v>
      </c>
      <c r="F381" s="945"/>
    </row>
    <row r="382" spans="1:41" ht="18" customHeight="1">
      <c r="A382" s="677" t="s">
        <v>333</v>
      </c>
      <c r="B382" s="60" t="s">
        <v>334</v>
      </c>
      <c r="C382" s="32" t="s">
        <v>59</v>
      </c>
      <c r="D382" s="36" t="s">
        <v>335</v>
      </c>
      <c r="E382" s="363">
        <f>'Прайс рабочий'!K509</f>
        <v>97</v>
      </c>
      <c r="F382" s="945"/>
    </row>
    <row r="383" spans="1:41" ht="18" customHeight="1">
      <c r="A383" s="870"/>
      <c r="B383" s="60" t="s">
        <v>336</v>
      </c>
      <c r="C383" s="32" t="s">
        <v>59</v>
      </c>
      <c r="D383" s="36" t="s">
        <v>337</v>
      </c>
      <c r="E383" s="363">
        <f>'Прайс рабочий'!K510</f>
        <v>143</v>
      </c>
      <c r="F383" s="946"/>
    </row>
    <row r="384" spans="1:41" ht="15.75" customHeight="1">
      <c r="A384" s="618" t="s">
        <v>350</v>
      </c>
      <c r="B384" s="801"/>
      <c r="C384" s="801"/>
      <c r="D384" s="801"/>
      <c r="E384" s="367"/>
      <c r="F384" s="83"/>
    </row>
    <row r="385" spans="1:41" s="179" customFormat="1" ht="63">
      <c r="A385" s="105" t="s">
        <v>351</v>
      </c>
      <c r="B385" s="106" t="s">
        <v>352</v>
      </c>
      <c r="C385" s="107" t="s">
        <v>353</v>
      </c>
      <c r="D385" s="107"/>
      <c r="E385" s="368">
        <f>'Прайс рабочий'!K512</f>
        <v>12</v>
      </c>
      <c r="F385" s="957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  <c r="AC385" s="156"/>
      <c r="AD385" s="156"/>
      <c r="AE385" s="156"/>
      <c r="AF385" s="156"/>
      <c r="AG385" s="156"/>
      <c r="AH385" s="156"/>
      <c r="AI385" s="156"/>
      <c r="AJ385" s="156"/>
      <c r="AK385" s="156"/>
      <c r="AL385" s="156"/>
    </row>
    <row r="386" spans="1:41" s="179" customFormat="1" ht="63">
      <c r="A386" s="105" t="s">
        <v>351</v>
      </c>
      <c r="B386" s="106" t="s">
        <v>352</v>
      </c>
      <c r="C386" s="107" t="s">
        <v>354</v>
      </c>
      <c r="D386" s="107"/>
      <c r="E386" s="368">
        <f>'Прайс рабочий'!K513</f>
        <v>13</v>
      </c>
      <c r="F386" s="957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  <c r="AC386" s="156"/>
      <c r="AD386" s="156"/>
      <c r="AE386" s="156"/>
      <c r="AF386" s="156"/>
      <c r="AG386" s="156"/>
      <c r="AH386" s="156"/>
      <c r="AI386" s="156"/>
      <c r="AJ386" s="156"/>
      <c r="AK386" s="156"/>
      <c r="AL386" s="156"/>
    </row>
    <row r="387" spans="1:41" s="179" customFormat="1" ht="20.100000000000001" customHeight="1">
      <c r="A387" s="61"/>
      <c r="B387" s="62"/>
      <c r="C387" s="63"/>
      <c r="D387" s="64"/>
      <c r="E387" s="493"/>
      <c r="F387" s="10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  <c r="AC387" s="156"/>
      <c r="AD387" s="156"/>
      <c r="AE387" s="156"/>
      <c r="AF387" s="156"/>
      <c r="AG387" s="156"/>
      <c r="AH387" s="156"/>
      <c r="AI387" s="156"/>
      <c r="AJ387" s="156"/>
      <c r="AK387" s="156"/>
      <c r="AL387" s="156"/>
      <c r="AM387" s="156"/>
      <c r="AN387" s="156"/>
      <c r="AO387" s="156"/>
    </row>
    <row r="388" spans="1:41" s="179" customFormat="1" ht="20.100000000000001" customHeight="1">
      <c r="A388" s="68" t="s">
        <v>338</v>
      </c>
      <c r="B388" s="190"/>
      <c r="C388" s="190"/>
      <c r="D388" s="70"/>
      <c r="E388" s="494"/>
      <c r="F388" s="5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  <c r="AC388" s="156"/>
      <c r="AD388" s="156"/>
      <c r="AE388" s="156"/>
      <c r="AF388" s="156"/>
      <c r="AG388" s="156"/>
      <c r="AH388" s="156"/>
      <c r="AI388" s="156"/>
      <c r="AJ388" s="156"/>
      <c r="AK388" s="156"/>
      <c r="AL388" s="156"/>
      <c r="AM388" s="156"/>
      <c r="AN388" s="156"/>
      <c r="AO388" s="156"/>
    </row>
    <row r="389" spans="1:41" s="179" customFormat="1" ht="20.100000000000001" customHeight="1">
      <c r="A389" s="73" t="s">
        <v>339</v>
      </c>
      <c r="B389" s="191"/>
      <c r="C389" s="191"/>
      <c r="D389" s="73"/>
      <c r="E389" s="495"/>
      <c r="F389" s="5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  <c r="AC389" s="156"/>
      <c r="AD389" s="156"/>
      <c r="AE389" s="156"/>
      <c r="AF389" s="156"/>
      <c r="AG389" s="156"/>
      <c r="AH389" s="156"/>
      <c r="AI389" s="156"/>
      <c r="AJ389" s="156"/>
      <c r="AK389" s="156"/>
      <c r="AL389" s="156"/>
      <c r="AM389" s="156"/>
      <c r="AN389" s="156"/>
      <c r="AO389" s="156"/>
    </row>
    <row r="390" spans="1:41" ht="20.100000000000001" customHeight="1">
      <c r="A390" s="73" t="s">
        <v>340</v>
      </c>
      <c r="B390" s="191"/>
      <c r="C390" s="191"/>
      <c r="D390" s="73"/>
      <c r="E390" s="496"/>
      <c r="F390" s="5"/>
    </row>
    <row r="391" spans="1:41" ht="20.100000000000001" customHeight="1">
      <c r="A391" s="73" t="s">
        <v>341</v>
      </c>
      <c r="B391" s="191"/>
      <c r="C391" s="191"/>
      <c r="D391" s="73"/>
      <c r="E391" s="496"/>
      <c r="F391" s="5"/>
    </row>
    <row r="392" spans="1:41" ht="20.100000000000001" customHeight="1">
      <c r="A392" s="76" t="s">
        <v>342</v>
      </c>
      <c r="B392" s="192"/>
      <c r="C392" s="192"/>
      <c r="D392" s="76"/>
      <c r="E392" s="497"/>
      <c r="F392" s="5"/>
    </row>
    <row r="393" spans="1:41" ht="20.100000000000001" customHeight="1">
      <c r="A393" s="76" t="s">
        <v>343</v>
      </c>
      <c r="B393" s="192"/>
      <c r="C393" s="192"/>
      <c r="D393" s="76"/>
      <c r="E393" s="497"/>
      <c r="F393" s="1"/>
    </row>
    <row r="394" spans="1:41" ht="20.100000000000001" customHeight="1">
      <c r="A394" s="5"/>
      <c r="B394" s="193"/>
      <c r="C394" s="194"/>
      <c r="D394" s="10"/>
      <c r="E394" s="498"/>
      <c r="F394" s="5"/>
    </row>
    <row r="395" spans="1:41" ht="20.100000000000001" customHeight="1">
      <c r="A395" s="78" t="s">
        <v>344</v>
      </c>
      <c r="B395" s="193"/>
      <c r="C395" s="195" t="s">
        <v>345</v>
      </c>
      <c r="D395" s="10"/>
      <c r="E395" s="498"/>
      <c r="F395" s="1"/>
    </row>
    <row r="396" spans="1:41" ht="20.100000000000001" customHeight="1">
      <c r="A396" s="5"/>
      <c r="B396" s="193"/>
      <c r="C396" s="194"/>
      <c r="D396" s="10"/>
      <c r="E396" s="498"/>
      <c r="F396" s="5"/>
    </row>
    <row r="397" spans="1:41" ht="20.100000000000001" customHeight="1">
      <c r="A397" s="78" t="s">
        <v>346</v>
      </c>
      <c r="B397" s="193"/>
      <c r="C397" s="196" t="s">
        <v>347</v>
      </c>
      <c r="D397" s="10"/>
      <c r="E397" s="498"/>
      <c r="F397" s="1"/>
    </row>
    <row r="398" spans="1:41" ht="20.100000000000001" customHeight="1">
      <c r="A398" s="5"/>
      <c r="B398" s="193"/>
      <c r="C398" s="193"/>
      <c r="D398" s="10"/>
      <c r="E398" s="498"/>
      <c r="F398" s="1"/>
    </row>
    <row r="399" spans="1:41" ht="20.100000000000001" customHeight="1">
      <c r="A399" s="81" t="s">
        <v>348</v>
      </c>
      <c r="B399" s="193"/>
      <c r="C399" s="196" t="s">
        <v>349</v>
      </c>
      <c r="D399" s="10"/>
      <c r="E399" s="498"/>
      <c r="F399" s="1"/>
    </row>
    <row r="400" spans="1:41" ht="20.100000000000001" customHeight="1">
      <c r="C400" s="153"/>
      <c r="F400" s="156"/>
    </row>
    <row r="401" spans="1:6" ht="20.100000000000001" customHeight="1">
      <c r="A401" s="197"/>
      <c r="C401" s="198"/>
      <c r="F401" s="156"/>
    </row>
  </sheetData>
  <mergeCells count="279">
    <mergeCell ref="A378:B379"/>
    <mergeCell ref="D378:D379"/>
    <mergeCell ref="A380:B381"/>
    <mergeCell ref="A382:A383"/>
    <mergeCell ref="A384:D384"/>
    <mergeCell ref="F385:F386"/>
    <mergeCell ref="D370:D371"/>
    <mergeCell ref="A372:D372"/>
    <mergeCell ref="A373:B373"/>
    <mergeCell ref="F373:F383"/>
    <mergeCell ref="A374:B375"/>
    <mergeCell ref="D374:D375"/>
    <mergeCell ref="A376:B377"/>
    <mergeCell ref="D376:D377"/>
    <mergeCell ref="F364:F371"/>
    <mergeCell ref="A363:D363"/>
    <mergeCell ref="A368:A369"/>
    <mergeCell ref="B368:B369"/>
    <mergeCell ref="D368:D369"/>
    <mergeCell ref="A370:A371"/>
    <mergeCell ref="B370:B371"/>
    <mergeCell ref="A364:A366"/>
    <mergeCell ref="B364:B366"/>
    <mergeCell ref="D364:D366"/>
    <mergeCell ref="A357:D357"/>
    <mergeCell ref="F358:F362"/>
    <mergeCell ref="A359:A360"/>
    <mergeCell ref="B359:B360"/>
    <mergeCell ref="D359:D360"/>
    <mergeCell ref="A361:A362"/>
    <mergeCell ref="B361:B362"/>
    <mergeCell ref="D361:D362"/>
    <mergeCell ref="E341:E342"/>
    <mergeCell ref="A343:D343"/>
    <mergeCell ref="F344:F356"/>
    <mergeCell ref="C346:D346"/>
    <mergeCell ref="C347:D347"/>
    <mergeCell ref="C348:D348"/>
    <mergeCell ref="A350:A355"/>
    <mergeCell ref="B350:B355"/>
    <mergeCell ref="A312:A316"/>
    <mergeCell ref="C312:C313"/>
    <mergeCell ref="D312:D316"/>
    <mergeCell ref="F312:F316"/>
    <mergeCell ref="C314:C316"/>
    <mergeCell ref="A317:D317"/>
    <mergeCell ref="F317:F342"/>
    <mergeCell ref="A318:A337"/>
    <mergeCell ref="C318:C322"/>
    <mergeCell ref="D318:D337"/>
    <mergeCell ref="E318:E322"/>
    <mergeCell ref="C323:C327"/>
    <mergeCell ref="E323:E327"/>
    <mergeCell ref="C328:C332"/>
    <mergeCell ref="C333:C337"/>
    <mergeCell ref="A338:A342"/>
    <mergeCell ref="C338:C340"/>
    <mergeCell ref="D338:D342"/>
    <mergeCell ref="E338:E340"/>
    <mergeCell ref="C341:C342"/>
    <mergeCell ref="E297:E301"/>
    <mergeCell ref="F297:F299"/>
    <mergeCell ref="F300:F302"/>
    <mergeCell ref="C302:C306"/>
    <mergeCell ref="E302:E306"/>
    <mergeCell ref="F303:F305"/>
    <mergeCell ref="F306:F308"/>
    <mergeCell ref="C307:C311"/>
    <mergeCell ref="F309:F311"/>
    <mergeCell ref="A295:D295"/>
    <mergeCell ref="A297:A311"/>
    <mergeCell ref="C297:C301"/>
    <mergeCell ref="D297:D311"/>
    <mergeCell ref="C272:C275"/>
    <mergeCell ref="D272:D273"/>
    <mergeCell ref="D274:D275"/>
    <mergeCell ref="A276:D276"/>
    <mergeCell ref="A277:A286"/>
    <mergeCell ref="C277:C281"/>
    <mergeCell ref="D277:D286"/>
    <mergeCell ref="C282:C286"/>
    <mergeCell ref="A258:C258"/>
    <mergeCell ref="A259:D259"/>
    <mergeCell ref="F259:F294"/>
    <mergeCell ref="A260:A267"/>
    <mergeCell ref="C260:C262"/>
    <mergeCell ref="D260:D267"/>
    <mergeCell ref="C263:C267"/>
    <mergeCell ref="A268:A275"/>
    <mergeCell ref="C268:C271"/>
    <mergeCell ref="D268:D270"/>
    <mergeCell ref="A287:A294"/>
    <mergeCell ref="C287:C290"/>
    <mergeCell ref="D287:D294"/>
    <mergeCell ref="C291:C294"/>
    <mergeCell ref="A250:D250"/>
    <mergeCell ref="A251:A257"/>
    <mergeCell ref="B251:B252"/>
    <mergeCell ref="D251:D257"/>
    <mergeCell ref="B253:B254"/>
    <mergeCell ref="B255:B256"/>
    <mergeCell ref="A238:D238"/>
    <mergeCell ref="A239:D239"/>
    <mergeCell ref="F239:F257"/>
    <mergeCell ref="A240:A249"/>
    <mergeCell ref="B240:B241"/>
    <mergeCell ref="D240:D249"/>
    <mergeCell ref="B242:B243"/>
    <mergeCell ref="B244:B245"/>
    <mergeCell ref="B246:B247"/>
    <mergeCell ref="B248:B249"/>
    <mergeCell ref="A230:D230"/>
    <mergeCell ref="F230:F237"/>
    <mergeCell ref="A231:A233"/>
    <mergeCell ref="D231:D233"/>
    <mergeCell ref="A235:A237"/>
    <mergeCell ref="D235:D237"/>
    <mergeCell ref="B219:B220"/>
    <mergeCell ref="B221:B222"/>
    <mergeCell ref="B223:B224"/>
    <mergeCell ref="B225:B226"/>
    <mergeCell ref="B227:B228"/>
    <mergeCell ref="A229:D229"/>
    <mergeCell ref="F186:F228"/>
    <mergeCell ref="A205:A209"/>
    <mergeCell ref="D205:D209"/>
    <mergeCell ref="A210:D210"/>
    <mergeCell ref="A211:A228"/>
    <mergeCell ref="B211:B212"/>
    <mergeCell ref="D211:D228"/>
    <mergeCell ref="B213:B214"/>
    <mergeCell ref="B215:B216"/>
    <mergeCell ref="B217:B218"/>
    <mergeCell ref="B191:B192"/>
    <mergeCell ref="B193:B194"/>
    <mergeCell ref="B195:B196"/>
    <mergeCell ref="B197:B198"/>
    <mergeCell ref="B199:B200"/>
    <mergeCell ref="B201:B202"/>
    <mergeCell ref="A182:A184"/>
    <mergeCell ref="B182:B184"/>
    <mergeCell ref="D182:D184"/>
    <mergeCell ref="A185:D185"/>
    <mergeCell ref="A186:D186"/>
    <mergeCell ref="A187:A204"/>
    <mergeCell ref="B187:B188"/>
    <mergeCell ref="D187:D204"/>
    <mergeCell ref="B189:B190"/>
    <mergeCell ref="B203:B204"/>
    <mergeCell ref="B164:B166"/>
    <mergeCell ref="B167:B169"/>
    <mergeCell ref="A176:A178"/>
    <mergeCell ref="B176:B178"/>
    <mergeCell ref="D176:D178"/>
    <mergeCell ref="A179:A181"/>
    <mergeCell ref="B179:B181"/>
    <mergeCell ref="D179:D181"/>
    <mergeCell ref="A170:A172"/>
    <mergeCell ref="B170:B172"/>
    <mergeCell ref="D170:D172"/>
    <mergeCell ref="A173:A175"/>
    <mergeCell ref="B173:B175"/>
    <mergeCell ref="D173:D175"/>
    <mergeCell ref="A144:D144"/>
    <mergeCell ref="A130:B131"/>
    <mergeCell ref="A132:B133"/>
    <mergeCell ref="A134:B135"/>
    <mergeCell ref="A136:B137"/>
    <mergeCell ref="A138:B139"/>
    <mergeCell ref="A145:D145"/>
    <mergeCell ref="F145:F184"/>
    <mergeCell ref="A146:A148"/>
    <mergeCell ref="B146:B148"/>
    <mergeCell ref="D146:D154"/>
    <mergeCell ref="A149:A151"/>
    <mergeCell ref="B149:B151"/>
    <mergeCell ref="A152:A154"/>
    <mergeCell ref="B152:B154"/>
    <mergeCell ref="A155:A157"/>
    <mergeCell ref="B155:B157"/>
    <mergeCell ref="D155:D157"/>
    <mergeCell ref="A158:A160"/>
    <mergeCell ref="B158:B160"/>
    <mergeCell ref="D158:D160"/>
    <mergeCell ref="A161:A169"/>
    <mergeCell ref="B161:B163"/>
    <mergeCell ref="D161:D169"/>
    <mergeCell ref="A118:D118"/>
    <mergeCell ref="F118:F143"/>
    <mergeCell ref="A119:B120"/>
    <mergeCell ref="A121:B122"/>
    <mergeCell ref="A123:B124"/>
    <mergeCell ref="A125:B125"/>
    <mergeCell ref="A126:D126"/>
    <mergeCell ref="A127:B127"/>
    <mergeCell ref="A128:B129"/>
    <mergeCell ref="A140:B141"/>
    <mergeCell ref="A142:B142"/>
    <mergeCell ref="A143:B143"/>
    <mergeCell ref="E95:E97"/>
    <mergeCell ref="A72:D72"/>
    <mergeCell ref="A110:B111"/>
    <mergeCell ref="A112:B113"/>
    <mergeCell ref="A114:B116"/>
    <mergeCell ref="A117:D117"/>
    <mergeCell ref="A98:B103"/>
    <mergeCell ref="E98:E100"/>
    <mergeCell ref="E101:E103"/>
    <mergeCell ref="A104:B105"/>
    <mergeCell ref="A106:B107"/>
    <mergeCell ref="A108:B109"/>
    <mergeCell ref="A58:D58"/>
    <mergeCell ref="F62:F70"/>
    <mergeCell ref="A62:A64"/>
    <mergeCell ref="C62:C64"/>
    <mergeCell ref="E62:E64"/>
    <mergeCell ref="A67:A68"/>
    <mergeCell ref="C67:C68"/>
    <mergeCell ref="F72:F116"/>
    <mergeCell ref="A73:B74"/>
    <mergeCell ref="A75:B76"/>
    <mergeCell ref="A77:B78"/>
    <mergeCell ref="A79:B79"/>
    <mergeCell ref="A80:B85"/>
    <mergeCell ref="D67:D68"/>
    <mergeCell ref="A69:A70"/>
    <mergeCell ref="C69:C70"/>
    <mergeCell ref="D69:D70"/>
    <mergeCell ref="E80:E82"/>
    <mergeCell ref="E83:E85"/>
    <mergeCell ref="A86:B91"/>
    <mergeCell ref="E86:E88"/>
    <mergeCell ref="E89:E91"/>
    <mergeCell ref="A92:B97"/>
    <mergeCell ref="E92:E94"/>
    <mergeCell ref="F40:F57"/>
    <mergeCell ref="A18:D18"/>
    <mergeCell ref="A19:D19"/>
    <mergeCell ref="A20:B22"/>
    <mergeCell ref="D20:D22"/>
    <mergeCell ref="E20:E22"/>
    <mergeCell ref="A23:B25"/>
    <mergeCell ref="D23:D25"/>
    <mergeCell ref="E23:E25"/>
    <mergeCell ref="A26:B28"/>
    <mergeCell ref="A41:B43"/>
    <mergeCell ref="D41:D43"/>
    <mergeCell ref="E41:E43"/>
    <mergeCell ref="A44:B46"/>
    <mergeCell ref="D44:D46"/>
    <mergeCell ref="E44:E46"/>
    <mergeCell ref="A47:B50"/>
    <mergeCell ref="A55:B57"/>
    <mergeCell ref="D55:D57"/>
    <mergeCell ref="E55:E57"/>
    <mergeCell ref="E59:E61"/>
    <mergeCell ref="A59:A61"/>
    <mergeCell ref="C59:C61"/>
    <mergeCell ref="F59:F61"/>
    <mergeCell ref="E29:E33"/>
    <mergeCell ref="D26:D28"/>
    <mergeCell ref="E26:E28"/>
    <mergeCell ref="A34:D34"/>
    <mergeCell ref="A35:B38"/>
    <mergeCell ref="D35:D38"/>
    <mergeCell ref="E35:E38"/>
    <mergeCell ref="A29:B33"/>
    <mergeCell ref="D29:D33"/>
    <mergeCell ref="F20:F28"/>
    <mergeCell ref="F29:F33"/>
    <mergeCell ref="F35:F38"/>
    <mergeCell ref="D47:D50"/>
    <mergeCell ref="E47:E50"/>
    <mergeCell ref="A51:D51"/>
    <mergeCell ref="A52:B54"/>
    <mergeCell ref="D52:D54"/>
    <mergeCell ref="E52:E54"/>
    <mergeCell ref="A39:D39"/>
    <mergeCell ref="A40:D40"/>
  </mergeCells>
  <pageMargins left="0.7" right="0.7" top="0.75" bottom="0.75" header="0.3" footer="0.3"/>
  <pageSetup paperSize="9" scale="58" orientation="portrait" verticalDpi="0" r:id="rId1"/>
  <rowBreaks count="8" manualBreakCount="8">
    <brk id="57" max="5" man="1"/>
    <brk id="70" max="5" man="1"/>
    <brk id="103" max="5" man="1"/>
    <brk id="125" max="5" man="1"/>
    <brk id="184" max="5" man="1"/>
    <brk id="249" max="5" man="1"/>
    <brk id="316" max="5" man="1"/>
    <brk id="371" max="5" man="1"/>
  </rowBreaks>
  <colBreaks count="1" manualBreakCount="1">
    <brk id="6" max="407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rgb="FFFF0000"/>
  </sheetPr>
  <dimension ref="A1:AO258"/>
  <sheetViews>
    <sheetView view="pageBreakPreview" topLeftCell="A247" zoomScale="80" zoomScaleNormal="55" zoomScaleSheetLayoutView="80" workbookViewId="0">
      <selection activeCell="E233" sqref="E233"/>
    </sheetView>
  </sheetViews>
  <sheetFormatPr defaultColWidth="11.7109375" defaultRowHeight="20.100000000000001" customHeight="1"/>
  <cols>
    <col min="1" max="1" width="36.42578125" style="205" customWidth="1"/>
    <col min="2" max="2" width="23" style="200" customWidth="1"/>
    <col min="3" max="3" width="16.28515625" style="201" customWidth="1"/>
    <col min="4" max="4" width="14.5703125" style="203" customWidth="1"/>
    <col min="5" max="5" width="11" style="499" customWidth="1"/>
    <col min="6" max="6" width="37" style="205" customWidth="1"/>
    <col min="7" max="235" width="11.7109375" style="199"/>
    <col min="236" max="236" width="46" style="199" customWidth="1"/>
    <col min="237" max="237" width="35.140625" style="199" customWidth="1"/>
    <col min="238" max="238" width="17.5703125" style="199" customWidth="1"/>
    <col min="239" max="239" width="12.42578125" style="199" customWidth="1"/>
    <col min="240" max="240" width="11.28515625" style="199" customWidth="1"/>
    <col min="241" max="241" width="11.140625" style="199" customWidth="1"/>
    <col min="242" max="244" width="11" style="199" customWidth="1"/>
    <col min="245" max="247" width="10.7109375" style="199" customWidth="1"/>
    <col min="248" max="248" width="30.140625" style="199" customWidth="1"/>
    <col min="249" max="249" width="35" style="199" customWidth="1"/>
    <col min="250" max="250" width="67.28515625" style="199" customWidth="1"/>
    <col min="251" max="251" width="7.7109375" style="199" bestFit="1" customWidth="1"/>
    <col min="252" max="252" width="8.5703125" style="199" bestFit="1" customWidth="1"/>
    <col min="253" max="253" width="8.28515625" style="199" bestFit="1" customWidth="1"/>
    <col min="254" max="491" width="11.7109375" style="199"/>
    <col min="492" max="492" width="46" style="199" customWidth="1"/>
    <col min="493" max="493" width="35.140625" style="199" customWidth="1"/>
    <col min="494" max="494" width="17.5703125" style="199" customWidth="1"/>
    <col min="495" max="495" width="12.42578125" style="199" customWidth="1"/>
    <col min="496" max="496" width="11.28515625" style="199" customWidth="1"/>
    <col min="497" max="497" width="11.140625" style="199" customWidth="1"/>
    <col min="498" max="500" width="11" style="199" customWidth="1"/>
    <col min="501" max="503" width="10.7109375" style="199" customWidth="1"/>
    <col min="504" max="504" width="30.140625" style="199" customWidth="1"/>
    <col min="505" max="505" width="35" style="199" customWidth="1"/>
    <col min="506" max="506" width="67.28515625" style="199" customWidth="1"/>
    <col min="507" max="507" width="7.7109375" style="199" bestFit="1" customWidth="1"/>
    <col min="508" max="508" width="8.5703125" style="199" bestFit="1" customWidth="1"/>
    <col min="509" max="509" width="8.28515625" style="199" bestFit="1" customWidth="1"/>
    <col min="510" max="747" width="11.7109375" style="199"/>
    <col min="748" max="748" width="46" style="199" customWidth="1"/>
    <col min="749" max="749" width="35.140625" style="199" customWidth="1"/>
    <col min="750" max="750" width="17.5703125" style="199" customWidth="1"/>
    <col min="751" max="751" width="12.42578125" style="199" customWidth="1"/>
    <col min="752" max="752" width="11.28515625" style="199" customWidth="1"/>
    <col min="753" max="753" width="11.140625" style="199" customWidth="1"/>
    <col min="754" max="756" width="11" style="199" customWidth="1"/>
    <col min="757" max="759" width="10.7109375" style="199" customWidth="1"/>
    <col min="760" max="760" width="30.140625" style="199" customWidth="1"/>
    <col min="761" max="761" width="35" style="199" customWidth="1"/>
    <col min="762" max="762" width="67.28515625" style="199" customWidth="1"/>
    <col min="763" max="763" width="7.7109375" style="199" bestFit="1" customWidth="1"/>
    <col min="764" max="764" width="8.5703125" style="199" bestFit="1" customWidth="1"/>
    <col min="765" max="765" width="8.28515625" style="199" bestFit="1" customWidth="1"/>
    <col min="766" max="1003" width="11.7109375" style="199"/>
    <col min="1004" max="1004" width="46" style="199" customWidth="1"/>
    <col min="1005" max="1005" width="35.140625" style="199" customWidth="1"/>
    <col min="1006" max="1006" width="17.5703125" style="199" customWidth="1"/>
    <col min="1007" max="1007" width="12.42578125" style="199" customWidth="1"/>
    <col min="1008" max="1008" width="11.28515625" style="199" customWidth="1"/>
    <col min="1009" max="1009" width="11.140625" style="199" customWidth="1"/>
    <col min="1010" max="1012" width="11" style="199" customWidth="1"/>
    <col min="1013" max="1015" width="10.7109375" style="199" customWidth="1"/>
    <col min="1016" max="1016" width="30.140625" style="199" customWidth="1"/>
    <col min="1017" max="1017" width="35" style="199" customWidth="1"/>
    <col min="1018" max="1018" width="67.28515625" style="199" customWidth="1"/>
    <col min="1019" max="1019" width="7.7109375" style="199" bestFit="1" customWidth="1"/>
    <col min="1020" max="1020" width="8.5703125" style="199" bestFit="1" customWidth="1"/>
    <col min="1021" max="1021" width="8.28515625" style="199" bestFit="1" customWidth="1"/>
    <col min="1022" max="1259" width="11.7109375" style="199"/>
    <col min="1260" max="1260" width="46" style="199" customWidth="1"/>
    <col min="1261" max="1261" width="35.140625" style="199" customWidth="1"/>
    <col min="1262" max="1262" width="17.5703125" style="199" customWidth="1"/>
    <col min="1263" max="1263" width="12.42578125" style="199" customWidth="1"/>
    <col min="1264" max="1264" width="11.28515625" style="199" customWidth="1"/>
    <col min="1265" max="1265" width="11.140625" style="199" customWidth="1"/>
    <col min="1266" max="1268" width="11" style="199" customWidth="1"/>
    <col min="1269" max="1271" width="10.7109375" style="199" customWidth="1"/>
    <col min="1272" max="1272" width="30.140625" style="199" customWidth="1"/>
    <col min="1273" max="1273" width="35" style="199" customWidth="1"/>
    <col min="1274" max="1274" width="67.28515625" style="199" customWidth="1"/>
    <col min="1275" max="1275" width="7.7109375" style="199" bestFit="1" customWidth="1"/>
    <col min="1276" max="1276" width="8.5703125" style="199" bestFit="1" customWidth="1"/>
    <col min="1277" max="1277" width="8.28515625" style="199" bestFit="1" customWidth="1"/>
    <col min="1278" max="1515" width="11.7109375" style="199"/>
    <col min="1516" max="1516" width="46" style="199" customWidth="1"/>
    <col min="1517" max="1517" width="35.140625" style="199" customWidth="1"/>
    <col min="1518" max="1518" width="17.5703125" style="199" customWidth="1"/>
    <col min="1519" max="1519" width="12.42578125" style="199" customWidth="1"/>
    <col min="1520" max="1520" width="11.28515625" style="199" customWidth="1"/>
    <col min="1521" max="1521" width="11.140625" style="199" customWidth="1"/>
    <col min="1522" max="1524" width="11" style="199" customWidth="1"/>
    <col min="1525" max="1527" width="10.7109375" style="199" customWidth="1"/>
    <col min="1528" max="1528" width="30.140625" style="199" customWidth="1"/>
    <col min="1529" max="1529" width="35" style="199" customWidth="1"/>
    <col min="1530" max="1530" width="67.28515625" style="199" customWidth="1"/>
    <col min="1531" max="1531" width="7.7109375" style="199" bestFit="1" customWidth="1"/>
    <col min="1532" max="1532" width="8.5703125" style="199" bestFit="1" customWidth="1"/>
    <col min="1533" max="1533" width="8.28515625" style="199" bestFit="1" customWidth="1"/>
    <col min="1534" max="1771" width="11.7109375" style="199"/>
    <col min="1772" max="1772" width="46" style="199" customWidth="1"/>
    <col min="1773" max="1773" width="35.140625" style="199" customWidth="1"/>
    <col min="1774" max="1774" width="17.5703125" style="199" customWidth="1"/>
    <col min="1775" max="1775" width="12.42578125" style="199" customWidth="1"/>
    <col min="1776" max="1776" width="11.28515625" style="199" customWidth="1"/>
    <col min="1777" max="1777" width="11.140625" style="199" customWidth="1"/>
    <col min="1778" max="1780" width="11" style="199" customWidth="1"/>
    <col min="1781" max="1783" width="10.7109375" style="199" customWidth="1"/>
    <col min="1784" max="1784" width="30.140625" style="199" customWidth="1"/>
    <col min="1785" max="1785" width="35" style="199" customWidth="1"/>
    <col min="1786" max="1786" width="67.28515625" style="199" customWidth="1"/>
    <col min="1787" max="1787" width="7.7109375" style="199" bestFit="1" customWidth="1"/>
    <col min="1788" max="1788" width="8.5703125" style="199" bestFit="1" customWidth="1"/>
    <col min="1789" max="1789" width="8.28515625" style="199" bestFit="1" customWidth="1"/>
    <col min="1790" max="2027" width="11.7109375" style="199"/>
    <col min="2028" max="2028" width="46" style="199" customWidth="1"/>
    <col min="2029" max="2029" width="35.140625" style="199" customWidth="1"/>
    <col min="2030" max="2030" width="17.5703125" style="199" customWidth="1"/>
    <col min="2031" max="2031" width="12.42578125" style="199" customWidth="1"/>
    <col min="2032" max="2032" width="11.28515625" style="199" customWidth="1"/>
    <col min="2033" max="2033" width="11.140625" style="199" customWidth="1"/>
    <col min="2034" max="2036" width="11" style="199" customWidth="1"/>
    <col min="2037" max="2039" width="10.7109375" style="199" customWidth="1"/>
    <col min="2040" max="2040" width="30.140625" style="199" customWidth="1"/>
    <col min="2041" max="2041" width="35" style="199" customWidth="1"/>
    <col min="2042" max="2042" width="67.28515625" style="199" customWidth="1"/>
    <col min="2043" max="2043" width="7.7109375" style="199" bestFit="1" customWidth="1"/>
    <col min="2044" max="2044" width="8.5703125" style="199" bestFit="1" customWidth="1"/>
    <col min="2045" max="2045" width="8.28515625" style="199" bestFit="1" customWidth="1"/>
    <col min="2046" max="2283" width="11.7109375" style="199"/>
    <col min="2284" max="2284" width="46" style="199" customWidth="1"/>
    <col min="2285" max="2285" width="35.140625" style="199" customWidth="1"/>
    <col min="2286" max="2286" width="17.5703125" style="199" customWidth="1"/>
    <col min="2287" max="2287" width="12.42578125" style="199" customWidth="1"/>
    <col min="2288" max="2288" width="11.28515625" style="199" customWidth="1"/>
    <col min="2289" max="2289" width="11.140625" style="199" customWidth="1"/>
    <col min="2290" max="2292" width="11" style="199" customWidth="1"/>
    <col min="2293" max="2295" width="10.7109375" style="199" customWidth="1"/>
    <col min="2296" max="2296" width="30.140625" style="199" customWidth="1"/>
    <col min="2297" max="2297" width="35" style="199" customWidth="1"/>
    <col min="2298" max="2298" width="67.28515625" style="199" customWidth="1"/>
    <col min="2299" max="2299" width="7.7109375" style="199" bestFit="1" customWidth="1"/>
    <col min="2300" max="2300" width="8.5703125" style="199" bestFit="1" customWidth="1"/>
    <col min="2301" max="2301" width="8.28515625" style="199" bestFit="1" customWidth="1"/>
    <col min="2302" max="2539" width="11.7109375" style="199"/>
    <col min="2540" max="2540" width="46" style="199" customWidth="1"/>
    <col min="2541" max="2541" width="35.140625" style="199" customWidth="1"/>
    <col min="2542" max="2542" width="17.5703125" style="199" customWidth="1"/>
    <col min="2543" max="2543" width="12.42578125" style="199" customWidth="1"/>
    <col min="2544" max="2544" width="11.28515625" style="199" customWidth="1"/>
    <col min="2545" max="2545" width="11.140625" style="199" customWidth="1"/>
    <col min="2546" max="2548" width="11" style="199" customWidth="1"/>
    <col min="2549" max="2551" width="10.7109375" style="199" customWidth="1"/>
    <col min="2552" max="2552" width="30.140625" style="199" customWidth="1"/>
    <col min="2553" max="2553" width="35" style="199" customWidth="1"/>
    <col min="2554" max="2554" width="67.28515625" style="199" customWidth="1"/>
    <col min="2555" max="2555" width="7.7109375" style="199" bestFit="1" customWidth="1"/>
    <col min="2556" max="2556" width="8.5703125" style="199" bestFit="1" customWidth="1"/>
    <col min="2557" max="2557" width="8.28515625" style="199" bestFit="1" customWidth="1"/>
    <col min="2558" max="2795" width="11.7109375" style="199"/>
    <col min="2796" max="2796" width="46" style="199" customWidth="1"/>
    <col min="2797" max="2797" width="35.140625" style="199" customWidth="1"/>
    <col min="2798" max="2798" width="17.5703125" style="199" customWidth="1"/>
    <col min="2799" max="2799" width="12.42578125" style="199" customWidth="1"/>
    <col min="2800" max="2800" width="11.28515625" style="199" customWidth="1"/>
    <col min="2801" max="2801" width="11.140625" style="199" customWidth="1"/>
    <col min="2802" max="2804" width="11" style="199" customWidth="1"/>
    <col min="2805" max="2807" width="10.7109375" style="199" customWidth="1"/>
    <col min="2808" max="2808" width="30.140625" style="199" customWidth="1"/>
    <col min="2809" max="2809" width="35" style="199" customWidth="1"/>
    <col min="2810" max="2810" width="67.28515625" style="199" customWidth="1"/>
    <col min="2811" max="2811" width="7.7109375" style="199" bestFit="1" customWidth="1"/>
    <col min="2812" max="2812" width="8.5703125" style="199" bestFit="1" customWidth="1"/>
    <col min="2813" max="2813" width="8.28515625" style="199" bestFit="1" customWidth="1"/>
    <col min="2814" max="3051" width="11.7109375" style="199"/>
    <col min="3052" max="3052" width="46" style="199" customWidth="1"/>
    <col min="3053" max="3053" width="35.140625" style="199" customWidth="1"/>
    <col min="3054" max="3054" width="17.5703125" style="199" customWidth="1"/>
    <col min="3055" max="3055" width="12.42578125" style="199" customWidth="1"/>
    <col min="3056" max="3056" width="11.28515625" style="199" customWidth="1"/>
    <col min="3057" max="3057" width="11.140625" style="199" customWidth="1"/>
    <col min="3058" max="3060" width="11" style="199" customWidth="1"/>
    <col min="3061" max="3063" width="10.7109375" style="199" customWidth="1"/>
    <col min="3064" max="3064" width="30.140625" style="199" customWidth="1"/>
    <col min="3065" max="3065" width="35" style="199" customWidth="1"/>
    <col min="3066" max="3066" width="67.28515625" style="199" customWidth="1"/>
    <col min="3067" max="3067" width="7.7109375" style="199" bestFit="1" customWidth="1"/>
    <col min="3068" max="3068" width="8.5703125" style="199" bestFit="1" customWidth="1"/>
    <col min="3069" max="3069" width="8.28515625" style="199" bestFit="1" customWidth="1"/>
    <col min="3070" max="3307" width="11.7109375" style="199"/>
    <col min="3308" max="3308" width="46" style="199" customWidth="1"/>
    <col min="3309" max="3309" width="35.140625" style="199" customWidth="1"/>
    <col min="3310" max="3310" width="17.5703125" style="199" customWidth="1"/>
    <col min="3311" max="3311" width="12.42578125" style="199" customWidth="1"/>
    <col min="3312" max="3312" width="11.28515625" style="199" customWidth="1"/>
    <col min="3313" max="3313" width="11.140625" style="199" customWidth="1"/>
    <col min="3314" max="3316" width="11" style="199" customWidth="1"/>
    <col min="3317" max="3319" width="10.7109375" style="199" customWidth="1"/>
    <col min="3320" max="3320" width="30.140625" style="199" customWidth="1"/>
    <col min="3321" max="3321" width="35" style="199" customWidth="1"/>
    <col min="3322" max="3322" width="67.28515625" style="199" customWidth="1"/>
    <col min="3323" max="3323" width="7.7109375" style="199" bestFit="1" customWidth="1"/>
    <col min="3324" max="3324" width="8.5703125" style="199" bestFit="1" customWidth="1"/>
    <col min="3325" max="3325" width="8.28515625" style="199" bestFit="1" customWidth="1"/>
    <col min="3326" max="3563" width="11.7109375" style="199"/>
    <col min="3564" max="3564" width="46" style="199" customWidth="1"/>
    <col min="3565" max="3565" width="35.140625" style="199" customWidth="1"/>
    <col min="3566" max="3566" width="17.5703125" style="199" customWidth="1"/>
    <col min="3567" max="3567" width="12.42578125" style="199" customWidth="1"/>
    <col min="3568" max="3568" width="11.28515625" style="199" customWidth="1"/>
    <col min="3569" max="3569" width="11.140625" style="199" customWidth="1"/>
    <col min="3570" max="3572" width="11" style="199" customWidth="1"/>
    <col min="3573" max="3575" width="10.7109375" style="199" customWidth="1"/>
    <col min="3576" max="3576" width="30.140625" style="199" customWidth="1"/>
    <col min="3577" max="3577" width="35" style="199" customWidth="1"/>
    <col min="3578" max="3578" width="67.28515625" style="199" customWidth="1"/>
    <col min="3579" max="3579" width="7.7109375" style="199" bestFit="1" customWidth="1"/>
    <col min="3580" max="3580" width="8.5703125" style="199" bestFit="1" customWidth="1"/>
    <col min="3581" max="3581" width="8.28515625" style="199" bestFit="1" customWidth="1"/>
    <col min="3582" max="3819" width="11.7109375" style="199"/>
    <col min="3820" max="3820" width="46" style="199" customWidth="1"/>
    <col min="3821" max="3821" width="35.140625" style="199" customWidth="1"/>
    <col min="3822" max="3822" width="17.5703125" style="199" customWidth="1"/>
    <col min="3823" max="3823" width="12.42578125" style="199" customWidth="1"/>
    <col min="3824" max="3824" width="11.28515625" style="199" customWidth="1"/>
    <col min="3825" max="3825" width="11.140625" style="199" customWidth="1"/>
    <col min="3826" max="3828" width="11" style="199" customWidth="1"/>
    <col min="3829" max="3831" width="10.7109375" style="199" customWidth="1"/>
    <col min="3832" max="3832" width="30.140625" style="199" customWidth="1"/>
    <col min="3833" max="3833" width="35" style="199" customWidth="1"/>
    <col min="3834" max="3834" width="67.28515625" style="199" customWidth="1"/>
    <col min="3835" max="3835" width="7.7109375" style="199" bestFit="1" customWidth="1"/>
    <col min="3836" max="3836" width="8.5703125" style="199" bestFit="1" customWidth="1"/>
    <col min="3837" max="3837" width="8.28515625" style="199" bestFit="1" customWidth="1"/>
    <col min="3838" max="4075" width="11.7109375" style="199"/>
    <col min="4076" max="4076" width="46" style="199" customWidth="1"/>
    <col min="4077" max="4077" width="35.140625" style="199" customWidth="1"/>
    <col min="4078" max="4078" width="17.5703125" style="199" customWidth="1"/>
    <col min="4079" max="4079" width="12.42578125" style="199" customWidth="1"/>
    <col min="4080" max="4080" width="11.28515625" style="199" customWidth="1"/>
    <col min="4081" max="4081" width="11.140625" style="199" customWidth="1"/>
    <col min="4082" max="4084" width="11" style="199" customWidth="1"/>
    <col min="4085" max="4087" width="10.7109375" style="199" customWidth="1"/>
    <col min="4088" max="4088" width="30.140625" style="199" customWidth="1"/>
    <col min="4089" max="4089" width="35" style="199" customWidth="1"/>
    <col min="4090" max="4090" width="67.28515625" style="199" customWidth="1"/>
    <col min="4091" max="4091" width="7.7109375" style="199" bestFit="1" customWidth="1"/>
    <col min="4092" max="4092" width="8.5703125" style="199" bestFit="1" customWidth="1"/>
    <col min="4093" max="4093" width="8.28515625" style="199" bestFit="1" customWidth="1"/>
    <col min="4094" max="4331" width="11.7109375" style="199"/>
    <col min="4332" max="4332" width="46" style="199" customWidth="1"/>
    <col min="4333" max="4333" width="35.140625" style="199" customWidth="1"/>
    <col min="4334" max="4334" width="17.5703125" style="199" customWidth="1"/>
    <col min="4335" max="4335" width="12.42578125" style="199" customWidth="1"/>
    <col min="4336" max="4336" width="11.28515625" style="199" customWidth="1"/>
    <col min="4337" max="4337" width="11.140625" style="199" customWidth="1"/>
    <col min="4338" max="4340" width="11" style="199" customWidth="1"/>
    <col min="4341" max="4343" width="10.7109375" style="199" customWidth="1"/>
    <col min="4344" max="4344" width="30.140625" style="199" customWidth="1"/>
    <col min="4345" max="4345" width="35" style="199" customWidth="1"/>
    <col min="4346" max="4346" width="67.28515625" style="199" customWidth="1"/>
    <col min="4347" max="4347" width="7.7109375" style="199" bestFit="1" customWidth="1"/>
    <col min="4348" max="4348" width="8.5703125" style="199" bestFit="1" customWidth="1"/>
    <col min="4349" max="4349" width="8.28515625" style="199" bestFit="1" customWidth="1"/>
    <col min="4350" max="4587" width="11.7109375" style="199"/>
    <col min="4588" max="4588" width="46" style="199" customWidth="1"/>
    <col min="4589" max="4589" width="35.140625" style="199" customWidth="1"/>
    <col min="4590" max="4590" width="17.5703125" style="199" customWidth="1"/>
    <col min="4591" max="4591" width="12.42578125" style="199" customWidth="1"/>
    <col min="4592" max="4592" width="11.28515625" style="199" customWidth="1"/>
    <col min="4593" max="4593" width="11.140625" style="199" customWidth="1"/>
    <col min="4594" max="4596" width="11" style="199" customWidth="1"/>
    <col min="4597" max="4599" width="10.7109375" style="199" customWidth="1"/>
    <col min="4600" max="4600" width="30.140625" style="199" customWidth="1"/>
    <col min="4601" max="4601" width="35" style="199" customWidth="1"/>
    <col min="4602" max="4602" width="67.28515625" style="199" customWidth="1"/>
    <col min="4603" max="4603" width="7.7109375" style="199" bestFit="1" customWidth="1"/>
    <col min="4604" max="4604" width="8.5703125" style="199" bestFit="1" customWidth="1"/>
    <col min="4605" max="4605" width="8.28515625" style="199" bestFit="1" customWidth="1"/>
    <col min="4606" max="4843" width="11.7109375" style="199"/>
    <col min="4844" max="4844" width="46" style="199" customWidth="1"/>
    <col min="4845" max="4845" width="35.140625" style="199" customWidth="1"/>
    <col min="4846" max="4846" width="17.5703125" style="199" customWidth="1"/>
    <col min="4847" max="4847" width="12.42578125" style="199" customWidth="1"/>
    <col min="4848" max="4848" width="11.28515625" style="199" customWidth="1"/>
    <col min="4849" max="4849" width="11.140625" style="199" customWidth="1"/>
    <col min="4850" max="4852" width="11" style="199" customWidth="1"/>
    <col min="4853" max="4855" width="10.7109375" style="199" customWidth="1"/>
    <col min="4856" max="4856" width="30.140625" style="199" customWidth="1"/>
    <col min="4857" max="4857" width="35" style="199" customWidth="1"/>
    <col min="4858" max="4858" width="67.28515625" style="199" customWidth="1"/>
    <col min="4859" max="4859" width="7.7109375" style="199" bestFit="1" customWidth="1"/>
    <col min="4860" max="4860" width="8.5703125" style="199" bestFit="1" customWidth="1"/>
    <col min="4861" max="4861" width="8.28515625" style="199" bestFit="1" customWidth="1"/>
    <col min="4862" max="5099" width="11.7109375" style="199"/>
    <col min="5100" max="5100" width="46" style="199" customWidth="1"/>
    <col min="5101" max="5101" width="35.140625" style="199" customWidth="1"/>
    <col min="5102" max="5102" width="17.5703125" style="199" customWidth="1"/>
    <col min="5103" max="5103" width="12.42578125" style="199" customWidth="1"/>
    <col min="5104" max="5104" width="11.28515625" style="199" customWidth="1"/>
    <col min="5105" max="5105" width="11.140625" style="199" customWidth="1"/>
    <col min="5106" max="5108" width="11" style="199" customWidth="1"/>
    <col min="5109" max="5111" width="10.7109375" style="199" customWidth="1"/>
    <col min="5112" max="5112" width="30.140625" style="199" customWidth="1"/>
    <col min="5113" max="5113" width="35" style="199" customWidth="1"/>
    <col min="5114" max="5114" width="67.28515625" style="199" customWidth="1"/>
    <col min="5115" max="5115" width="7.7109375" style="199" bestFit="1" customWidth="1"/>
    <col min="5116" max="5116" width="8.5703125" style="199" bestFit="1" customWidth="1"/>
    <col min="5117" max="5117" width="8.28515625" style="199" bestFit="1" customWidth="1"/>
    <col min="5118" max="5355" width="11.7109375" style="199"/>
    <col min="5356" max="5356" width="46" style="199" customWidth="1"/>
    <col min="5357" max="5357" width="35.140625" style="199" customWidth="1"/>
    <col min="5358" max="5358" width="17.5703125" style="199" customWidth="1"/>
    <col min="5359" max="5359" width="12.42578125" style="199" customWidth="1"/>
    <col min="5360" max="5360" width="11.28515625" style="199" customWidth="1"/>
    <col min="5361" max="5361" width="11.140625" style="199" customWidth="1"/>
    <col min="5362" max="5364" width="11" style="199" customWidth="1"/>
    <col min="5365" max="5367" width="10.7109375" style="199" customWidth="1"/>
    <col min="5368" max="5368" width="30.140625" style="199" customWidth="1"/>
    <col min="5369" max="5369" width="35" style="199" customWidth="1"/>
    <col min="5370" max="5370" width="67.28515625" style="199" customWidth="1"/>
    <col min="5371" max="5371" width="7.7109375" style="199" bestFit="1" customWidth="1"/>
    <col min="5372" max="5372" width="8.5703125" style="199" bestFit="1" customWidth="1"/>
    <col min="5373" max="5373" width="8.28515625" style="199" bestFit="1" customWidth="1"/>
    <col min="5374" max="5611" width="11.7109375" style="199"/>
    <col min="5612" max="5612" width="46" style="199" customWidth="1"/>
    <col min="5613" max="5613" width="35.140625" style="199" customWidth="1"/>
    <col min="5614" max="5614" width="17.5703125" style="199" customWidth="1"/>
    <col min="5615" max="5615" width="12.42578125" style="199" customWidth="1"/>
    <col min="5616" max="5616" width="11.28515625" style="199" customWidth="1"/>
    <col min="5617" max="5617" width="11.140625" style="199" customWidth="1"/>
    <col min="5618" max="5620" width="11" style="199" customWidth="1"/>
    <col min="5621" max="5623" width="10.7109375" style="199" customWidth="1"/>
    <col min="5624" max="5624" width="30.140625" style="199" customWidth="1"/>
    <col min="5625" max="5625" width="35" style="199" customWidth="1"/>
    <col min="5626" max="5626" width="67.28515625" style="199" customWidth="1"/>
    <col min="5627" max="5627" width="7.7109375" style="199" bestFit="1" customWidth="1"/>
    <col min="5628" max="5628" width="8.5703125" style="199" bestFit="1" customWidth="1"/>
    <col min="5629" max="5629" width="8.28515625" style="199" bestFit="1" customWidth="1"/>
    <col min="5630" max="5867" width="11.7109375" style="199"/>
    <col min="5868" max="5868" width="46" style="199" customWidth="1"/>
    <col min="5869" max="5869" width="35.140625" style="199" customWidth="1"/>
    <col min="5870" max="5870" width="17.5703125" style="199" customWidth="1"/>
    <col min="5871" max="5871" width="12.42578125" style="199" customWidth="1"/>
    <col min="5872" max="5872" width="11.28515625" style="199" customWidth="1"/>
    <col min="5873" max="5873" width="11.140625" style="199" customWidth="1"/>
    <col min="5874" max="5876" width="11" style="199" customWidth="1"/>
    <col min="5877" max="5879" width="10.7109375" style="199" customWidth="1"/>
    <col min="5880" max="5880" width="30.140625" style="199" customWidth="1"/>
    <col min="5881" max="5881" width="35" style="199" customWidth="1"/>
    <col min="5882" max="5882" width="67.28515625" style="199" customWidth="1"/>
    <col min="5883" max="5883" width="7.7109375" style="199" bestFit="1" customWidth="1"/>
    <col min="5884" max="5884" width="8.5703125" style="199" bestFit="1" customWidth="1"/>
    <col min="5885" max="5885" width="8.28515625" style="199" bestFit="1" customWidth="1"/>
    <col min="5886" max="6123" width="11.7109375" style="199"/>
    <col min="6124" max="6124" width="46" style="199" customWidth="1"/>
    <col min="6125" max="6125" width="35.140625" style="199" customWidth="1"/>
    <col min="6126" max="6126" width="17.5703125" style="199" customWidth="1"/>
    <col min="6127" max="6127" width="12.42578125" style="199" customWidth="1"/>
    <col min="6128" max="6128" width="11.28515625" style="199" customWidth="1"/>
    <col min="6129" max="6129" width="11.140625" style="199" customWidth="1"/>
    <col min="6130" max="6132" width="11" style="199" customWidth="1"/>
    <col min="6133" max="6135" width="10.7109375" style="199" customWidth="1"/>
    <col min="6136" max="6136" width="30.140625" style="199" customWidth="1"/>
    <col min="6137" max="6137" width="35" style="199" customWidth="1"/>
    <col min="6138" max="6138" width="67.28515625" style="199" customWidth="1"/>
    <col min="6139" max="6139" width="7.7109375" style="199" bestFit="1" customWidth="1"/>
    <col min="6140" max="6140" width="8.5703125" style="199" bestFit="1" customWidth="1"/>
    <col min="6141" max="6141" width="8.28515625" style="199" bestFit="1" customWidth="1"/>
    <col min="6142" max="6379" width="11.7109375" style="199"/>
    <col min="6380" max="6380" width="46" style="199" customWidth="1"/>
    <col min="6381" max="6381" width="35.140625" style="199" customWidth="1"/>
    <col min="6382" max="6382" width="17.5703125" style="199" customWidth="1"/>
    <col min="6383" max="6383" width="12.42578125" style="199" customWidth="1"/>
    <col min="6384" max="6384" width="11.28515625" style="199" customWidth="1"/>
    <col min="6385" max="6385" width="11.140625" style="199" customWidth="1"/>
    <col min="6386" max="6388" width="11" style="199" customWidth="1"/>
    <col min="6389" max="6391" width="10.7109375" style="199" customWidth="1"/>
    <col min="6392" max="6392" width="30.140625" style="199" customWidth="1"/>
    <col min="6393" max="6393" width="35" style="199" customWidth="1"/>
    <col min="6394" max="6394" width="67.28515625" style="199" customWidth="1"/>
    <col min="6395" max="6395" width="7.7109375" style="199" bestFit="1" customWidth="1"/>
    <col min="6396" max="6396" width="8.5703125" style="199" bestFit="1" customWidth="1"/>
    <col min="6397" max="6397" width="8.28515625" style="199" bestFit="1" customWidth="1"/>
    <col min="6398" max="6635" width="11.7109375" style="199"/>
    <col min="6636" max="6636" width="46" style="199" customWidth="1"/>
    <col min="6637" max="6637" width="35.140625" style="199" customWidth="1"/>
    <col min="6638" max="6638" width="17.5703125" style="199" customWidth="1"/>
    <col min="6639" max="6639" width="12.42578125" style="199" customWidth="1"/>
    <col min="6640" max="6640" width="11.28515625" style="199" customWidth="1"/>
    <col min="6641" max="6641" width="11.140625" style="199" customWidth="1"/>
    <col min="6642" max="6644" width="11" style="199" customWidth="1"/>
    <col min="6645" max="6647" width="10.7109375" style="199" customWidth="1"/>
    <col min="6648" max="6648" width="30.140625" style="199" customWidth="1"/>
    <col min="6649" max="6649" width="35" style="199" customWidth="1"/>
    <col min="6650" max="6650" width="67.28515625" style="199" customWidth="1"/>
    <col min="6651" max="6651" width="7.7109375" style="199" bestFit="1" customWidth="1"/>
    <col min="6652" max="6652" width="8.5703125" style="199" bestFit="1" customWidth="1"/>
    <col min="6653" max="6653" width="8.28515625" style="199" bestFit="1" customWidth="1"/>
    <col min="6654" max="6891" width="11.7109375" style="199"/>
    <col min="6892" max="6892" width="46" style="199" customWidth="1"/>
    <col min="6893" max="6893" width="35.140625" style="199" customWidth="1"/>
    <col min="6894" max="6894" width="17.5703125" style="199" customWidth="1"/>
    <col min="6895" max="6895" width="12.42578125" style="199" customWidth="1"/>
    <col min="6896" max="6896" width="11.28515625" style="199" customWidth="1"/>
    <col min="6897" max="6897" width="11.140625" style="199" customWidth="1"/>
    <col min="6898" max="6900" width="11" style="199" customWidth="1"/>
    <col min="6901" max="6903" width="10.7109375" style="199" customWidth="1"/>
    <col min="6904" max="6904" width="30.140625" style="199" customWidth="1"/>
    <col min="6905" max="6905" width="35" style="199" customWidth="1"/>
    <col min="6906" max="6906" width="67.28515625" style="199" customWidth="1"/>
    <col min="6907" max="6907" width="7.7109375" style="199" bestFit="1" customWidth="1"/>
    <col min="6908" max="6908" width="8.5703125" style="199" bestFit="1" customWidth="1"/>
    <col min="6909" max="6909" width="8.28515625" style="199" bestFit="1" customWidth="1"/>
    <col min="6910" max="7147" width="11.7109375" style="199"/>
    <col min="7148" max="7148" width="46" style="199" customWidth="1"/>
    <col min="7149" max="7149" width="35.140625" style="199" customWidth="1"/>
    <col min="7150" max="7150" width="17.5703125" style="199" customWidth="1"/>
    <col min="7151" max="7151" width="12.42578125" style="199" customWidth="1"/>
    <col min="7152" max="7152" width="11.28515625" style="199" customWidth="1"/>
    <col min="7153" max="7153" width="11.140625" style="199" customWidth="1"/>
    <col min="7154" max="7156" width="11" style="199" customWidth="1"/>
    <col min="7157" max="7159" width="10.7109375" style="199" customWidth="1"/>
    <col min="7160" max="7160" width="30.140625" style="199" customWidth="1"/>
    <col min="7161" max="7161" width="35" style="199" customWidth="1"/>
    <col min="7162" max="7162" width="67.28515625" style="199" customWidth="1"/>
    <col min="7163" max="7163" width="7.7109375" style="199" bestFit="1" customWidth="1"/>
    <col min="7164" max="7164" width="8.5703125" style="199" bestFit="1" customWidth="1"/>
    <col min="7165" max="7165" width="8.28515625" style="199" bestFit="1" customWidth="1"/>
    <col min="7166" max="7403" width="11.7109375" style="199"/>
    <col min="7404" max="7404" width="46" style="199" customWidth="1"/>
    <col min="7405" max="7405" width="35.140625" style="199" customWidth="1"/>
    <col min="7406" max="7406" width="17.5703125" style="199" customWidth="1"/>
    <col min="7407" max="7407" width="12.42578125" style="199" customWidth="1"/>
    <col min="7408" max="7408" width="11.28515625" style="199" customWidth="1"/>
    <col min="7409" max="7409" width="11.140625" style="199" customWidth="1"/>
    <col min="7410" max="7412" width="11" style="199" customWidth="1"/>
    <col min="7413" max="7415" width="10.7109375" style="199" customWidth="1"/>
    <col min="7416" max="7416" width="30.140625" style="199" customWidth="1"/>
    <col min="7417" max="7417" width="35" style="199" customWidth="1"/>
    <col min="7418" max="7418" width="67.28515625" style="199" customWidth="1"/>
    <col min="7419" max="7419" width="7.7109375" style="199" bestFit="1" customWidth="1"/>
    <col min="7420" max="7420" width="8.5703125" style="199" bestFit="1" customWidth="1"/>
    <col min="7421" max="7421" width="8.28515625" style="199" bestFit="1" customWidth="1"/>
    <col min="7422" max="7659" width="11.7109375" style="199"/>
    <col min="7660" max="7660" width="46" style="199" customWidth="1"/>
    <col min="7661" max="7661" width="35.140625" style="199" customWidth="1"/>
    <col min="7662" max="7662" width="17.5703125" style="199" customWidth="1"/>
    <col min="7663" max="7663" width="12.42578125" style="199" customWidth="1"/>
    <col min="7664" max="7664" width="11.28515625" style="199" customWidth="1"/>
    <col min="7665" max="7665" width="11.140625" style="199" customWidth="1"/>
    <col min="7666" max="7668" width="11" style="199" customWidth="1"/>
    <col min="7669" max="7671" width="10.7109375" style="199" customWidth="1"/>
    <col min="7672" max="7672" width="30.140625" style="199" customWidth="1"/>
    <col min="7673" max="7673" width="35" style="199" customWidth="1"/>
    <col min="7674" max="7674" width="67.28515625" style="199" customWidth="1"/>
    <col min="7675" max="7675" width="7.7109375" style="199" bestFit="1" customWidth="1"/>
    <col min="7676" max="7676" width="8.5703125" style="199" bestFit="1" customWidth="1"/>
    <col min="7677" max="7677" width="8.28515625" style="199" bestFit="1" customWidth="1"/>
    <col min="7678" max="7915" width="11.7109375" style="199"/>
    <col min="7916" max="7916" width="46" style="199" customWidth="1"/>
    <col min="7917" max="7917" width="35.140625" style="199" customWidth="1"/>
    <col min="7918" max="7918" width="17.5703125" style="199" customWidth="1"/>
    <col min="7919" max="7919" width="12.42578125" style="199" customWidth="1"/>
    <col min="7920" max="7920" width="11.28515625" style="199" customWidth="1"/>
    <col min="7921" max="7921" width="11.140625" style="199" customWidth="1"/>
    <col min="7922" max="7924" width="11" style="199" customWidth="1"/>
    <col min="7925" max="7927" width="10.7109375" style="199" customWidth="1"/>
    <col min="7928" max="7928" width="30.140625" style="199" customWidth="1"/>
    <col min="7929" max="7929" width="35" style="199" customWidth="1"/>
    <col min="7930" max="7930" width="67.28515625" style="199" customWidth="1"/>
    <col min="7931" max="7931" width="7.7109375" style="199" bestFit="1" customWidth="1"/>
    <col min="7932" max="7932" width="8.5703125" style="199" bestFit="1" customWidth="1"/>
    <col min="7933" max="7933" width="8.28515625" style="199" bestFit="1" customWidth="1"/>
    <col min="7934" max="8171" width="11.7109375" style="199"/>
    <col min="8172" max="8172" width="46" style="199" customWidth="1"/>
    <col min="8173" max="8173" width="35.140625" style="199" customWidth="1"/>
    <col min="8174" max="8174" width="17.5703125" style="199" customWidth="1"/>
    <col min="8175" max="8175" width="12.42578125" style="199" customWidth="1"/>
    <col min="8176" max="8176" width="11.28515625" style="199" customWidth="1"/>
    <col min="8177" max="8177" width="11.140625" style="199" customWidth="1"/>
    <col min="8178" max="8180" width="11" style="199" customWidth="1"/>
    <col min="8181" max="8183" width="10.7109375" style="199" customWidth="1"/>
    <col min="8184" max="8184" width="30.140625" style="199" customWidth="1"/>
    <col min="8185" max="8185" width="35" style="199" customWidth="1"/>
    <col min="8186" max="8186" width="67.28515625" style="199" customWidth="1"/>
    <col min="8187" max="8187" width="7.7109375" style="199" bestFit="1" customWidth="1"/>
    <col min="8188" max="8188" width="8.5703125" style="199" bestFit="1" customWidth="1"/>
    <col min="8189" max="8189" width="8.28515625" style="199" bestFit="1" customWidth="1"/>
    <col min="8190" max="8427" width="11.7109375" style="199"/>
    <col min="8428" max="8428" width="46" style="199" customWidth="1"/>
    <col min="8429" max="8429" width="35.140625" style="199" customWidth="1"/>
    <col min="8430" max="8430" width="17.5703125" style="199" customWidth="1"/>
    <col min="8431" max="8431" width="12.42578125" style="199" customWidth="1"/>
    <col min="8432" max="8432" width="11.28515625" style="199" customWidth="1"/>
    <col min="8433" max="8433" width="11.140625" style="199" customWidth="1"/>
    <col min="8434" max="8436" width="11" style="199" customWidth="1"/>
    <col min="8437" max="8439" width="10.7109375" style="199" customWidth="1"/>
    <col min="8440" max="8440" width="30.140625" style="199" customWidth="1"/>
    <col min="8441" max="8441" width="35" style="199" customWidth="1"/>
    <col min="8442" max="8442" width="67.28515625" style="199" customWidth="1"/>
    <col min="8443" max="8443" width="7.7109375" style="199" bestFit="1" customWidth="1"/>
    <col min="8444" max="8444" width="8.5703125" style="199" bestFit="1" customWidth="1"/>
    <col min="8445" max="8445" width="8.28515625" style="199" bestFit="1" customWidth="1"/>
    <col min="8446" max="8683" width="11.7109375" style="199"/>
    <col min="8684" max="8684" width="46" style="199" customWidth="1"/>
    <col min="8685" max="8685" width="35.140625" style="199" customWidth="1"/>
    <col min="8686" max="8686" width="17.5703125" style="199" customWidth="1"/>
    <col min="8687" max="8687" width="12.42578125" style="199" customWidth="1"/>
    <col min="8688" max="8688" width="11.28515625" style="199" customWidth="1"/>
    <col min="8689" max="8689" width="11.140625" style="199" customWidth="1"/>
    <col min="8690" max="8692" width="11" style="199" customWidth="1"/>
    <col min="8693" max="8695" width="10.7109375" style="199" customWidth="1"/>
    <col min="8696" max="8696" width="30.140625" style="199" customWidth="1"/>
    <col min="8697" max="8697" width="35" style="199" customWidth="1"/>
    <col min="8698" max="8698" width="67.28515625" style="199" customWidth="1"/>
    <col min="8699" max="8699" width="7.7109375" style="199" bestFit="1" customWidth="1"/>
    <col min="8700" max="8700" width="8.5703125" style="199" bestFit="1" customWidth="1"/>
    <col min="8701" max="8701" width="8.28515625" style="199" bestFit="1" customWidth="1"/>
    <col min="8702" max="8939" width="11.7109375" style="199"/>
    <col min="8940" max="8940" width="46" style="199" customWidth="1"/>
    <col min="8941" max="8941" width="35.140625" style="199" customWidth="1"/>
    <col min="8942" max="8942" width="17.5703125" style="199" customWidth="1"/>
    <col min="8943" max="8943" width="12.42578125" style="199" customWidth="1"/>
    <col min="8944" max="8944" width="11.28515625" style="199" customWidth="1"/>
    <col min="8945" max="8945" width="11.140625" style="199" customWidth="1"/>
    <col min="8946" max="8948" width="11" style="199" customWidth="1"/>
    <col min="8949" max="8951" width="10.7109375" style="199" customWidth="1"/>
    <col min="8952" max="8952" width="30.140625" style="199" customWidth="1"/>
    <col min="8953" max="8953" width="35" style="199" customWidth="1"/>
    <col min="8954" max="8954" width="67.28515625" style="199" customWidth="1"/>
    <col min="8955" max="8955" width="7.7109375" style="199" bestFit="1" customWidth="1"/>
    <col min="8956" max="8956" width="8.5703125" style="199" bestFit="1" customWidth="1"/>
    <col min="8957" max="8957" width="8.28515625" style="199" bestFit="1" customWidth="1"/>
    <col min="8958" max="9195" width="11.7109375" style="199"/>
    <col min="9196" max="9196" width="46" style="199" customWidth="1"/>
    <col min="9197" max="9197" width="35.140625" style="199" customWidth="1"/>
    <col min="9198" max="9198" width="17.5703125" style="199" customWidth="1"/>
    <col min="9199" max="9199" width="12.42578125" style="199" customWidth="1"/>
    <col min="9200" max="9200" width="11.28515625" style="199" customWidth="1"/>
    <col min="9201" max="9201" width="11.140625" style="199" customWidth="1"/>
    <col min="9202" max="9204" width="11" style="199" customWidth="1"/>
    <col min="9205" max="9207" width="10.7109375" style="199" customWidth="1"/>
    <col min="9208" max="9208" width="30.140625" style="199" customWidth="1"/>
    <col min="9209" max="9209" width="35" style="199" customWidth="1"/>
    <col min="9210" max="9210" width="67.28515625" style="199" customWidth="1"/>
    <col min="9211" max="9211" width="7.7109375" style="199" bestFit="1" customWidth="1"/>
    <col min="9212" max="9212" width="8.5703125" style="199" bestFit="1" customWidth="1"/>
    <col min="9213" max="9213" width="8.28515625" style="199" bestFit="1" customWidth="1"/>
    <col min="9214" max="9451" width="11.7109375" style="199"/>
    <col min="9452" max="9452" width="46" style="199" customWidth="1"/>
    <col min="9453" max="9453" width="35.140625" style="199" customWidth="1"/>
    <col min="9454" max="9454" width="17.5703125" style="199" customWidth="1"/>
    <col min="9455" max="9455" width="12.42578125" style="199" customWidth="1"/>
    <col min="9456" max="9456" width="11.28515625" style="199" customWidth="1"/>
    <col min="9457" max="9457" width="11.140625" style="199" customWidth="1"/>
    <col min="9458" max="9460" width="11" style="199" customWidth="1"/>
    <col min="9461" max="9463" width="10.7109375" style="199" customWidth="1"/>
    <col min="9464" max="9464" width="30.140625" style="199" customWidth="1"/>
    <col min="9465" max="9465" width="35" style="199" customWidth="1"/>
    <col min="9466" max="9466" width="67.28515625" style="199" customWidth="1"/>
    <col min="9467" max="9467" width="7.7109375" style="199" bestFit="1" customWidth="1"/>
    <col min="9468" max="9468" width="8.5703125" style="199" bestFit="1" customWidth="1"/>
    <col min="9469" max="9469" width="8.28515625" style="199" bestFit="1" customWidth="1"/>
    <col min="9470" max="9707" width="11.7109375" style="199"/>
    <col min="9708" max="9708" width="46" style="199" customWidth="1"/>
    <col min="9709" max="9709" width="35.140625" style="199" customWidth="1"/>
    <col min="9710" max="9710" width="17.5703125" style="199" customWidth="1"/>
    <col min="9711" max="9711" width="12.42578125" style="199" customWidth="1"/>
    <col min="9712" max="9712" width="11.28515625" style="199" customWidth="1"/>
    <col min="9713" max="9713" width="11.140625" style="199" customWidth="1"/>
    <col min="9714" max="9716" width="11" style="199" customWidth="1"/>
    <col min="9717" max="9719" width="10.7109375" style="199" customWidth="1"/>
    <col min="9720" max="9720" width="30.140625" style="199" customWidth="1"/>
    <col min="9721" max="9721" width="35" style="199" customWidth="1"/>
    <col min="9722" max="9722" width="67.28515625" style="199" customWidth="1"/>
    <col min="9723" max="9723" width="7.7109375" style="199" bestFit="1" customWidth="1"/>
    <col min="9724" max="9724" width="8.5703125" style="199" bestFit="1" customWidth="1"/>
    <col min="9725" max="9725" width="8.28515625" style="199" bestFit="1" customWidth="1"/>
    <col min="9726" max="9963" width="11.7109375" style="199"/>
    <col min="9964" max="9964" width="46" style="199" customWidth="1"/>
    <col min="9965" max="9965" width="35.140625" style="199" customWidth="1"/>
    <col min="9966" max="9966" width="17.5703125" style="199" customWidth="1"/>
    <col min="9967" max="9967" width="12.42578125" style="199" customWidth="1"/>
    <col min="9968" max="9968" width="11.28515625" style="199" customWidth="1"/>
    <col min="9969" max="9969" width="11.140625" style="199" customWidth="1"/>
    <col min="9970" max="9972" width="11" style="199" customWidth="1"/>
    <col min="9973" max="9975" width="10.7109375" style="199" customWidth="1"/>
    <col min="9976" max="9976" width="30.140625" style="199" customWidth="1"/>
    <col min="9977" max="9977" width="35" style="199" customWidth="1"/>
    <col min="9978" max="9978" width="67.28515625" style="199" customWidth="1"/>
    <col min="9979" max="9979" width="7.7109375" style="199" bestFit="1" customWidth="1"/>
    <col min="9980" max="9980" width="8.5703125" style="199" bestFit="1" customWidth="1"/>
    <col min="9981" max="9981" width="8.28515625" style="199" bestFit="1" customWidth="1"/>
    <col min="9982" max="10219" width="11.7109375" style="199"/>
    <col min="10220" max="10220" width="46" style="199" customWidth="1"/>
    <col min="10221" max="10221" width="35.140625" style="199" customWidth="1"/>
    <col min="10222" max="10222" width="17.5703125" style="199" customWidth="1"/>
    <col min="10223" max="10223" width="12.42578125" style="199" customWidth="1"/>
    <col min="10224" max="10224" width="11.28515625" style="199" customWidth="1"/>
    <col min="10225" max="10225" width="11.140625" style="199" customWidth="1"/>
    <col min="10226" max="10228" width="11" style="199" customWidth="1"/>
    <col min="10229" max="10231" width="10.7109375" style="199" customWidth="1"/>
    <col min="10232" max="10232" width="30.140625" style="199" customWidth="1"/>
    <col min="10233" max="10233" width="35" style="199" customWidth="1"/>
    <col min="10234" max="10234" width="67.28515625" style="199" customWidth="1"/>
    <col min="10235" max="10235" width="7.7109375" style="199" bestFit="1" customWidth="1"/>
    <col min="10236" max="10236" width="8.5703125" style="199" bestFit="1" customWidth="1"/>
    <col min="10237" max="10237" width="8.28515625" style="199" bestFit="1" customWidth="1"/>
    <col min="10238" max="10475" width="11.7109375" style="199"/>
    <col min="10476" max="10476" width="46" style="199" customWidth="1"/>
    <col min="10477" max="10477" width="35.140625" style="199" customWidth="1"/>
    <col min="10478" max="10478" width="17.5703125" style="199" customWidth="1"/>
    <col min="10479" max="10479" width="12.42578125" style="199" customWidth="1"/>
    <col min="10480" max="10480" width="11.28515625" style="199" customWidth="1"/>
    <col min="10481" max="10481" width="11.140625" style="199" customWidth="1"/>
    <col min="10482" max="10484" width="11" style="199" customWidth="1"/>
    <col min="10485" max="10487" width="10.7109375" style="199" customWidth="1"/>
    <col min="10488" max="10488" width="30.140625" style="199" customWidth="1"/>
    <col min="10489" max="10489" width="35" style="199" customWidth="1"/>
    <col min="10490" max="10490" width="67.28515625" style="199" customWidth="1"/>
    <col min="10491" max="10491" width="7.7109375" style="199" bestFit="1" customWidth="1"/>
    <col min="10492" max="10492" width="8.5703125" style="199" bestFit="1" customWidth="1"/>
    <col min="10493" max="10493" width="8.28515625" style="199" bestFit="1" customWidth="1"/>
    <col min="10494" max="10731" width="11.7109375" style="199"/>
    <col min="10732" max="10732" width="46" style="199" customWidth="1"/>
    <col min="10733" max="10733" width="35.140625" style="199" customWidth="1"/>
    <col min="10734" max="10734" width="17.5703125" style="199" customWidth="1"/>
    <col min="10735" max="10735" width="12.42578125" style="199" customWidth="1"/>
    <col min="10736" max="10736" width="11.28515625" style="199" customWidth="1"/>
    <col min="10737" max="10737" width="11.140625" style="199" customWidth="1"/>
    <col min="10738" max="10740" width="11" style="199" customWidth="1"/>
    <col min="10741" max="10743" width="10.7109375" style="199" customWidth="1"/>
    <col min="10744" max="10744" width="30.140625" style="199" customWidth="1"/>
    <col min="10745" max="10745" width="35" style="199" customWidth="1"/>
    <col min="10746" max="10746" width="67.28515625" style="199" customWidth="1"/>
    <col min="10747" max="10747" width="7.7109375" style="199" bestFit="1" customWidth="1"/>
    <col min="10748" max="10748" width="8.5703125" style="199" bestFit="1" customWidth="1"/>
    <col min="10749" max="10749" width="8.28515625" style="199" bestFit="1" customWidth="1"/>
    <col min="10750" max="10987" width="11.7109375" style="199"/>
    <col min="10988" max="10988" width="46" style="199" customWidth="1"/>
    <col min="10989" max="10989" width="35.140625" style="199" customWidth="1"/>
    <col min="10990" max="10990" width="17.5703125" style="199" customWidth="1"/>
    <col min="10991" max="10991" width="12.42578125" style="199" customWidth="1"/>
    <col min="10992" max="10992" width="11.28515625" style="199" customWidth="1"/>
    <col min="10993" max="10993" width="11.140625" style="199" customWidth="1"/>
    <col min="10994" max="10996" width="11" style="199" customWidth="1"/>
    <col min="10997" max="10999" width="10.7109375" style="199" customWidth="1"/>
    <col min="11000" max="11000" width="30.140625" style="199" customWidth="1"/>
    <col min="11001" max="11001" width="35" style="199" customWidth="1"/>
    <col min="11002" max="11002" width="67.28515625" style="199" customWidth="1"/>
    <col min="11003" max="11003" width="7.7109375" style="199" bestFit="1" customWidth="1"/>
    <col min="11004" max="11004" width="8.5703125" style="199" bestFit="1" customWidth="1"/>
    <col min="11005" max="11005" width="8.28515625" style="199" bestFit="1" customWidth="1"/>
    <col min="11006" max="11243" width="11.7109375" style="199"/>
    <col min="11244" max="11244" width="46" style="199" customWidth="1"/>
    <col min="11245" max="11245" width="35.140625" style="199" customWidth="1"/>
    <col min="11246" max="11246" width="17.5703125" style="199" customWidth="1"/>
    <col min="11247" max="11247" width="12.42578125" style="199" customWidth="1"/>
    <col min="11248" max="11248" width="11.28515625" style="199" customWidth="1"/>
    <col min="11249" max="11249" width="11.140625" style="199" customWidth="1"/>
    <col min="11250" max="11252" width="11" style="199" customWidth="1"/>
    <col min="11253" max="11255" width="10.7109375" style="199" customWidth="1"/>
    <col min="11256" max="11256" width="30.140625" style="199" customWidth="1"/>
    <col min="11257" max="11257" width="35" style="199" customWidth="1"/>
    <col min="11258" max="11258" width="67.28515625" style="199" customWidth="1"/>
    <col min="11259" max="11259" width="7.7109375" style="199" bestFit="1" customWidth="1"/>
    <col min="11260" max="11260" width="8.5703125" style="199" bestFit="1" customWidth="1"/>
    <col min="11261" max="11261" width="8.28515625" style="199" bestFit="1" customWidth="1"/>
    <col min="11262" max="11499" width="11.7109375" style="199"/>
    <col min="11500" max="11500" width="46" style="199" customWidth="1"/>
    <col min="11501" max="11501" width="35.140625" style="199" customWidth="1"/>
    <col min="11502" max="11502" width="17.5703125" style="199" customWidth="1"/>
    <col min="11503" max="11503" width="12.42578125" style="199" customWidth="1"/>
    <col min="11504" max="11504" width="11.28515625" style="199" customWidth="1"/>
    <col min="11505" max="11505" width="11.140625" style="199" customWidth="1"/>
    <col min="11506" max="11508" width="11" style="199" customWidth="1"/>
    <col min="11509" max="11511" width="10.7109375" style="199" customWidth="1"/>
    <col min="11512" max="11512" width="30.140625" style="199" customWidth="1"/>
    <col min="11513" max="11513" width="35" style="199" customWidth="1"/>
    <col min="11514" max="11514" width="67.28515625" style="199" customWidth="1"/>
    <col min="11515" max="11515" width="7.7109375" style="199" bestFit="1" customWidth="1"/>
    <col min="11516" max="11516" width="8.5703125" style="199" bestFit="1" customWidth="1"/>
    <col min="11517" max="11517" width="8.28515625" style="199" bestFit="1" customWidth="1"/>
    <col min="11518" max="11755" width="11.7109375" style="199"/>
    <col min="11756" max="11756" width="46" style="199" customWidth="1"/>
    <col min="11757" max="11757" width="35.140625" style="199" customWidth="1"/>
    <col min="11758" max="11758" width="17.5703125" style="199" customWidth="1"/>
    <col min="11759" max="11759" width="12.42578125" style="199" customWidth="1"/>
    <col min="11760" max="11760" width="11.28515625" style="199" customWidth="1"/>
    <col min="11761" max="11761" width="11.140625" style="199" customWidth="1"/>
    <col min="11762" max="11764" width="11" style="199" customWidth="1"/>
    <col min="11765" max="11767" width="10.7109375" style="199" customWidth="1"/>
    <col min="11768" max="11768" width="30.140625" style="199" customWidth="1"/>
    <col min="11769" max="11769" width="35" style="199" customWidth="1"/>
    <col min="11770" max="11770" width="67.28515625" style="199" customWidth="1"/>
    <col min="11771" max="11771" width="7.7109375" style="199" bestFit="1" customWidth="1"/>
    <col min="11772" max="11772" width="8.5703125" style="199" bestFit="1" customWidth="1"/>
    <col min="11773" max="11773" width="8.28515625" style="199" bestFit="1" customWidth="1"/>
    <col min="11774" max="12011" width="11.7109375" style="199"/>
    <col min="12012" max="12012" width="46" style="199" customWidth="1"/>
    <col min="12013" max="12013" width="35.140625" style="199" customWidth="1"/>
    <col min="12014" max="12014" width="17.5703125" style="199" customWidth="1"/>
    <col min="12015" max="12015" width="12.42578125" style="199" customWidth="1"/>
    <col min="12016" max="12016" width="11.28515625" style="199" customWidth="1"/>
    <col min="12017" max="12017" width="11.140625" style="199" customWidth="1"/>
    <col min="12018" max="12020" width="11" style="199" customWidth="1"/>
    <col min="12021" max="12023" width="10.7109375" style="199" customWidth="1"/>
    <col min="12024" max="12024" width="30.140625" style="199" customWidth="1"/>
    <col min="12025" max="12025" width="35" style="199" customWidth="1"/>
    <col min="12026" max="12026" width="67.28515625" style="199" customWidth="1"/>
    <col min="12027" max="12027" width="7.7109375" style="199" bestFit="1" customWidth="1"/>
    <col min="12028" max="12028" width="8.5703125" style="199" bestFit="1" customWidth="1"/>
    <col min="12029" max="12029" width="8.28515625" style="199" bestFit="1" customWidth="1"/>
    <col min="12030" max="12267" width="11.7109375" style="199"/>
    <col min="12268" max="12268" width="46" style="199" customWidth="1"/>
    <col min="12269" max="12269" width="35.140625" style="199" customWidth="1"/>
    <col min="12270" max="12270" width="17.5703125" style="199" customWidth="1"/>
    <col min="12271" max="12271" width="12.42578125" style="199" customWidth="1"/>
    <col min="12272" max="12272" width="11.28515625" style="199" customWidth="1"/>
    <col min="12273" max="12273" width="11.140625" style="199" customWidth="1"/>
    <col min="12274" max="12276" width="11" style="199" customWidth="1"/>
    <col min="12277" max="12279" width="10.7109375" style="199" customWidth="1"/>
    <col min="12280" max="12280" width="30.140625" style="199" customWidth="1"/>
    <col min="12281" max="12281" width="35" style="199" customWidth="1"/>
    <col min="12282" max="12282" width="67.28515625" style="199" customWidth="1"/>
    <col min="12283" max="12283" width="7.7109375" style="199" bestFit="1" customWidth="1"/>
    <col min="12284" max="12284" width="8.5703125" style="199" bestFit="1" customWidth="1"/>
    <col min="12285" max="12285" width="8.28515625" style="199" bestFit="1" customWidth="1"/>
    <col min="12286" max="12523" width="11.7109375" style="199"/>
    <col min="12524" max="12524" width="46" style="199" customWidth="1"/>
    <col min="12525" max="12525" width="35.140625" style="199" customWidth="1"/>
    <col min="12526" max="12526" width="17.5703125" style="199" customWidth="1"/>
    <col min="12527" max="12527" width="12.42578125" style="199" customWidth="1"/>
    <col min="12528" max="12528" width="11.28515625" style="199" customWidth="1"/>
    <col min="12529" max="12529" width="11.140625" style="199" customWidth="1"/>
    <col min="12530" max="12532" width="11" style="199" customWidth="1"/>
    <col min="12533" max="12535" width="10.7109375" style="199" customWidth="1"/>
    <col min="12536" max="12536" width="30.140625" style="199" customWidth="1"/>
    <col min="12537" max="12537" width="35" style="199" customWidth="1"/>
    <col min="12538" max="12538" width="67.28515625" style="199" customWidth="1"/>
    <col min="12539" max="12539" width="7.7109375" style="199" bestFit="1" customWidth="1"/>
    <col min="12540" max="12540" width="8.5703125" style="199" bestFit="1" customWidth="1"/>
    <col min="12541" max="12541" width="8.28515625" style="199" bestFit="1" customWidth="1"/>
    <col min="12542" max="12779" width="11.7109375" style="199"/>
    <col min="12780" max="12780" width="46" style="199" customWidth="1"/>
    <col min="12781" max="12781" width="35.140625" style="199" customWidth="1"/>
    <col min="12782" max="12782" width="17.5703125" style="199" customWidth="1"/>
    <col min="12783" max="12783" width="12.42578125" style="199" customWidth="1"/>
    <col min="12784" max="12784" width="11.28515625" style="199" customWidth="1"/>
    <col min="12785" max="12785" width="11.140625" style="199" customWidth="1"/>
    <col min="12786" max="12788" width="11" style="199" customWidth="1"/>
    <col min="12789" max="12791" width="10.7109375" style="199" customWidth="1"/>
    <col min="12792" max="12792" width="30.140625" style="199" customWidth="1"/>
    <col min="12793" max="12793" width="35" style="199" customWidth="1"/>
    <col min="12794" max="12794" width="67.28515625" style="199" customWidth="1"/>
    <col min="12795" max="12795" width="7.7109375" style="199" bestFit="1" customWidth="1"/>
    <col min="12796" max="12796" width="8.5703125" style="199" bestFit="1" customWidth="1"/>
    <col min="12797" max="12797" width="8.28515625" style="199" bestFit="1" customWidth="1"/>
    <col min="12798" max="13035" width="11.7109375" style="199"/>
    <col min="13036" max="13036" width="46" style="199" customWidth="1"/>
    <col min="13037" max="13037" width="35.140625" style="199" customWidth="1"/>
    <col min="13038" max="13038" width="17.5703125" style="199" customWidth="1"/>
    <col min="13039" max="13039" width="12.42578125" style="199" customWidth="1"/>
    <col min="13040" max="13040" width="11.28515625" style="199" customWidth="1"/>
    <col min="13041" max="13041" width="11.140625" style="199" customWidth="1"/>
    <col min="13042" max="13044" width="11" style="199" customWidth="1"/>
    <col min="13045" max="13047" width="10.7109375" style="199" customWidth="1"/>
    <col min="13048" max="13048" width="30.140625" style="199" customWidth="1"/>
    <col min="13049" max="13049" width="35" style="199" customWidth="1"/>
    <col min="13050" max="13050" width="67.28515625" style="199" customWidth="1"/>
    <col min="13051" max="13051" width="7.7109375" style="199" bestFit="1" customWidth="1"/>
    <col min="13052" max="13052" width="8.5703125" style="199" bestFit="1" customWidth="1"/>
    <col min="13053" max="13053" width="8.28515625" style="199" bestFit="1" customWidth="1"/>
    <col min="13054" max="13291" width="11.7109375" style="199"/>
    <col min="13292" max="13292" width="46" style="199" customWidth="1"/>
    <col min="13293" max="13293" width="35.140625" style="199" customWidth="1"/>
    <col min="13294" max="13294" width="17.5703125" style="199" customWidth="1"/>
    <col min="13295" max="13295" width="12.42578125" style="199" customWidth="1"/>
    <col min="13296" max="13296" width="11.28515625" style="199" customWidth="1"/>
    <col min="13297" max="13297" width="11.140625" style="199" customWidth="1"/>
    <col min="13298" max="13300" width="11" style="199" customWidth="1"/>
    <col min="13301" max="13303" width="10.7109375" style="199" customWidth="1"/>
    <col min="13304" max="13304" width="30.140625" style="199" customWidth="1"/>
    <col min="13305" max="13305" width="35" style="199" customWidth="1"/>
    <col min="13306" max="13306" width="67.28515625" style="199" customWidth="1"/>
    <col min="13307" max="13307" width="7.7109375" style="199" bestFit="1" customWidth="1"/>
    <col min="13308" max="13308" width="8.5703125" style="199" bestFit="1" customWidth="1"/>
    <col min="13309" max="13309" width="8.28515625" style="199" bestFit="1" customWidth="1"/>
    <col min="13310" max="13547" width="11.7109375" style="199"/>
    <col min="13548" max="13548" width="46" style="199" customWidth="1"/>
    <col min="13549" max="13549" width="35.140625" style="199" customWidth="1"/>
    <col min="13550" max="13550" width="17.5703125" style="199" customWidth="1"/>
    <col min="13551" max="13551" width="12.42578125" style="199" customWidth="1"/>
    <col min="13552" max="13552" width="11.28515625" style="199" customWidth="1"/>
    <col min="13553" max="13553" width="11.140625" style="199" customWidth="1"/>
    <col min="13554" max="13556" width="11" style="199" customWidth="1"/>
    <col min="13557" max="13559" width="10.7109375" style="199" customWidth="1"/>
    <col min="13560" max="13560" width="30.140625" style="199" customWidth="1"/>
    <col min="13561" max="13561" width="35" style="199" customWidth="1"/>
    <col min="13562" max="13562" width="67.28515625" style="199" customWidth="1"/>
    <col min="13563" max="13563" width="7.7109375" style="199" bestFit="1" customWidth="1"/>
    <col min="13564" max="13564" width="8.5703125" style="199" bestFit="1" customWidth="1"/>
    <col min="13565" max="13565" width="8.28515625" style="199" bestFit="1" customWidth="1"/>
    <col min="13566" max="13803" width="11.7109375" style="199"/>
    <col min="13804" max="13804" width="46" style="199" customWidth="1"/>
    <col min="13805" max="13805" width="35.140625" style="199" customWidth="1"/>
    <col min="13806" max="13806" width="17.5703125" style="199" customWidth="1"/>
    <col min="13807" max="13807" width="12.42578125" style="199" customWidth="1"/>
    <col min="13808" max="13808" width="11.28515625" style="199" customWidth="1"/>
    <col min="13809" max="13809" width="11.140625" style="199" customWidth="1"/>
    <col min="13810" max="13812" width="11" style="199" customWidth="1"/>
    <col min="13813" max="13815" width="10.7109375" style="199" customWidth="1"/>
    <col min="13816" max="13816" width="30.140625" style="199" customWidth="1"/>
    <col min="13817" max="13817" width="35" style="199" customWidth="1"/>
    <col min="13818" max="13818" width="67.28515625" style="199" customWidth="1"/>
    <col min="13819" max="13819" width="7.7109375" style="199" bestFit="1" customWidth="1"/>
    <col min="13820" max="13820" width="8.5703125" style="199" bestFit="1" customWidth="1"/>
    <col min="13821" max="13821" width="8.28515625" style="199" bestFit="1" customWidth="1"/>
    <col min="13822" max="14059" width="11.7109375" style="199"/>
    <col min="14060" max="14060" width="46" style="199" customWidth="1"/>
    <col min="14061" max="14061" width="35.140625" style="199" customWidth="1"/>
    <col min="14062" max="14062" width="17.5703125" style="199" customWidth="1"/>
    <col min="14063" max="14063" width="12.42578125" style="199" customWidth="1"/>
    <col min="14064" max="14064" width="11.28515625" style="199" customWidth="1"/>
    <col min="14065" max="14065" width="11.140625" style="199" customWidth="1"/>
    <col min="14066" max="14068" width="11" style="199" customWidth="1"/>
    <col min="14069" max="14071" width="10.7109375" style="199" customWidth="1"/>
    <col min="14072" max="14072" width="30.140625" style="199" customWidth="1"/>
    <col min="14073" max="14073" width="35" style="199" customWidth="1"/>
    <col min="14074" max="14074" width="67.28515625" style="199" customWidth="1"/>
    <col min="14075" max="14075" width="7.7109375" style="199" bestFit="1" customWidth="1"/>
    <col min="14076" max="14076" width="8.5703125" style="199" bestFit="1" customWidth="1"/>
    <col min="14077" max="14077" width="8.28515625" style="199" bestFit="1" customWidth="1"/>
    <col min="14078" max="14315" width="11.7109375" style="199"/>
    <col min="14316" max="14316" width="46" style="199" customWidth="1"/>
    <col min="14317" max="14317" width="35.140625" style="199" customWidth="1"/>
    <col min="14318" max="14318" width="17.5703125" style="199" customWidth="1"/>
    <col min="14319" max="14319" width="12.42578125" style="199" customWidth="1"/>
    <col min="14320" max="14320" width="11.28515625" style="199" customWidth="1"/>
    <col min="14321" max="14321" width="11.140625" style="199" customWidth="1"/>
    <col min="14322" max="14324" width="11" style="199" customWidth="1"/>
    <col min="14325" max="14327" width="10.7109375" style="199" customWidth="1"/>
    <col min="14328" max="14328" width="30.140625" style="199" customWidth="1"/>
    <col min="14329" max="14329" width="35" style="199" customWidth="1"/>
    <col min="14330" max="14330" width="67.28515625" style="199" customWidth="1"/>
    <col min="14331" max="14331" width="7.7109375" style="199" bestFit="1" customWidth="1"/>
    <col min="14332" max="14332" width="8.5703125" style="199" bestFit="1" customWidth="1"/>
    <col min="14333" max="14333" width="8.28515625" style="199" bestFit="1" customWidth="1"/>
    <col min="14334" max="14571" width="11.7109375" style="199"/>
    <col min="14572" max="14572" width="46" style="199" customWidth="1"/>
    <col min="14573" max="14573" width="35.140625" style="199" customWidth="1"/>
    <col min="14574" max="14574" width="17.5703125" style="199" customWidth="1"/>
    <col min="14575" max="14575" width="12.42578125" style="199" customWidth="1"/>
    <col min="14576" max="14576" width="11.28515625" style="199" customWidth="1"/>
    <col min="14577" max="14577" width="11.140625" style="199" customWidth="1"/>
    <col min="14578" max="14580" width="11" style="199" customWidth="1"/>
    <col min="14581" max="14583" width="10.7109375" style="199" customWidth="1"/>
    <col min="14584" max="14584" width="30.140625" style="199" customWidth="1"/>
    <col min="14585" max="14585" width="35" style="199" customWidth="1"/>
    <col min="14586" max="14586" width="67.28515625" style="199" customWidth="1"/>
    <col min="14587" max="14587" width="7.7109375" style="199" bestFit="1" customWidth="1"/>
    <col min="14588" max="14588" width="8.5703125" style="199" bestFit="1" customWidth="1"/>
    <col min="14589" max="14589" width="8.28515625" style="199" bestFit="1" customWidth="1"/>
    <col min="14590" max="14827" width="11.7109375" style="199"/>
    <col min="14828" max="14828" width="46" style="199" customWidth="1"/>
    <col min="14829" max="14829" width="35.140625" style="199" customWidth="1"/>
    <col min="14830" max="14830" width="17.5703125" style="199" customWidth="1"/>
    <col min="14831" max="14831" width="12.42578125" style="199" customWidth="1"/>
    <col min="14832" max="14832" width="11.28515625" style="199" customWidth="1"/>
    <col min="14833" max="14833" width="11.140625" style="199" customWidth="1"/>
    <col min="14834" max="14836" width="11" style="199" customWidth="1"/>
    <col min="14837" max="14839" width="10.7109375" style="199" customWidth="1"/>
    <col min="14840" max="14840" width="30.140625" style="199" customWidth="1"/>
    <col min="14841" max="14841" width="35" style="199" customWidth="1"/>
    <col min="14842" max="14842" width="67.28515625" style="199" customWidth="1"/>
    <col min="14843" max="14843" width="7.7109375" style="199" bestFit="1" customWidth="1"/>
    <col min="14844" max="14844" width="8.5703125" style="199" bestFit="1" customWidth="1"/>
    <col min="14845" max="14845" width="8.28515625" style="199" bestFit="1" customWidth="1"/>
    <col min="14846" max="15083" width="11.7109375" style="199"/>
    <col min="15084" max="15084" width="46" style="199" customWidth="1"/>
    <col min="15085" max="15085" width="35.140625" style="199" customWidth="1"/>
    <col min="15086" max="15086" width="17.5703125" style="199" customWidth="1"/>
    <col min="15087" max="15087" width="12.42578125" style="199" customWidth="1"/>
    <col min="15088" max="15088" width="11.28515625" style="199" customWidth="1"/>
    <col min="15089" max="15089" width="11.140625" style="199" customWidth="1"/>
    <col min="15090" max="15092" width="11" style="199" customWidth="1"/>
    <col min="15093" max="15095" width="10.7109375" style="199" customWidth="1"/>
    <col min="15096" max="15096" width="30.140625" style="199" customWidth="1"/>
    <col min="15097" max="15097" width="35" style="199" customWidth="1"/>
    <col min="15098" max="15098" width="67.28515625" style="199" customWidth="1"/>
    <col min="15099" max="15099" width="7.7109375" style="199" bestFit="1" customWidth="1"/>
    <col min="15100" max="15100" width="8.5703125" style="199" bestFit="1" customWidth="1"/>
    <col min="15101" max="15101" width="8.28515625" style="199" bestFit="1" customWidth="1"/>
    <col min="15102" max="15339" width="11.7109375" style="199"/>
    <col min="15340" max="15340" width="46" style="199" customWidth="1"/>
    <col min="15341" max="15341" width="35.140625" style="199" customWidth="1"/>
    <col min="15342" max="15342" width="17.5703125" style="199" customWidth="1"/>
    <col min="15343" max="15343" width="12.42578125" style="199" customWidth="1"/>
    <col min="15344" max="15344" width="11.28515625" style="199" customWidth="1"/>
    <col min="15345" max="15345" width="11.140625" style="199" customWidth="1"/>
    <col min="15346" max="15348" width="11" style="199" customWidth="1"/>
    <col min="15349" max="15351" width="10.7109375" style="199" customWidth="1"/>
    <col min="15352" max="15352" width="30.140625" style="199" customWidth="1"/>
    <col min="15353" max="15353" width="35" style="199" customWidth="1"/>
    <col min="15354" max="15354" width="67.28515625" style="199" customWidth="1"/>
    <col min="15355" max="15355" width="7.7109375" style="199" bestFit="1" customWidth="1"/>
    <col min="15356" max="15356" width="8.5703125" style="199" bestFit="1" customWidth="1"/>
    <col min="15357" max="15357" width="8.28515625" style="199" bestFit="1" customWidth="1"/>
    <col min="15358" max="15595" width="11.7109375" style="199"/>
    <col min="15596" max="15596" width="46" style="199" customWidth="1"/>
    <col min="15597" max="15597" width="35.140625" style="199" customWidth="1"/>
    <col min="15598" max="15598" width="17.5703125" style="199" customWidth="1"/>
    <col min="15599" max="15599" width="12.42578125" style="199" customWidth="1"/>
    <col min="15600" max="15600" width="11.28515625" style="199" customWidth="1"/>
    <col min="15601" max="15601" width="11.140625" style="199" customWidth="1"/>
    <col min="15602" max="15604" width="11" style="199" customWidth="1"/>
    <col min="15605" max="15607" width="10.7109375" style="199" customWidth="1"/>
    <col min="15608" max="15608" width="30.140625" style="199" customWidth="1"/>
    <col min="15609" max="15609" width="35" style="199" customWidth="1"/>
    <col min="15610" max="15610" width="67.28515625" style="199" customWidth="1"/>
    <col min="15611" max="15611" width="7.7109375" style="199" bestFit="1" customWidth="1"/>
    <col min="15612" max="15612" width="8.5703125" style="199" bestFit="1" customWidth="1"/>
    <col min="15613" max="15613" width="8.28515625" style="199" bestFit="1" customWidth="1"/>
    <col min="15614" max="15851" width="11.7109375" style="199"/>
    <col min="15852" max="15852" width="46" style="199" customWidth="1"/>
    <col min="15853" max="15853" width="35.140625" style="199" customWidth="1"/>
    <col min="15854" max="15854" width="17.5703125" style="199" customWidth="1"/>
    <col min="15855" max="15855" width="12.42578125" style="199" customWidth="1"/>
    <col min="15856" max="15856" width="11.28515625" style="199" customWidth="1"/>
    <col min="15857" max="15857" width="11.140625" style="199" customWidth="1"/>
    <col min="15858" max="15860" width="11" style="199" customWidth="1"/>
    <col min="15861" max="15863" width="10.7109375" style="199" customWidth="1"/>
    <col min="15864" max="15864" width="30.140625" style="199" customWidth="1"/>
    <col min="15865" max="15865" width="35" style="199" customWidth="1"/>
    <col min="15866" max="15866" width="67.28515625" style="199" customWidth="1"/>
    <col min="15867" max="15867" width="7.7109375" style="199" bestFit="1" customWidth="1"/>
    <col min="15868" max="15868" width="8.5703125" style="199" bestFit="1" customWidth="1"/>
    <col min="15869" max="15869" width="8.28515625" style="199" bestFit="1" customWidth="1"/>
    <col min="15870" max="16107" width="11.7109375" style="199"/>
    <col min="16108" max="16108" width="46" style="199" customWidth="1"/>
    <col min="16109" max="16109" width="35.140625" style="199" customWidth="1"/>
    <col min="16110" max="16110" width="17.5703125" style="199" customWidth="1"/>
    <col min="16111" max="16111" width="12.42578125" style="199" customWidth="1"/>
    <col min="16112" max="16112" width="11.28515625" style="199" customWidth="1"/>
    <col min="16113" max="16113" width="11.140625" style="199" customWidth="1"/>
    <col min="16114" max="16116" width="11" style="199" customWidth="1"/>
    <col min="16117" max="16119" width="10.7109375" style="199" customWidth="1"/>
    <col min="16120" max="16120" width="30.140625" style="199" customWidth="1"/>
    <col min="16121" max="16121" width="35" style="199" customWidth="1"/>
    <col min="16122" max="16122" width="67.28515625" style="199" customWidth="1"/>
    <col min="16123" max="16123" width="7.7109375" style="199" bestFit="1" customWidth="1"/>
    <col min="16124" max="16124" width="8.5703125" style="199" bestFit="1" customWidth="1"/>
    <col min="16125" max="16125" width="8.28515625" style="199" bestFit="1" customWidth="1"/>
    <col min="16126" max="16384" width="11.7109375" style="199"/>
  </cols>
  <sheetData>
    <row r="1" spans="1:6" ht="20.100000000000001" customHeight="1">
      <c r="A1" s="199"/>
      <c r="D1" s="201"/>
      <c r="F1" s="199"/>
    </row>
    <row r="2" spans="1:6" ht="20.100000000000001" customHeight="1">
      <c r="A2" s="199"/>
      <c r="B2" s="202"/>
      <c r="D2" s="201"/>
      <c r="F2" s="199"/>
    </row>
    <row r="3" spans="1:6" ht="20.100000000000001" customHeight="1">
      <c r="A3" s="199"/>
      <c r="F3" s="199"/>
    </row>
    <row r="4" spans="1:6" ht="20.100000000000001" customHeight="1">
      <c r="A4" s="199"/>
      <c r="F4" s="199"/>
    </row>
    <row r="5" spans="1:6" ht="20.100000000000001" customHeight="1">
      <c r="A5" s="199"/>
      <c r="F5" s="199"/>
    </row>
    <row r="6" spans="1:6" ht="20.100000000000001" customHeight="1">
      <c r="A6" s="199"/>
      <c r="F6" s="199"/>
    </row>
    <row r="7" spans="1:6" ht="20.100000000000001" customHeight="1">
      <c r="A7" s="199"/>
      <c r="B7" s="204"/>
      <c r="F7" s="199"/>
    </row>
    <row r="8" spans="1:6" ht="20.100000000000001" customHeight="1">
      <c r="A8" s="199"/>
      <c r="B8" s="202"/>
      <c r="F8" s="199"/>
    </row>
    <row r="9" spans="1:6" ht="19.5" customHeight="1">
      <c r="A9" s="199"/>
      <c r="B9" s="202"/>
      <c r="F9" s="199"/>
    </row>
    <row r="10" spans="1:6" ht="20.100000000000001" customHeight="1">
      <c r="A10" s="199"/>
      <c r="B10" s="202"/>
      <c r="F10" s="199"/>
    </row>
    <row r="11" spans="1:6" ht="20.100000000000001" customHeight="1">
      <c r="A11" s="199"/>
      <c r="B11" s="204"/>
      <c r="F11" s="199"/>
    </row>
    <row r="12" spans="1:6" ht="20.100000000000001" customHeight="1">
      <c r="A12" s="199"/>
      <c r="B12" s="202"/>
      <c r="F12" s="199"/>
    </row>
    <row r="13" spans="1:6" ht="19.5" customHeight="1">
      <c r="A13" s="199"/>
      <c r="B13" s="202"/>
      <c r="F13" s="199"/>
    </row>
    <row r="14" spans="1:6" ht="77.45" customHeight="1">
      <c r="B14" s="202"/>
    </row>
    <row r="15" spans="1:6" ht="30" customHeight="1">
      <c r="B15" s="202"/>
      <c r="C15" s="206" t="str">
        <f>'Прайс рабочий'!C4</f>
        <v>Прайс на декабрь 2023</v>
      </c>
    </row>
    <row r="16" spans="1:6" s="211" customFormat="1" ht="51">
      <c r="A16" s="207" t="s">
        <v>3</v>
      </c>
      <c r="B16" s="208" t="s">
        <v>4</v>
      </c>
      <c r="C16" s="208" t="s">
        <v>5</v>
      </c>
      <c r="D16" s="209" t="s">
        <v>6</v>
      </c>
      <c r="E16" s="500" t="s">
        <v>12</v>
      </c>
      <c r="F16" s="210" t="s">
        <v>17</v>
      </c>
    </row>
    <row r="17" spans="1:6" ht="28.5" customHeight="1">
      <c r="A17" s="964" t="s">
        <v>22</v>
      </c>
      <c r="B17" s="964"/>
      <c r="C17" s="964"/>
      <c r="D17" s="964"/>
      <c r="E17" s="501"/>
      <c r="F17" s="212"/>
    </row>
    <row r="18" spans="1:6" s="214" customFormat="1" ht="18" customHeight="1">
      <c r="A18" s="961" t="s">
        <v>23</v>
      </c>
      <c r="B18" s="961"/>
      <c r="C18" s="961"/>
      <c r="D18" s="961"/>
      <c r="E18" s="502"/>
      <c r="F18" s="965"/>
    </row>
    <row r="19" spans="1:6" s="214" customFormat="1" ht="18" customHeight="1">
      <c r="A19" s="968" t="s">
        <v>439</v>
      </c>
      <c r="B19" s="968"/>
      <c r="C19" s="215" t="s">
        <v>25</v>
      </c>
      <c r="D19" s="963" t="s">
        <v>26</v>
      </c>
      <c r="E19" s="775">
        <f>'Прайс рабочий'!K13</f>
        <v>94</v>
      </c>
      <c r="F19" s="966"/>
    </row>
    <row r="20" spans="1:6" s="214" customFormat="1" ht="18" customHeight="1">
      <c r="A20" s="968"/>
      <c r="B20" s="968"/>
      <c r="C20" s="215" t="s">
        <v>27</v>
      </c>
      <c r="D20" s="963"/>
      <c r="E20" s="959"/>
      <c r="F20" s="966"/>
    </row>
    <row r="21" spans="1:6" s="214" customFormat="1" ht="18" customHeight="1">
      <c r="A21" s="968"/>
      <c r="B21" s="968"/>
      <c r="C21" s="215" t="s">
        <v>28</v>
      </c>
      <c r="D21" s="963"/>
      <c r="E21" s="960"/>
      <c r="F21" s="966"/>
    </row>
    <row r="22" spans="1:6" s="214" customFormat="1" ht="18" customHeight="1">
      <c r="A22" s="962" t="s">
        <v>440</v>
      </c>
      <c r="B22" s="962"/>
      <c r="C22" s="215" t="s">
        <v>30</v>
      </c>
      <c r="D22" s="963" t="s">
        <v>26</v>
      </c>
      <c r="E22" s="775">
        <f>'Прайс рабочий'!K16</f>
        <v>190</v>
      </c>
      <c r="F22" s="966"/>
    </row>
    <row r="23" spans="1:6" s="214" customFormat="1" ht="18" customHeight="1">
      <c r="A23" s="962"/>
      <c r="B23" s="962"/>
      <c r="C23" s="215" t="s">
        <v>31</v>
      </c>
      <c r="D23" s="963"/>
      <c r="E23" s="959"/>
      <c r="F23" s="966"/>
    </row>
    <row r="24" spans="1:6" s="214" customFormat="1" ht="18" customHeight="1">
      <c r="A24" s="962"/>
      <c r="B24" s="962"/>
      <c r="C24" s="215">
        <v>8.5</v>
      </c>
      <c r="D24" s="963"/>
      <c r="E24" s="960"/>
      <c r="F24" s="966"/>
    </row>
    <row r="25" spans="1:6" s="214" customFormat="1" ht="18" customHeight="1">
      <c r="A25" s="778" t="s">
        <v>359</v>
      </c>
      <c r="B25" s="768"/>
      <c r="C25" s="98" t="s">
        <v>25</v>
      </c>
      <c r="D25" s="602" t="s">
        <v>26</v>
      </c>
      <c r="E25" s="775">
        <f>'Прайс рабочий'!K20</f>
        <v>124</v>
      </c>
      <c r="F25" s="966"/>
    </row>
    <row r="26" spans="1:6" s="214" customFormat="1" ht="18" customHeight="1">
      <c r="A26" s="769"/>
      <c r="B26" s="770"/>
      <c r="C26" s="99" t="s">
        <v>27</v>
      </c>
      <c r="D26" s="773"/>
      <c r="E26" s="959"/>
      <c r="F26" s="966"/>
    </row>
    <row r="27" spans="1:6" s="214" customFormat="1" ht="18" customHeight="1">
      <c r="A27" s="771"/>
      <c r="B27" s="772"/>
      <c r="C27" s="99" t="s">
        <v>28</v>
      </c>
      <c r="D27" s="774"/>
      <c r="E27" s="960"/>
      <c r="F27" s="966"/>
    </row>
    <row r="28" spans="1:6" s="214" customFormat="1" ht="38.25" customHeight="1">
      <c r="A28" s="961" t="s">
        <v>32</v>
      </c>
      <c r="B28" s="961"/>
      <c r="C28" s="961"/>
      <c r="D28" s="961"/>
      <c r="E28" s="119"/>
      <c r="F28" s="966"/>
    </row>
    <row r="29" spans="1:6" s="214" customFormat="1" ht="27.75" customHeight="1">
      <c r="A29" s="962" t="s">
        <v>441</v>
      </c>
      <c r="B29" s="962"/>
      <c r="C29" s="215" t="s">
        <v>34</v>
      </c>
      <c r="D29" s="963" t="s">
        <v>26</v>
      </c>
      <c r="E29" s="775">
        <f>'Прайс рабочий'!K20</f>
        <v>124</v>
      </c>
      <c r="F29" s="966"/>
    </row>
    <row r="30" spans="1:6" s="214" customFormat="1" ht="27.75" customHeight="1">
      <c r="A30" s="962"/>
      <c r="B30" s="962"/>
      <c r="C30" s="215" t="s">
        <v>25</v>
      </c>
      <c r="D30" s="963"/>
      <c r="E30" s="959"/>
      <c r="F30" s="966"/>
    </row>
    <row r="31" spans="1:6" s="214" customFormat="1" ht="27.75" customHeight="1">
      <c r="A31" s="962"/>
      <c r="B31" s="962"/>
      <c r="C31" s="215" t="s">
        <v>27</v>
      </c>
      <c r="D31" s="963"/>
      <c r="E31" s="959"/>
      <c r="F31" s="966"/>
    </row>
    <row r="32" spans="1:6" s="214" customFormat="1" ht="39" customHeight="1">
      <c r="A32" s="962"/>
      <c r="B32" s="962"/>
      <c r="C32" s="215" t="s">
        <v>28</v>
      </c>
      <c r="D32" s="963"/>
      <c r="E32" s="960"/>
      <c r="F32" s="967"/>
    </row>
    <row r="33" spans="1:6" ht="28.5" customHeight="1">
      <c r="A33" s="964" t="s">
        <v>35</v>
      </c>
      <c r="B33" s="964"/>
      <c r="C33" s="964"/>
      <c r="D33" s="964"/>
      <c r="E33" s="117"/>
      <c r="F33" s="212"/>
    </row>
    <row r="34" spans="1:6" ht="18" customHeight="1">
      <c r="A34" s="961" t="s">
        <v>23</v>
      </c>
      <c r="B34" s="961"/>
      <c r="C34" s="961"/>
      <c r="D34" s="961"/>
      <c r="E34" s="119"/>
      <c r="F34" s="970"/>
    </row>
    <row r="35" spans="1:6" ht="18" customHeight="1">
      <c r="A35" s="973" t="s">
        <v>442</v>
      </c>
      <c r="B35" s="973"/>
      <c r="C35" s="216" t="s">
        <v>37</v>
      </c>
      <c r="D35" s="963" t="s">
        <v>26</v>
      </c>
      <c r="E35" s="775">
        <f>'Прайс рабочий'!K50</f>
        <v>30</v>
      </c>
      <c r="F35" s="971"/>
    </row>
    <row r="36" spans="1:6" ht="18" customHeight="1">
      <c r="A36" s="973"/>
      <c r="B36" s="973"/>
      <c r="C36" s="216" t="s">
        <v>38</v>
      </c>
      <c r="D36" s="963"/>
      <c r="E36" s="805"/>
      <c r="F36" s="971"/>
    </row>
    <row r="37" spans="1:6" ht="18" customHeight="1">
      <c r="A37" s="973"/>
      <c r="B37" s="973"/>
      <c r="C37" s="216" t="s">
        <v>39</v>
      </c>
      <c r="D37" s="963"/>
      <c r="E37" s="806"/>
      <c r="F37" s="971"/>
    </row>
    <row r="38" spans="1:6" ht="18" customHeight="1">
      <c r="A38" s="780" t="s">
        <v>360</v>
      </c>
      <c r="B38" s="910"/>
      <c r="C38" s="101" t="s">
        <v>25</v>
      </c>
      <c r="D38" s="602" t="s">
        <v>26</v>
      </c>
      <c r="E38" s="775">
        <f>'Прайс рабочий'!K53</f>
        <v>96</v>
      </c>
      <c r="F38" s="971"/>
    </row>
    <row r="39" spans="1:6" ht="18" customHeight="1">
      <c r="A39" s="781"/>
      <c r="B39" s="911"/>
      <c r="C39" s="102" t="s">
        <v>27</v>
      </c>
      <c r="D39" s="914"/>
      <c r="E39" s="805"/>
      <c r="F39" s="971"/>
    </row>
    <row r="40" spans="1:6" ht="18" customHeight="1">
      <c r="A40" s="912"/>
      <c r="B40" s="913"/>
      <c r="C40" s="102" t="s">
        <v>28</v>
      </c>
      <c r="D40" s="915"/>
      <c r="E40" s="806"/>
      <c r="F40" s="971"/>
    </row>
    <row r="41" spans="1:6" ht="18" customHeight="1">
      <c r="A41" s="781" t="s">
        <v>361</v>
      </c>
      <c r="B41" s="770"/>
      <c r="C41" s="102" t="s">
        <v>40</v>
      </c>
      <c r="D41" s="602" t="s">
        <v>26</v>
      </c>
      <c r="E41" s="775">
        <f>'Прайс рабочий'!K56</f>
        <v>71</v>
      </c>
      <c r="F41" s="971"/>
    </row>
    <row r="42" spans="1:6" ht="18" customHeight="1">
      <c r="A42" s="769"/>
      <c r="B42" s="770"/>
      <c r="C42" s="102" t="s">
        <v>37</v>
      </c>
      <c r="D42" s="773"/>
      <c r="E42" s="805"/>
      <c r="F42" s="971"/>
    </row>
    <row r="43" spans="1:6" ht="18" customHeight="1">
      <c r="A43" s="769"/>
      <c r="B43" s="770"/>
      <c r="C43" s="102" t="s">
        <v>38</v>
      </c>
      <c r="D43" s="773"/>
      <c r="E43" s="805"/>
      <c r="F43" s="971"/>
    </row>
    <row r="44" spans="1:6" ht="18" customHeight="1">
      <c r="A44" s="771"/>
      <c r="B44" s="772"/>
      <c r="C44" s="103" t="s">
        <v>39</v>
      </c>
      <c r="D44" s="774"/>
      <c r="E44" s="806"/>
      <c r="F44" s="971"/>
    </row>
    <row r="45" spans="1:6" s="214" customFormat="1" ht="18" customHeight="1">
      <c r="A45" s="961" t="s">
        <v>32</v>
      </c>
      <c r="B45" s="961"/>
      <c r="C45" s="961"/>
      <c r="D45" s="961"/>
      <c r="E45" s="119"/>
      <c r="F45" s="971"/>
    </row>
    <row r="46" spans="1:6" s="214" customFormat="1" ht="18" customHeight="1">
      <c r="A46" s="969" t="s">
        <v>443</v>
      </c>
      <c r="B46" s="969"/>
      <c r="C46" s="215" t="s">
        <v>42</v>
      </c>
      <c r="D46" s="963" t="s">
        <v>26</v>
      </c>
      <c r="E46" s="775">
        <f>'Прайс рабочий'!K61</f>
        <v>27</v>
      </c>
      <c r="F46" s="971"/>
    </row>
    <row r="47" spans="1:6" s="214" customFormat="1" ht="18" customHeight="1">
      <c r="A47" s="969"/>
      <c r="B47" s="969"/>
      <c r="C47" s="215" t="s">
        <v>27</v>
      </c>
      <c r="D47" s="963"/>
      <c r="E47" s="805"/>
      <c r="F47" s="971"/>
    </row>
    <row r="48" spans="1:6" s="214" customFormat="1" ht="18" customHeight="1">
      <c r="A48" s="969"/>
      <c r="B48" s="969"/>
      <c r="C48" s="215" t="s">
        <v>28</v>
      </c>
      <c r="D48" s="963"/>
      <c r="E48" s="806"/>
      <c r="F48" s="971"/>
    </row>
    <row r="49" spans="1:19" s="214" customFormat="1" ht="18" customHeight="1">
      <c r="A49" s="962" t="s">
        <v>444</v>
      </c>
      <c r="B49" s="962"/>
      <c r="C49" s="215" t="s">
        <v>25</v>
      </c>
      <c r="D49" s="963" t="s">
        <v>26</v>
      </c>
      <c r="E49" s="775">
        <f>'Прайс рабочий'!K67</f>
        <v>50</v>
      </c>
      <c r="F49" s="971"/>
    </row>
    <row r="50" spans="1:19" s="214" customFormat="1" ht="18" customHeight="1">
      <c r="A50" s="962"/>
      <c r="B50" s="962"/>
      <c r="C50" s="215" t="s">
        <v>46</v>
      </c>
      <c r="D50" s="963"/>
      <c r="E50" s="776"/>
      <c r="F50" s="971"/>
    </row>
    <row r="51" spans="1:19" s="214" customFormat="1" ht="18" customHeight="1">
      <c r="A51" s="962"/>
      <c r="B51" s="962"/>
      <c r="C51" s="215" t="s">
        <v>28</v>
      </c>
      <c r="D51" s="963"/>
      <c r="E51" s="777"/>
      <c r="F51" s="972"/>
    </row>
    <row r="52" spans="1:19" ht="28.5" customHeight="1">
      <c r="A52" s="964" t="s">
        <v>99</v>
      </c>
      <c r="B52" s="964"/>
      <c r="C52" s="964"/>
      <c r="D52" s="964"/>
      <c r="E52" s="501"/>
      <c r="F52" s="212"/>
    </row>
    <row r="53" spans="1:19" s="217" customFormat="1" ht="18" customHeight="1">
      <c r="A53" s="975" t="s">
        <v>100</v>
      </c>
      <c r="B53" s="975"/>
      <c r="C53" s="975"/>
      <c r="D53" s="975"/>
      <c r="E53" s="502"/>
      <c r="F53" s="213"/>
    </row>
    <row r="54" spans="1:19" ht="18">
      <c r="A54" s="977" t="s">
        <v>101</v>
      </c>
      <c r="B54" s="977"/>
      <c r="C54" s="218" t="s">
        <v>71</v>
      </c>
      <c r="D54" s="219" t="s">
        <v>102</v>
      </c>
      <c r="E54" s="118">
        <f>'Прайс рабочий'!K136</f>
        <v>46</v>
      </c>
      <c r="F54" s="220"/>
    </row>
    <row r="55" spans="1:19" ht="86.25" customHeight="1">
      <c r="A55" s="974" t="s">
        <v>445</v>
      </c>
      <c r="B55" s="974"/>
      <c r="C55" s="218" t="s">
        <v>67</v>
      </c>
      <c r="D55" s="221" t="s">
        <v>69</v>
      </c>
      <c r="E55" s="118">
        <f>'Прайс рабочий'!K137</f>
        <v>273</v>
      </c>
      <c r="F55" s="222"/>
    </row>
    <row r="56" spans="1:19" s="217" customFormat="1" ht="87.75" customHeight="1">
      <c r="A56" s="721" t="s">
        <v>149</v>
      </c>
      <c r="B56" s="605"/>
      <c r="C56" s="24" t="s">
        <v>150</v>
      </c>
      <c r="D56" s="36"/>
      <c r="E56" s="503">
        <v>270</v>
      </c>
      <c r="F56" s="222"/>
      <c r="G56" s="199"/>
      <c r="H56" s="199"/>
      <c r="I56" s="199"/>
      <c r="J56" s="199"/>
      <c r="K56" s="199"/>
      <c r="L56" s="199"/>
      <c r="M56" s="199"/>
      <c r="N56" s="199"/>
      <c r="O56" s="199"/>
      <c r="P56" s="199"/>
    </row>
    <row r="57" spans="1:19" ht="18">
      <c r="A57" s="975" t="s">
        <v>104</v>
      </c>
      <c r="B57" s="975"/>
      <c r="C57" s="975"/>
      <c r="D57" s="975"/>
      <c r="E57" s="119"/>
      <c r="F57" s="213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</row>
    <row r="58" spans="1:19" ht="206.25" customHeight="1">
      <c r="A58" s="976" t="s">
        <v>446</v>
      </c>
      <c r="B58" s="976"/>
      <c r="C58" s="218" t="s">
        <v>67</v>
      </c>
      <c r="D58" s="221" t="s">
        <v>69</v>
      </c>
      <c r="E58" s="118">
        <f>'Прайс рабочий'!K139</f>
        <v>356</v>
      </c>
      <c r="F58" s="222"/>
    </row>
    <row r="59" spans="1:19" ht="246" customHeight="1">
      <c r="A59" s="976" t="s">
        <v>447</v>
      </c>
      <c r="B59" s="976"/>
      <c r="C59" s="218" t="s">
        <v>67</v>
      </c>
      <c r="D59" s="221" t="s">
        <v>69</v>
      </c>
      <c r="E59" s="118">
        <f>'Прайс рабочий'!K140</f>
        <v>1165</v>
      </c>
      <c r="F59" s="222"/>
    </row>
    <row r="60" spans="1:19" ht="152.25" customHeight="1">
      <c r="A60" s="974" t="s">
        <v>448</v>
      </c>
      <c r="B60" s="974"/>
      <c r="C60" s="218" t="s">
        <v>67</v>
      </c>
      <c r="D60" s="221" t="s">
        <v>69</v>
      </c>
      <c r="E60" s="118">
        <f>'Прайс рабочий'!K141</f>
        <v>2405</v>
      </c>
      <c r="F60" s="222"/>
    </row>
    <row r="61" spans="1:19" ht="18" customHeight="1">
      <c r="A61" s="964" t="s">
        <v>193</v>
      </c>
      <c r="B61" s="964"/>
      <c r="C61" s="964"/>
      <c r="D61" s="964"/>
      <c r="E61" s="501"/>
      <c r="F61" s="212"/>
    </row>
    <row r="62" spans="1:19" ht="18" customHeight="1">
      <c r="A62" s="961" t="s">
        <v>100</v>
      </c>
      <c r="B62" s="961"/>
      <c r="C62" s="961"/>
      <c r="D62" s="961"/>
      <c r="E62" s="502"/>
      <c r="F62" s="965"/>
    </row>
    <row r="63" spans="1:19" ht="18" customHeight="1">
      <c r="A63" s="968" t="s">
        <v>194</v>
      </c>
      <c r="B63" s="978" t="s">
        <v>195</v>
      </c>
      <c r="C63" s="215" t="s">
        <v>71</v>
      </c>
      <c r="D63" s="980" t="s">
        <v>196</v>
      </c>
      <c r="E63" s="118">
        <f>'Прайс рабочий'!K292</f>
        <v>120</v>
      </c>
      <c r="F63" s="966"/>
    </row>
    <row r="64" spans="1:19" ht="18" customHeight="1">
      <c r="A64" s="968"/>
      <c r="B64" s="978"/>
      <c r="C64" s="215" t="s">
        <v>67</v>
      </c>
      <c r="D64" s="980"/>
      <c r="E64" s="118">
        <f>'Прайс рабочий'!K293</f>
        <v>125</v>
      </c>
      <c r="F64" s="966"/>
    </row>
    <row r="65" spans="1:6" ht="18" customHeight="1">
      <c r="A65" s="968"/>
      <c r="B65" s="978" t="s">
        <v>197</v>
      </c>
      <c r="C65" s="215" t="s">
        <v>71</v>
      </c>
      <c r="D65" s="980"/>
      <c r="E65" s="118">
        <f>'Прайс рабочий'!K294</f>
        <v>101</v>
      </c>
      <c r="F65" s="966"/>
    </row>
    <row r="66" spans="1:6" ht="18" customHeight="1">
      <c r="A66" s="968"/>
      <c r="B66" s="978"/>
      <c r="C66" s="215" t="s">
        <v>67</v>
      </c>
      <c r="D66" s="980"/>
      <c r="E66" s="118">
        <f>'Прайс рабочий'!K295</f>
        <v>120</v>
      </c>
      <c r="F66" s="966"/>
    </row>
    <row r="67" spans="1:6" ht="18" customHeight="1">
      <c r="A67" s="968"/>
      <c r="B67" s="978" t="s">
        <v>198</v>
      </c>
      <c r="C67" s="215" t="s">
        <v>71</v>
      </c>
      <c r="D67" s="980"/>
      <c r="E67" s="118">
        <f>'Прайс рабочий'!K296</f>
        <v>150</v>
      </c>
      <c r="F67" s="966"/>
    </row>
    <row r="68" spans="1:6" ht="18" customHeight="1">
      <c r="A68" s="968"/>
      <c r="B68" s="978"/>
      <c r="C68" s="215" t="s">
        <v>67</v>
      </c>
      <c r="D68" s="980"/>
      <c r="E68" s="118">
        <f>'Прайс рабочий'!K297</f>
        <v>155</v>
      </c>
      <c r="F68" s="966"/>
    </row>
    <row r="69" spans="1:6" ht="18" customHeight="1">
      <c r="A69" s="968"/>
      <c r="B69" s="978" t="s">
        <v>199</v>
      </c>
      <c r="C69" s="215" t="s">
        <v>71</v>
      </c>
      <c r="D69" s="980"/>
      <c r="E69" s="118">
        <f>'Прайс рабочий'!K298</f>
        <v>153</v>
      </c>
      <c r="F69" s="966"/>
    </row>
    <row r="70" spans="1:6" ht="18" customHeight="1">
      <c r="A70" s="968"/>
      <c r="B70" s="978"/>
      <c r="C70" s="215" t="s">
        <v>67</v>
      </c>
      <c r="D70" s="980"/>
      <c r="E70" s="118">
        <f>'Прайс рабочий'!K299</f>
        <v>161</v>
      </c>
      <c r="F70" s="966"/>
    </row>
    <row r="71" spans="1:6" ht="18" customHeight="1">
      <c r="A71" s="968"/>
      <c r="B71" s="978" t="s">
        <v>200</v>
      </c>
      <c r="C71" s="215" t="s">
        <v>71</v>
      </c>
      <c r="D71" s="980"/>
      <c r="E71" s="118">
        <f>'Прайс рабочий'!K300</f>
        <v>153</v>
      </c>
      <c r="F71" s="966"/>
    </row>
    <row r="72" spans="1:6" ht="18" customHeight="1">
      <c r="A72" s="968"/>
      <c r="B72" s="978"/>
      <c r="C72" s="215" t="s">
        <v>67</v>
      </c>
      <c r="D72" s="980"/>
      <c r="E72" s="118">
        <f>'Прайс рабочий'!K301</f>
        <v>162</v>
      </c>
      <c r="F72" s="966"/>
    </row>
    <row r="73" spans="1:6" ht="18" customHeight="1">
      <c r="A73" s="968"/>
      <c r="B73" s="978" t="s">
        <v>201</v>
      </c>
      <c r="C73" s="215" t="s">
        <v>71</v>
      </c>
      <c r="D73" s="980"/>
      <c r="E73" s="118">
        <f>'Прайс рабочий'!K302</f>
        <v>217</v>
      </c>
      <c r="F73" s="966"/>
    </row>
    <row r="74" spans="1:6" ht="18" customHeight="1">
      <c r="A74" s="968"/>
      <c r="B74" s="978"/>
      <c r="C74" s="215" t="s">
        <v>67</v>
      </c>
      <c r="D74" s="980"/>
      <c r="E74" s="118">
        <f>'Прайс рабочий'!K303</f>
        <v>272</v>
      </c>
      <c r="F74" s="966"/>
    </row>
    <row r="75" spans="1:6" ht="18" customHeight="1">
      <c r="A75" s="968"/>
      <c r="B75" s="978" t="s">
        <v>202</v>
      </c>
      <c r="C75" s="215" t="s">
        <v>71</v>
      </c>
      <c r="D75" s="980"/>
      <c r="E75" s="118">
        <f>'Прайс рабочий'!K304</f>
        <v>361</v>
      </c>
      <c r="F75" s="966"/>
    </row>
    <row r="76" spans="1:6" ht="18" customHeight="1">
      <c r="A76" s="968"/>
      <c r="B76" s="978"/>
      <c r="C76" s="215" t="s">
        <v>67</v>
      </c>
      <c r="D76" s="980"/>
      <c r="E76" s="118">
        <f>'Прайс рабочий'!K305</f>
        <v>499</v>
      </c>
      <c r="F76" s="966"/>
    </row>
    <row r="77" spans="1:6" ht="18" customHeight="1">
      <c r="A77" s="968"/>
      <c r="B77" s="978" t="s">
        <v>203</v>
      </c>
      <c r="C77" s="215" t="s">
        <v>71</v>
      </c>
      <c r="D77" s="980"/>
      <c r="E77" s="118">
        <f>'Прайс рабочий'!K306</f>
        <v>263</v>
      </c>
      <c r="F77" s="966"/>
    </row>
    <row r="78" spans="1:6" ht="18" customHeight="1">
      <c r="A78" s="968"/>
      <c r="B78" s="978"/>
      <c r="C78" s="215" t="s">
        <v>67</v>
      </c>
      <c r="D78" s="980"/>
      <c r="E78" s="118">
        <f>'Прайс рабочий'!K307</f>
        <v>344</v>
      </c>
      <c r="F78" s="966"/>
    </row>
    <row r="79" spans="1:6" ht="18" customHeight="1">
      <c r="A79" s="968"/>
      <c r="B79" s="978" t="s">
        <v>204</v>
      </c>
      <c r="C79" s="215" t="s">
        <v>71</v>
      </c>
      <c r="D79" s="980"/>
      <c r="E79" s="118">
        <f>'Прайс рабочий'!K308</f>
        <v>245</v>
      </c>
      <c r="F79" s="966"/>
    </row>
    <row r="80" spans="1:6" ht="18" customHeight="1">
      <c r="A80" s="968"/>
      <c r="B80" s="978"/>
      <c r="C80" s="215" t="s">
        <v>67</v>
      </c>
      <c r="D80" s="980"/>
      <c r="E80" s="118">
        <f>'Прайс рабочий'!K309</f>
        <v>314</v>
      </c>
      <c r="F80" s="966"/>
    </row>
    <row r="81" spans="1:18" s="205" customFormat="1" ht="18" customHeight="1">
      <c r="A81" s="979" t="s">
        <v>449</v>
      </c>
      <c r="B81" s="215" t="s">
        <v>206</v>
      </c>
      <c r="C81" s="215" t="s">
        <v>207</v>
      </c>
      <c r="D81" s="963" t="s">
        <v>208</v>
      </c>
      <c r="E81" s="118">
        <f>'Прайс рабочий'!K310</f>
        <v>3851</v>
      </c>
      <c r="F81" s="966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</row>
    <row r="82" spans="1:18" ht="18" customHeight="1">
      <c r="A82" s="979"/>
      <c r="B82" s="215" t="s">
        <v>209</v>
      </c>
      <c r="C82" s="215" t="s">
        <v>207</v>
      </c>
      <c r="D82" s="963"/>
      <c r="E82" s="118">
        <f>'Прайс рабочий'!K311</f>
        <v>3926</v>
      </c>
      <c r="F82" s="966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</row>
    <row r="83" spans="1:18" ht="18" customHeight="1">
      <c r="A83" s="979"/>
      <c r="B83" s="215" t="s">
        <v>206</v>
      </c>
      <c r="C83" s="215" t="s">
        <v>210</v>
      </c>
      <c r="D83" s="963"/>
      <c r="E83" s="118">
        <f>'Прайс рабочий'!K312</f>
        <v>5250</v>
      </c>
      <c r="F83" s="966"/>
    </row>
    <row r="84" spans="1:18" ht="18" customHeight="1">
      <c r="A84" s="979"/>
      <c r="B84" s="215" t="s">
        <v>209</v>
      </c>
      <c r="C84" s="215" t="s">
        <v>210</v>
      </c>
      <c r="D84" s="963"/>
      <c r="E84" s="118">
        <f>'Прайс рабочий'!K313</f>
        <v>4717</v>
      </c>
      <c r="F84" s="966"/>
    </row>
    <row r="85" spans="1:18" ht="18" customHeight="1">
      <c r="A85" s="979"/>
      <c r="B85" s="215" t="s">
        <v>206</v>
      </c>
      <c r="C85" s="215" t="s">
        <v>362</v>
      </c>
      <c r="D85" s="963"/>
      <c r="E85" s="118">
        <f>'Прайс рабочий'!K314</f>
        <v>5509</v>
      </c>
      <c r="F85" s="966"/>
    </row>
    <row r="86" spans="1:18" ht="18" customHeight="1">
      <c r="A86" s="961" t="s">
        <v>211</v>
      </c>
      <c r="B86" s="961"/>
      <c r="C86" s="961"/>
      <c r="D86" s="961"/>
      <c r="E86" s="119"/>
      <c r="F86" s="966"/>
    </row>
    <row r="87" spans="1:18" ht="18" customHeight="1">
      <c r="A87" s="979" t="s">
        <v>450</v>
      </c>
      <c r="B87" s="981" t="s">
        <v>195</v>
      </c>
      <c r="C87" s="215" t="s">
        <v>71</v>
      </c>
      <c r="D87" s="963" t="s">
        <v>213</v>
      </c>
      <c r="E87" s="118">
        <f>'Прайс рабочий'!K316</f>
        <v>168</v>
      </c>
      <c r="F87" s="966"/>
    </row>
    <row r="88" spans="1:18" ht="18" customHeight="1">
      <c r="A88" s="979"/>
      <c r="B88" s="981"/>
      <c r="C88" s="215" t="s">
        <v>67</v>
      </c>
      <c r="D88" s="963"/>
      <c r="E88" s="118">
        <f>'Прайс рабочий'!K317</f>
        <v>172</v>
      </c>
      <c r="F88" s="966"/>
    </row>
    <row r="89" spans="1:18" ht="18" customHeight="1">
      <c r="A89" s="979"/>
      <c r="B89" s="981" t="s">
        <v>197</v>
      </c>
      <c r="C89" s="215" t="s">
        <v>71</v>
      </c>
      <c r="D89" s="963"/>
      <c r="E89" s="118">
        <f>'Прайс рабочий'!K318</f>
        <v>151</v>
      </c>
      <c r="F89" s="966"/>
    </row>
    <row r="90" spans="1:18" ht="18" customHeight="1">
      <c r="A90" s="979"/>
      <c r="B90" s="981"/>
      <c r="C90" s="215" t="s">
        <v>67</v>
      </c>
      <c r="D90" s="963"/>
      <c r="E90" s="118">
        <f>'Прайс рабочий'!K319</f>
        <v>171</v>
      </c>
      <c r="F90" s="966"/>
    </row>
    <row r="91" spans="1:18" ht="18" customHeight="1">
      <c r="A91" s="979"/>
      <c r="B91" s="981" t="s">
        <v>176</v>
      </c>
      <c r="C91" s="215" t="s">
        <v>71</v>
      </c>
      <c r="D91" s="963"/>
      <c r="E91" s="118">
        <f>'Прайс рабочий'!K320</f>
        <v>195</v>
      </c>
      <c r="F91" s="966"/>
    </row>
    <row r="92" spans="1:18" ht="18" customHeight="1">
      <c r="A92" s="979"/>
      <c r="B92" s="981"/>
      <c r="C92" s="215" t="s">
        <v>67</v>
      </c>
      <c r="D92" s="963"/>
      <c r="E92" s="118">
        <f>'Прайс рабочий'!K321</f>
        <v>209</v>
      </c>
      <c r="F92" s="966"/>
    </row>
    <row r="93" spans="1:18" ht="18" customHeight="1">
      <c r="A93" s="979"/>
      <c r="B93" s="981" t="s">
        <v>198</v>
      </c>
      <c r="C93" s="215" t="s">
        <v>71</v>
      </c>
      <c r="D93" s="963"/>
      <c r="E93" s="118">
        <f>'Прайс рабочий'!K322</f>
        <v>200</v>
      </c>
      <c r="F93" s="966"/>
    </row>
    <row r="94" spans="1:18" ht="18" customHeight="1">
      <c r="A94" s="979"/>
      <c r="B94" s="981"/>
      <c r="C94" s="215" t="s">
        <v>67</v>
      </c>
      <c r="D94" s="963"/>
      <c r="E94" s="118">
        <f>'Прайс рабочий'!K323</f>
        <v>209</v>
      </c>
      <c r="F94" s="966"/>
    </row>
    <row r="95" spans="1:18" ht="18" customHeight="1">
      <c r="A95" s="979"/>
      <c r="B95" s="981" t="s">
        <v>200</v>
      </c>
      <c r="C95" s="215" t="s">
        <v>71</v>
      </c>
      <c r="D95" s="963"/>
      <c r="E95" s="118">
        <f>'Прайс рабочий'!K326</f>
        <v>203</v>
      </c>
      <c r="F95" s="966"/>
    </row>
    <row r="96" spans="1:18" ht="18" customHeight="1">
      <c r="A96" s="979"/>
      <c r="B96" s="981"/>
      <c r="C96" s="215" t="s">
        <v>67</v>
      </c>
      <c r="D96" s="963"/>
      <c r="E96" s="118">
        <f>'Прайс рабочий'!K327</f>
        <v>206</v>
      </c>
      <c r="F96" s="966"/>
    </row>
    <row r="97" spans="1:18" ht="18" customHeight="1">
      <c r="A97" s="979"/>
      <c r="B97" s="981" t="s">
        <v>201</v>
      </c>
      <c r="C97" s="215" t="s">
        <v>71</v>
      </c>
      <c r="D97" s="963"/>
      <c r="E97" s="118">
        <f>'Прайс рабочий'!K328</f>
        <v>305</v>
      </c>
      <c r="F97" s="966"/>
    </row>
    <row r="98" spans="1:18" ht="18" customHeight="1">
      <c r="A98" s="979"/>
      <c r="B98" s="981"/>
      <c r="C98" s="215" t="s">
        <v>67</v>
      </c>
      <c r="D98" s="963"/>
      <c r="E98" s="118">
        <f>'Прайс рабочий'!K329</f>
        <v>330</v>
      </c>
      <c r="F98" s="966"/>
    </row>
    <row r="99" spans="1:18" ht="18" customHeight="1">
      <c r="A99" s="979"/>
      <c r="B99" s="981" t="s">
        <v>202</v>
      </c>
      <c r="C99" s="215" t="s">
        <v>71</v>
      </c>
      <c r="D99" s="963"/>
      <c r="E99" s="118">
        <f>'Прайс рабочий'!K330</f>
        <v>361</v>
      </c>
      <c r="F99" s="966"/>
    </row>
    <row r="100" spans="1:18" ht="18" customHeight="1">
      <c r="A100" s="979"/>
      <c r="B100" s="981"/>
      <c r="C100" s="215" t="s">
        <v>67</v>
      </c>
      <c r="D100" s="963"/>
      <c r="E100" s="118">
        <f>'Прайс рабочий'!K331</f>
        <v>495</v>
      </c>
      <c r="F100" s="966"/>
    </row>
    <row r="101" spans="1:18" ht="18" customHeight="1">
      <c r="A101" s="979"/>
      <c r="B101" s="981" t="s">
        <v>203</v>
      </c>
      <c r="C101" s="215" t="s">
        <v>71</v>
      </c>
      <c r="D101" s="963"/>
      <c r="E101" s="118">
        <f>'Прайс рабочий'!K332</f>
        <v>361</v>
      </c>
      <c r="F101" s="966"/>
    </row>
    <row r="102" spans="1:18" ht="18" customHeight="1">
      <c r="A102" s="979"/>
      <c r="B102" s="981"/>
      <c r="C102" s="215" t="s">
        <v>67</v>
      </c>
      <c r="D102" s="963"/>
      <c r="E102" s="118">
        <f>'Прайс рабочий'!K333</f>
        <v>400</v>
      </c>
      <c r="F102" s="966"/>
    </row>
    <row r="103" spans="1:18" ht="18" customHeight="1">
      <c r="A103" s="979"/>
      <c r="B103" s="981" t="s">
        <v>204</v>
      </c>
      <c r="C103" s="215" t="s">
        <v>71</v>
      </c>
      <c r="D103" s="963"/>
      <c r="E103" s="118">
        <f>'Прайс рабочий'!K334</f>
        <v>342</v>
      </c>
      <c r="F103" s="966"/>
    </row>
    <row r="104" spans="1:18" ht="28.5" customHeight="1">
      <c r="A104" s="979"/>
      <c r="B104" s="981"/>
      <c r="C104" s="215" t="s">
        <v>67</v>
      </c>
      <c r="D104" s="963"/>
      <c r="E104" s="118">
        <f>'Прайс рабочий'!K335</f>
        <v>371</v>
      </c>
      <c r="F104" s="967"/>
    </row>
    <row r="105" spans="1:18" s="225" customFormat="1" ht="18" customHeight="1">
      <c r="A105" s="964" t="s">
        <v>223</v>
      </c>
      <c r="B105" s="964"/>
      <c r="C105" s="964"/>
      <c r="D105" s="964"/>
      <c r="E105" s="117"/>
      <c r="F105" s="212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</row>
    <row r="106" spans="1:18" ht="18" customHeight="1">
      <c r="A106" s="982" t="s">
        <v>100</v>
      </c>
      <c r="B106" s="982"/>
      <c r="C106" s="982"/>
      <c r="D106" s="982"/>
      <c r="E106" s="119"/>
      <c r="F106" s="96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</row>
    <row r="107" spans="1:18" ht="18" customHeight="1">
      <c r="A107" s="968" t="s">
        <v>223</v>
      </c>
      <c r="B107" s="981" t="s">
        <v>224</v>
      </c>
      <c r="C107" s="215" t="s">
        <v>66</v>
      </c>
      <c r="D107" s="980" t="s">
        <v>225</v>
      </c>
      <c r="E107" s="118">
        <f>'Прайс рабочий'!K347</f>
        <v>23</v>
      </c>
      <c r="F107" s="966"/>
    </row>
    <row r="108" spans="1:18" ht="18" customHeight="1">
      <c r="A108" s="968"/>
      <c r="B108" s="981"/>
      <c r="C108" s="215" t="s">
        <v>67</v>
      </c>
      <c r="D108" s="980"/>
      <c r="E108" s="118">
        <f>'Прайс рабочий'!K348</f>
        <v>26</v>
      </c>
      <c r="F108" s="966"/>
    </row>
    <row r="109" spans="1:18" ht="18" customHeight="1">
      <c r="A109" s="968"/>
      <c r="B109" s="981" t="s">
        <v>226</v>
      </c>
      <c r="C109" s="215" t="s">
        <v>66</v>
      </c>
      <c r="D109" s="980"/>
      <c r="E109" s="118">
        <f>'Прайс рабочий'!K349</f>
        <v>41</v>
      </c>
      <c r="F109" s="966"/>
    </row>
    <row r="110" spans="1:18" ht="18" customHeight="1">
      <c r="A110" s="968"/>
      <c r="B110" s="981"/>
      <c r="C110" s="215" t="s">
        <v>67</v>
      </c>
      <c r="D110" s="980"/>
      <c r="E110" s="118">
        <f>'Прайс рабочий'!K350</f>
        <v>42</v>
      </c>
      <c r="F110" s="966"/>
    </row>
    <row r="111" spans="1:18" ht="18" customHeight="1">
      <c r="A111" s="968"/>
      <c r="B111" s="981" t="s">
        <v>227</v>
      </c>
      <c r="C111" s="215" t="s">
        <v>66</v>
      </c>
      <c r="D111" s="980"/>
      <c r="E111" s="118">
        <f>'Прайс рабочий'!K351</f>
        <v>54</v>
      </c>
      <c r="F111" s="966"/>
    </row>
    <row r="112" spans="1:18" ht="18" customHeight="1">
      <c r="A112" s="968"/>
      <c r="B112" s="981"/>
      <c r="C112" s="215" t="s">
        <v>67</v>
      </c>
      <c r="D112" s="980"/>
      <c r="E112" s="118">
        <f>'Прайс рабочий'!K352</f>
        <v>57</v>
      </c>
      <c r="F112" s="966"/>
    </row>
    <row r="113" spans="1:6" ht="18" customHeight="1">
      <c r="A113" s="968"/>
      <c r="B113" s="981" t="s">
        <v>228</v>
      </c>
      <c r="C113" s="215" t="s">
        <v>66</v>
      </c>
      <c r="D113" s="980"/>
      <c r="E113" s="118">
        <f>'Прайс рабочий'!K353</f>
        <v>49</v>
      </c>
      <c r="F113" s="966"/>
    </row>
    <row r="114" spans="1:6" ht="18" customHeight="1">
      <c r="A114" s="968"/>
      <c r="B114" s="981"/>
      <c r="C114" s="215" t="s">
        <v>67</v>
      </c>
      <c r="D114" s="980"/>
      <c r="E114" s="118">
        <f>'Прайс рабочий'!K354</f>
        <v>54</v>
      </c>
      <c r="F114" s="966"/>
    </row>
    <row r="115" spans="1:6" ht="18" customHeight="1">
      <c r="A115" s="968"/>
      <c r="B115" s="981" t="s">
        <v>229</v>
      </c>
      <c r="C115" s="215" t="s">
        <v>66</v>
      </c>
      <c r="D115" s="980"/>
      <c r="E115" s="118">
        <f>'Прайс рабочий'!K355</f>
        <v>59</v>
      </c>
      <c r="F115" s="966"/>
    </row>
    <row r="116" spans="1:6" ht="18" customHeight="1">
      <c r="A116" s="968"/>
      <c r="B116" s="981"/>
      <c r="C116" s="215" t="s">
        <v>67</v>
      </c>
      <c r="D116" s="980"/>
      <c r="E116" s="118">
        <f>'Прайс рабочий'!K356</f>
        <v>60</v>
      </c>
      <c r="F116" s="966"/>
    </row>
    <row r="117" spans="1:6" ht="18" customHeight="1">
      <c r="A117" s="961" t="s">
        <v>104</v>
      </c>
      <c r="B117" s="961"/>
      <c r="C117" s="961"/>
      <c r="D117" s="961"/>
      <c r="E117" s="118"/>
      <c r="F117" s="966"/>
    </row>
    <row r="118" spans="1:6" ht="18" customHeight="1">
      <c r="A118" s="968" t="s">
        <v>223</v>
      </c>
      <c r="B118" s="981" t="s">
        <v>230</v>
      </c>
      <c r="C118" s="215" t="s">
        <v>71</v>
      </c>
      <c r="D118" s="963"/>
      <c r="E118" s="118">
        <f>'Прайс рабочий'!K358</f>
        <v>105</v>
      </c>
      <c r="F118" s="966"/>
    </row>
    <row r="119" spans="1:6" ht="18" customHeight="1">
      <c r="A119" s="968"/>
      <c r="B119" s="981"/>
      <c r="C119" s="215" t="s">
        <v>67</v>
      </c>
      <c r="D119" s="963"/>
      <c r="E119" s="118">
        <f>'Прайс рабочий'!K359</f>
        <v>107</v>
      </c>
      <c r="F119" s="966"/>
    </row>
    <row r="120" spans="1:6" ht="18" customHeight="1">
      <c r="A120" s="968"/>
      <c r="B120" s="981" t="s">
        <v>231</v>
      </c>
      <c r="C120" s="215" t="s">
        <v>71</v>
      </c>
      <c r="D120" s="963"/>
      <c r="E120" s="118">
        <f>'Прайс рабочий'!K360</f>
        <v>120</v>
      </c>
      <c r="F120" s="966"/>
    </row>
    <row r="121" spans="1:6" ht="18" customHeight="1">
      <c r="A121" s="968"/>
      <c r="B121" s="981"/>
      <c r="C121" s="215" t="s">
        <v>67</v>
      </c>
      <c r="D121" s="963"/>
      <c r="E121" s="118">
        <f>'Прайс рабочий'!K361</f>
        <v>125</v>
      </c>
      <c r="F121" s="966"/>
    </row>
    <row r="122" spans="1:6" ht="18" customHeight="1">
      <c r="A122" s="968"/>
      <c r="B122" s="981" t="s">
        <v>228</v>
      </c>
      <c r="C122" s="215" t="s">
        <v>71</v>
      </c>
      <c r="D122" s="963"/>
      <c r="E122" s="118">
        <f>'Прайс рабочий'!K362</f>
        <v>110</v>
      </c>
      <c r="F122" s="966"/>
    </row>
    <row r="123" spans="1:6" ht="18" customHeight="1">
      <c r="A123" s="968"/>
      <c r="B123" s="981"/>
      <c r="C123" s="215" t="s">
        <v>67</v>
      </c>
      <c r="D123" s="963"/>
      <c r="E123" s="118">
        <f>'Прайс рабочий'!K363</f>
        <v>115</v>
      </c>
      <c r="F123" s="966"/>
    </row>
    <row r="124" spans="1:6" ht="28.5" customHeight="1">
      <c r="A124" s="968"/>
      <c r="B124" s="226" t="s">
        <v>229</v>
      </c>
      <c r="C124" s="215" t="s">
        <v>67</v>
      </c>
      <c r="D124" s="963"/>
      <c r="E124" s="118">
        <f>'Прайс рабочий'!K364</f>
        <v>244</v>
      </c>
      <c r="F124" s="967"/>
    </row>
    <row r="125" spans="1:6" ht="18" customHeight="1">
      <c r="A125" s="964" t="s">
        <v>245</v>
      </c>
      <c r="B125" s="964"/>
      <c r="C125" s="964"/>
      <c r="D125" s="212"/>
      <c r="E125" s="117"/>
      <c r="F125" s="212"/>
    </row>
    <row r="126" spans="1:6" ht="18" customHeight="1">
      <c r="A126" s="961" t="s">
        <v>100</v>
      </c>
      <c r="B126" s="961"/>
      <c r="C126" s="961"/>
      <c r="D126" s="961"/>
      <c r="E126" s="119"/>
      <c r="F126" s="965"/>
    </row>
    <row r="127" spans="1:6" ht="18" customHeight="1">
      <c r="A127" s="979" t="s">
        <v>457</v>
      </c>
      <c r="B127" s="215" t="s">
        <v>247</v>
      </c>
      <c r="C127" s="983" t="s">
        <v>71</v>
      </c>
      <c r="D127" s="963" t="s">
        <v>248</v>
      </c>
      <c r="E127" s="118">
        <f>'Прайс рабочий'!K382</f>
        <v>1063</v>
      </c>
      <c r="F127" s="966"/>
    </row>
    <row r="128" spans="1:6" ht="18" customHeight="1">
      <c r="A128" s="979"/>
      <c r="B128" s="215" t="s">
        <v>39</v>
      </c>
      <c r="C128" s="983"/>
      <c r="D128" s="963"/>
      <c r="E128" s="118">
        <f>'Прайс рабочий'!K383</f>
        <v>1063</v>
      </c>
      <c r="F128" s="966"/>
    </row>
    <row r="129" spans="1:6" ht="18" customHeight="1">
      <c r="A129" s="979"/>
      <c r="B129" s="215" t="s">
        <v>236</v>
      </c>
      <c r="C129" s="983"/>
      <c r="D129" s="963"/>
      <c r="E129" s="118">
        <f>'Прайс рабочий'!K384</f>
        <v>1290</v>
      </c>
      <c r="F129" s="966"/>
    </row>
    <row r="130" spans="1:6" ht="18" customHeight="1">
      <c r="A130" s="979"/>
      <c r="B130" s="215" t="s">
        <v>37</v>
      </c>
      <c r="C130" s="983" t="s">
        <v>67</v>
      </c>
      <c r="D130" s="963"/>
      <c r="E130" s="118">
        <f>'Прайс рабочий'!K385</f>
        <v>1290</v>
      </c>
      <c r="F130" s="966"/>
    </row>
    <row r="131" spans="1:6" ht="18" customHeight="1">
      <c r="A131" s="979"/>
      <c r="B131" s="215" t="s">
        <v>247</v>
      </c>
      <c r="C131" s="983"/>
      <c r="D131" s="963"/>
      <c r="E131" s="118">
        <f>'Прайс рабочий'!K386</f>
        <v>1063</v>
      </c>
      <c r="F131" s="966"/>
    </row>
    <row r="132" spans="1:6" ht="18" customHeight="1">
      <c r="A132" s="979"/>
      <c r="B132" s="215" t="s">
        <v>39</v>
      </c>
      <c r="C132" s="983"/>
      <c r="D132" s="963"/>
      <c r="E132" s="118">
        <f>'Прайс рабочий'!K387</f>
        <v>1063</v>
      </c>
      <c r="F132" s="966"/>
    </row>
    <row r="133" spans="1:6" ht="18" customHeight="1">
      <c r="A133" s="979"/>
      <c r="B133" s="215" t="s">
        <v>235</v>
      </c>
      <c r="C133" s="983"/>
      <c r="D133" s="963"/>
      <c r="E133" s="118">
        <f>'Прайс рабочий'!K388</f>
        <v>1063</v>
      </c>
      <c r="F133" s="966"/>
    </row>
    <row r="134" spans="1:6" ht="18" customHeight="1">
      <c r="A134" s="979"/>
      <c r="B134" s="215" t="s">
        <v>236</v>
      </c>
      <c r="C134" s="983"/>
      <c r="D134" s="963"/>
      <c r="E134" s="118">
        <f>'Прайс рабочий'!K389</f>
        <v>1290</v>
      </c>
      <c r="F134" s="966"/>
    </row>
    <row r="135" spans="1:6" ht="18" customHeight="1">
      <c r="A135" s="979" t="s">
        <v>458</v>
      </c>
      <c r="B135" s="215" t="s">
        <v>37</v>
      </c>
      <c r="C135" s="983" t="s">
        <v>71</v>
      </c>
      <c r="D135" s="963" t="s">
        <v>250</v>
      </c>
      <c r="E135" s="118">
        <f>'Прайс рабочий'!K390</f>
        <v>1131</v>
      </c>
      <c r="F135" s="966"/>
    </row>
    <row r="136" spans="1:6" ht="18" customHeight="1">
      <c r="A136" s="979"/>
      <c r="B136" s="215" t="s">
        <v>38</v>
      </c>
      <c r="C136" s="983"/>
      <c r="D136" s="963"/>
      <c r="E136" s="118">
        <f>'Прайс рабочий'!K391</f>
        <v>1131</v>
      </c>
      <c r="F136" s="966"/>
    </row>
    <row r="137" spans="1:6" ht="18" customHeight="1">
      <c r="A137" s="979"/>
      <c r="B137" s="215" t="s">
        <v>39</v>
      </c>
      <c r="C137" s="983"/>
      <c r="D137" s="963"/>
      <c r="E137" s="118">
        <f>'Прайс рабочий'!K392</f>
        <v>1131</v>
      </c>
      <c r="F137" s="966"/>
    </row>
    <row r="138" spans="1:6" ht="18" customHeight="1">
      <c r="A138" s="979"/>
      <c r="B138" s="215" t="s">
        <v>235</v>
      </c>
      <c r="C138" s="983"/>
      <c r="D138" s="221" t="s">
        <v>248</v>
      </c>
      <c r="E138" s="118">
        <f>'Прайс рабочий'!K393</f>
        <v>1131</v>
      </c>
      <c r="F138" s="966"/>
    </row>
    <row r="139" spans="1:6" ht="18" customHeight="1">
      <c r="A139" s="979"/>
      <c r="B139" s="215" t="s">
        <v>37</v>
      </c>
      <c r="C139" s="983" t="s">
        <v>67</v>
      </c>
      <c r="D139" s="963" t="s">
        <v>250</v>
      </c>
      <c r="E139" s="118">
        <f>'Прайс рабочий'!K394</f>
        <v>1131</v>
      </c>
      <c r="F139" s="966"/>
    </row>
    <row r="140" spans="1:6" ht="18" customHeight="1">
      <c r="A140" s="979"/>
      <c r="B140" s="215" t="s">
        <v>38</v>
      </c>
      <c r="C140" s="983"/>
      <c r="D140" s="963"/>
      <c r="E140" s="118">
        <f>'Прайс рабочий'!K395</f>
        <v>1131</v>
      </c>
      <c r="F140" s="966"/>
    </row>
    <row r="141" spans="1:6" ht="18" customHeight="1">
      <c r="A141" s="979"/>
      <c r="B141" s="215" t="s">
        <v>39</v>
      </c>
      <c r="C141" s="983"/>
      <c r="D141" s="963" t="s">
        <v>248</v>
      </c>
      <c r="E141" s="118">
        <f>'Прайс рабочий'!K396</f>
        <v>1131</v>
      </c>
      <c r="F141" s="966"/>
    </row>
    <row r="142" spans="1:6" ht="18" customHeight="1">
      <c r="A142" s="979"/>
      <c r="B142" s="215" t="s">
        <v>235</v>
      </c>
      <c r="C142" s="983"/>
      <c r="D142" s="963"/>
      <c r="E142" s="118">
        <f>'Прайс рабочий'!K397</f>
        <v>1131</v>
      </c>
      <c r="F142" s="966"/>
    </row>
    <row r="143" spans="1:6" ht="18" customHeight="1">
      <c r="A143" s="961" t="s">
        <v>251</v>
      </c>
      <c r="B143" s="961"/>
      <c r="C143" s="961"/>
      <c r="D143" s="961"/>
      <c r="E143" s="118"/>
      <c r="F143" s="966"/>
    </row>
    <row r="144" spans="1:6" ht="18" customHeight="1">
      <c r="A144" s="979" t="s">
        <v>459</v>
      </c>
      <c r="B144" s="215" t="s">
        <v>37</v>
      </c>
      <c r="C144" s="983" t="s">
        <v>71</v>
      </c>
      <c r="D144" s="963" t="s">
        <v>253</v>
      </c>
      <c r="E144" s="118">
        <f>'Прайс рабочий'!K399</f>
        <v>1290</v>
      </c>
      <c r="F144" s="966"/>
    </row>
    <row r="145" spans="1:6" ht="18" customHeight="1">
      <c r="A145" s="979"/>
      <c r="B145" s="215" t="s">
        <v>38</v>
      </c>
      <c r="C145" s="983"/>
      <c r="D145" s="963"/>
      <c r="E145" s="118">
        <f>'Прайс рабочий'!K400</f>
        <v>1063</v>
      </c>
      <c r="F145" s="966"/>
    </row>
    <row r="146" spans="1:6" ht="18" customHeight="1">
      <c r="A146" s="979"/>
      <c r="B146" s="215" t="s">
        <v>39</v>
      </c>
      <c r="C146" s="983"/>
      <c r="D146" s="963"/>
      <c r="E146" s="118">
        <f>'Прайс рабочий'!K401</f>
        <v>1063</v>
      </c>
      <c r="F146" s="966"/>
    </row>
    <row r="147" spans="1:6" ht="18" customHeight="1">
      <c r="A147" s="979"/>
      <c r="B147" s="215" t="s">
        <v>235</v>
      </c>
      <c r="C147" s="983"/>
      <c r="D147" s="963"/>
      <c r="E147" s="118">
        <f>'Прайс рабочий'!K402</f>
        <v>1063</v>
      </c>
      <c r="F147" s="966"/>
    </row>
    <row r="148" spans="1:6" ht="18" customHeight="1">
      <c r="A148" s="979"/>
      <c r="B148" s="215" t="s">
        <v>236</v>
      </c>
      <c r="C148" s="983"/>
      <c r="D148" s="963"/>
      <c r="E148" s="118">
        <f>'Прайс рабочий'!K403</f>
        <v>1290</v>
      </c>
      <c r="F148" s="966"/>
    </row>
    <row r="149" spans="1:6" ht="18" customHeight="1">
      <c r="A149" s="979"/>
      <c r="B149" s="215" t="s">
        <v>37</v>
      </c>
      <c r="C149" s="983" t="s">
        <v>67</v>
      </c>
      <c r="D149" s="963"/>
      <c r="E149" s="118">
        <f>'Прайс рабочий'!K404</f>
        <v>1290</v>
      </c>
      <c r="F149" s="966"/>
    </row>
    <row r="150" spans="1:6" ht="18" customHeight="1">
      <c r="A150" s="979"/>
      <c r="B150" s="215" t="s">
        <v>38</v>
      </c>
      <c r="C150" s="983"/>
      <c r="D150" s="963"/>
      <c r="E150" s="118">
        <f>'Прайс рабочий'!K405</f>
        <v>1063</v>
      </c>
      <c r="F150" s="966"/>
    </row>
    <row r="151" spans="1:6" ht="18" customHeight="1">
      <c r="A151" s="979"/>
      <c r="B151" s="215" t="s">
        <v>39</v>
      </c>
      <c r="C151" s="983"/>
      <c r="D151" s="963"/>
      <c r="E151" s="118">
        <f>'Прайс рабочий'!K406</f>
        <v>1063</v>
      </c>
      <c r="F151" s="966"/>
    </row>
    <row r="152" spans="1:6" ht="18" customHeight="1">
      <c r="A152" s="979"/>
      <c r="B152" s="215" t="s">
        <v>235</v>
      </c>
      <c r="C152" s="983"/>
      <c r="D152" s="963"/>
      <c r="E152" s="118">
        <f>'Прайс рабочий'!K407</f>
        <v>1063</v>
      </c>
      <c r="F152" s="966"/>
    </row>
    <row r="153" spans="1:6" ht="18" customHeight="1">
      <c r="A153" s="979"/>
      <c r="B153" s="215" t="s">
        <v>236</v>
      </c>
      <c r="C153" s="983"/>
      <c r="D153" s="963"/>
      <c r="E153" s="118">
        <f>'Прайс рабочий'!K408</f>
        <v>1290</v>
      </c>
      <c r="F153" s="966"/>
    </row>
    <row r="154" spans="1:6" ht="18" customHeight="1">
      <c r="A154" s="979" t="s">
        <v>460</v>
      </c>
      <c r="B154" s="215" t="s">
        <v>37</v>
      </c>
      <c r="C154" s="983" t="s">
        <v>71</v>
      </c>
      <c r="D154" s="963" t="s">
        <v>69</v>
      </c>
      <c r="E154" s="118">
        <f>'Прайс рабочий'!K409</f>
        <v>1131</v>
      </c>
      <c r="F154" s="966"/>
    </row>
    <row r="155" spans="1:6" ht="18" customHeight="1">
      <c r="A155" s="979"/>
      <c r="B155" s="215" t="s">
        <v>38</v>
      </c>
      <c r="C155" s="983"/>
      <c r="D155" s="963"/>
      <c r="E155" s="118">
        <f>'Прайс рабочий'!K410</f>
        <v>1131</v>
      </c>
      <c r="F155" s="966"/>
    </row>
    <row r="156" spans="1:6" ht="18" customHeight="1">
      <c r="A156" s="979"/>
      <c r="B156" s="215" t="s">
        <v>39</v>
      </c>
      <c r="C156" s="983"/>
      <c r="D156" s="963"/>
      <c r="E156" s="118">
        <f>'Прайс рабочий'!K411</f>
        <v>1131</v>
      </c>
      <c r="F156" s="966"/>
    </row>
    <row r="157" spans="1:6" ht="18" customHeight="1">
      <c r="A157" s="979"/>
      <c r="B157" s="215" t="s">
        <v>236</v>
      </c>
      <c r="C157" s="983"/>
      <c r="D157" s="963"/>
      <c r="E157" s="118">
        <f>'Прайс рабочий'!K412</f>
        <v>1131</v>
      </c>
      <c r="F157" s="966"/>
    </row>
    <row r="158" spans="1:6" ht="18" customHeight="1">
      <c r="A158" s="979"/>
      <c r="B158" s="230" t="s">
        <v>37</v>
      </c>
      <c r="C158" s="983" t="s">
        <v>67</v>
      </c>
      <c r="D158" s="963"/>
      <c r="E158" s="118">
        <f>'Прайс рабочий'!K413</f>
        <v>1131</v>
      </c>
      <c r="F158" s="966"/>
    </row>
    <row r="159" spans="1:6" ht="18" customHeight="1">
      <c r="A159" s="979"/>
      <c r="B159" s="230" t="s">
        <v>38</v>
      </c>
      <c r="C159" s="983"/>
      <c r="D159" s="963"/>
      <c r="E159" s="118">
        <f>'Прайс рабочий'!K414</f>
        <v>1131</v>
      </c>
      <c r="F159" s="966"/>
    </row>
    <row r="160" spans="1:6" ht="18" customHeight="1">
      <c r="A160" s="979"/>
      <c r="B160" s="230" t="s">
        <v>39</v>
      </c>
      <c r="C160" s="983"/>
      <c r="D160" s="963"/>
      <c r="E160" s="118">
        <f>'Прайс рабочий'!K415</f>
        <v>1131</v>
      </c>
      <c r="F160" s="966"/>
    </row>
    <row r="161" spans="1:6" ht="28.5" customHeight="1">
      <c r="A161" s="979"/>
      <c r="B161" s="230" t="s">
        <v>236</v>
      </c>
      <c r="C161" s="983"/>
      <c r="D161" s="963"/>
      <c r="E161" s="118">
        <f>'Прайс рабочий'!K416</f>
        <v>1131</v>
      </c>
      <c r="F161" s="967"/>
    </row>
    <row r="162" spans="1:6" ht="18" customHeight="1">
      <c r="A162" s="964" t="s">
        <v>255</v>
      </c>
      <c r="B162" s="964"/>
      <c r="C162" s="964"/>
      <c r="D162" s="964"/>
      <c r="E162" s="117"/>
      <c r="F162" s="212"/>
    </row>
    <row r="163" spans="1:6" ht="18" customHeight="1">
      <c r="A163" s="224" t="s">
        <v>100</v>
      </c>
      <c r="B163" s="213"/>
      <c r="C163" s="213"/>
      <c r="D163" s="224"/>
      <c r="E163" s="119"/>
      <c r="F163" s="224"/>
    </row>
    <row r="164" spans="1:6" ht="18" customHeight="1">
      <c r="A164" s="979" t="s">
        <v>461</v>
      </c>
      <c r="B164" s="231" t="s">
        <v>37</v>
      </c>
      <c r="C164" s="984" t="s">
        <v>71</v>
      </c>
      <c r="D164" s="963" t="s">
        <v>250</v>
      </c>
      <c r="E164" s="775">
        <f>'Прайс рабочий'!$K$419</f>
        <v>345</v>
      </c>
      <c r="F164" s="985" t="s">
        <v>257</v>
      </c>
    </row>
    <row r="165" spans="1:6" ht="18" customHeight="1">
      <c r="A165" s="979"/>
      <c r="B165" s="231" t="s">
        <v>38</v>
      </c>
      <c r="C165" s="984"/>
      <c r="D165" s="963"/>
      <c r="E165" s="776"/>
      <c r="F165" s="985"/>
    </row>
    <row r="166" spans="1:6" ht="18" customHeight="1">
      <c r="A166" s="979"/>
      <c r="B166" s="231" t="s">
        <v>39</v>
      </c>
      <c r="C166" s="984"/>
      <c r="D166" s="963"/>
      <c r="E166" s="776"/>
      <c r="F166" s="985"/>
    </row>
    <row r="167" spans="1:6" ht="18" customHeight="1">
      <c r="A167" s="979"/>
      <c r="B167" s="231" t="s">
        <v>235</v>
      </c>
      <c r="C167" s="984"/>
      <c r="D167" s="963"/>
      <c r="E167" s="776"/>
      <c r="F167" s="985" t="s">
        <v>258</v>
      </c>
    </row>
    <row r="168" spans="1:6" ht="18" customHeight="1">
      <c r="A168" s="979"/>
      <c r="B168" s="231" t="s">
        <v>236</v>
      </c>
      <c r="C168" s="984"/>
      <c r="D168" s="963"/>
      <c r="E168" s="777"/>
      <c r="F168" s="985"/>
    </row>
    <row r="169" spans="1:6" ht="18" customHeight="1">
      <c r="A169" s="979"/>
      <c r="B169" s="231" t="s">
        <v>37</v>
      </c>
      <c r="C169" s="984" t="s">
        <v>67</v>
      </c>
      <c r="D169" s="963"/>
      <c r="E169" s="775">
        <f>'Прайс рабочий'!$K$424</f>
        <v>503</v>
      </c>
      <c r="F169" s="985"/>
    </row>
    <row r="170" spans="1:6" ht="18" customHeight="1">
      <c r="A170" s="979"/>
      <c r="B170" s="231" t="s">
        <v>38</v>
      </c>
      <c r="C170" s="984"/>
      <c r="D170" s="963"/>
      <c r="E170" s="776"/>
      <c r="F170" s="985" t="s">
        <v>259</v>
      </c>
    </row>
    <row r="171" spans="1:6" ht="18" customHeight="1">
      <c r="A171" s="979"/>
      <c r="B171" s="231" t="s">
        <v>39</v>
      </c>
      <c r="C171" s="984"/>
      <c r="D171" s="963"/>
      <c r="E171" s="776"/>
      <c r="F171" s="985"/>
    </row>
    <row r="172" spans="1:6" ht="18" customHeight="1">
      <c r="A172" s="979"/>
      <c r="B172" s="231" t="s">
        <v>235</v>
      </c>
      <c r="C172" s="984"/>
      <c r="D172" s="963"/>
      <c r="E172" s="776"/>
      <c r="F172" s="985"/>
    </row>
    <row r="173" spans="1:6" ht="18" customHeight="1">
      <c r="A173" s="979"/>
      <c r="B173" s="231" t="s">
        <v>236</v>
      </c>
      <c r="C173" s="984"/>
      <c r="D173" s="963"/>
      <c r="E173" s="777"/>
      <c r="F173" s="985" t="s">
        <v>260</v>
      </c>
    </row>
    <row r="174" spans="1:6" ht="18" customHeight="1">
      <c r="A174" s="979"/>
      <c r="B174" s="231" t="s">
        <v>37</v>
      </c>
      <c r="C174" s="984" t="s">
        <v>93</v>
      </c>
      <c r="D174" s="963"/>
      <c r="E174" s="118">
        <f>'Прайс рабочий'!$K$429</f>
        <v>652</v>
      </c>
      <c r="F174" s="985"/>
    </row>
    <row r="175" spans="1:6" ht="18" customHeight="1">
      <c r="A175" s="979"/>
      <c r="B175" s="231" t="s">
        <v>38</v>
      </c>
      <c r="C175" s="984"/>
      <c r="D175" s="963"/>
      <c r="E175" s="118">
        <f>'Прайс рабочий'!$K$430</f>
        <v>689</v>
      </c>
      <c r="F175" s="985"/>
    </row>
    <row r="176" spans="1:6" ht="18" customHeight="1">
      <c r="A176" s="979"/>
      <c r="B176" s="231" t="s">
        <v>39</v>
      </c>
      <c r="C176" s="984"/>
      <c r="D176" s="963"/>
      <c r="E176" s="118">
        <f>'Прайс рабочий'!$K$429</f>
        <v>652</v>
      </c>
      <c r="F176" s="985" t="s">
        <v>261</v>
      </c>
    </row>
    <row r="177" spans="1:6" ht="18" customHeight="1">
      <c r="A177" s="979"/>
      <c r="B177" s="231" t="s">
        <v>235</v>
      </c>
      <c r="C177" s="984"/>
      <c r="D177" s="963"/>
      <c r="E177" s="118">
        <f>'Прайс рабочий'!$K$430</f>
        <v>689</v>
      </c>
      <c r="F177" s="985"/>
    </row>
    <row r="178" spans="1:6" ht="18" customHeight="1">
      <c r="A178" s="979"/>
      <c r="B178" s="231" t="s">
        <v>236</v>
      </c>
      <c r="C178" s="984"/>
      <c r="D178" s="963"/>
      <c r="E178" s="118">
        <f>'Прайс рабочий'!$K$429</f>
        <v>652</v>
      </c>
      <c r="F178" s="985"/>
    </row>
    <row r="179" spans="1:6" ht="18" customHeight="1">
      <c r="A179" s="979" t="s">
        <v>462</v>
      </c>
      <c r="B179" s="231" t="s">
        <v>38</v>
      </c>
      <c r="C179" s="984" t="s">
        <v>71</v>
      </c>
      <c r="D179" s="963" t="s">
        <v>69</v>
      </c>
      <c r="E179" s="118">
        <f>'Прайс рабочий'!$K$430</f>
        <v>689</v>
      </c>
      <c r="F179" s="985"/>
    </row>
    <row r="180" spans="1:6" ht="18" customHeight="1">
      <c r="A180" s="979"/>
      <c r="B180" s="231" t="s">
        <v>39</v>
      </c>
      <c r="C180" s="984"/>
      <c r="D180" s="963"/>
      <c r="E180" s="118">
        <f>'Прайс рабочий'!$K$429</f>
        <v>652</v>
      </c>
      <c r="F180" s="985"/>
    </row>
    <row r="181" spans="1:6" ht="18" customHeight="1">
      <c r="A181" s="979"/>
      <c r="B181" s="231" t="s">
        <v>37</v>
      </c>
      <c r="C181" s="984" t="s">
        <v>67</v>
      </c>
      <c r="D181" s="963"/>
      <c r="E181" s="118">
        <f>'Прайс рабочий'!$K$430</f>
        <v>689</v>
      </c>
      <c r="F181" s="985"/>
    </row>
    <row r="182" spans="1:6" ht="18" customHeight="1">
      <c r="A182" s="979"/>
      <c r="B182" s="231" t="s">
        <v>38</v>
      </c>
      <c r="C182" s="984"/>
      <c r="D182" s="963"/>
      <c r="E182" s="118">
        <f>'Прайс рабочий'!$K$429</f>
        <v>652</v>
      </c>
      <c r="F182" s="985"/>
    </row>
    <row r="183" spans="1:6" ht="18" customHeight="1">
      <c r="A183" s="979"/>
      <c r="B183" s="231" t="s">
        <v>39</v>
      </c>
      <c r="C183" s="984"/>
      <c r="D183" s="963"/>
      <c r="E183" s="118">
        <f>'Прайс рабочий'!$K$430</f>
        <v>689</v>
      </c>
      <c r="F183" s="985"/>
    </row>
    <row r="184" spans="1:6" ht="18" customHeight="1">
      <c r="A184" s="961" t="s">
        <v>211</v>
      </c>
      <c r="B184" s="961"/>
      <c r="C184" s="961"/>
      <c r="D184" s="961"/>
      <c r="E184" s="119"/>
      <c r="F184" s="988"/>
    </row>
    <row r="185" spans="1:6" ht="18" customHeight="1">
      <c r="A185" s="979" t="s">
        <v>463</v>
      </c>
      <c r="B185" s="231" t="s">
        <v>37</v>
      </c>
      <c r="C185" s="984" t="s">
        <v>71</v>
      </c>
      <c r="D185" s="963" t="s">
        <v>69</v>
      </c>
      <c r="E185" s="775">
        <f>'Прайс рабочий'!$K$440</f>
        <v>405</v>
      </c>
      <c r="F185" s="989"/>
    </row>
    <row r="186" spans="1:6" ht="18" customHeight="1">
      <c r="A186" s="979"/>
      <c r="B186" s="231" t="s">
        <v>38</v>
      </c>
      <c r="C186" s="984"/>
      <c r="D186" s="963"/>
      <c r="E186" s="776"/>
      <c r="F186" s="989"/>
    </row>
    <row r="187" spans="1:6" ht="18" customHeight="1">
      <c r="A187" s="979"/>
      <c r="B187" s="231" t="s">
        <v>39</v>
      </c>
      <c r="C187" s="984"/>
      <c r="D187" s="963"/>
      <c r="E187" s="776"/>
      <c r="F187" s="989"/>
    </row>
    <row r="188" spans="1:6" ht="18" customHeight="1">
      <c r="A188" s="979"/>
      <c r="B188" s="231" t="s">
        <v>235</v>
      </c>
      <c r="C188" s="984"/>
      <c r="D188" s="963"/>
      <c r="E188" s="776"/>
      <c r="F188" s="989"/>
    </row>
    <row r="189" spans="1:6" ht="18" customHeight="1">
      <c r="A189" s="979"/>
      <c r="B189" s="231" t="s">
        <v>236</v>
      </c>
      <c r="C189" s="984"/>
      <c r="D189" s="963"/>
      <c r="E189" s="777"/>
      <c r="F189" s="989"/>
    </row>
    <row r="190" spans="1:6" ht="18" customHeight="1">
      <c r="A190" s="979"/>
      <c r="B190" s="231" t="s">
        <v>37</v>
      </c>
      <c r="C190" s="984" t="s">
        <v>67</v>
      </c>
      <c r="D190" s="963"/>
      <c r="E190" s="775">
        <f>'Прайс рабочий'!$K$445</f>
        <v>576</v>
      </c>
      <c r="F190" s="989"/>
    </row>
    <row r="191" spans="1:6" ht="18" customHeight="1">
      <c r="A191" s="979"/>
      <c r="B191" s="231" t="s">
        <v>38</v>
      </c>
      <c r="C191" s="984"/>
      <c r="D191" s="963"/>
      <c r="E191" s="776"/>
      <c r="F191" s="989"/>
    </row>
    <row r="192" spans="1:6" ht="18" customHeight="1">
      <c r="A192" s="979"/>
      <c r="B192" s="231" t="s">
        <v>39</v>
      </c>
      <c r="C192" s="984"/>
      <c r="D192" s="963"/>
      <c r="E192" s="776"/>
      <c r="F192" s="989"/>
    </row>
    <row r="193" spans="1:6" ht="18" customHeight="1">
      <c r="A193" s="979"/>
      <c r="B193" s="231" t="s">
        <v>235</v>
      </c>
      <c r="C193" s="984"/>
      <c r="D193" s="963"/>
      <c r="E193" s="776"/>
      <c r="F193" s="989"/>
    </row>
    <row r="194" spans="1:6" ht="18" customHeight="1">
      <c r="A194" s="979"/>
      <c r="B194" s="231" t="s">
        <v>236</v>
      </c>
      <c r="C194" s="984"/>
      <c r="D194" s="963"/>
      <c r="E194" s="777"/>
      <c r="F194" s="989"/>
    </row>
    <row r="195" spans="1:6" ht="18" customHeight="1">
      <c r="A195" s="979"/>
      <c r="B195" s="231" t="s">
        <v>37</v>
      </c>
      <c r="C195" s="984" t="s">
        <v>93</v>
      </c>
      <c r="D195" s="963"/>
      <c r="E195" s="118">
        <f>'Прайс рабочий'!$K$450</f>
        <v>675</v>
      </c>
      <c r="F195" s="989"/>
    </row>
    <row r="196" spans="1:6" ht="18" customHeight="1">
      <c r="A196" s="979"/>
      <c r="B196" s="231" t="s">
        <v>38</v>
      </c>
      <c r="C196" s="984"/>
      <c r="D196" s="963"/>
      <c r="E196" s="118">
        <f>'Прайс рабочий'!$K$451</f>
        <v>711</v>
      </c>
      <c r="F196" s="989"/>
    </row>
    <row r="197" spans="1:6" ht="18" customHeight="1">
      <c r="A197" s="979"/>
      <c r="B197" s="231" t="s">
        <v>39</v>
      </c>
      <c r="C197" s="984"/>
      <c r="D197" s="963"/>
      <c r="E197" s="118">
        <f>'Прайс рабочий'!$K$452</f>
        <v>729</v>
      </c>
      <c r="F197" s="989"/>
    </row>
    <row r="198" spans="1:6" ht="18" customHeight="1">
      <c r="A198" s="979"/>
      <c r="B198" s="231" t="s">
        <v>235</v>
      </c>
      <c r="C198" s="984"/>
      <c r="D198" s="963"/>
      <c r="E198" s="118">
        <f>'Прайс рабочий'!$K$453</f>
        <v>741</v>
      </c>
      <c r="F198" s="989"/>
    </row>
    <row r="199" spans="1:6" ht="18" customHeight="1">
      <c r="A199" s="979"/>
      <c r="B199" s="231" t="s">
        <v>236</v>
      </c>
      <c r="C199" s="984"/>
      <c r="D199" s="963"/>
      <c r="E199" s="118">
        <f>'Прайс рабочий'!$K$454</f>
        <v>748</v>
      </c>
      <c r="F199" s="989"/>
    </row>
    <row r="200" spans="1:6" ht="18" customHeight="1">
      <c r="A200" s="979"/>
      <c r="B200" s="231" t="s">
        <v>37</v>
      </c>
      <c r="C200" s="984" t="s">
        <v>94</v>
      </c>
      <c r="D200" s="963"/>
      <c r="E200" s="118">
        <f>'Прайс рабочий'!$K$455</f>
        <v>1397</v>
      </c>
      <c r="F200" s="989"/>
    </row>
    <row r="201" spans="1:6" ht="18" customHeight="1">
      <c r="A201" s="979"/>
      <c r="B201" s="231" t="s">
        <v>38</v>
      </c>
      <c r="C201" s="984"/>
      <c r="D201" s="963"/>
      <c r="E201" s="118">
        <f>'Прайс рабочий'!$K$456</f>
        <v>1389</v>
      </c>
      <c r="F201" s="989"/>
    </row>
    <row r="202" spans="1:6" ht="18" customHeight="1">
      <c r="A202" s="979"/>
      <c r="B202" s="231" t="s">
        <v>39</v>
      </c>
      <c r="C202" s="984"/>
      <c r="D202" s="963"/>
      <c r="E202" s="118">
        <f>'Прайс рабочий'!$K$457</f>
        <v>1376</v>
      </c>
      <c r="F202" s="989"/>
    </row>
    <row r="203" spans="1:6" ht="18" customHeight="1">
      <c r="A203" s="979"/>
      <c r="B203" s="231" t="s">
        <v>235</v>
      </c>
      <c r="C203" s="984"/>
      <c r="D203" s="963"/>
      <c r="E203" s="118">
        <f>'Прайс рабочий'!$K$458</f>
        <v>1334</v>
      </c>
      <c r="F203" s="989"/>
    </row>
    <row r="204" spans="1:6" ht="18" customHeight="1">
      <c r="A204" s="979"/>
      <c r="B204" s="231" t="s">
        <v>236</v>
      </c>
      <c r="C204" s="984"/>
      <c r="D204" s="963"/>
      <c r="E204" s="118">
        <f>'Прайс рабочий'!$K$459</f>
        <v>1330</v>
      </c>
      <c r="F204" s="989"/>
    </row>
    <row r="205" spans="1:6" ht="18" customHeight="1">
      <c r="A205" s="979" t="s">
        <v>464</v>
      </c>
      <c r="B205" s="231" t="s">
        <v>37</v>
      </c>
      <c r="C205" s="984" t="s">
        <v>67</v>
      </c>
      <c r="D205" s="963" t="s">
        <v>69</v>
      </c>
      <c r="E205" s="775">
        <f>'Прайс рабочий'!$K$460</f>
        <v>441</v>
      </c>
      <c r="F205" s="989"/>
    </row>
    <row r="206" spans="1:6" ht="18" customHeight="1">
      <c r="A206" s="979"/>
      <c r="B206" s="231" t="s">
        <v>38</v>
      </c>
      <c r="C206" s="984"/>
      <c r="D206" s="963"/>
      <c r="E206" s="776"/>
      <c r="F206" s="989"/>
    </row>
    <row r="207" spans="1:6" ht="18" customHeight="1">
      <c r="A207" s="979"/>
      <c r="B207" s="231" t="s">
        <v>39</v>
      </c>
      <c r="C207" s="984"/>
      <c r="D207" s="963"/>
      <c r="E207" s="777"/>
      <c r="F207" s="989"/>
    </row>
    <row r="208" spans="1:6" ht="18" customHeight="1">
      <c r="A208" s="979"/>
      <c r="B208" s="231" t="s">
        <v>38</v>
      </c>
      <c r="C208" s="984" t="s">
        <v>71</v>
      </c>
      <c r="D208" s="963"/>
      <c r="E208" s="775">
        <f>'Прайс рабочий'!$K$463</f>
        <v>441</v>
      </c>
      <c r="F208" s="989"/>
    </row>
    <row r="209" spans="1:41" ht="28.5" customHeight="1">
      <c r="A209" s="979"/>
      <c r="B209" s="231" t="s">
        <v>39</v>
      </c>
      <c r="C209" s="984"/>
      <c r="D209" s="963"/>
      <c r="E209" s="777"/>
      <c r="F209" s="990"/>
    </row>
    <row r="210" spans="1:41" ht="36" customHeight="1">
      <c r="A210" s="964" t="s">
        <v>265</v>
      </c>
      <c r="B210" s="964"/>
      <c r="C210" s="964"/>
      <c r="D210" s="964"/>
      <c r="E210" s="117"/>
      <c r="F210" s="212"/>
    </row>
    <row r="211" spans="1:41" ht="36" customHeight="1">
      <c r="A211" s="232" t="s">
        <v>465</v>
      </c>
      <c r="B211" s="215" t="s">
        <v>267</v>
      </c>
      <c r="C211" s="215" t="s">
        <v>268</v>
      </c>
      <c r="D211" s="230" t="s">
        <v>269</v>
      </c>
      <c r="E211" s="118">
        <f>'Прайс рабочий'!$K$466</f>
        <v>5</v>
      </c>
      <c r="F211" s="970"/>
    </row>
    <row r="212" spans="1:41" ht="36" customHeight="1">
      <c r="A212" s="233" t="s">
        <v>466</v>
      </c>
      <c r="B212" s="215" t="s">
        <v>271</v>
      </c>
      <c r="C212" s="215" t="s">
        <v>272</v>
      </c>
      <c r="D212" s="230" t="s">
        <v>269</v>
      </c>
      <c r="E212" s="118">
        <f>'Прайс рабочий'!$K$467</f>
        <v>5</v>
      </c>
      <c r="F212" s="971"/>
    </row>
    <row r="213" spans="1:41" ht="28.5">
      <c r="A213" s="234" t="s">
        <v>467</v>
      </c>
      <c r="B213" s="215" t="s">
        <v>274</v>
      </c>
      <c r="C213" s="986" t="s">
        <v>275</v>
      </c>
      <c r="D213" s="986"/>
      <c r="E213" s="118">
        <f>'Прайс рабочий'!$K$468</f>
        <v>11</v>
      </c>
      <c r="F213" s="971"/>
    </row>
    <row r="214" spans="1:41" ht="36" customHeight="1">
      <c r="A214" s="234" t="s">
        <v>468</v>
      </c>
      <c r="B214" s="215" t="s">
        <v>277</v>
      </c>
      <c r="C214" s="986" t="s">
        <v>275</v>
      </c>
      <c r="D214" s="986"/>
      <c r="E214" s="118">
        <v>26</v>
      </c>
      <c r="F214" s="971"/>
    </row>
    <row r="215" spans="1:41" ht="36" customHeight="1">
      <c r="A215" s="235" t="s">
        <v>469</v>
      </c>
      <c r="B215" s="215" t="s">
        <v>274</v>
      </c>
      <c r="C215" s="986" t="s">
        <v>102</v>
      </c>
      <c r="D215" s="986"/>
      <c r="E215" s="118">
        <v>35</v>
      </c>
      <c r="F215" s="971"/>
    </row>
    <row r="216" spans="1:41" ht="38.25">
      <c r="A216" s="235" t="s">
        <v>470</v>
      </c>
      <c r="B216" s="218" t="s">
        <v>280</v>
      </c>
      <c r="C216" s="223" t="s">
        <v>281</v>
      </c>
      <c r="D216" s="230" t="s">
        <v>282</v>
      </c>
      <c r="E216" s="118">
        <v>55</v>
      </c>
      <c r="F216" s="971"/>
    </row>
    <row r="217" spans="1:41" ht="25.5">
      <c r="A217" s="979" t="s">
        <v>471</v>
      </c>
      <c r="B217" s="987" t="s">
        <v>284</v>
      </c>
      <c r="C217" s="223" t="s">
        <v>285</v>
      </c>
      <c r="D217" s="221" t="s">
        <v>286</v>
      </c>
      <c r="E217" s="118">
        <v>115</v>
      </c>
      <c r="F217" s="971"/>
    </row>
    <row r="218" spans="1:41" ht="14.25">
      <c r="A218" s="979"/>
      <c r="B218" s="987"/>
      <c r="C218" s="223" t="s">
        <v>288</v>
      </c>
      <c r="D218" s="219" t="s">
        <v>289</v>
      </c>
      <c r="E218" s="118">
        <v>140</v>
      </c>
      <c r="F218" s="971"/>
    </row>
    <row r="219" spans="1:41" ht="25.5">
      <c r="A219" s="979"/>
      <c r="B219" s="987"/>
      <c r="C219" s="223" t="s">
        <v>290</v>
      </c>
      <c r="D219" s="230" t="s">
        <v>286</v>
      </c>
      <c r="E219" s="118">
        <v>345</v>
      </c>
      <c r="F219" s="971"/>
    </row>
    <row r="220" spans="1:41" ht="14.25">
      <c r="A220" s="979"/>
      <c r="B220" s="987"/>
      <c r="C220" s="223" t="s">
        <v>291</v>
      </c>
      <c r="D220" s="230" t="s">
        <v>289</v>
      </c>
      <c r="E220" s="118">
        <v>151</v>
      </c>
      <c r="F220" s="971"/>
    </row>
    <row r="221" spans="1:41" ht="25.5">
      <c r="A221" s="979"/>
      <c r="B221" s="987"/>
      <c r="C221" s="223" t="s">
        <v>292</v>
      </c>
      <c r="D221" s="230" t="s">
        <v>286</v>
      </c>
      <c r="E221" s="118">
        <v>190</v>
      </c>
      <c r="F221" s="971"/>
    </row>
    <row r="222" spans="1:41" ht="36" customHeight="1">
      <c r="A222" s="979"/>
      <c r="B222" s="987"/>
      <c r="C222" s="223" t="s">
        <v>293</v>
      </c>
      <c r="D222" s="215" t="s">
        <v>289</v>
      </c>
      <c r="E222" s="118">
        <v>264</v>
      </c>
      <c r="F222" s="971"/>
    </row>
    <row r="223" spans="1:41" s="229" customFormat="1" ht="30" customHeight="1">
      <c r="A223" s="235" t="s">
        <v>294</v>
      </c>
      <c r="B223" s="218" t="s">
        <v>295</v>
      </c>
      <c r="C223" s="223" t="s">
        <v>290</v>
      </c>
      <c r="D223" s="230" t="s">
        <v>296</v>
      </c>
      <c r="E223" s="118">
        <v>294</v>
      </c>
      <c r="F223" s="972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236"/>
      <c r="T223" s="236"/>
      <c r="U223" s="236"/>
      <c r="V223" s="236"/>
      <c r="W223" s="236"/>
      <c r="X223" s="236"/>
      <c r="Y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236"/>
    </row>
    <row r="224" spans="1:41" s="211" customFormat="1" ht="36" customHeight="1">
      <c r="A224" s="964" t="s">
        <v>297</v>
      </c>
      <c r="B224" s="964"/>
      <c r="C224" s="964"/>
      <c r="D224" s="964"/>
      <c r="E224" s="117"/>
      <c r="F224" s="212"/>
      <c r="G224" s="236"/>
      <c r="H224" s="236"/>
      <c r="I224" s="236"/>
      <c r="J224" s="229"/>
      <c r="K224" s="236"/>
      <c r="L224" s="236"/>
      <c r="M224" s="236"/>
      <c r="N224" s="236"/>
      <c r="O224" s="236"/>
      <c r="P224" s="236"/>
      <c r="Q224" s="236"/>
      <c r="R224" s="236"/>
    </row>
    <row r="225" spans="1:41" s="211" customFormat="1" ht="18" customHeight="1">
      <c r="A225" s="232" t="s">
        <v>472</v>
      </c>
      <c r="B225" s="215" t="s">
        <v>299</v>
      </c>
      <c r="C225" s="215" t="s">
        <v>300</v>
      </c>
      <c r="D225" s="219" t="s">
        <v>301</v>
      </c>
      <c r="E225" s="118">
        <f>'Прайс рабочий'!K480</f>
        <v>13</v>
      </c>
      <c r="F225" s="991"/>
    </row>
    <row r="226" spans="1:41" s="211" customFormat="1" ht="18" customHeight="1">
      <c r="A226" s="979" t="s">
        <v>473</v>
      </c>
      <c r="B226" s="983" t="s">
        <v>274</v>
      </c>
      <c r="C226" s="215" t="s">
        <v>71</v>
      </c>
      <c r="D226" s="980" t="s">
        <v>225</v>
      </c>
      <c r="E226" s="118">
        <f>'Прайс рабочий'!K483</f>
        <v>59</v>
      </c>
      <c r="F226" s="992"/>
    </row>
    <row r="227" spans="1:41" s="211" customFormat="1" ht="18" customHeight="1">
      <c r="A227" s="979"/>
      <c r="B227" s="983"/>
      <c r="C227" s="215" t="s">
        <v>67</v>
      </c>
      <c r="D227" s="980"/>
      <c r="E227" s="118">
        <f>'Прайс рабочий'!K484</f>
        <v>62</v>
      </c>
      <c r="F227" s="992"/>
    </row>
    <row r="228" spans="1:41" s="211" customFormat="1" ht="18" customHeight="1">
      <c r="A228" s="979" t="s">
        <v>474</v>
      </c>
      <c r="B228" s="983" t="s">
        <v>274</v>
      </c>
      <c r="C228" s="215" t="s">
        <v>71</v>
      </c>
      <c r="D228" s="980" t="s">
        <v>304</v>
      </c>
      <c r="E228" s="118">
        <f>'Прайс рабочий'!K485</f>
        <v>69</v>
      </c>
      <c r="F228" s="992"/>
    </row>
    <row r="229" spans="1:41" s="229" customFormat="1" ht="30" customHeight="1">
      <c r="A229" s="979"/>
      <c r="B229" s="983"/>
      <c r="C229" s="215" t="s">
        <v>67</v>
      </c>
      <c r="D229" s="980"/>
      <c r="E229" s="118">
        <f>'Прайс рабочий'!K486</f>
        <v>69</v>
      </c>
      <c r="F229" s="993"/>
      <c r="G229" s="211"/>
      <c r="H229" s="211"/>
      <c r="I229" s="211"/>
      <c r="J229" s="211"/>
      <c r="K229" s="211"/>
      <c r="L229" s="211"/>
      <c r="M229" s="211"/>
      <c r="N229" s="211"/>
      <c r="O229" s="211"/>
      <c r="P229" s="211"/>
      <c r="Q229" s="211"/>
      <c r="R229" s="211"/>
      <c r="S229" s="236"/>
      <c r="T229" s="236"/>
      <c r="U229" s="236"/>
      <c r="V229" s="236"/>
      <c r="W229" s="236"/>
      <c r="X229" s="236"/>
      <c r="Y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  <c r="AN229" s="236"/>
      <c r="AO229" s="236"/>
    </row>
    <row r="230" spans="1:41" s="211" customFormat="1" ht="18" customHeight="1">
      <c r="A230" s="964" t="s">
        <v>305</v>
      </c>
      <c r="B230" s="964"/>
      <c r="C230" s="964"/>
      <c r="D230" s="964"/>
      <c r="E230" s="478"/>
      <c r="F230" s="237"/>
      <c r="G230" s="236"/>
      <c r="H230" s="236"/>
      <c r="I230" s="236"/>
      <c r="J230" s="229"/>
      <c r="K230" s="236"/>
      <c r="L230" s="236"/>
      <c r="M230" s="236"/>
      <c r="N230" s="236"/>
      <c r="O230" s="236"/>
      <c r="P230" s="236"/>
      <c r="Q230" s="236"/>
      <c r="R230" s="236"/>
    </row>
    <row r="231" spans="1:41" s="211" customFormat="1" ht="18" customHeight="1">
      <c r="A231" s="997" t="s">
        <v>306</v>
      </c>
      <c r="B231" s="983" t="s">
        <v>307</v>
      </c>
      <c r="C231" s="461" t="s">
        <v>794</v>
      </c>
      <c r="D231" s="461">
        <v>1000</v>
      </c>
      <c r="E231" s="504">
        <f>'Прайс рабочий'!K488</f>
        <v>8.5</v>
      </c>
      <c r="F231" s="994"/>
      <c r="G231" s="236"/>
      <c r="H231" s="236"/>
      <c r="I231" s="236"/>
      <c r="J231" s="229"/>
      <c r="K231" s="236"/>
      <c r="L231" s="236"/>
      <c r="M231" s="236"/>
      <c r="N231" s="236"/>
      <c r="O231" s="236"/>
      <c r="P231" s="236"/>
      <c r="Q231" s="236"/>
      <c r="R231" s="236"/>
    </row>
    <row r="232" spans="1:41" s="211" customFormat="1" ht="18" customHeight="1">
      <c r="A232" s="997"/>
      <c r="B232" s="983"/>
      <c r="C232" s="461" t="s">
        <v>308</v>
      </c>
      <c r="D232" s="983">
        <v>1000</v>
      </c>
      <c r="E232" s="504">
        <f>'Прайс рабочий'!K489</f>
        <v>13</v>
      </c>
      <c r="F232" s="995"/>
    </row>
    <row r="233" spans="1:41" s="211" customFormat="1" ht="14.25">
      <c r="A233" s="997"/>
      <c r="B233" s="983"/>
      <c r="C233" s="461" t="s">
        <v>308</v>
      </c>
      <c r="D233" s="983"/>
      <c r="E233" s="504">
        <f>'Прайс рабочий'!K490</f>
        <v>12</v>
      </c>
      <c r="F233" s="995"/>
    </row>
    <row r="234" spans="1:41" s="211" customFormat="1" ht="18" customHeight="1">
      <c r="A234" s="232" t="s">
        <v>475</v>
      </c>
      <c r="B234" s="215" t="s">
        <v>274</v>
      </c>
      <c r="C234" s="215" t="s">
        <v>71</v>
      </c>
      <c r="D234" s="219" t="s">
        <v>310</v>
      </c>
      <c r="E234" s="504">
        <f>'Прайс рабочий'!K491</f>
        <v>28</v>
      </c>
      <c r="F234" s="995"/>
    </row>
    <row r="235" spans="1:41" s="211" customFormat="1" ht="18" customHeight="1">
      <c r="A235" s="968" t="s">
        <v>476</v>
      </c>
      <c r="B235" s="983" t="s">
        <v>274</v>
      </c>
      <c r="C235" s="215" t="s">
        <v>71</v>
      </c>
      <c r="D235" s="980" t="s">
        <v>312</v>
      </c>
      <c r="E235" s="504">
        <f>'Прайс рабочий'!K492</f>
        <v>139</v>
      </c>
      <c r="F235" s="995"/>
    </row>
    <row r="236" spans="1:41" s="211" customFormat="1" ht="26.25" customHeight="1">
      <c r="A236" s="968"/>
      <c r="B236" s="983"/>
      <c r="C236" s="215" t="s">
        <v>67</v>
      </c>
      <c r="D236" s="980"/>
      <c r="E236" s="504">
        <f>'Прайс рабочий'!K493</f>
        <v>139</v>
      </c>
      <c r="F236" s="995"/>
    </row>
    <row r="237" spans="1:41" s="211" customFormat="1" ht="26.25" customHeight="1">
      <c r="A237" s="979" t="s">
        <v>477</v>
      </c>
      <c r="B237" s="983" t="s">
        <v>274</v>
      </c>
      <c r="C237" s="215" t="s">
        <v>314</v>
      </c>
      <c r="D237" s="980" t="s">
        <v>315</v>
      </c>
      <c r="E237" s="504">
        <f>'Прайс рабочий'!K494</f>
        <v>144</v>
      </c>
      <c r="F237" s="995"/>
    </row>
    <row r="238" spans="1:41" ht="15.75" customHeight="1">
      <c r="A238" s="979"/>
      <c r="B238" s="983"/>
      <c r="C238" s="215" t="s">
        <v>316</v>
      </c>
      <c r="D238" s="980"/>
      <c r="E238" s="504">
        <f>'Прайс рабочий'!K495</f>
        <v>165</v>
      </c>
      <c r="F238" s="996"/>
      <c r="G238" s="211"/>
      <c r="H238" s="211"/>
      <c r="I238" s="211"/>
      <c r="J238" s="211"/>
      <c r="K238" s="211"/>
      <c r="L238" s="211"/>
      <c r="M238" s="211"/>
      <c r="N238" s="211"/>
      <c r="O238" s="211"/>
      <c r="P238" s="211"/>
      <c r="Q238" s="211"/>
      <c r="R238" s="211"/>
    </row>
    <row r="239" spans="1:41" s="238" customFormat="1" ht="26.25">
      <c r="A239" s="618" t="s">
        <v>350</v>
      </c>
      <c r="B239" s="801"/>
      <c r="C239" s="801"/>
      <c r="D239" s="801"/>
      <c r="E239" s="123"/>
      <c r="F239" s="83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</row>
    <row r="240" spans="1:41" s="238" customFormat="1" ht="47.25">
      <c r="A240" s="105" t="s">
        <v>351</v>
      </c>
      <c r="B240" s="106" t="s">
        <v>352</v>
      </c>
      <c r="C240" s="107" t="s">
        <v>353</v>
      </c>
      <c r="D240" s="107"/>
      <c r="E240" s="110">
        <f>'Прайс рабочий'!K512</f>
        <v>12</v>
      </c>
      <c r="F240" s="108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</row>
    <row r="241" spans="1:41" s="238" customFormat="1" ht="20.100000000000001" customHeight="1">
      <c r="A241" s="105" t="s">
        <v>351</v>
      </c>
      <c r="B241" s="106" t="s">
        <v>352</v>
      </c>
      <c r="C241" s="107" t="s">
        <v>354</v>
      </c>
      <c r="D241" s="107"/>
      <c r="E241" s="110">
        <f>'Прайс рабочий'!K513</f>
        <v>13</v>
      </c>
      <c r="F241" s="108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</row>
    <row r="242" spans="1:41" s="238" customFormat="1" ht="20.100000000000001" customHeight="1">
      <c r="A242" s="239"/>
      <c r="B242" s="240"/>
      <c r="C242" s="241"/>
      <c r="D242" s="242"/>
      <c r="E242" s="505"/>
      <c r="F242" s="243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</row>
    <row r="243" spans="1:41" s="238" customFormat="1" ht="20.100000000000001" customHeight="1">
      <c r="A243" s="244" t="s">
        <v>338</v>
      </c>
      <c r="B243" s="245"/>
      <c r="C243" s="245"/>
      <c r="D243" s="246"/>
      <c r="E243" s="506"/>
      <c r="F243" s="247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</row>
    <row r="244" spans="1:41" ht="20.100000000000001" customHeight="1">
      <c r="A244" s="248" t="s">
        <v>339</v>
      </c>
      <c r="B244" s="249"/>
      <c r="C244" s="249"/>
      <c r="D244" s="248"/>
      <c r="E244" s="506"/>
      <c r="F244" s="247"/>
    </row>
    <row r="245" spans="1:41" ht="20.100000000000001" customHeight="1">
      <c r="A245" s="248" t="s">
        <v>340</v>
      </c>
      <c r="B245" s="249"/>
      <c r="C245" s="249"/>
      <c r="D245" s="248"/>
      <c r="E245" s="506"/>
      <c r="F245" s="247"/>
    </row>
    <row r="246" spans="1:41" ht="20.100000000000001" customHeight="1">
      <c r="A246" s="248" t="s">
        <v>341</v>
      </c>
      <c r="B246" s="249"/>
      <c r="C246" s="249"/>
      <c r="D246" s="248"/>
      <c r="E246" s="506"/>
      <c r="F246" s="247"/>
    </row>
    <row r="247" spans="1:41" ht="20.100000000000001" customHeight="1">
      <c r="A247" s="250" t="s">
        <v>342</v>
      </c>
      <c r="B247" s="251"/>
      <c r="C247" s="251"/>
      <c r="D247" s="250"/>
      <c r="E247" s="506"/>
      <c r="F247" s="247"/>
    </row>
    <row r="248" spans="1:41" ht="20.100000000000001" customHeight="1">
      <c r="A248" s="250" t="s">
        <v>343</v>
      </c>
      <c r="B248" s="251"/>
      <c r="C248" s="251"/>
      <c r="D248" s="250"/>
      <c r="E248" s="506"/>
      <c r="F248" s="252"/>
    </row>
    <row r="249" spans="1:41" ht="20.100000000000001" customHeight="1">
      <c r="A249" s="248"/>
      <c r="B249" s="249"/>
      <c r="C249" s="249"/>
      <c r="D249" s="248"/>
      <c r="E249" s="506"/>
      <c r="F249" s="252"/>
    </row>
    <row r="250" spans="1:41" ht="20.100000000000001" customHeight="1">
      <c r="E250" s="506"/>
      <c r="F250" s="247"/>
    </row>
    <row r="251" spans="1:41" ht="20.100000000000001" customHeight="1">
      <c r="E251" s="506"/>
      <c r="F251" s="247"/>
    </row>
    <row r="252" spans="1:41" ht="20.100000000000001" customHeight="1">
      <c r="A252" s="253" t="s">
        <v>344</v>
      </c>
      <c r="C252" s="254" t="s">
        <v>345</v>
      </c>
      <c r="E252" s="506"/>
      <c r="F252" s="252"/>
    </row>
    <row r="253" spans="1:41" ht="20.100000000000001" customHeight="1">
      <c r="E253" s="506"/>
      <c r="F253" s="247"/>
    </row>
    <row r="254" spans="1:41" ht="20.100000000000001" customHeight="1">
      <c r="A254" s="253" t="s">
        <v>346</v>
      </c>
      <c r="C254" s="255" t="s">
        <v>347</v>
      </c>
      <c r="E254" s="506"/>
      <c r="F254" s="252"/>
    </row>
    <row r="255" spans="1:41" ht="20.100000000000001" customHeight="1">
      <c r="C255" s="200"/>
      <c r="E255" s="506"/>
      <c r="F255" s="252"/>
    </row>
    <row r="256" spans="1:41" ht="20.100000000000001" customHeight="1">
      <c r="A256" s="256" t="s">
        <v>348</v>
      </c>
      <c r="C256" s="255" t="s">
        <v>349</v>
      </c>
      <c r="E256" s="506"/>
      <c r="F256" s="252"/>
    </row>
    <row r="257" spans="1:6" ht="20.100000000000001" customHeight="1">
      <c r="C257" s="200"/>
      <c r="E257" s="507"/>
      <c r="F257" s="252"/>
    </row>
    <row r="258" spans="1:6" ht="20.100000000000001" customHeight="1">
      <c r="A258" s="253"/>
      <c r="C258" s="255"/>
      <c r="E258" s="507"/>
      <c r="F258" s="252"/>
    </row>
  </sheetData>
  <mergeCells count="171">
    <mergeCell ref="A239:D239"/>
    <mergeCell ref="A230:D230"/>
    <mergeCell ref="D232:D233"/>
    <mergeCell ref="A235:A236"/>
    <mergeCell ref="B235:B236"/>
    <mergeCell ref="D235:D236"/>
    <mergeCell ref="A237:A238"/>
    <mergeCell ref="B237:B238"/>
    <mergeCell ref="F231:F238"/>
    <mergeCell ref="A231:A233"/>
    <mergeCell ref="B231:B233"/>
    <mergeCell ref="A224:D224"/>
    <mergeCell ref="F225:F229"/>
    <mergeCell ref="A226:A227"/>
    <mergeCell ref="B226:B227"/>
    <mergeCell ref="D226:D227"/>
    <mergeCell ref="A228:A229"/>
    <mergeCell ref="B228:B229"/>
    <mergeCell ref="D228:D229"/>
    <mergeCell ref="D237:D238"/>
    <mergeCell ref="A210:D210"/>
    <mergeCell ref="F211:F223"/>
    <mergeCell ref="C213:D213"/>
    <mergeCell ref="C214:D214"/>
    <mergeCell ref="C215:D215"/>
    <mergeCell ref="A217:A222"/>
    <mergeCell ref="B217:B222"/>
    <mergeCell ref="A179:A183"/>
    <mergeCell ref="C179:C180"/>
    <mergeCell ref="D179:D183"/>
    <mergeCell ref="F179:F183"/>
    <mergeCell ref="C181:C183"/>
    <mergeCell ref="A184:D184"/>
    <mergeCell ref="F184:F209"/>
    <mergeCell ref="A185:A204"/>
    <mergeCell ref="C185:C189"/>
    <mergeCell ref="D185:D204"/>
    <mergeCell ref="E185:E189"/>
    <mergeCell ref="C190:C194"/>
    <mergeCell ref="E190:E194"/>
    <mergeCell ref="C195:C199"/>
    <mergeCell ref="C200:C204"/>
    <mergeCell ref="A205:A209"/>
    <mergeCell ref="C205:C207"/>
    <mergeCell ref="D205:D209"/>
    <mergeCell ref="E205:E207"/>
    <mergeCell ref="C208:C209"/>
    <mergeCell ref="E164:E168"/>
    <mergeCell ref="F164:F166"/>
    <mergeCell ref="F167:F169"/>
    <mergeCell ref="C169:C173"/>
    <mergeCell ref="E169:E173"/>
    <mergeCell ref="F170:F172"/>
    <mergeCell ref="F173:F175"/>
    <mergeCell ref="C174:C178"/>
    <mergeCell ref="F176:F178"/>
    <mergeCell ref="E208:E209"/>
    <mergeCell ref="A162:D162"/>
    <mergeCell ref="A164:A178"/>
    <mergeCell ref="C164:C168"/>
    <mergeCell ref="D164:D178"/>
    <mergeCell ref="C139:C142"/>
    <mergeCell ref="D139:D140"/>
    <mergeCell ref="D141:D142"/>
    <mergeCell ref="A143:D143"/>
    <mergeCell ref="A144:A153"/>
    <mergeCell ref="C144:C148"/>
    <mergeCell ref="D144:D153"/>
    <mergeCell ref="C149:C153"/>
    <mergeCell ref="A126:D126"/>
    <mergeCell ref="F126:F161"/>
    <mergeCell ref="A127:A134"/>
    <mergeCell ref="C127:C129"/>
    <mergeCell ref="D127:D134"/>
    <mergeCell ref="C130:C134"/>
    <mergeCell ref="A135:A142"/>
    <mergeCell ref="C135:C138"/>
    <mergeCell ref="D135:D137"/>
    <mergeCell ref="A154:A161"/>
    <mergeCell ref="C154:C157"/>
    <mergeCell ref="D154:D161"/>
    <mergeCell ref="C158:C161"/>
    <mergeCell ref="F106:F124"/>
    <mergeCell ref="A107:A116"/>
    <mergeCell ref="B107:B108"/>
    <mergeCell ref="D107:D116"/>
    <mergeCell ref="B109:B110"/>
    <mergeCell ref="B111:B112"/>
    <mergeCell ref="B113:B114"/>
    <mergeCell ref="B115:B116"/>
    <mergeCell ref="A125:C125"/>
    <mergeCell ref="B97:B98"/>
    <mergeCell ref="B99:B100"/>
    <mergeCell ref="B101:B102"/>
    <mergeCell ref="A117:D117"/>
    <mergeCell ref="A118:A124"/>
    <mergeCell ref="B118:B119"/>
    <mergeCell ref="D118:D124"/>
    <mergeCell ref="B120:B121"/>
    <mergeCell ref="B122:B123"/>
    <mergeCell ref="A105:D105"/>
    <mergeCell ref="A106:D106"/>
    <mergeCell ref="B75:B76"/>
    <mergeCell ref="B77:B78"/>
    <mergeCell ref="B79:B80"/>
    <mergeCell ref="A81:A85"/>
    <mergeCell ref="D81:D85"/>
    <mergeCell ref="A86:D86"/>
    <mergeCell ref="A62:D62"/>
    <mergeCell ref="F62:F104"/>
    <mergeCell ref="A63:A80"/>
    <mergeCell ref="B63:B64"/>
    <mergeCell ref="D63:D80"/>
    <mergeCell ref="B65:B66"/>
    <mergeCell ref="B67:B68"/>
    <mergeCell ref="B69:B70"/>
    <mergeCell ref="B71:B72"/>
    <mergeCell ref="B73:B74"/>
    <mergeCell ref="B103:B104"/>
    <mergeCell ref="A87:A104"/>
    <mergeCell ref="B87:B88"/>
    <mergeCell ref="D87:D104"/>
    <mergeCell ref="B89:B90"/>
    <mergeCell ref="B91:B92"/>
    <mergeCell ref="B93:B94"/>
    <mergeCell ref="B95:B96"/>
    <mergeCell ref="A55:B55"/>
    <mergeCell ref="A57:D57"/>
    <mergeCell ref="A58:B58"/>
    <mergeCell ref="A59:B59"/>
    <mergeCell ref="A60:B60"/>
    <mergeCell ref="A61:D61"/>
    <mergeCell ref="A49:B51"/>
    <mergeCell ref="D49:D51"/>
    <mergeCell ref="E49:E51"/>
    <mergeCell ref="A52:D52"/>
    <mergeCell ref="A53:D53"/>
    <mergeCell ref="A54:B54"/>
    <mergeCell ref="A56:B56"/>
    <mergeCell ref="D41:D44"/>
    <mergeCell ref="E41:E44"/>
    <mergeCell ref="A45:D45"/>
    <mergeCell ref="A46:B48"/>
    <mergeCell ref="D46:D48"/>
    <mergeCell ref="E46:E48"/>
    <mergeCell ref="A33:D33"/>
    <mergeCell ref="A34:D34"/>
    <mergeCell ref="F34:F51"/>
    <mergeCell ref="A35:B37"/>
    <mergeCell ref="D35:D37"/>
    <mergeCell ref="E35:E37"/>
    <mergeCell ref="A38:B40"/>
    <mergeCell ref="D38:D40"/>
    <mergeCell ref="E38:E40"/>
    <mergeCell ref="A41:B44"/>
    <mergeCell ref="D25:D27"/>
    <mergeCell ref="E25:E27"/>
    <mergeCell ref="A28:D28"/>
    <mergeCell ref="A29:B32"/>
    <mergeCell ref="D29:D32"/>
    <mergeCell ref="E29:E32"/>
    <mergeCell ref="A17:D17"/>
    <mergeCell ref="A18:D18"/>
    <mergeCell ref="F18:F32"/>
    <mergeCell ref="A19:B21"/>
    <mergeCell ref="D19:D21"/>
    <mergeCell ref="E19:E21"/>
    <mergeCell ref="A22:B24"/>
    <mergeCell ref="D22:D24"/>
    <mergeCell ref="E22:E24"/>
    <mergeCell ref="A25:B27"/>
  </mergeCells>
  <pageMargins left="0.7" right="0.7" top="0.75" bottom="0.75" header="0.3" footer="0.3"/>
  <pageSetup paperSize="9" scale="52" orientation="portrait" verticalDpi="0" r:id="rId1"/>
  <rowBreaks count="4" manualBreakCount="4">
    <brk id="51" max="5" man="1"/>
    <brk id="85" max="5" man="1"/>
    <brk id="161" max="5" man="1"/>
    <brk id="229" max="5" man="1"/>
  </rowBreaks>
  <colBreaks count="1" manualBreakCount="1">
    <brk id="6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0000"/>
  </sheetPr>
  <dimension ref="A1:AO228"/>
  <sheetViews>
    <sheetView view="pageBreakPreview" topLeftCell="A205" zoomScale="70" zoomScaleNormal="70" zoomScaleSheetLayoutView="70" workbookViewId="0">
      <selection activeCell="H205" sqref="H205"/>
    </sheetView>
  </sheetViews>
  <sheetFormatPr defaultColWidth="11.7109375" defaultRowHeight="20.100000000000001" customHeight="1"/>
  <cols>
    <col min="1" max="1" width="36.42578125" style="205" customWidth="1"/>
    <col min="2" max="2" width="23" style="200" customWidth="1"/>
    <col min="3" max="3" width="16.28515625" style="201" customWidth="1"/>
    <col min="4" max="4" width="14.5703125" style="203" customWidth="1"/>
    <col min="5" max="5" width="11" style="499" customWidth="1"/>
    <col min="6" max="6" width="37" style="205" customWidth="1"/>
    <col min="7" max="235" width="11.7109375" style="199"/>
    <col min="236" max="236" width="46" style="199" customWidth="1"/>
    <col min="237" max="237" width="35.140625" style="199" customWidth="1"/>
    <col min="238" max="238" width="17.5703125" style="199" customWidth="1"/>
    <col min="239" max="239" width="12.42578125" style="199" customWidth="1"/>
    <col min="240" max="240" width="11.28515625" style="199" customWidth="1"/>
    <col min="241" max="241" width="11.140625" style="199" customWidth="1"/>
    <col min="242" max="244" width="11" style="199" customWidth="1"/>
    <col min="245" max="247" width="10.7109375" style="199" customWidth="1"/>
    <col min="248" max="248" width="30.140625" style="199" customWidth="1"/>
    <col min="249" max="249" width="35" style="199" customWidth="1"/>
    <col min="250" max="250" width="67.28515625" style="199" customWidth="1"/>
    <col min="251" max="251" width="7.7109375" style="199" bestFit="1" customWidth="1"/>
    <col min="252" max="252" width="8.5703125" style="199" bestFit="1" customWidth="1"/>
    <col min="253" max="253" width="8.28515625" style="199" bestFit="1" customWidth="1"/>
    <col min="254" max="491" width="11.7109375" style="199"/>
    <col min="492" max="492" width="46" style="199" customWidth="1"/>
    <col min="493" max="493" width="35.140625" style="199" customWidth="1"/>
    <col min="494" max="494" width="17.5703125" style="199" customWidth="1"/>
    <col min="495" max="495" width="12.42578125" style="199" customWidth="1"/>
    <col min="496" max="496" width="11.28515625" style="199" customWidth="1"/>
    <col min="497" max="497" width="11.140625" style="199" customWidth="1"/>
    <col min="498" max="500" width="11" style="199" customWidth="1"/>
    <col min="501" max="503" width="10.7109375" style="199" customWidth="1"/>
    <col min="504" max="504" width="30.140625" style="199" customWidth="1"/>
    <col min="505" max="505" width="35" style="199" customWidth="1"/>
    <col min="506" max="506" width="67.28515625" style="199" customWidth="1"/>
    <col min="507" max="507" width="7.7109375" style="199" bestFit="1" customWidth="1"/>
    <col min="508" max="508" width="8.5703125" style="199" bestFit="1" customWidth="1"/>
    <col min="509" max="509" width="8.28515625" style="199" bestFit="1" customWidth="1"/>
    <col min="510" max="747" width="11.7109375" style="199"/>
    <col min="748" max="748" width="46" style="199" customWidth="1"/>
    <col min="749" max="749" width="35.140625" style="199" customWidth="1"/>
    <col min="750" max="750" width="17.5703125" style="199" customWidth="1"/>
    <col min="751" max="751" width="12.42578125" style="199" customWidth="1"/>
    <col min="752" max="752" width="11.28515625" style="199" customWidth="1"/>
    <col min="753" max="753" width="11.140625" style="199" customWidth="1"/>
    <col min="754" max="756" width="11" style="199" customWidth="1"/>
    <col min="757" max="759" width="10.7109375" style="199" customWidth="1"/>
    <col min="760" max="760" width="30.140625" style="199" customWidth="1"/>
    <col min="761" max="761" width="35" style="199" customWidth="1"/>
    <col min="762" max="762" width="67.28515625" style="199" customWidth="1"/>
    <col min="763" max="763" width="7.7109375" style="199" bestFit="1" customWidth="1"/>
    <col min="764" max="764" width="8.5703125" style="199" bestFit="1" customWidth="1"/>
    <col min="765" max="765" width="8.28515625" style="199" bestFit="1" customWidth="1"/>
    <col min="766" max="1003" width="11.7109375" style="199"/>
    <col min="1004" max="1004" width="46" style="199" customWidth="1"/>
    <col min="1005" max="1005" width="35.140625" style="199" customWidth="1"/>
    <col min="1006" max="1006" width="17.5703125" style="199" customWidth="1"/>
    <col min="1007" max="1007" width="12.42578125" style="199" customWidth="1"/>
    <col min="1008" max="1008" width="11.28515625" style="199" customWidth="1"/>
    <col min="1009" max="1009" width="11.140625" style="199" customWidth="1"/>
    <col min="1010" max="1012" width="11" style="199" customWidth="1"/>
    <col min="1013" max="1015" width="10.7109375" style="199" customWidth="1"/>
    <col min="1016" max="1016" width="30.140625" style="199" customWidth="1"/>
    <col min="1017" max="1017" width="35" style="199" customWidth="1"/>
    <col min="1018" max="1018" width="67.28515625" style="199" customWidth="1"/>
    <col min="1019" max="1019" width="7.7109375" style="199" bestFit="1" customWidth="1"/>
    <col min="1020" max="1020" width="8.5703125" style="199" bestFit="1" customWidth="1"/>
    <col min="1021" max="1021" width="8.28515625" style="199" bestFit="1" customWidth="1"/>
    <col min="1022" max="1259" width="11.7109375" style="199"/>
    <col min="1260" max="1260" width="46" style="199" customWidth="1"/>
    <col min="1261" max="1261" width="35.140625" style="199" customWidth="1"/>
    <col min="1262" max="1262" width="17.5703125" style="199" customWidth="1"/>
    <col min="1263" max="1263" width="12.42578125" style="199" customWidth="1"/>
    <col min="1264" max="1264" width="11.28515625" style="199" customWidth="1"/>
    <col min="1265" max="1265" width="11.140625" style="199" customWidth="1"/>
    <col min="1266" max="1268" width="11" style="199" customWidth="1"/>
    <col min="1269" max="1271" width="10.7109375" style="199" customWidth="1"/>
    <col min="1272" max="1272" width="30.140625" style="199" customWidth="1"/>
    <col min="1273" max="1273" width="35" style="199" customWidth="1"/>
    <col min="1274" max="1274" width="67.28515625" style="199" customWidth="1"/>
    <col min="1275" max="1275" width="7.7109375" style="199" bestFit="1" customWidth="1"/>
    <col min="1276" max="1276" width="8.5703125" style="199" bestFit="1" customWidth="1"/>
    <col min="1277" max="1277" width="8.28515625" style="199" bestFit="1" customWidth="1"/>
    <col min="1278" max="1515" width="11.7109375" style="199"/>
    <col min="1516" max="1516" width="46" style="199" customWidth="1"/>
    <col min="1517" max="1517" width="35.140625" style="199" customWidth="1"/>
    <col min="1518" max="1518" width="17.5703125" style="199" customWidth="1"/>
    <col min="1519" max="1519" width="12.42578125" style="199" customWidth="1"/>
    <col min="1520" max="1520" width="11.28515625" style="199" customWidth="1"/>
    <col min="1521" max="1521" width="11.140625" style="199" customWidth="1"/>
    <col min="1522" max="1524" width="11" style="199" customWidth="1"/>
    <col min="1525" max="1527" width="10.7109375" style="199" customWidth="1"/>
    <col min="1528" max="1528" width="30.140625" style="199" customWidth="1"/>
    <col min="1529" max="1529" width="35" style="199" customWidth="1"/>
    <col min="1530" max="1530" width="67.28515625" style="199" customWidth="1"/>
    <col min="1531" max="1531" width="7.7109375" style="199" bestFit="1" customWidth="1"/>
    <col min="1532" max="1532" width="8.5703125" style="199" bestFit="1" customWidth="1"/>
    <col min="1533" max="1533" width="8.28515625" style="199" bestFit="1" customWidth="1"/>
    <col min="1534" max="1771" width="11.7109375" style="199"/>
    <col min="1772" max="1772" width="46" style="199" customWidth="1"/>
    <col min="1773" max="1773" width="35.140625" style="199" customWidth="1"/>
    <col min="1774" max="1774" width="17.5703125" style="199" customWidth="1"/>
    <col min="1775" max="1775" width="12.42578125" style="199" customWidth="1"/>
    <col min="1776" max="1776" width="11.28515625" style="199" customWidth="1"/>
    <col min="1777" max="1777" width="11.140625" style="199" customWidth="1"/>
    <col min="1778" max="1780" width="11" style="199" customWidth="1"/>
    <col min="1781" max="1783" width="10.7109375" style="199" customWidth="1"/>
    <col min="1784" max="1784" width="30.140625" style="199" customWidth="1"/>
    <col min="1785" max="1785" width="35" style="199" customWidth="1"/>
    <col min="1786" max="1786" width="67.28515625" style="199" customWidth="1"/>
    <col min="1787" max="1787" width="7.7109375" style="199" bestFit="1" customWidth="1"/>
    <col min="1788" max="1788" width="8.5703125" style="199" bestFit="1" customWidth="1"/>
    <col min="1789" max="1789" width="8.28515625" style="199" bestFit="1" customWidth="1"/>
    <col min="1790" max="2027" width="11.7109375" style="199"/>
    <col min="2028" max="2028" width="46" style="199" customWidth="1"/>
    <col min="2029" max="2029" width="35.140625" style="199" customWidth="1"/>
    <col min="2030" max="2030" width="17.5703125" style="199" customWidth="1"/>
    <col min="2031" max="2031" width="12.42578125" style="199" customWidth="1"/>
    <col min="2032" max="2032" width="11.28515625" style="199" customWidth="1"/>
    <col min="2033" max="2033" width="11.140625" style="199" customWidth="1"/>
    <col min="2034" max="2036" width="11" style="199" customWidth="1"/>
    <col min="2037" max="2039" width="10.7109375" style="199" customWidth="1"/>
    <col min="2040" max="2040" width="30.140625" style="199" customWidth="1"/>
    <col min="2041" max="2041" width="35" style="199" customWidth="1"/>
    <col min="2042" max="2042" width="67.28515625" style="199" customWidth="1"/>
    <col min="2043" max="2043" width="7.7109375" style="199" bestFit="1" customWidth="1"/>
    <col min="2044" max="2044" width="8.5703125" style="199" bestFit="1" customWidth="1"/>
    <col min="2045" max="2045" width="8.28515625" style="199" bestFit="1" customWidth="1"/>
    <col min="2046" max="2283" width="11.7109375" style="199"/>
    <col min="2284" max="2284" width="46" style="199" customWidth="1"/>
    <col min="2285" max="2285" width="35.140625" style="199" customWidth="1"/>
    <col min="2286" max="2286" width="17.5703125" style="199" customWidth="1"/>
    <col min="2287" max="2287" width="12.42578125" style="199" customWidth="1"/>
    <col min="2288" max="2288" width="11.28515625" style="199" customWidth="1"/>
    <col min="2289" max="2289" width="11.140625" style="199" customWidth="1"/>
    <col min="2290" max="2292" width="11" style="199" customWidth="1"/>
    <col min="2293" max="2295" width="10.7109375" style="199" customWidth="1"/>
    <col min="2296" max="2296" width="30.140625" style="199" customWidth="1"/>
    <col min="2297" max="2297" width="35" style="199" customWidth="1"/>
    <col min="2298" max="2298" width="67.28515625" style="199" customWidth="1"/>
    <col min="2299" max="2299" width="7.7109375" style="199" bestFit="1" customWidth="1"/>
    <col min="2300" max="2300" width="8.5703125" style="199" bestFit="1" customWidth="1"/>
    <col min="2301" max="2301" width="8.28515625" style="199" bestFit="1" customWidth="1"/>
    <col min="2302" max="2539" width="11.7109375" style="199"/>
    <col min="2540" max="2540" width="46" style="199" customWidth="1"/>
    <col min="2541" max="2541" width="35.140625" style="199" customWidth="1"/>
    <col min="2542" max="2542" width="17.5703125" style="199" customWidth="1"/>
    <col min="2543" max="2543" width="12.42578125" style="199" customWidth="1"/>
    <col min="2544" max="2544" width="11.28515625" style="199" customWidth="1"/>
    <col min="2545" max="2545" width="11.140625" style="199" customWidth="1"/>
    <col min="2546" max="2548" width="11" style="199" customWidth="1"/>
    <col min="2549" max="2551" width="10.7109375" style="199" customWidth="1"/>
    <col min="2552" max="2552" width="30.140625" style="199" customWidth="1"/>
    <col min="2553" max="2553" width="35" style="199" customWidth="1"/>
    <col min="2554" max="2554" width="67.28515625" style="199" customWidth="1"/>
    <col min="2555" max="2555" width="7.7109375" style="199" bestFit="1" customWidth="1"/>
    <col min="2556" max="2556" width="8.5703125" style="199" bestFit="1" customWidth="1"/>
    <col min="2557" max="2557" width="8.28515625" style="199" bestFit="1" customWidth="1"/>
    <col min="2558" max="2795" width="11.7109375" style="199"/>
    <col min="2796" max="2796" width="46" style="199" customWidth="1"/>
    <col min="2797" max="2797" width="35.140625" style="199" customWidth="1"/>
    <col min="2798" max="2798" width="17.5703125" style="199" customWidth="1"/>
    <col min="2799" max="2799" width="12.42578125" style="199" customWidth="1"/>
    <col min="2800" max="2800" width="11.28515625" style="199" customWidth="1"/>
    <col min="2801" max="2801" width="11.140625" style="199" customWidth="1"/>
    <col min="2802" max="2804" width="11" style="199" customWidth="1"/>
    <col min="2805" max="2807" width="10.7109375" style="199" customWidth="1"/>
    <col min="2808" max="2808" width="30.140625" style="199" customWidth="1"/>
    <col min="2809" max="2809" width="35" style="199" customWidth="1"/>
    <col min="2810" max="2810" width="67.28515625" style="199" customWidth="1"/>
    <col min="2811" max="2811" width="7.7109375" style="199" bestFit="1" customWidth="1"/>
    <col min="2812" max="2812" width="8.5703125" style="199" bestFit="1" customWidth="1"/>
    <col min="2813" max="2813" width="8.28515625" style="199" bestFit="1" customWidth="1"/>
    <col min="2814" max="3051" width="11.7109375" style="199"/>
    <col min="3052" max="3052" width="46" style="199" customWidth="1"/>
    <col min="3053" max="3053" width="35.140625" style="199" customWidth="1"/>
    <col min="3054" max="3054" width="17.5703125" style="199" customWidth="1"/>
    <col min="3055" max="3055" width="12.42578125" style="199" customWidth="1"/>
    <col min="3056" max="3056" width="11.28515625" style="199" customWidth="1"/>
    <col min="3057" max="3057" width="11.140625" style="199" customWidth="1"/>
    <col min="3058" max="3060" width="11" style="199" customWidth="1"/>
    <col min="3061" max="3063" width="10.7109375" style="199" customWidth="1"/>
    <col min="3064" max="3064" width="30.140625" style="199" customWidth="1"/>
    <col min="3065" max="3065" width="35" style="199" customWidth="1"/>
    <col min="3066" max="3066" width="67.28515625" style="199" customWidth="1"/>
    <col min="3067" max="3067" width="7.7109375" style="199" bestFit="1" customWidth="1"/>
    <col min="3068" max="3068" width="8.5703125" style="199" bestFit="1" customWidth="1"/>
    <col min="3069" max="3069" width="8.28515625" style="199" bestFit="1" customWidth="1"/>
    <col min="3070" max="3307" width="11.7109375" style="199"/>
    <col min="3308" max="3308" width="46" style="199" customWidth="1"/>
    <col min="3309" max="3309" width="35.140625" style="199" customWidth="1"/>
    <col min="3310" max="3310" width="17.5703125" style="199" customWidth="1"/>
    <col min="3311" max="3311" width="12.42578125" style="199" customWidth="1"/>
    <col min="3312" max="3312" width="11.28515625" style="199" customWidth="1"/>
    <col min="3313" max="3313" width="11.140625" style="199" customWidth="1"/>
    <col min="3314" max="3316" width="11" style="199" customWidth="1"/>
    <col min="3317" max="3319" width="10.7109375" style="199" customWidth="1"/>
    <col min="3320" max="3320" width="30.140625" style="199" customWidth="1"/>
    <col min="3321" max="3321" width="35" style="199" customWidth="1"/>
    <col min="3322" max="3322" width="67.28515625" style="199" customWidth="1"/>
    <col min="3323" max="3323" width="7.7109375" style="199" bestFit="1" customWidth="1"/>
    <col min="3324" max="3324" width="8.5703125" style="199" bestFit="1" customWidth="1"/>
    <col min="3325" max="3325" width="8.28515625" style="199" bestFit="1" customWidth="1"/>
    <col min="3326" max="3563" width="11.7109375" style="199"/>
    <col min="3564" max="3564" width="46" style="199" customWidth="1"/>
    <col min="3565" max="3565" width="35.140625" style="199" customWidth="1"/>
    <col min="3566" max="3566" width="17.5703125" style="199" customWidth="1"/>
    <col min="3567" max="3567" width="12.42578125" style="199" customWidth="1"/>
    <col min="3568" max="3568" width="11.28515625" style="199" customWidth="1"/>
    <col min="3569" max="3569" width="11.140625" style="199" customWidth="1"/>
    <col min="3570" max="3572" width="11" style="199" customWidth="1"/>
    <col min="3573" max="3575" width="10.7109375" style="199" customWidth="1"/>
    <col min="3576" max="3576" width="30.140625" style="199" customWidth="1"/>
    <col min="3577" max="3577" width="35" style="199" customWidth="1"/>
    <col min="3578" max="3578" width="67.28515625" style="199" customWidth="1"/>
    <col min="3579" max="3579" width="7.7109375" style="199" bestFit="1" customWidth="1"/>
    <col min="3580" max="3580" width="8.5703125" style="199" bestFit="1" customWidth="1"/>
    <col min="3581" max="3581" width="8.28515625" style="199" bestFit="1" customWidth="1"/>
    <col min="3582" max="3819" width="11.7109375" style="199"/>
    <col min="3820" max="3820" width="46" style="199" customWidth="1"/>
    <col min="3821" max="3821" width="35.140625" style="199" customWidth="1"/>
    <col min="3822" max="3822" width="17.5703125" style="199" customWidth="1"/>
    <col min="3823" max="3823" width="12.42578125" style="199" customWidth="1"/>
    <col min="3824" max="3824" width="11.28515625" style="199" customWidth="1"/>
    <col min="3825" max="3825" width="11.140625" style="199" customWidth="1"/>
    <col min="3826" max="3828" width="11" style="199" customWidth="1"/>
    <col min="3829" max="3831" width="10.7109375" style="199" customWidth="1"/>
    <col min="3832" max="3832" width="30.140625" style="199" customWidth="1"/>
    <col min="3833" max="3833" width="35" style="199" customWidth="1"/>
    <col min="3834" max="3834" width="67.28515625" style="199" customWidth="1"/>
    <col min="3835" max="3835" width="7.7109375" style="199" bestFit="1" customWidth="1"/>
    <col min="3836" max="3836" width="8.5703125" style="199" bestFit="1" customWidth="1"/>
    <col min="3837" max="3837" width="8.28515625" style="199" bestFit="1" customWidth="1"/>
    <col min="3838" max="4075" width="11.7109375" style="199"/>
    <col min="4076" max="4076" width="46" style="199" customWidth="1"/>
    <col min="4077" max="4077" width="35.140625" style="199" customWidth="1"/>
    <col min="4078" max="4078" width="17.5703125" style="199" customWidth="1"/>
    <col min="4079" max="4079" width="12.42578125" style="199" customWidth="1"/>
    <col min="4080" max="4080" width="11.28515625" style="199" customWidth="1"/>
    <col min="4081" max="4081" width="11.140625" style="199" customWidth="1"/>
    <col min="4082" max="4084" width="11" style="199" customWidth="1"/>
    <col min="4085" max="4087" width="10.7109375" style="199" customWidth="1"/>
    <col min="4088" max="4088" width="30.140625" style="199" customWidth="1"/>
    <col min="4089" max="4089" width="35" style="199" customWidth="1"/>
    <col min="4090" max="4090" width="67.28515625" style="199" customWidth="1"/>
    <col min="4091" max="4091" width="7.7109375" style="199" bestFit="1" customWidth="1"/>
    <col min="4092" max="4092" width="8.5703125" style="199" bestFit="1" customWidth="1"/>
    <col min="4093" max="4093" width="8.28515625" style="199" bestFit="1" customWidth="1"/>
    <col min="4094" max="4331" width="11.7109375" style="199"/>
    <col min="4332" max="4332" width="46" style="199" customWidth="1"/>
    <col min="4333" max="4333" width="35.140625" style="199" customWidth="1"/>
    <col min="4334" max="4334" width="17.5703125" style="199" customWidth="1"/>
    <col min="4335" max="4335" width="12.42578125" style="199" customWidth="1"/>
    <col min="4336" max="4336" width="11.28515625" style="199" customWidth="1"/>
    <col min="4337" max="4337" width="11.140625" style="199" customWidth="1"/>
    <col min="4338" max="4340" width="11" style="199" customWidth="1"/>
    <col min="4341" max="4343" width="10.7109375" style="199" customWidth="1"/>
    <col min="4344" max="4344" width="30.140625" style="199" customWidth="1"/>
    <col min="4345" max="4345" width="35" style="199" customWidth="1"/>
    <col min="4346" max="4346" width="67.28515625" style="199" customWidth="1"/>
    <col min="4347" max="4347" width="7.7109375" style="199" bestFit="1" customWidth="1"/>
    <col min="4348" max="4348" width="8.5703125" style="199" bestFit="1" customWidth="1"/>
    <col min="4349" max="4349" width="8.28515625" style="199" bestFit="1" customWidth="1"/>
    <col min="4350" max="4587" width="11.7109375" style="199"/>
    <col min="4588" max="4588" width="46" style="199" customWidth="1"/>
    <col min="4589" max="4589" width="35.140625" style="199" customWidth="1"/>
    <col min="4590" max="4590" width="17.5703125" style="199" customWidth="1"/>
    <col min="4591" max="4591" width="12.42578125" style="199" customWidth="1"/>
    <col min="4592" max="4592" width="11.28515625" style="199" customWidth="1"/>
    <col min="4593" max="4593" width="11.140625" style="199" customWidth="1"/>
    <col min="4594" max="4596" width="11" style="199" customWidth="1"/>
    <col min="4597" max="4599" width="10.7109375" style="199" customWidth="1"/>
    <col min="4600" max="4600" width="30.140625" style="199" customWidth="1"/>
    <col min="4601" max="4601" width="35" style="199" customWidth="1"/>
    <col min="4602" max="4602" width="67.28515625" style="199" customWidth="1"/>
    <col min="4603" max="4603" width="7.7109375" style="199" bestFit="1" customWidth="1"/>
    <col min="4604" max="4604" width="8.5703125" style="199" bestFit="1" customWidth="1"/>
    <col min="4605" max="4605" width="8.28515625" style="199" bestFit="1" customWidth="1"/>
    <col min="4606" max="4843" width="11.7109375" style="199"/>
    <col min="4844" max="4844" width="46" style="199" customWidth="1"/>
    <col min="4845" max="4845" width="35.140625" style="199" customWidth="1"/>
    <col min="4846" max="4846" width="17.5703125" style="199" customWidth="1"/>
    <col min="4847" max="4847" width="12.42578125" style="199" customWidth="1"/>
    <col min="4848" max="4848" width="11.28515625" style="199" customWidth="1"/>
    <col min="4849" max="4849" width="11.140625" style="199" customWidth="1"/>
    <col min="4850" max="4852" width="11" style="199" customWidth="1"/>
    <col min="4853" max="4855" width="10.7109375" style="199" customWidth="1"/>
    <col min="4856" max="4856" width="30.140625" style="199" customWidth="1"/>
    <col min="4857" max="4857" width="35" style="199" customWidth="1"/>
    <col min="4858" max="4858" width="67.28515625" style="199" customWidth="1"/>
    <col min="4859" max="4859" width="7.7109375" style="199" bestFit="1" customWidth="1"/>
    <col min="4860" max="4860" width="8.5703125" style="199" bestFit="1" customWidth="1"/>
    <col min="4861" max="4861" width="8.28515625" style="199" bestFit="1" customWidth="1"/>
    <col min="4862" max="5099" width="11.7109375" style="199"/>
    <col min="5100" max="5100" width="46" style="199" customWidth="1"/>
    <col min="5101" max="5101" width="35.140625" style="199" customWidth="1"/>
    <col min="5102" max="5102" width="17.5703125" style="199" customWidth="1"/>
    <col min="5103" max="5103" width="12.42578125" style="199" customWidth="1"/>
    <col min="5104" max="5104" width="11.28515625" style="199" customWidth="1"/>
    <col min="5105" max="5105" width="11.140625" style="199" customWidth="1"/>
    <col min="5106" max="5108" width="11" style="199" customWidth="1"/>
    <col min="5109" max="5111" width="10.7109375" style="199" customWidth="1"/>
    <col min="5112" max="5112" width="30.140625" style="199" customWidth="1"/>
    <col min="5113" max="5113" width="35" style="199" customWidth="1"/>
    <col min="5114" max="5114" width="67.28515625" style="199" customWidth="1"/>
    <col min="5115" max="5115" width="7.7109375" style="199" bestFit="1" customWidth="1"/>
    <col min="5116" max="5116" width="8.5703125" style="199" bestFit="1" customWidth="1"/>
    <col min="5117" max="5117" width="8.28515625" style="199" bestFit="1" customWidth="1"/>
    <col min="5118" max="5355" width="11.7109375" style="199"/>
    <col min="5356" max="5356" width="46" style="199" customWidth="1"/>
    <col min="5357" max="5357" width="35.140625" style="199" customWidth="1"/>
    <col min="5358" max="5358" width="17.5703125" style="199" customWidth="1"/>
    <col min="5359" max="5359" width="12.42578125" style="199" customWidth="1"/>
    <col min="5360" max="5360" width="11.28515625" style="199" customWidth="1"/>
    <col min="5361" max="5361" width="11.140625" style="199" customWidth="1"/>
    <col min="5362" max="5364" width="11" style="199" customWidth="1"/>
    <col min="5365" max="5367" width="10.7109375" style="199" customWidth="1"/>
    <col min="5368" max="5368" width="30.140625" style="199" customWidth="1"/>
    <col min="5369" max="5369" width="35" style="199" customWidth="1"/>
    <col min="5370" max="5370" width="67.28515625" style="199" customWidth="1"/>
    <col min="5371" max="5371" width="7.7109375" style="199" bestFit="1" customWidth="1"/>
    <col min="5372" max="5372" width="8.5703125" style="199" bestFit="1" customWidth="1"/>
    <col min="5373" max="5373" width="8.28515625" style="199" bestFit="1" customWidth="1"/>
    <col min="5374" max="5611" width="11.7109375" style="199"/>
    <col min="5612" max="5612" width="46" style="199" customWidth="1"/>
    <col min="5613" max="5613" width="35.140625" style="199" customWidth="1"/>
    <col min="5614" max="5614" width="17.5703125" style="199" customWidth="1"/>
    <col min="5615" max="5615" width="12.42578125" style="199" customWidth="1"/>
    <col min="5616" max="5616" width="11.28515625" style="199" customWidth="1"/>
    <col min="5617" max="5617" width="11.140625" style="199" customWidth="1"/>
    <col min="5618" max="5620" width="11" style="199" customWidth="1"/>
    <col min="5621" max="5623" width="10.7109375" style="199" customWidth="1"/>
    <col min="5624" max="5624" width="30.140625" style="199" customWidth="1"/>
    <col min="5625" max="5625" width="35" style="199" customWidth="1"/>
    <col min="5626" max="5626" width="67.28515625" style="199" customWidth="1"/>
    <col min="5627" max="5627" width="7.7109375" style="199" bestFit="1" customWidth="1"/>
    <col min="5628" max="5628" width="8.5703125" style="199" bestFit="1" customWidth="1"/>
    <col min="5629" max="5629" width="8.28515625" style="199" bestFit="1" customWidth="1"/>
    <col min="5630" max="5867" width="11.7109375" style="199"/>
    <col min="5868" max="5868" width="46" style="199" customWidth="1"/>
    <col min="5869" max="5869" width="35.140625" style="199" customWidth="1"/>
    <col min="5870" max="5870" width="17.5703125" style="199" customWidth="1"/>
    <col min="5871" max="5871" width="12.42578125" style="199" customWidth="1"/>
    <col min="5872" max="5872" width="11.28515625" style="199" customWidth="1"/>
    <col min="5873" max="5873" width="11.140625" style="199" customWidth="1"/>
    <col min="5874" max="5876" width="11" style="199" customWidth="1"/>
    <col min="5877" max="5879" width="10.7109375" style="199" customWidth="1"/>
    <col min="5880" max="5880" width="30.140625" style="199" customWidth="1"/>
    <col min="5881" max="5881" width="35" style="199" customWidth="1"/>
    <col min="5882" max="5882" width="67.28515625" style="199" customWidth="1"/>
    <col min="5883" max="5883" width="7.7109375" style="199" bestFit="1" customWidth="1"/>
    <col min="5884" max="5884" width="8.5703125" style="199" bestFit="1" customWidth="1"/>
    <col min="5885" max="5885" width="8.28515625" style="199" bestFit="1" customWidth="1"/>
    <col min="5886" max="6123" width="11.7109375" style="199"/>
    <col min="6124" max="6124" width="46" style="199" customWidth="1"/>
    <col min="6125" max="6125" width="35.140625" style="199" customWidth="1"/>
    <col min="6126" max="6126" width="17.5703125" style="199" customWidth="1"/>
    <col min="6127" max="6127" width="12.42578125" style="199" customWidth="1"/>
    <col min="6128" max="6128" width="11.28515625" style="199" customWidth="1"/>
    <col min="6129" max="6129" width="11.140625" style="199" customWidth="1"/>
    <col min="6130" max="6132" width="11" style="199" customWidth="1"/>
    <col min="6133" max="6135" width="10.7109375" style="199" customWidth="1"/>
    <col min="6136" max="6136" width="30.140625" style="199" customWidth="1"/>
    <col min="6137" max="6137" width="35" style="199" customWidth="1"/>
    <col min="6138" max="6138" width="67.28515625" style="199" customWidth="1"/>
    <col min="6139" max="6139" width="7.7109375" style="199" bestFit="1" customWidth="1"/>
    <col min="6140" max="6140" width="8.5703125" style="199" bestFit="1" customWidth="1"/>
    <col min="6141" max="6141" width="8.28515625" style="199" bestFit="1" customWidth="1"/>
    <col min="6142" max="6379" width="11.7109375" style="199"/>
    <col min="6380" max="6380" width="46" style="199" customWidth="1"/>
    <col min="6381" max="6381" width="35.140625" style="199" customWidth="1"/>
    <col min="6382" max="6382" width="17.5703125" style="199" customWidth="1"/>
    <col min="6383" max="6383" width="12.42578125" style="199" customWidth="1"/>
    <col min="6384" max="6384" width="11.28515625" style="199" customWidth="1"/>
    <col min="6385" max="6385" width="11.140625" style="199" customWidth="1"/>
    <col min="6386" max="6388" width="11" style="199" customWidth="1"/>
    <col min="6389" max="6391" width="10.7109375" style="199" customWidth="1"/>
    <col min="6392" max="6392" width="30.140625" style="199" customWidth="1"/>
    <col min="6393" max="6393" width="35" style="199" customWidth="1"/>
    <col min="6394" max="6394" width="67.28515625" style="199" customWidth="1"/>
    <col min="6395" max="6395" width="7.7109375" style="199" bestFit="1" customWidth="1"/>
    <col min="6396" max="6396" width="8.5703125" style="199" bestFit="1" customWidth="1"/>
    <col min="6397" max="6397" width="8.28515625" style="199" bestFit="1" customWidth="1"/>
    <col min="6398" max="6635" width="11.7109375" style="199"/>
    <col min="6636" max="6636" width="46" style="199" customWidth="1"/>
    <col min="6637" max="6637" width="35.140625" style="199" customWidth="1"/>
    <col min="6638" max="6638" width="17.5703125" style="199" customWidth="1"/>
    <col min="6639" max="6639" width="12.42578125" style="199" customWidth="1"/>
    <col min="6640" max="6640" width="11.28515625" style="199" customWidth="1"/>
    <col min="6641" max="6641" width="11.140625" style="199" customWidth="1"/>
    <col min="6642" max="6644" width="11" style="199" customWidth="1"/>
    <col min="6645" max="6647" width="10.7109375" style="199" customWidth="1"/>
    <col min="6648" max="6648" width="30.140625" style="199" customWidth="1"/>
    <col min="6649" max="6649" width="35" style="199" customWidth="1"/>
    <col min="6650" max="6650" width="67.28515625" style="199" customWidth="1"/>
    <col min="6651" max="6651" width="7.7109375" style="199" bestFit="1" customWidth="1"/>
    <col min="6652" max="6652" width="8.5703125" style="199" bestFit="1" customWidth="1"/>
    <col min="6653" max="6653" width="8.28515625" style="199" bestFit="1" customWidth="1"/>
    <col min="6654" max="6891" width="11.7109375" style="199"/>
    <col min="6892" max="6892" width="46" style="199" customWidth="1"/>
    <col min="6893" max="6893" width="35.140625" style="199" customWidth="1"/>
    <col min="6894" max="6894" width="17.5703125" style="199" customWidth="1"/>
    <col min="6895" max="6895" width="12.42578125" style="199" customWidth="1"/>
    <col min="6896" max="6896" width="11.28515625" style="199" customWidth="1"/>
    <col min="6897" max="6897" width="11.140625" style="199" customWidth="1"/>
    <col min="6898" max="6900" width="11" style="199" customWidth="1"/>
    <col min="6901" max="6903" width="10.7109375" style="199" customWidth="1"/>
    <col min="6904" max="6904" width="30.140625" style="199" customWidth="1"/>
    <col min="6905" max="6905" width="35" style="199" customWidth="1"/>
    <col min="6906" max="6906" width="67.28515625" style="199" customWidth="1"/>
    <col min="6907" max="6907" width="7.7109375" style="199" bestFit="1" customWidth="1"/>
    <col min="6908" max="6908" width="8.5703125" style="199" bestFit="1" customWidth="1"/>
    <col min="6909" max="6909" width="8.28515625" style="199" bestFit="1" customWidth="1"/>
    <col min="6910" max="7147" width="11.7109375" style="199"/>
    <col min="7148" max="7148" width="46" style="199" customWidth="1"/>
    <col min="7149" max="7149" width="35.140625" style="199" customWidth="1"/>
    <col min="7150" max="7150" width="17.5703125" style="199" customWidth="1"/>
    <col min="7151" max="7151" width="12.42578125" style="199" customWidth="1"/>
    <col min="7152" max="7152" width="11.28515625" style="199" customWidth="1"/>
    <col min="7153" max="7153" width="11.140625" style="199" customWidth="1"/>
    <col min="7154" max="7156" width="11" style="199" customWidth="1"/>
    <col min="7157" max="7159" width="10.7109375" style="199" customWidth="1"/>
    <col min="7160" max="7160" width="30.140625" style="199" customWidth="1"/>
    <col min="7161" max="7161" width="35" style="199" customWidth="1"/>
    <col min="7162" max="7162" width="67.28515625" style="199" customWidth="1"/>
    <col min="7163" max="7163" width="7.7109375" style="199" bestFit="1" customWidth="1"/>
    <col min="7164" max="7164" width="8.5703125" style="199" bestFit="1" customWidth="1"/>
    <col min="7165" max="7165" width="8.28515625" style="199" bestFit="1" customWidth="1"/>
    <col min="7166" max="7403" width="11.7109375" style="199"/>
    <col min="7404" max="7404" width="46" style="199" customWidth="1"/>
    <col min="7405" max="7405" width="35.140625" style="199" customWidth="1"/>
    <col min="7406" max="7406" width="17.5703125" style="199" customWidth="1"/>
    <col min="7407" max="7407" width="12.42578125" style="199" customWidth="1"/>
    <col min="7408" max="7408" width="11.28515625" style="199" customWidth="1"/>
    <col min="7409" max="7409" width="11.140625" style="199" customWidth="1"/>
    <col min="7410" max="7412" width="11" style="199" customWidth="1"/>
    <col min="7413" max="7415" width="10.7109375" style="199" customWidth="1"/>
    <col min="7416" max="7416" width="30.140625" style="199" customWidth="1"/>
    <col min="7417" max="7417" width="35" style="199" customWidth="1"/>
    <col min="7418" max="7418" width="67.28515625" style="199" customWidth="1"/>
    <col min="7419" max="7419" width="7.7109375" style="199" bestFit="1" customWidth="1"/>
    <col min="7420" max="7420" width="8.5703125" style="199" bestFit="1" customWidth="1"/>
    <col min="7421" max="7421" width="8.28515625" style="199" bestFit="1" customWidth="1"/>
    <col min="7422" max="7659" width="11.7109375" style="199"/>
    <col min="7660" max="7660" width="46" style="199" customWidth="1"/>
    <col min="7661" max="7661" width="35.140625" style="199" customWidth="1"/>
    <col min="7662" max="7662" width="17.5703125" style="199" customWidth="1"/>
    <col min="7663" max="7663" width="12.42578125" style="199" customWidth="1"/>
    <col min="7664" max="7664" width="11.28515625" style="199" customWidth="1"/>
    <col min="7665" max="7665" width="11.140625" style="199" customWidth="1"/>
    <col min="7666" max="7668" width="11" style="199" customWidth="1"/>
    <col min="7669" max="7671" width="10.7109375" style="199" customWidth="1"/>
    <col min="7672" max="7672" width="30.140625" style="199" customWidth="1"/>
    <col min="7673" max="7673" width="35" style="199" customWidth="1"/>
    <col min="7674" max="7674" width="67.28515625" style="199" customWidth="1"/>
    <col min="7675" max="7675" width="7.7109375" style="199" bestFit="1" customWidth="1"/>
    <col min="7676" max="7676" width="8.5703125" style="199" bestFit="1" customWidth="1"/>
    <col min="7677" max="7677" width="8.28515625" style="199" bestFit="1" customWidth="1"/>
    <col min="7678" max="7915" width="11.7109375" style="199"/>
    <col min="7916" max="7916" width="46" style="199" customWidth="1"/>
    <col min="7917" max="7917" width="35.140625" style="199" customWidth="1"/>
    <col min="7918" max="7918" width="17.5703125" style="199" customWidth="1"/>
    <col min="7919" max="7919" width="12.42578125" style="199" customWidth="1"/>
    <col min="7920" max="7920" width="11.28515625" style="199" customWidth="1"/>
    <col min="7921" max="7921" width="11.140625" style="199" customWidth="1"/>
    <col min="7922" max="7924" width="11" style="199" customWidth="1"/>
    <col min="7925" max="7927" width="10.7109375" style="199" customWidth="1"/>
    <col min="7928" max="7928" width="30.140625" style="199" customWidth="1"/>
    <col min="7929" max="7929" width="35" style="199" customWidth="1"/>
    <col min="7930" max="7930" width="67.28515625" style="199" customWidth="1"/>
    <col min="7931" max="7931" width="7.7109375" style="199" bestFit="1" customWidth="1"/>
    <col min="7932" max="7932" width="8.5703125" style="199" bestFit="1" customWidth="1"/>
    <col min="7933" max="7933" width="8.28515625" style="199" bestFit="1" customWidth="1"/>
    <col min="7934" max="8171" width="11.7109375" style="199"/>
    <col min="8172" max="8172" width="46" style="199" customWidth="1"/>
    <col min="8173" max="8173" width="35.140625" style="199" customWidth="1"/>
    <col min="8174" max="8174" width="17.5703125" style="199" customWidth="1"/>
    <col min="8175" max="8175" width="12.42578125" style="199" customWidth="1"/>
    <col min="8176" max="8176" width="11.28515625" style="199" customWidth="1"/>
    <col min="8177" max="8177" width="11.140625" style="199" customWidth="1"/>
    <col min="8178" max="8180" width="11" style="199" customWidth="1"/>
    <col min="8181" max="8183" width="10.7109375" style="199" customWidth="1"/>
    <col min="8184" max="8184" width="30.140625" style="199" customWidth="1"/>
    <col min="8185" max="8185" width="35" style="199" customWidth="1"/>
    <col min="8186" max="8186" width="67.28515625" style="199" customWidth="1"/>
    <col min="8187" max="8187" width="7.7109375" style="199" bestFit="1" customWidth="1"/>
    <col min="8188" max="8188" width="8.5703125" style="199" bestFit="1" customWidth="1"/>
    <col min="8189" max="8189" width="8.28515625" style="199" bestFit="1" customWidth="1"/>
    <col min="8190" max="8427" width="11.7109375" style="199"/>
    <col min="8428" max="8428" width="46" style="199" customWidth="1"/>
    <col min="8429" max="8429" width="35.140625" style="199" customWidth="1"/>
    <col min="8430" max="8430" width="17.5703125" style="199" customWidth="1"/>
    <col min="8431" max="8431" width="12.42578125" style="199" customWidth="1"/>
    <col min="8432" max="8432" width="11.28515625" style="199" customWidth="1"/>
    <col min="8433" max="8433" width="11.140625" style="199" customWidth="1"/>
    <col min="8434" max="8436" width="11" style="199" customWidth="1"/>
    <col min="8437" max="8439" width="10.7109375" style="199" customWidth="1"/>
    <col min="8440" max="8440" width="30.140625" style="199" customWidth="1"/>
    <col min="8441" max="8441" width="35" style="199" customWidth="1"/>
    <col min="8442" max="8442" width="67.28515625" style="199" customWidth="1"/>
    <col min="8443" max="8443" width="7.7109375" style="199" bestFit="1" customWidth="1"/>
    <col min="8444" max="8444" width="8.5703125" style="199" bestFit="1" customWidth="1"/>
    <col min="8445" max="8445" width="8.28515625" style="199" bestFit="1" customWidth="1"/>
    <col min="8446" max="8683" width="11.7109375" style="199"/>
    <col min="8684" max="8684" width="46" style="199" customWidth="1"/>
    <col min="8685" max="8685" width="35.140625" style="199" customWidth="1"/>
    <col min="8686" max="8686" width="17.5703125" style="199" customWidth="1"/>
    <col min="8687" max="8687" width="12.42578125" style="199" customWidth="1"/>
    <col min="8688" max="8688" width="11.28515625" style="199" customWidth="1"/>
    <col min="8689" max="8689" width="11.140625" style="199" customWidth="1"/>
    <col min="8690" max="8692" width="11" style="199" customWidth="1"/>
    <col min="8693" max="8695" width="10.7109375" style="199" customWidth="1"/>
    <col min="8696" max="8696" width="30.140625" style="199" customWidth="1"/>
    <col min="8697" max="8697" width="35" style="199" customWidth="1"/>
    <col min="8698" max="8698" width="67.28515625" style="199" customWidth="1"/>
    <col min="8699" max="8699" width="7.7109375" style="199" bestFit="1" customWidth="1"/>
    <col min="8700" max="8700" width="8.5703125" style="199" bestFit="1" customWidth="1"/>
    <col min="8701" max="8701" width="8.28515625" style="199" bestFit="1" customWidth="1"/>
    <col min="8702" max="8939" width="11.7109375" style="199"/>
    <col min="8940" max="8940" width="46" style="199" customWidth="1"/>
    <col min="8941" max="8941" width="35.140625" style="199" customWidth="1"/>
    <col min="8942" max="8942" width="17.5703125" style="199" customWidth="1"/>
    <col min="8943" max="8943" width="12.42578125" style="199" customWidth="1"/>
    <col min="8944" max="8944" width="11.28515625" style="199" customWidth="1"/>
    <col min="8945" max="8945" width="11.140625" style="199" customWidth="1"/>
    <col min="8946" max="8948" width="11" style="199" customWidth="1"/>
    <col min="8949" max="8951" width="10.7109375" style="199" customWidth="1"/>
    <col min="8952" max="8952" width="30.140625" style="199" customWidth="1"/>
    <col min="8953" max="8953" width="35" style="199" customWidth="1"/>
    <col min="8954" max="8954" width="67.28515625" style="199" customWidth="1"/>
    <col min="8955" max="8955" width="7.7109375" style="199" bestFit="1" customWidth="1"/>
    <col min="8956" max="8956" width="8.5703125" style="199" bestFit="1" customWidth="1"/>
    <col min="8957" max="8957" width="8.28515625" style="199" bestFit="1" customWidth="1"/>
    <col min="8958" max="9195" width="11.7109375" style="199"/>
    <col min="9196" max="9196" width="46" style="199" customWidth="1"/>
    <col min="9197" max="9197" width="35.140625" style="199" customWidth="1"/>
    <col min="9198" max="9198" width="17.5703125" style="199" customWidth="1"/>
    <col min="9199" max="9199" width="12.42578125" style="199" customWidth="1"/>
    <col min="9200" max="9200" width="11.28515625" style="199" customWidth="1"/>
    <col min="9201" max="9201" width="11.140625" style="199" customWidth="1"/>
    <col min="9202" max="9204" width="11" style="199" customWidth="1"/>
    <col min="9205" max="9207" width="10.7109375" style="199" customWidth="1"/>
    <col min="9208" max="9208" width="30.140625" style="199" customWidth="1"/>
    <col min="9209" max="9209" width="35" style="199" customWidth="1"/>
    <col min="9210" max="9210" width="67.28515625" style="199" customWidth="1"/>
    <col min="9211" max="9211" width="7.7109375" style="199" bestFit="1" customWidth="1"/>
    <col min="9212" max="9212" width="8.5703125" style="199" bestFit="1" customWidth="1"/>
    <col min="9213" max="9213" width="8.28515625" style="199" bestFit="1" customWidth="1"/>
    <col min="9214" max="9451" width="11.7109375" style="199"/>
    <col min="9452" max="9452" width="46" style="199" customWidth="1"/>
    <col min="9453" max="9453" width="35.140625" style="199" customWidth="1"/>
    <col min="9454" max="9454" width="17.5703125" style="199" customWidth="1"/>
    <col min="9455" max="9455" width="12.42578125" style="199" customWidth="1"/>
    <col min="9456" max="9456" width="11.28515625" style="199" customWidth="1"/>
    <col min="9457" max="9457" width="11.140625" style="199" customWidth="1"/>
    <col min="9458" max="9460" width="11" style="199" customWidth="1"/>
    <col min="9461" max="9463" width="10.7109375" style="199" customWidth="1"/>
    <col min="9464" max="9464" width="30.140625" style="199" customWidth="1"/>
    <col min="9465" max="9465" width="35" style="199" customWidth="1"/>
    <col min="9466" max="9466" width="67.28515625" style="199" customWidth="1"/>
    <col min="9467" max="9467" width="7.7109375" style="199" bestFit="1" customWidth="1"/>
    <col min="9468" max="9468" width="8.5703125" style="199" bestFit="1" customWidth="1"/>
    <col min="9469" max="9469" width="8.28515625" style="199" bestFit="1" customWidth="1"/>
    <col min="9470" max="9707" width="11.7109375" style="199"/>
    <col min="9708" max="9708" width="46" style="199" customWidth="1"/>
    <col min="9709" max="9709" width="35.140625" style="199" customWidth="1"/>
    <col min="9710" max="9710" width="17.5703125" style="199" customWidth="1"/>
    <col min="9711" max="9711" width="12.42578125" style="199" customWidth="1"/>
    <col min="9712" max="9712" width="11.28515625" style="199" customWidth="1"/>
    <col min="9713" max="9713" width="11.140625" style="199" customWidth="1"/>
    <col min="9714" max="9716" width="11" style="199" customWidth="1"/>
    <col min="9717" max="9719" width="10.7109375" style="199" customWidth="1"/>
    <col min="9720" max="9720" width="30.140625" style="199" customWidth="1"/>
    <col min="9721" max="9721" width="35" style="199" customWidth="1"/>
    <col min="9722" max="9722" width="67.28515625" style="199" customWidth="1"/>
    <col min="9723" max="9723" width="7.7109375" style="199" bestFit="1" customWidth="1"/>
    <col min="9724" max="9724" width="8.5703125" style="199" bestFit="1" customWidth="1"/>
    <col min="9725" max="9725" width="8.28515625" style="199" bestFit="1" customWidth="1"/>
    <col min="9726" max="9963" width="11.7109375" style="199"/>
    <col min="9964" max="9964" width="46" style="199" customWidth="1"/>
    <col min="9965" max="9965" width="35.140625" style="199" customWidth="1"/>
    <col min="9966" max="9966" width="17.5703125" style="199" customWidth="1"/>
    <col min="9967" max="9967" width="12.42578125" style="199" customWidth="1"/>
    <col min="9968" max="9968" width="11.28515625" style="199" customWidth="1"/>
    <col min="9969" max="9969" width="11.140625" style="199" customWidth="1"/>
    <col min="9970" max="9972" width="11" style="199" customWidth="1"/>
    <col min="9973" max="9975" width="10.7109375" style="199" customWidth="1"/>
    <col min="9976" max="9976" width="30.140625" style="199" customWidth="1"/>
    <col min="9977" max="9977" width="35" style="199" customWidth="1"/>
    <col min="9978" max="9978" width="67.28515625" style="199" customWidth="1"/>
    <col min="9979" max="9979" width="7.7109375" style="199" bestFit="1" customWidth="1"/>
    <col min="9980" max="9980" width="8.5703125" style="199" bestFit="1" customWidth="1"/>
    <col min="9981" max="9981" width="8.28515625" style="199" bestFit="1" customWidth="1"/>
    <col min="9982" max="10219" width="11.7109375" style="199"/>
    <col min="10220" max="10220" width="46" style="199" customWidth="1"/>
    <col min="10221" max="10221" width="35.140625" style="199" customWidth="1"/>
    <col min="10222" max="10222" width="17.5703125" style="199" customWidth="1"/>
    <col min="10223" max="10223" width="12.42578125" style="199" customWidth="1"/>
    <col min="10224" max="10224" width="11.28515625" style="199" customWidth="1"/>
    <col min="10225" max="10225" width="11.140625" style="199" customWidth="1"/>
    <col min="10226" max="10228" width="11" style="199" customWidth="1"/>
    <col min="10229" max="10231" width="10.7109375" style="199" customWidth="1"/>
    <col min="10232" max="10232" width="30.140625" style="199" customWidth="1"/>
    <col min="10233" max="10233" width="35" style="199" customWidth="1"/>
    <col min="10234" max="10234" width="67.28515625" style="199" customWidth="1"/>
    <col min="10235" max="10235" width="7.7109375" style="199" bestFit="1" customWidth="1"/>
    <col min="10236" max="10236" width="8.5703125" style="199" bestFit="1" customWidth="1"/>
    <col min="10237" max="10237" width="8.28515625" style="199" bestFit="1" customWidth="1"/>
    <col min="10238" max="10475" width="11.7109375" style="199"/>
    <col min="10476" max="10476" width="46" style="199" customWidth="1"/>
    <col min="10477" max="10477" width="35.140625" style="199" customWidth="1"/>
    <col min="10478" max="10478" width="17.5703125" style="199" customWidth="1"/>
    <col min="10479" max="10479" width="12.42578125" style="199" customWidth="1"/>
    <col min="10480" max="10480" width="11.28515625" style="199" customWidth="1"/>
    <col min="10481" max="10481" width="11.140625" style="199" customWidth="1"/>
    <col min="10482" max="10484" width="11" style="199" customWidth="1"/>
    <col min="10485" max="10487" width="10.7109375" style="199" customWidth="1"/>
    <col min="10488" max="10488" width="30.140625" style="199" customWidth="1"/>
    <col min="10489" max="10489" width="35" style="199" customWidth="1"/>
    <col min="10490" max="10490" width="67.28515625" style="199" customWidth="1"/>
    <col min="10491" max="10491" width="7.7109375" style="199" bestFit="1" customWidth="1"/>
    <col min="10492" max="10492" width="8.5703125" style="199" bestFit="1" customWidth="1"/>
    <col min="10493" max="10493" width="8.28515625" style="199" bestFit="1" customWidth="1"/>
    <col min="10494" max="10731" width="11.7109375" style="199"/>
    <col min="10732" max="10732" width="46" style="199" customWidth="1"/>
    <col min="10733" max="10733" width="35.140625" style="199" customWidth="1"/>
    <col min="10734" max="10734" width="17.5703125" style="199" customWidth="1"/>
    <col min="10735" max="10735" width="12.42578125" style="199" customWidth="1"/>
    <col min="10736" max="10736" width="11.28515625" style="199" customWidth="1"/>
    <col min="10737" max="10737" width="11.140625" style="199" customWidth="1"/>
    <col min="10738" max="10740" width="11" style="199" customWidth="1"/>
    <col min="10741" max="10743" width="10.7109375" style="199" customWidth="1"/>
    <col min="10744" max="10744" width="30.140625" style="199" customWidth="1"/>
    <col min="10745" max="10745" width="35" style="199" customWidth="1"/>
    <col min="10746" max="10746" width="67.28515625" style="199" customWidth="1"/>
    <col min="10747" max="10747" width="7.7109375" style="199" bestFit="1" customWidth="1"/>
    <col min="10748" max="10748" width="8.5703125" style="199" bestFit="1" customWidth="1"/>
    <col min="10749" max="10749" width="8.28515625" style="199" bestFit="1" customWidth="1"/>
    <col min="10750" max="10987" width="11.7109375" style="199"/>
    <col min="10988" max="10988" width="46" style="199" customWidth="1"/>
    <col min="10989" max="10989" width="35.140625" style="199" customWidth="1"/>
    <col min="10990" max="10990" width="17.5703125" style="199" customWidth="1"/>
    <col min="10991" max="10991" width="12.42578125" style="199" customWidth="1"/>
    <col min="10992" max="10992" width="11.28515625" style="199" customWidth="1"/>
    <col min="10993" max="10993" width="11.140625" style="199" customWidth="1"/>
    <col min="10994" max="10996" width="11" style="199" customWidth="1"/>
    <col min="10997" max="10999" width="10.7109375" style="199" customWidth="1"/>
    <col min="11000" max="11000" width="30.140625" style="199" customWidth="1"/>
    <col min="11001" max="11001" width="35" style="199" customWidth="1"/>
    <col min="11002" max="11002" width="67.28515625" style="199" customWidth="1"/>
    <col min="11003" max="11003" width="7.7109375" style="199" bestFit="1" customWidth="1"/>
    <col min="11004" max="11004" width="8.5703125" style="199" bestFit="1" customWidth="1"/>
    <col min="11005" max="11005" width="8.28515625" style="199" bestFit="1" customWidth="1"/>
    <col min="11006" max="11243" width="11.7109375" style="199"/>
    <col min="11244" max="11244" width="46" style="199" customWidth="1"/>
    <col min="11245" max="11245" width="35.140625" style="199" customWidth="1"/>
    <col min="11246" max="11246" width="17.5703125" style="199" customWidth="1"/>
    <col min="11247" max="11247" width="12.42578125" style="199" customWidth="1"/>
    <col min="11248" max="11248" width="11.28515625" style="199" customWidth="1"/>
    <col min="11249" max="11249" width="11.140625" style="199" customWidth="1"/>
    <col min="11250" max="11252" width="11" style="199" customWidth="1"/>
    <col min="11253" max="11255" width="10.7109375" style="199" customWidth="1"/>
    <col min="11256" max="11256" width="30.140625" style="199" customWidth="1"/>
    <col min="11257" max="11257" width="35" style="199" customWidth="1"/>
    <col min="11258" max="11258" width="67.28515625" style="199" customWidth="1"/>
    <col min="11259" max="11259" width="7.7109375" style="199" bestFit="1" customWidth="1"/>
    <col min="11260" max="11260" width="8.5703125" style="199" bestFit="1" customWidth="1"/>
    <col min="11261" max="11261" width="8.28515625" style="199" bestFit="1" customWidth="1"/>
    <col min="11262" max="11499" width="11.7109375" style="199"/>
    <col min="11500" max="11500" width="46" style="199" customWidth="1"/>
    <col min="11501" max="11501" width="35.140625" style="199" customWidth="1"/>
    <col min="11502" max="11502" width="17.5703125" style="199" customWidth="1"/>
    <col min="11503" max="11503" width="12.42578125" style="199" customWidth="1"/>
    <col min="11504" max="11504" width="11.28515625" style="199" customWidth="1"/>
    <col min="11505" max="11505" width="11.140625" style="199" customWidth="1"/>
    <col min="11506" max="11508" width="11" style="199" customWidth="1"/>
    <col min="11509" max="11511" width="10.7109375" style="199" customWidth="1"/>
    <col min="11512" max="11512" width="30.140625" style="199" customWidth="1"/>
    <col min="11513" max="11513" width="35" style="199" customWidth="1"/>
    <col min="11514" max="11514" width="67.28515625" style="199" customWidth="1"/>
    <col min="11515" max="11515" width="7.7109375" style="199" bestFit="1" customWidth="1"/>
    <col min="11516" max="11516" width="8.5703125" style="199" bestFit="1" customWidth="1"/>
    <col min="11517" max="11517" width="8.28515625" style="199" bestFit="1" customWidth="1"/>
    <col min="11518" max="11755" width="11.7109375" style="199"/>
    <col min="11756" max="11756" width="46" style="199" customWidth="1"/>
    <col min="11757" max="11757" width="35.140625" style="199" customWidth="1"/>
    <col min="11758" max="11758" width="17.5703125" style="199" customWidth="1"/>
    <col min="11759" max="11759" width="12.42578125" style="199" customWidth="1"/>
    <col min="11760" max="11760" width="11.28515625" style="199" customWidth="1"/>
    <col min="11761" max="11761" width="11.140625" style="199" customWidth="1"/>
    <col min="11762" max="11764" width="11" style="199" customWidth="1"/>
    <col min="11765" max="11767" width="10.7109375" style="199" customWidth="1"/>
    <col min="11768" max="11768" width="30.140625" style="199" customWidth="1"/>
    <col min="11769" max="11769" width="35" style="199" customWidth="1"/>
    <col min="11770" max="11770" width="67.28515625" style="199" customWidth="1"/>
    <col min="11771" max="11771" width="7.7109375" style="199" bestFit="1" customWidth="1"/>
    <col min="11772" max="11772" width="8.5703125" style="199" bestFit="1" customWidth="1"/>
    <col min="11773" max="11773" width="8.28515625" style="199" bestFit="1" customWidth="1"/>
    <col min="11774" max="12011" width="11.7109375" style="199"/>
    <col min="12012" max="12012" width="46" style="199" customWidth="1"/>
    <col min="12013" max="12013" width="35.140625" style="199" customWidth="1"/>
    <col min="12014" max="12014" width="17.5703125" style="199" customWidth="1"/>
    <col min="12015" max="12015" width="12.42578125" style="199" customWidth="1"/>
    <col min="12016" max="12016" width="11.28515625" style="199" customWidth="1"/>
    <col min="12017" max="12017" width="11.140625" style="199" customWidth="1"/>
    <col min="12018" max="12020" width="11" style="199" customWidth="1"/>
    <col min="12021" max="12023" width="10.7109375" style="199" customWidth="1"/>
    <col min="12024" max="12024" width="30.140625" style="199" customWidth="1"/>
    <col min="12025" max="12025" width="35" style="199" customWidth="1"/>
    <col min="12026" max="12026" width="67.28515625" style="199" customWidth="1"/>
    <col min="12027" max="12027" width="7.7109375" style="199" bestFit="1" customWidth="1"/>
    <col min="12028" max="12028" width="8.5703125" style="199" bestFit="1" customWidth="1"/>
    <col min="12029" max="12029" width="8.28515625" style="199" bestFit="1" customWidth="1"/>
    <col min="12030" max="12267" width="11.7109375" style="199"/>
    <col min="12268" max="12268" width="46" style="199" customWidth="1"/>
    <col min="12269" max="12269" width="35.140625" style="199" customWidth="1"/>
    <col min="12270" max="12270" width="17.5703125" style="199" customWidth="1"/>
    <col min="12271" max="12271" width="12.42578125" style="199" customWidth="1"/>
    <col min="12272" max="12272" width="11.28515625" style="199" customWidth="1"/>
    <col min="12273" max="12273" width="11.140625" style="199" customWidth="1"/>
    <col min="12274" max="12276" width="11" style="199" customWidth="1"/>
    <col min="12277" max="12279" width="10.7109375" style="199" customWidth="1"/>
    <col min="12280" max="12280" width="30.140625" style="199" customWidth="1"/>
    <col min="12281" max="12281" width="35" style="199" customWidth="1"/>
    <col min="12282" max="12282" width="67.28515625" style="199" customWidth="1"/>
    <col min="12283" max="12283" width="7.7109375" style="199" bestFit="1" customWidth="1"/>
    <col min="12284" max="12284" width="8.5703125" style="199" bestFit="1" customWidth="1"/>
    <col min="12285" max="12285" width="8.28515625" style="199" bestFit="1" customWidth="1"/>
    <col min="12286" max="12523" width="11.7109375" style="199"/>
    <col min="12524" max="12524" width="46" style="199" customWidth="1"/>
    <col min="12525" max="12525" width="35.140625" style="199" customWidth="1"/>
    <col min="12526" max="12526" width="17.5703125" style="199" customWidth="1"/>
    <col min="12527" max="12527" width="12.42578125" style="199" customWidth="1"/>
    <col min="12528" max="12528" width="11.28515625" style="199" customWidth="1"/>
    <col min="12529" max="12529" width="11.140625" style="199" customWidth="1"/>
    <col min="12530" max="12532" width="11" style="199" customWidth="1"/>
    <col min="12533" max="12535" width="10.7109375" style="199" customWidth="1"/>
    <col min="12536" max="12536" width="30.140625" style="199" customWidth="1"/>
    <col min="12537" max="12537" width="35" style="199" customWidth="1"/>
    <col min="12538" max="12538" width="67.28515625" style="199" customWidth="1"/>
    <col min="12539" max="12539" width="7.7109375" style="199" bestFit="1" customWidth="1"/>
    <col min="12540" max="12540" width="8.5703125" style="199" bestFit="1" customWidth="1"/>
    <col min="12541" max="12541" width="8.28515625" style="199" bestFit="1" customWidth="1"/>
    <col min="12542" max="12779" width="11.7109375" style="199"/>
    <col min="12780" max="12780" width="46" style="199" customWidth="1"/>
    <col min="12781" max="12781" width="35.140625" style="199" customWidth="1"/>
    <col min="12782" max="12782" width="17.5703125" style="199" customWidth="1"/>
    <col min="12783" max="12783" width="12.42578125" style="199" customWidth="1"/>
    <col min="12784" max="12784" width="11.28515625" style="199" customWidth="1"/>
    <col min="12785" max="12785" width="11.140625" style="199" customWidth="1"/>
    <col min="12786" max="12788" width="11" style="199" customWidth="1"/>
    <col min="12789" max="12791" width="10.7109375" style="199" customWidth="1"/>
    <col min="12792" max="12792" width="30.140625" style="199" customWidth="1"/>
    <col min="12793" max="12793" width="35" style="199" customWidth="1"/>
    <col min="12794" max="12794" width="67.28515625" style="199" customWidth="1"/>
    <col min="12795" max="12795" width="7.7109375" style="199" bestFit="1" customWidth="1"/>
    <col min="12796" max="12796" width="8.5703125" style="199" bestFit="1" customWidth="1"/>
    <col min="12797" max="12797" width="8.28515625" style="199" bestFit="1" customWidth="1"/>
    <col min="12798" max="13035" width="11.7109375" style="199"/>
    <col min="13036" max="13036" width="46" style="199" customWidth="1"/>
    <col min="13037" max="13037" width="35.140625" style="199" customWidth="1"/>
    <col min="13038" max="13038" width="17.5703125" style="199" customWidth="1"/>
    <col min="13039" max="13039" width="12.42578125" style="199" customWidth="1"/>
    <col min="13040" max="13040" width="11.28515625" style="199" customWidth="1"/>
    <col min="13041" max="13041" width="11.140625" style="199" customWidth="1"/>
    <col min="13042" max="13044" width="11" style="199" customWidth="1"/>
    <col min="13045" max="13047" width="10.7109375" style="199" customWidth="1"/>
    <col min="13048" max="13048" width="30.140625" style="199" customWidth="1"/>
    <col min="13049" max="13049" width="35" style="199" customWidth="1"/>
    <col min="13050" max="13050" width="67.28515625" style="199" customWidth="1"/>
    <col min="13051" max="13051" width="7.7109375" style="199" bestFit="1" customWidth="1"/>
    <col min="13052" max="13052" width="8.5703125" style="199" bestFit="1" customWidth="1"/>
    <col min="13053" max="13053" width="8.28515625" style="199" bestFit="1" customWidth="1"/>
    <col min="13054" max="13291" width="11.7109375" style="199"/>
    <col min="13292" max="13292" width="46" style="199" customWidth="1"/>
    <col min="13293" max="13293" width="35.140625" style="199" customWidth="1"/>
    <col min="13294" max="13294" width="17.5703125" style="199" customWidth="1"/>
    <col min="13295" max="13295" width="12.42578125" style="199" customWidth="1"/>
    <col min="13296" max="13296" width="11.28515625" style="199" customWidth="1"/>
    <col min="13297" max="13297" width="11.140625" style="199" customWidth="1"/>
    <col min="13298" max="13300" width="11" style="199" customWidth="1"/>
    <col min="13301" max="13303" width="10.7109375" style="199" customWidth="1"/>
    <col min="13304" max="13304" width="30.140625" style="199" customWidth="1"/>
    <col min="13305" max="13305" width="35" style="199" customWidth="1"/>
    <col min="13306" max="13306" width="67.28515625" style="199" customWidth="1"/>
    <col min="13307" max="13307" width="7.7109375" style="199" bestFit="1" customWidth="1"/>
    <col min="13308" max="13308" width="8.5703125" style="199" bestFit="1" customWidth="1"/>
    <col min="13309" max="13309" width="8.28515625" style="199" bestFit="1" customWidth="1"/>
    <col min="13310" max="13547" width="11.7109375" style="199"/>
    <col min="13548" max="13548" width="46" style="199" customWidth="1"/>
    <col min="13549" max="13549" width="35.140625" style="199" customWidth="1"/>
    <col min="13550" max="13550" width="17.5703125" style="199" customWidth="1"/>
    <col min="13551" max="13551" width="12.42578125" style="199" customWidth="1"/>
    <col min="13552" max="13552" width="11.28515625" style="199" customWidth="1"/>
    <col min="13553" max="13553" width="11.140625" style="199" customWidth="1"/>
    <col min="13554" max="13556" width="11" style="199" customWidth="1"/>
    <col min="13557" max="13559" width="10.7109375" style="199" customWidth="1"/>
    <col min="13560" max="13560" width="30.140625" style="199" customWidth="1"/>
    <col min="13561" max="13561" width="35" style="199" customWidth="1"/>
    <col min="13562" max="13562" width="67.28515625" style="199" customWidth="1"/>
    <col min="13563" max="13563" width="7.7109375" style="199" bestFit="1" customWidth="1"/>
    <col min="13564" max="13564" width="8.5703125" style="199" bestFit="1" customWidth="1"/>
    <col min="13565" max="13565" width="8.28515625" style="199" bestFit="1" customWidth="1"/>
    <col min="13566" max="13803" width="11.7109375" style="199"/>
    <col min="13804" max="13804" width="46" style="199" customWidth="1"/>
    <col min="13805" max="13805" width="35.140625" style="199" customWidth="1"/>
    <col min="13806" max="13806" width="17.5703125" style="199" customWidth="1"/>
    <col min="13807" max="13807" width="12.42578125" style="199" customWidth="1"/>
    <col min="13808" max="13808" width="11.28515625" style="199" customWidth="1"/>
    <col min="13809" max="13809" width="11.140625" style="199" customWidth="1"/>
    <col min="13810" max="13812" width="11" style="199" customWidth="1"/>
    <col min="13813" max="13815" width="10.7109375" style="199" customWidth="1"/>
    <col min="13816" max="13816" width="30.140625" style="199" customWidth="1"/>
    <col min="13817" max="13817" width="35" style="199" customWidth="1"/>
    <col min="13818" max="13818" width="67.28515625" style="199" customWidth="1"/>
    <col min="13819" max="13819" width="7.7109375" style="199" bestFit="1" customWidth="1"/>
    <col min="13820" max="13820" width="8.5703125" style="199" bestFit="1" customWidth="1"/>
    <col min="13821" max="13821" width="8.28515625" style="199" bestFit="1" customWidth="1"/>
    <col min="13822" max="14059" width="11.7109375" style="199"/>
    <col min="14060" max="14060" width="46" style="199" customWidth="1"/>
    <col min="14061" max="14061" width="35.140625" style="199" customWidth="1"/>
    <col min="14062" max="14062" width="17.5703125" style="199" customWidth="1"/>
    <col min="14063" max="14063" width="12.42578125" style="199" customWidth="1"/>
    <col min="14064" max="14064" width="11.28515625" style="199" customWidth="1"/>
    <col min="14065" max="14065" width="11.140625" style="199" customWidth="1"/>
    <col min="14066" max="14068" width="11" style="199" customWidth="1"/>
    <col min="14069" max="14071" width="10.7109375" style="199" customWidth="1"/>
    <col min="14072" max="14072" width="30.140625" style="199" customWidth="1"/>
    <col min="14073" max="14073" width="35" style="199" customWidth="1"/>
    <col min="14074" max="14074" width="67.28515625" style="199" customWidth="1"/>
    <col min="14075" max="14075" width="7.7109375" style="199" bestFit="1" customWidth="1"/>
    <col min="14076" max="14076" width="8.5703125" style="199" bestFit="1" customWidth="1"/>
    <col min="14077" max="14077" width="8.28515625" style="199" bestFit="1" customWidth="1"/>
    <col min="14078" max="14315" width="11.7109375" style="199"/>
    <col min="14316" max="14316" width="46" style="199" customWidth="1"/>
    <col min="14317" max="14317" width="35.140625" style="199" customWidth="1"/>
    <col min="14318" max="14318" width="17.5703125" style="199" customWidth="1"/>
    <col min="14319" max="14319" width="12.42578125" style="199" customWidth="1"/>
    <col min="14320" max="14320" width="11.28515625" style="199" customWidth="1"/>
    <col min="14321" max="14321" width="11.140625" style="199" customWidth="1"/>
    <col min="14322" max="14324" width="11" style="199" customWidth="1"/>
    <col min="14325" max="14327" width="10.7109375" style="199" customWidth="1"/>
    <col min="14328" max="14328" width="30.140625" style="199" customWidth="1"/>
    <col min="14329" max="14329" width="35" style="199" customWidth="1"/>
    <col min="14330" max="14330" width="67.28515625" style="199" customWidth="1"/>
    <col min="14331" max="14331" width="7.7109375" style="199" bestFit="1" customWidth="1"/>
    <col min="14332" max="14332" width="8.5703125" style="199" bestFit="1" customWidth="1"/>
    <col min="14333" max="14333" width="8.28515625" style="199" bestFit="1" customWidth="1"/>
    <col min="14334" max="14571" width="11.7109375" style="199"/>
    <col min="14572" max="14572" width="46" style="199" customWidth="1"/>
    <col min="14573" max="14573" width="35.140625" style="199" customWidth="1"/>
    <col min="14574" max="14574" width="17.5703125" style="199" customWidth="1"/>
    <col min="14575" max="14575" width="12.42578125" style="199" customWidth="1"/>
    <col min="14576" max="14576" width="11.28515625" style="199" customWidth="1"/>
    <col min="14577" max="14577" width="11.140625" style="199" customWidth="1"/>
    <col min="14578" max="14580" width="11" style="199" customWidth="1"/>
    <col min="14581" max="14583" width="10.7109375" style="199" customWidth="1"/>
    <col min="14584" max="14584" width="30.140625" style="199" customWidth="1"/>
    <col min="14585" max="14585" width="35" style="199" customWidth="1"/>
    <col min="14586" max="14586" width="67.28515625" style="199" customWidth="1"/>
    <col min="14587" max="14587" width="7.7109375" style="199" bestFit="1" customWidth="1"/>
    <col min="14588" max="14588" width="8.5703125" style="199" bestFit="1" customWidth="1"/>
    <col min="14589" max="14589" width="8.28515625" style="199" bestFit="1" customWidth="1"/>
    <col min="14590" max="14827" width="11.7109375" style="199"/>
    <col min="14828" max="14828" width="46" style="199" customWidth="1"/>
    <col min="14829" max="14829" width="35.140625" style="199" customWidth="1"/>
    <col min="14830" max="14830" width="17.5703125" style="199" customWidth="1"/>
    <col min="14831" max="14831" width="12.42578125" style="199" customWidth="1"/>
    <col min="14832" max="14832" width="11.28515625" style="199" customWidth="1"/>
    <col min="14833" max="14833" width="11.140625" style="199" customWidth="1"/>
    <col min="14834" max="14836" width="11" style="199" customWidth="1"/>
    <col min="14837" max="14839" width="10.7109375" style="199" customWidth="1"/>
    <col min="14840" max="14840" width="30.140625" style="199" customWidth="1"/>
    <col min="14841" max="14841" width="35" style="199" customWidth="1"/>
    <col min="14842" max="14842" width="67.28515625" style="199" customWidth="1"/>
    <col min="14843" max="14843" width="7.7109375" style="199" bestFit="1" customWidth="1"/>
    <col min="14844" max="14844" width="8.5703125" style="199" bestFit="1" customWidth="1"/>
    <col min="14845" max="14845" width="8.28515625" style="199" bestFit="1" customWidth="1"/>
    <col min="14846" max="15083" width="11.7109375" style="199"/>
    <col min="15084" max="15084" width="46" style="199" customWidth="1"/>
    <col min="15085" max="15085" width="35.140625" style="199" customWidth="1"/>
    <col min="15086" max="15086" width="17.5703125" style="199" customWidth="1"/>
    <col min="15087" max="15087" width="12.42578125" style="199" customWidth="1"/>
    <col min="15088" max="15088" width="11.28515625" style="199" customWidth="1"/>
    <col min="15089" max="15089" width="11.140625" style="199" customWidth="1"/>
    <col min="15090" max="15092" width="11" style="199" customWidth="1"/>
    <col min="15093" max="15095" width="10.7109375" style="199" customWidth="1"/>
    <col min="15096" max="15096" width="30.140625" style="199" customWidth="1"/>
    <col min="15097" max="15097" width="35" style="199" customWidth="1"/>
    <col min="15098" max="15098" width="67.28515625" style="199" customWidth="1"/>
    <col min="15099" max="15099" width="7.7109375" style="199" bestFit="1" customWidth="1"/>
    <col min="15100" max="15100" width="8.5703125" style="199" bestFit="1" customWidth="1"/>
    <col min="15101" max="15101" width="8.28515625" style="199" bestFit="1" customWidth="1"/>
    <col min="15102" max="15339" width="11.7109375" style="199"/>
    <col min="15340" max="15340" width="46" style="199" customWidth="1"/>
    <col min="15341" max="15341" width="35.140625" style="199" customWidth="1"/>
    <col min="15342" max="15342" width="17.5703125" style="199" customWidth="1"/>
    <col min="15343" max="15343" width="12.42578125" style="199" customWidth="1"/>
    <col min="15344" max="15344" width="11.28515625" style="199" customWidth="1"/>
    <col min="15345" max="15345" width="11.140625" style="199" customWidth="1"/>
    <col min="15346" max="15348" width="11" style="199" customWidth="1"/>
    <col min="15349" max="15351" width="10.7109375" style="199" customWidth="1"/>
    <col min="15352" max="15352" width="30.140625" style="199" customWidth="1"/>
    <col min="15353" max="15353" width="35" style="199" customWidth="1"/>
    <col min="15354" max="15354" width="67.28515625" style="199" customWidth="1"/>
    <col min="15355" max="15355" width="7.7109375" style="199" bestFit="1" customWidth="1"/>
    <col min="15356" max="15356" width="8.5703125" style="199" bestFit="1" customWidth="1"/>
    <col min="15357" max="15357" width="8.28515625" style="199" bestFit="1" customWidth="1"/>
    <col min="15358" max="15595" width="11.7109375" style="199"/>
    <col min="15596" max="15596" width="46" style="199" customWidth="1"/>
    <col min="15597" max="15597" width="35.140625" style="199" customWidth="1"/>
    <col min="15598" max="15598" width="17.5703125" style="199" customWidth="1"/>
    <col min="15599" max="15599" width="12.42578125" style="199" customWidth="1"/>
    <col min="15600" max="15600" width="11.28515625" style="199" customWidth="1"/>
    <col min="15601" max="15601" width="11.140625" style="199" customWidth="1"/>
    <col min="15602" max="15604" width="11" style="199" customWidth="1"/>
    <col min="15605" max="15607" width="10.7109375" style="199" customWidth="1"/>
    <col min="15608" max="15608" width="30.140625" style="199" customWidth="1"/>
    <col min="15609" max="15609" width="35" style="199" customWidth="1"/>
    <col min="15610" max="15610" width="67.28515625" style="199" customWidth="1"/>
    <col min="15611" max="15611" width="7.7109375" style="199" bestFit="1" customWidth="1"/>
    <col min="15612" max="15612" width="8.5703125" style="199" bestFit="1" customWidth="1"/>
    <col min="15613" max="15613" width="8.28515625" style="199" bestFit="1" customWidth="1"/>
    <col min="15614" max="15851" width="11.7109375" style="199"/>
    <col min="15852" max="15852" width="46" style="199" customWidth="1"/>
    <col min="15853" max="15853" width="35.140625" style="199" customWidth="1"/>
    <col min="15854" max="15854" width="17.5703125" style="199" customWidth="1"/>
    <col min="15855" max="15855" width="12.42578125" style="199" customWidth="1"/>
    <col min="15856" max="15856" width="11.28515625" style="199" customWidth="1"/>
    <col min="15857" max="15857" width="11.140625" style="199" customWidth="1"/>
    <col min="15858" max="15860" width="11" style="199" customWidth="1"/>
    <col min="15861" max="15863" width="10.7109375" style="199" customWidth="1"/>
    <col min="15864" max="15864" width="30.140625" style="199" customWidth="1"/>
    <col min="15865" max="15865" width="35" style="199" customWidth="1"/>
    <col min="15866" max="15866" width="67.28515625" style="199" customWidth="1"/>
    <col min="15867" max="15867" width="7.7109375" style="199" bestFit="1" customWidth="1"/>
    <col min="15868" max="15868" width="8.5703125" style="199" bestFit="1" customWidth="1"/>
    <col min="15869" max="15869" width="8.28515625" style="199" bestFit="1" customWidth="1"/>
    <col min="15870" max="16107" width="11.7109375" style="199"/>
    <col min="16108" max="16108" width="46" style="199" customWidth="1"/>
    <col min="16109" max="16109" width="35.140625" style="199" customWidth="1"/>
    <col min="16110" max="16110" width="17.5703125" style="199" customWidth="1"/>
    <col min="16111" max="16111" width="12.42578125" style="199" customWidth="1"/>
    <col min="16112" max="16112" width="11.28515625" style="199" customWidth="1"/>
    <col min="16113" max="16113" width="11.140625" style="199" customWidth="1"/>
    <col min="16114" max="16116" width="11" style="199" customWidth="1"/>
    <col min="16117" max="16119" width="10.7109375" style="199" customWidth="1"/>
    <col min="16120" max="16120" width="30.140625" style="199" customWidth="1"/>
    <col min="16121" max="16121" width="35" style="199" customWidth="1"/>
    <col min="16122" max="16122" width="67.28515625" style="199" customWidth="1"/>
    <col min="16123" max="16123" width="7.7109375" style="199" bestFit="1" customWidth="1"/>
    <col min="16124" max="16124" width="8.5703125" style="199" bestFit="1" customWidth="1"/>
    <col min="16125" max="16125" width="8.28515625" style="199" bestFit="1" customWidth="1"/>
    <col min="16126" max="16384" width="11.7109375" style="199"/>
  </cols>
  <sheetData>
    <row r="1" spans="2:6" s="199" customFormat="1" ht="20.100000000000001" customHeight="1">
      <c r="B1" s="200"/>
      <c r="C1" s="201"/>
      <c r="D1" s="201"/>
      <c r="E1" s="499"/>
      <c r="F1" s="257"/>
    </row>
    <row r="2" spans="2:6" s="199" customFormat="1" ht="20.100000000000001" customHeight="1">
      <c r="B2" s="200"/>
      <c r="C2" s="201"/>
      <c r="D2" s="201"/>
      <c r="E2" s="499"/>
      <c r="F2" s="257"/>
    </row>
    <row r="3" spans="2:6" s="199" customFormat="1" ht="20.100000000000001" customHeight="1">
      <c r="B3" s="200"/>
      <c r="C3" s="201"/>
      <c r="D3" s="201"/>
      <c r="E3" s="499"/>
      <c r="F3" s="258"/>
    </row>
    <row r="4" spans="2:6" s="199" customFormat="1" ht="20.100000000000001" customHeight="1">
      <c r="B4" s="200"/>
      <c r="C4" s="201"/>
      <c r="D4" s="201"/>
      <c r="E4" s="499"/>
    </row>
    <row r="5" spans="2:6" s="199" customFormat="1" ht="20.100000000000001" customHeight="1">
      <c r="B5" s="202"/>
      <c r="C5" s="201"/>
      <c r="D5" s="201"/>
      <c r="E5" s="499"/>
    </row>
    <row r="6" spans="2:6" s="199" customFormat="1" ht="20.100000000000001" customHeight="1">
      <c r="B6" s="200"/>
      <c r="C6" s="201"/>
      <c r="D6" s="203"/>
      <c r="E6" s="499"/>
    </row>
    <row r="7" spans="2:6" s="199" customFormat="1" ht="20.100000000000001" customHeight="1">
      <c r="B7" s="200"/>
      <c r="C7" s="201"/>
      <c r="D7" s="203"/>
      <c r="E7" s="499"/>
    </row>
    <row r="8" spans="2:6" s="199" customFormat="1" ht="20.100000000000001" customHeight="1">
      <c r="B8" s="200"/>
      <c r="C8" s="201"/>
      <c r="D8" s="203"/>
      <c r="E8" s="499"/>
    </row>
    <row r="9" spans="2:6" s="199" customFormat="1" ht="20.100000000000001" customHeight="1">
      <c r="B9" s="200"/>
      <c r="C9" s="201"/>
      <c r="D9" s="203"/>
      <c r="E9" s="499"/>
    </row>
    <row r="10" spans="2:6" s="199" customFormat="1" ht="20.100000000000001" customHeight="1">
      <c r="B10" s="204"/>
      <c r="C10" s="201"/>
      <c r="D10" s="203"/>
      <c r="E10" s="499"/>
    </row>
    <row r="11" spans="2:6" s="199" customFormat="1" ht="20.100000000000001" customHeight="1">
      <c r="B11" s="202"/>
      <c r="C11" s="201"/>
      <c r="D11" s="203"/>
      <c r="E11" s="499"/>
    </row>
    <row r="12" spans="2:6" s="199" customFormat="1" ht="19.5" customHeight="1">
      <c r="B12" s="202"/>
      <c r="C12" s="201"/>
      <c r="D12" s="203"/>
      <c r="E12" s="499"/>
    </row>
    <row r="13" spans="2:6" s="199" customFormat="1" ht="20.100000000000001" customHeight="1">
      <c r="B13" s="202"/>
      <c r="C13" s="201"/>
      <c r="D13" s="203"/>
      <c r="E13" s="499"/>
    </row>
    <row r="14" spans="2:6" s="199" customFormat="1" ht="20.100000000000001" customHeight="1">
      <c r="B14" s="204"/>
      <c r="C14" s="201"/>
      <c r="D14" s="203"/>
      <c r="E14" s="499"/>
    </row>
    <row r="15" spans="2:6" s="199" customFormat="1" ht="20.100000000000001" customHeight="1">
      <c r="B15" s="202"/>
      <c r="C15" s="201"/>
      <c r="D15" s="203"/>
      <c r="E15" s="499"/>
    </row>
    <row r="16" spans="2:6" s="199" customFormat="1" ht="19.5" customHeight="1">
      <c r="B16" s="202"/>
      <c r="C16" s="201"/>
      <c r="D16" s="203"/>
      <c r="E16" s="499"/>
    </row>
    <row r="17" spans="1:6" ht="20.100000000000001" customHeight="1">
      <c r="B17" s="202"/>
    </row>
    <row r="18" spans="1:6" ht="30" customHeight="1">
      <c r="B18" s="202"/>
      <c r="C18" s="206" t="str">
        <f>'Прайс рабочий'!C4</f>
        <v>Прайс на декабрь 2023</v>
      </c>
    </row>
    <row r="19" spans="1:6" s="211" customFormat="1" ht="51">
      <c r="A19" s="207" t="s">
        <v>3</v>
      </c>
      <c r="B19" s="208" t="s">
        <v>4</v>
      </c>
      <c r="C19" s="208" t="s">
        <v>5</v>
      </c>
      <c r="D19" s="209" t="s">
        <v>6</v>
      </c>
      <c r="E19" s="500" t="s">
        <v>11</v>
      </c>
      <c r="F19" s="210" t="s">
        <v>17</v>
      </c>
    </row>
    <row r="20" spans="1:6" ht="28.5" customHeight="1">
      <c r="A20" s="964" t="s">
        <v>22</v>
      </c>
      <c r="B20" s="964"/>
      <c r="C20" s="964"/>
      <c r="D20" s="964"/>
      <c r="E20" s="501"/>
      <c r="F20" s="212"/>
    </row>
    <row r="21" spans="1:6" s="214" customFormat="1" ht="18" customHeight="1">
      <c r="A21" s="961" t="s">
        <v>23</v>
      </c>
      <c r="B21" s="961"/>
      <c r="C21" s="961"/>
      <c r="D21" s="961"/>
      <c r="E21" s="502"/>
      <c r="F21" s="965"/>
    </row>
    <row r="22" spans="1:6" s="214" customFormat="1" ht="18" customHeight="1">
      <c r="A22" s="968" t="s">
        <v>439</v>
      </c>
      <c r="B22" s="968"/>
      <c r="C22" s="215" t="s">
        <v>25</v>
      </c>
      <c r="D22" s="963" t="s">
        <v>26</v>
      </c>
      <c r="E22" s="775">
        <f>'Прайс рабочий'!K13</f>
        <v>94</v>
      </c>
      <c r="F22" s="966"/>
    </row>
    <row r="23" spans="1:6" s="214" customFormat="1" ht="18" customHeight="1">
      <c r="A23" s="968"/>
      <c r="B23" s="968"/>
      <c r="C23" s="215" t="s">
        <v>27</v>
      </c>
      <c r="D23" s="963"/>
      <c r="E23" s="776"/>
      <c r="F23" s="966"/>
    </row>
    <row r="24" spans="1:6" s="214" customFormat="1" ht="18" customHeight="1">
      <c r="A24" s="968"/>
      <c r="B24" s="968"/>
      <c r="C24" s="215" t="s">
        <v>28</v>
      </c>
      <c r="D24" s="963"/>
      <c r="E24" s="777"/>
      <c r="F24" s="966"/>
    </row>
    <row r="25" spans="1:6" s="214" customFormat="1" ht="18" customHeight="1">
      <c r="A25" s="778" t="s">
        <v>359</v>
      </c>
      <c r="B25" s="768"/>
      <c r="C25" s="98" t="s">
        <v>25</v>
      </c>
      <c r="D25" s="602" t="s">
        <v>26</v>
      </c>
      <c r="E25" s="775">
        <f>'Прайс рабочий'!K20</f>
        <v>124</v>
      </c>
      <c r="F25" s="966"/>
    </row>
    <row r="26" spans="1:6" s="214" customFormat="1" ht="18" customHeight="1">
      <c r="A26" s="769"/>
      <c r="B26" s="770"/>
      <c r="C26" s="99" t="s">
        <v>27</v>
      </c>
      <c r="D26" s="773"/>
      <c r="E26" s="776"/>
      <c r="F26" s="966"/>
    </row>
    <row r="27" spans="1:6" s="214" customFormat="1" ht="18" customHeight="1">
      <c r="A27" s="771"/>
      <c r="B27" s="772"/>
      <c r="C27" s="99" t="s">
        <v>28</v>
      </c>
      <c r="D27" s="774"/>
      <c r="E27" s="777"/>
      <c r="F27" s="966"/>
    </row>
    <row r="28" spans="1:6" s="214" customFormat="1" ht="18" customHeight="1">
      <c r="A28" s="961" t="s">
        <v>32</v>
      </c>
      <c r="B28" s="961"/>
      <c r="C28" s="961"/>
      <c r="D28" s="961"/>
      <c r="E28" s="119"/>
      <c r="F28" s="966"/>
    </row>
    <row r="29" spans="1:6" s="214" customFormat="1" ht="33" customHeight="1">
      <c r="A29" s="962" t="s">
        <v>441</v>
      </c>
      <c r="B29" s="962"/>
      <c r="C29" s="215" t="s">
        <v>34</v>
      </c>
      <c r="D29" s="963" t="s">
        <v>26</v>
      </c>
      <c r="E29" s="775">
        <f>'Прайс рабочий'!K44</f>
        <v>89</v>
      </c>
      <c r="F29" s="966"/>
    </row>
    <row r="30" spans="1:6" s="214" customFormat="1" ht="28.5" customHeight="1">
      <c r="A30" s="962"/>
      <c r="B30" s="962"/>
      <c r="C30" s="215" t="s">
        <v>25</v>
      </c>
      <c r="D30" s="963"/>
      <c r="E30" s="776"/>
      <c r="F30" s="966"/>
    </row>
    <row r="31" spans="1:6" s="214" customFormat="1" ht="32.25" customHeight="1">
      <c r="A31" s="962"/>
      <c r="B31" s="962"/>
      <c r="C31" s="215" t="s">
        <v>27</v>
      </c>
      <c r="D31" s="963"/>
      <c r="E31" s="776"/>
      <c r="F31" s="966"/>
    </row>
    <row r="32" spans="1:6" s="214" customFormat="1" ht="32.25" customHeight="1">
      <c r="A32" s="962"/>
      <c r="B32" s="962"/>
      <c r="C32" s="215" t="s">
        <v>28</v>
      </c>
      <c r="D32" s="963"/>
      <c r="E32" s="777"/>
      <c r="F32" s="967"/>
    </row>
    <row r="33" spans="1:6" ht="28.5" customHeight="1">
      <c r="A33" s="964" t="s">
        <v>35</v>
      </c>
      <c r="B33" s="964"/>
      <c r="C33" s="964"/>
      <c r="D33" s="964"/>
      <c r="E33" s="117"/>
      <c r="F33" s="212"/>
    </row>
    <row r="34" spans="1:6" ht="18" customHeight="1">
      <c r="A34" s="961" t="s">
        <v>23</v>
      </c>
      <c r="B34" s="961"/>
      <c r="C34" s="961"/>
      <c r="D34" s="961"/>
      <c r="E34" s="119"/>
      <c r="F34" s="970"/>
    </row>
    <row r="35" spans="1:6" ht="18" customHeight="1">
      <c r="A35" s="973" t="s">
        <v>442</v>
      </c>
      <c r="B35" s="973"/>
      <c r="C35" s="216" t="s">
        <v>37</v>
      </c>
      <c r="D35" s="963" t="s">
        <v>26</v>
      </c>
      <c r="E35" s="775">
        <f>'Прайс рабочий'!K50</f>
        <v>30</v>
      </c>
      <c r="F35" s="971"/>
    </row>
    <row r="36" spans="1:6" ht="18" customHeight="1">
      <c r="A36" s="973"/>
      <c r="B36" s="973"/>
      <c r="C36" s="216" t="s">
        <v>38</v>
      </c>
      <c r="D36" s="963"/>
      <c r="E36" s="805"/>
      <c r="F36" s="971"/>
    </row>
    <row r="37" spans="1:6" ht="18" customHeight="1">
      <c r="A37" s="973"/>
      <c r="B37" s="973"/>
      <c r="C37" s="216" t="s">
        <v>39</v>
      </c>
      <c r="D37" s="963"/>
      <c r="E37" s="806"/>
      <c r="F37" s="971"/>
    </row>
    <row r="38" spans="1:6" ht="18" customHeight="1">
      <c r="A38" s="781" t="s">
        <v>361</v>
      </c>
      <c r="B38" s="770"/>
      <c r="C38" s="102" t="s">
        <v>40</v>
      </c>
      <c r="D38" s="602" t="s">
        <v>26</v>
      </c>
      <c r="E38" s="775">
        <f>'Прайс рабочий'!K56</f>
        <v>71</v>
      </c>
      <c r="F38" s="971"/>
    </row>
    <row r="39" spans="1:6" ht="18" customHeight="1">
      <c r="A39" s="769"/>
      <c r="B39" s="770"/>
      <c r="C39" s="102" t="s">
        <v>37</v>
      </c>
      <c r="D39" s="773"/>
      <c r="E39" s="805"/>
      <c r="F39" s="971"/>
    </row>
    <row r="40" spans="1:6" ht="18" customHeight="1">
      <c r="A40" s="769"/>
      <c r="B40" s="770"/>
      <c r="C40" s="102" t="s">
        <v>38</v>
      </c>
      <c r="D40" s="773"/>
      <c r="E40" s="805"/>
      <c r="F40" s="971"/>
    </row>
    <row r="41" spans="1:6" ht="18" customHeight="1">
      <c r="A41" s="771"/>
      <c r="B41" s="772"/>
      <c r="C41" s="103" t="s">
        <v>39</v>
      </c>
      <c r="D41" s="774"/>
      <c r="E41" s="806"/>
      <c r="F41" s="971"/>
    </row>
    <row r="42" spans="1:6" s="214" customFormat="1" ht="18" customHeight="1">
      <c r="A42" s="961" t="s">
        <v>32</v>
      </c>
      <c r="B42" s="961"/>
      <c r="C42" s="961"/>
      <c r="D42" s="961"/>
      <c r="E42" s="119"/>
      <c r="F42" s="971"/>
    </row>
    <row r="43" spans="1:6" s="214" customFormat="1" ht="18" customHeight="1">
      <c r="A43" s="968" t="s">
        <v>443</v>
      </c>
      <c r="B43" s="968"/>
      <c r="C43" s="215" t="s">
        <v>42</v>
      </c>
      <c r="D43" s="963" t="s">
        <v>26</v>
      </c>
      <c r="E43" s="775">
        <f>'Прайс рабочий'!K61</f>
        <v>27</v>
      </c>
      <c r="F43" s="971"/>
    </row>
    <row r="44" spans="1:6" s="214" customFormat="1" ht="18" customHeight="1">
      <c r="A44" s="968"/>
      <c r="B44" s="968"/>
      <c r="C44" s="215" t="s">
        <v>27</v>
      </c>
      <c r="D44" s="963"/>
      <c r="E44" s="805"/>
      <c r="F44" s="971"/>
    </row>
    <row r="45" spans="1:6" s="214" customFormat="1" ht="18" customHeight="1">
      <c r="A45" s="968"/>
      <c r="B45" s="968"/>
      <c r="C45" s="215" t="s">
        <v>28</v>
      </c>
      <c r="D45" s="963"/>
      <c r="E45" s="806"/>
      <c r="F45" s="971"/>
    </row>
    <row r="46" spans="1:6" s="214" customFormat="1" ht="18" customHeight="1">
      <c r="A46" s="962" t="s">
        <v>444</v>
      </c>
      <c r="B46" s="962"/>
      <c r="C46" s="215" t="s">
        <v>25</v>
      </c>
      <c r="D46" s="963" t="s">
        <v>26</v>
      </c>
      <c r="E46" s="775">
        <f>'Прайс рабочий'!K67</f>
        <v>50</v>
      </c>
      <c r="F46" s="971"/>
    </row>
    <row r="47" spans="1:6" s="214" customFormat="1" ht="18" customHeight="1">
      <c r="A47" s="962"/>
      <c r="B47" s="962"/>
      <c r="C47" s="215" t="s">
        <v>46</v>
      </c>
      <c r="D47" s="963"/>
      <c r="E47" s="776"/>
      <c r="F47" s="971"/>
    </row>
    <row r="48" spans="1:6" s="214" customFormat="1" ht="18" customHeight="1">
      <c r="A48" s="962"/>
      <c r="B48" s="962"/>
      <c r="C48" s="215" t="s">
        <v>28</v>
      </c>
      <c r="D48" s="963"/>
      <c r="E48" s="777"/>
      <c r="F48" s="972"/>
    </row>
    <row r="49" spans="1:6" ht="28.5" customHeight="1">
      <c r="A49" s="964" t="s">
        <v>193</v>
      </c>
      <c r="B49" s="964"/>
      <c r="C49" s="964"/>
      <c r="D49" s="964"/>
      <c r="E49" s="501"/>
      <c r="F49" s="212"/>
    </row>
    <row r="50" spans="1:6" ht="18" customHeight="1">
      <c r="A50" s="961" t="s">
        <v>100</v>
      </c>
      <c r="B50" s="961"/>
      <c r="C50" s="961"/>
      <c r="D50" s="961"/>
      <c r="E50" s="502"/>
      <c r="F50" s="965"/>
    </row>
    <row r="51" spans="1:6" ht="18" customHeight="1">
      <c r="A51" s="968" t="s">
        <v>194</v>
      </c>
      <c r="B51" s="978" t="s">
        <v>195</v>
      </c>
      <c r="C51" s="215" t="s">
        <v>71</v>
      </c>
      <c r="D51" s="980" t="s">
        <v>196</v>
      </c>
      <c r="E51" s="118">
        <f>'Прайс рабочий'!K292</f>
        <v>120</v>
      </c>
      <c r="F51" s="966"/>
    </row>
    <row r="52" spans="1:6" ht="18" customHeight="1">
      <c r="A52" s="968"/>
      <c r="B52" s="978"/>
      <c r="C52" s="215" t="s">
        <v>67</v>
      </c>
      <c r="D52" s="980"/>
      <c r="E52" s="118">
        <f>'Прайс рабочий'!K293</f>
        <v>125</v>
      </c>
      <c r="F52" s="966"/>
    </row>
    <row r="53" spans="1:6" ht="18" customHeight="1">
      <c r="A53" s="968"/>
      <c r="B53" s="978" t="s">
        <v>197</v>
      </c>
      <c r="C53" s="215" t="s">
        <v>71</v>
      </c>
      <c r="D53" s="980"/>
      <c r="E53" s="118">
        <f>'Прайс рабочий'!K294</f>
        <v>101</v>
      </c>
      <c r="F53" s="966"/>
    </row>
    <row r="54" spans="1:6" ht="18" customHeight="1">
      <c r="A54" s="968"/>
      <c r="B54" s="978"/>
      <c r="C54" s="215" t="s">
        <v>67</v>
      </c>
      <c r="D54" s="980"/>
      <c r="E54" s="118">
        <f>'Прайс рабочий'!K295</f>
        <v>120</v>
      </c>
      <c r="F54" s="966"/>
    </row>
    <row r="55" spans="1:6" ht="18" customHeight="1">
      <c r="A55" s="968"/>
      <c r="B55" s="978" t="s">
        <v>198</v>
      </c>
      <c r="C55" s="215" t="s">
        <v>71</v>
      </c>
      <c r="D55" s="980"/>
      <c r="E55" s="118">
        <f>'Прайс рабочий'!K296</f>
        <v>150</v>
      </c>
      <c r="F55" s="966"/>
    </row>
    <row r="56" spans="1:6" ht="18" customHeight="1">
      <c r="A56" s="968"/>
      <c r="B56" s="978"/>
      <c r="C56" s="215" t="s">
        <v>67</v>
      </c>
      <c r="D56" s="980"/>
      <c r="E56" s="118">
        <f>'Прайс рабочий'!K297</f>
        <v>155</v>
      </c>
      <c r="F56" s="966"/>
    </row>
    <row r="57" spans="1:6" ht="18" customHeight="1">
      <c r="A57" s="968"/>
      <c r="B57" s="978" t="s">
        <v>199</v>
      </c>
      <c r="C57" s="215" t="s">
        <v>71</v>
      </c>
      <c r="D57" s="980"/>
      <c r="E57" s="118">
        <f>'Прайс рабочий'!K298</f>
        <v>153</v>
      </c>
      <c r="F57" s="966"/>
    </row>
    <row r="58" spans="1:6" ht="18" customHeight="1">
      <c r="A58" s="968"/>
      <c r="B58" s="978"/>
      <c r="C58" s="215" t="s">
        <v>67</v>
      </c>
      <c r="D58" s="980"/>
      <c r="E58" s="118">
        <f>'Прайс рабочий'!K299</f>
        <v>161</v>
      </c>
      <c r="F58" s="966"/>
    </row>
    <row r="59" spans="1:6" ht="18" customHeight="1">
      <c r="A59" s="968"/>
      <c r="B59" s="978" t="s">
        <v>200</v>
      </c>
      <c r="C59" s="215" t="s">
        <v>71</v>
      </c>
      <c r="D59" s="980"/>
      <c r="E59" s="118">
        <f>'Прайс рабочий'!K300</f>
        <v>153</v>
      </c>
      <c r="F59" s="966"/>
    </row>
    <row r="60" spans="1:6" ht="18" customHeight="1">
      <c r="A60" s="968"/>
      <c r="B60" s="978"/>
      <c r="C60" s="215" t="s">
        <v>67</v>
      </c>
      <c r="D60" s="980"/>
      <c r="E60" s="118">
        <f>'Прайс рабочий'!K301</f>
        <v>162</v>
      </c>
      <c r="F60" s="966"/>
    </row>
    <row r="61" spans="1:6" ht="18" customHeight="1">
      <c r="A61" s="968"/>
      <c r="B61" s="978" t="s">
        <v>201</v>
      </c>
      <c r="C61" s="215" t="s">
        <v>71</v>
      </c>
      <c r="D61" s="980"/>
      <c r="E61" s="118">
        <f>'Прайс рабочий'!K302</f>
        <v>217</v>
      </c>
      <c r="F61" s="966"/>
    </row>
    <row r="62" spans="1:6" ht="18" customHeight="1">
      <c r="A62" s="968"/>
      <c r="B62" s="978"/>
      <c r="C62" s="215" t="s">
        <v>67</v>
      </c>
      <c r="D62" s="980"/>
      <c r="E62" s="118">
        <f>'Прайс рабочий'!K303</f>
        <v>272</v>
      </c>
      <c r="F62" s="966"/>
    </row>
    <row r="63" spans="1:6" ht="18" customHeight="1">
      <c r="A63" s="968"/>
      <c r="B63" s="978" t="s">
        <v>202</v>
      </c>
      <c r="C63" s="215" t="s">
        <v>71</v>
      </c>
      <c r="D63" s="980"/>
      <c r="E63" s="118">
        <f>'Прайс рабочий'!K304</f>
        <v>361</v>
      </c>
      <c r="F63" s="966"/>
    </row>
    <row r="64" spans="1:6" ht="18" customHeight="1">
      <c r="A64" s="968"/>
      <c r="B64" s="978"/>
      <c r="C64" s="215" t="s">
        <v>67</v>
      </c>
      <c r="D64" s="980"/>
      <c r="E64" s="118">
        <f>'Прайс рабочий'!K305</f>
        <v>499</v>
      </c>
      <c r="F64" s="966"/>
    </row>
    <row r="65" spans="1:6" ht="18" customHeight="1">
      <c r="A65" s="968"/>
      <c r="B65" s="978" t="s">
        <v>203</v>
      </c>
      <c r="C65" s="215" t="s">
        <v>71</v>
      </c>
      <c r="D65" s="980"/>
      <c r="E65" s="118">
        <f>'Прайс рабочий'!K306</f>
        <v>263</v>
      </c>
      <c r="F65" s="966"/>
    </row>
    <row r="66" spans="1:6" ht="18" customHeight="1">
      <c r="A66" s="968"/>
      <c r="B66" s="978"/>
      <c r="C66" s="215" t="s">
        <v>67</v>
      </c>
      <c r="D66" s="980"/>
      <c r="E66" s="118">
        <f>'Прайс рабочий'!K307</f>
        <v>344</v>
      </c>
      <c r="F66" s="966"/>
    </row>
    <row r="67" spans="1:6" ht="18" customHeight="1">
      <c r="A67" s="968"/>
      <c r="B67" s="978" t="s">
        <v>204</v>
      </c>
      <c r="C67" s="215" t="s">
        <v>71</v>
      </c>
      <c r="D67" s="980"/>
      <c r="E67" s="118">
        <f>'Прайс рабочий'!K308</f>
        <v>245</v>
      </c>
      <c r="F67" s="966"/>
    </row>
    <row r="68" spans="1:6" ht="18" customHeight="1">
      <c r="A68" s="968"/>
      <c r="B68" s="978"/>
      <c r="C68" s="215" t="s">
        <v>67</v>
      </c>
      <c r="D68" s="980"/>
      <c r="E68" s="118">
        <f>'Прайс рабочий'!K309</f>
        <v>314</v>
      </c>
      <c r="F68" s="966"/>
    </row>
    <row r="69" spans="1:6" ht="25.5" customHeight="1">
      <c r="A69" s="998" t="s">
        <v>789</v>
      </c>
      <c r="B69" s="461" t="s">
        <v>206</v>
      </c>
      <c r="C69" s="461" t="s">
        <v>207</v>
      </c>
      <c r="D69" s="986" t="s">
        <v>208</v>
      </c>
      <c r="E69" s="118">
        <v>1999</v>
      </c>
      <c r="F69" s="966"/>
    </row>
    <row r="70" spans="1:6" s="205" customFormat="1" ht="27.75" customHeight="1">
      <c r="A70" s="998"/>
      <c r="B70" s="461" t="s">
        <v>209</v>
      </c>
      <c r="C70" s="461" t="s">
        <v>207</v>
      </c>
      <c r="D70" s="986"/>
      <c r="E70" s="118">
        <v>1999</v>
      </c>
      <c r="F70" s="966"/>
    </row>
    <row r="71" spans="1:6" ht="28.5" customHeight="1">
      <c r="A71" s="998"/>
      <c r="B71" s="461" t="s">
        <v>209</v>
      </c>
      <c r="C71" s="461" t="s">
        <v>355</v>
      </c>
      <c r="D71" s="986"/>
      <c r="E71" s="118">
        <v>2499</v>
      </c>
      <c r="F71" s="966"/>
    </row>
    <row r="72" spans="1:6" ht="18" customHeight="1">
      <c r="A72" s="961" t="s">
        <v>211</v>
      </c>
      <c r="B72" s="961"/>
      <c r="C72" s="961"/>
      <c r="D72" s="961"/>
      <c r="E72" s="119"/>
      <c r="F72" s="966"/>
    </row>
    <row r="73" spans="1:6" ht="18" customHeight="1">
      <c r="A73" s="979" t="s">
        <v>450</v>
      </c>
      <c r="B73" s="981" t="s">
        <v>195</v>
      </c>
      <c r="C73" s="215" t="s">
        <v>71</v>
      </c>
      <c r="D73" s="963" t="s">
        <v>213</v>
      </c>
      <c r="E73" s="118">
        <f>'Прайс рабочий'!K316</f>
        <v>168</v>
      </c>
      <c r="F73" s="966"/>
    </row>
    <row r="74" spans="1:6" ht="18" customHeight="1">
      <c r="A74" s="979"/>
      <c r="B74" s="981"/>
      <c r="C74" s="215" t="s">
        <v>67</v>
      </c>
      <c r="D74" s="963"/>
      <c r="E74" s="118">
        <f>'Прайс рабочий'!K317</f>
        <v>172</v>
      </c>
      <c r="F74" s="966"/>
    </row>
    <row r="75" spans="1:6" ht="18" customHeight="1">
      <c r="A75" s="979"/>
      <c r="B75" s="981" t="s">
        <v>197</v>
      </c>
      <c r="C75" s="215" t="s">
        <v>71</v>
      </c>
      <c r="D75" s="963"/>
      <c r="E75" s="118">
        <f>'Прайс рабочий'!K318</f>
        <v>151</v>
      </c>
      <c r="F75" s="966"/>
    </row>
    <row r="76" spans="1:6" ht="18" customHeight="1">
      <c r="A76" s="979"/>
      <c r="B76" s="981"/>
      <c r="C76" s="215" t="s">
        <v>67</v>
      </c>
      <c r="D76" s="963"/>
      <c r="E76" s="118">
        <f>'Прайс рабочий'!K319</f>
        <v>171</v>
      </c>
      <c r="F76" s="966"/>
    </row>
    <row r="77" spans="1:6" ht="18" customHeight="1">
      <c r="A77" s="979"/>
      <c r="B77" s="981" t="s">
        <v>176</v>
      </c>
      <c r="C77" s="215" t="s">
        <v>71</v>
      </c>
      <c r="D77" s="963"/>
      <c r="E77" s="118">
        <f>'Прайс рабочий'!K320</f>
        <v>195</v>
      </c>
      <c r="F77" s="966"/>
    </row>
    <row r="78" spans="1:6" ht="18" customHeight="1">
      <c r="A78" s="979"/>
      <c r="B78" s="981"/>
      <c r="C78" s="215" t="s">
        <v>67</v>
      </c>
      <c r="D78" s="963"/>
      <c r="E78" s="118">
        <f>'Прайс рабочий'!K321</f>
        <v>209</v>
      </c>
      <c r="F78" s="966"/>
    </row>
    <row r="79" spans="1:6" ht="18" customHeight="1">
      <c r="A79" s="979"/>
      <c r="B79" s="981" t="s">
        <v>198</v>
      </c>
      <c r="C79" s="215" t="s">
        <v>71</v>
      </c>
      <c r="D79" s="963"/>
      <c r="E79" s="118">
        <f>'Прайс рабочий'!K322</f>
        <v>200</v>
      </c>
      <c r="F79" s="966"/>
    </row>
    <row r="80" spans="1:6" ht="18" customHeight="1">
      <c r="A80" s="979"/>
      <c r="B80" s="981"/>
      <c r="C80" s="215" t="s">
        <v>67</v>
      </c>
      <c r="D80" s="963"/>
      <c r="E80" s="118">
        <f>'Прайс рабочий'!K323</f>
        <v>209</v>
      </c>
      <c r="F80" s="966"/>
    </row>
    <row r="81" spans="1:6" ht="18" customHeight="1">
      <c r="A81" s="979"/>
      <c r="B81" s="981" t="s">
        <v>200</v>
      </c>
      <c r="C81" s="215" t="s">
        <v>71</v>
      </c>
      <c r="D81" s="963"/>
      <c r="E81" s="118">
        <f>'Прайс рабочий'!K326</f>
        <v>203</v>
      </c>
      <c r="F81" s="966"/>
    </row>
    <row r="82" spans="1:6" ht="18" customHeight="1">
      <c r="A82" s="979"/>
      <c r="B82" s="981"/>
      <c r="C82" s="215" t="s">
        <v>67</v>
      </c>
      <c r="D82" s="963"/>
      <c r="E82" s="118">
        <f>'Прайс рабочий'!K327</f>
        <v>206</v>
      </c>
      <c r="F82" s="966"/>
    </row>
    <row r="83" spans="1:6" ht="18" customHeight="1">
      <c r="A83" s="979"/>
      <c r="B83" s="981" t="s">
        <v>201</v>
      </c>
      <c r="C83" s="215" t="s">
        <v>71</v>
      </c>
      <c r="D83" s="963"/>
      <c r="E83" s="118">
        <f>'Прайс рабочий'!K328</f>
        <v>305</v>
      </c>
      <c r="F83" s="966"/>
    </row>
    <row r="84" spans="1:6" ht="18" customHeight="1">
      <c r="A84" s="979"/>
      <c r="B84" s="981"/>
      <c r="C84" s="215" t="s">
        <v>67</v>
      </c>
      <c r="D84" s="963"/>
      <c r="E84" s="118">
        <f>'Прайс рабочий'!K329</f>
        <v>330</v>
      </c>
      <c r="F84" s="966"/>
    </row>
    <row r="85" spans="1:6" ht="18" customHeight="1">
      <c r="A85" s="979"/>
      <c r="B85" s="981" t="s">
        <v>202</v>
      </c>
      <c r="C85" s="215" t="s">
        <v>71</v>
      </c>
      <c r="D85" s="963"/>
      <c r="E85" s="118">
        <f>'Прайс рабочий'!K330</f>
        <v>361</v>
      </c>
      <c r="F85" s="966"/>
    </row>
    <row r="86" spans="1:6" ht="18" customHeight="1">
      <c r="A86" s="979"/>
      <c r="B86" s="981"/>
      <c r="C86" s="215" t="s">
        <v>67</v>
      </c>
      <c r="D86" s="963"/>
      <c r="E86" s="118">
        <f>'Прайс рабочий'!K331</f>
        <v>495</v>
      </c>
      <c r="F86" s="966"/>
    </row>
    <row r="87" spans="1:6" ht="18" customHeight="1">
      <c r="A87" s="979"/>
      <c r="B87" s="981" t="s">
        <v>203</v>
      </c>
      <c r="C87" s="215" t="s">
        <v>71</v>
      </c>
      <c r="D87" s="963"/>
      <c r="E87" s="118">
        <f>'Прайс рабочий'!K332</f>
        <v>361</v>
      </c>
      <c r="F87" s="966"/>
    </row>
    <row r="88" spans="1:6" ht="18" customHeight="1">
      <c r="A88" s="979"/>
      <c r="B88" s="981"/>
      <c r="C88" s="215" t="s">
        <v>67</v>
      </c>
      <c r="D88" s="963"/>
      <c r="E88" s="118">
        <f>'Прайс рабочий'!K333</f>
        <v>400</v>
      </c>
      <c r="F88" s="966"/>
    </row>
    <row r="89" spans="1:6" ht="18" customHeight="1">
      <c r="A89" s="979"/>
      <c r="B89" s="981" t="s">
        <v>204</v>
      </c>
      <c r="C89" s="215" t="s">
        <v>71</v>
      </c>
      <c r="D89" s="963"/>
      <c r="E89" s="118">
        <f>'Прайс рабочий'!K334</f>
        <v>342</v>
      </c>
      <c r="F89" s="966"/>
    </row>
    <row r="90" spans="1:6" ht="18" customHeight="1">
      <c r="A90" s="979"/>
      <c r="B90" s="981"/>
      <c r="C90" s="215" t="s">
        <v>67</v>
      </c>
      <c r="D90" s="963"/>
      <c r="E90" s="118">
        <f>'Прайс рабочий'!K335</f>
        <v>371</v>
      </c>
      <c r="F90" s="967"/>
    </row>
    <row r="91" spans="1:6" ht="28.5" customHeight="1">
      <c r="A91" s="964" t="s">
        <v>214</v>
      </c>
      <c r="B91" s="964"/>
      <c r="C91" s="964"/>
      <c r="D91" s="964"/>
      <c r="E91" s="501"/>
      <c r="F91" s="212"/>
    </row>
    <row r="92" spans="1:6" ht="18" customHeight="1">
      <c r="A92" s="961" t="s">
        <v>215</v>
      </c>
      <c r="B92" s="961"/>
      <c r="C92" s="961"/>
      <c r="D92" s="961"/>
      <c r="E92" s="502"/>
      <c r="F92" s="965"/>
    </row>
    <row r="93" spans="1:6" ht="18" customHeight="1">
      <c r="A93" s="979" t="s">
        <v>451</v>
      </c>
      <c r="B93" s="215" t="s">
        <v>217</v>
      </c>
      <c r="C93" s="220"/>
      <c r="D93" s="963" t="s">
        <v>218</v>
      </c>
      <c r="E93" s="508">
        <f>'Прайс рабочий'!K338</f>
        <v>259</v>
      </c>
      <c r="F93" s="966"/>
    </row>
    <row r="94" spans="1:6" ht="18" customHeight="1">
      <c r="A94" s="979"/>
      <c r="B94" s="215" t="s">
        <v>219</v>
      </c>
      <c r="C94" s="223"/>
      <c r="D94" s="963"/>
      <c r="E94" s="508">
        <f>'Прайс рабочий'!K339</f>
        <v>531</v>
      </c>
      <c r="F94" s="966"/>
    </row>
    <row r="95" spans="1:6" ht="18" customHeight="1">
      <c r="A95" s="979"/>
      <c r="B95" s="215" t="s">
        <v>220</v>
      </c>
      <c r="C95" s="223"/>
      <c r="D95" s="963"/>
      <c r="E95" s="508">
        <f>'Прайс рабочий'!K340</f>
        <v>531</v>
      </c>
      <c r="F95" s="966"/>
    </row>
    <row r="96" spans="1:6" ht="18" customHeight="1">
      <c r="A96" s="224" t="s">
        <v>221</v>
      </c>
      <c r="B96" s="213"/>
      <c r="C96" s="213"/>
      <c r="D96" s="224"/>
      <c r="E96" s="509"/>
      <c r="F96" s="966"/>
    </row>
    <row r="97" spans="1:6" ht="18" customHeight="1">
      <c r="A97" s="979" t="s">
        <v>451</v>
      </c>
      <c r="B97" s="215" t="s">
        <v>217</v>
      </c>
      <c r="C97" s="220"/>
      <c r="D97" s="963" t="s">
        <v>218</v>
      </c>
      <c r="E97" s="508">
        <f>'Прайс рабочий'!K342</f>
        <v>266</v>
      </c>
      <c r="F97" s="966"/>
    </row>
    <row r="98" spans="1:6" ht="18" customHeight="1">
      <c r="A98" s="979"/>
      <c r="B98" s="215" t="s">
        <v>219</v>
      </c>
      <c r="C98" s="223"/>
      <c r="D98" s="963"/>
      <c r="E98" s="508">
        <f>'Прайс рабочий'!K343</f>
        <v>531</v>
      </c>
      <c r="F98" s="966"/>
    </row>
    <row r="99" spans="1:6" ht="18" customHeight="1">
      <c r="A99" s="979"/>
      <c r="B99" s="215" t="s">
        <v>220</v>
      </c>
      <c r="C99" s="223"/>
      <c r="D99" s="963"/>
      <c r="E99" s="508">
        <f>'Прайс рабочий'!K344</f>
        <v>531</v>
      </c>
      <c r="F99" s="967"/>
    </row>
    <row r="100" spans="1:6" ht="28.5" customHeight="1">
      <c r="A100" s="964" t="s">
        <v>223</v>
      </c>
      <c r="B100" s="964"/>
      <c r="C100" s="964"/>
      <c r="D100" s="964"/>
      <c r="E100" s="501"/>
      <c r="F100" s="212"/>
    </row>
    <row r="101" spans="1:6" s="225" customFormat="1" ht="18" customHeight="1">
      <c r="A101" s="982" t="s">
        <v>100</v>
      </c>
      <c r="B101" s="982"/>
      <c r="C101" s="982"/>
      <c r="D101" s="982"/>
      <c r="E101" s="502"/>
      <c r="F101" s="965"/>
    </row>
    <row r="102" spans="1:6" ht="18" customHeight="1">
      <c r="A102" s="968" t="s">
        <v>223</v>
      </c>
      <c r="B102" s="981" t="s">
        <v>224</v>
      </c>
      <c r="C102" s="215" t="s">
        <v>66</v>
      </c>
      <c r="D102" s="980" t="s">
        <v>225</v>
      </c>
      <c r="E102" s="118">
        <f>'Прайс рабочий'!K347</f>
        <v>23</v>
      </c>
      <c r="F102" s="966"/>
    </row>
    <row r="103" spans="1:6" ht="18" customHeight="1">
      <c r="A103" s="968"/>
      <c r="B103" s="981"/>
      <c r="C103" s="215" t="s">
        <v>67</v>
      </c>
      <c r="D103" s="980"/>
      <c r="E103" s="118">
        <f>'Прайс рабочий'!K348</f>
        <v>26</v>
      </c>
      <c r="F103" s="966"/>
    </row>
    <row r="104" spans="1:6" ht="18" customHeight="1">
      <c r="A104" s="968"/>
      <c r="B104" s="981" t="s">
        <v>226</v>
      </c>
      <c r="C104" s="215" t="s">
        <v>66</v>
      </c>
      <c r="D104" s="980"/>
      <c r="E104" s="118">
        <f>'Прайс рабочий'!K349</f>
        <v>41</v>
      </c>
      <c r="F104" s="966"/>
    </row>
    <row r="105" spans="1:6" ht="18" customHeight="1">
      <c r="A105" s="968"/>
      <c r="B105" s="981"/>
      <c r="C105" s="215" t="s">
        <v>67</v>
      </c>
      <c r="D105" s="980"/>
      <c r="E105" s="118">
        <f>'Прайс рабочий'!K350</f>
        <v>42</v>
      </c>
      <c r="F105" s="966"/>
    </row>
    <row r="106" spans="1:6" ht="18" customHeight="1">
      <c r="A106" s="968"/>
      <c r="B106" s="981" t="s">
        <v>227</v>
      </c>
      <c r="C106" s="215" t="s">
        <v>66</v>
      </c>
      <c r="D106" s="980"/>
      <c r="E106" s="118">
        <f>'Прайс рабочий'!K351</f>
        <v>54</v>
      </c>
      <c r="F106" s="966"/>
    </row>
    <row r="107" spans="1:6" ht="18" customHeight="1">
      <c r="A107" s="968"/>
      <c r="B107" s="981"/>
      <c r="C107" s="215" t="s">
        <v>67</v>
      </c>
      <c r="D107" s="980"/>
      <c r="E107" s="118">
        <f>'Прайс рабочий'!K352</f>
        <v>57</v>
      </c>
      <c r="F107" s="966"/>
    </row>
    <row r="108" spans="1:6" ht="18" customHeight="1">
      <c r="A108" s="968"/>
      <c r="B108" s="981" t="s">
        <v>228</v>
      </c>
      <c r="C108" s="215" t="s">
        <v>66</v>
      </c>
      <c r="D108" s="980"/>
      <c r="E108" s="118">
        <f>'Прайс рабочий'!K353</f>
        <v>49</v>
      </c>
      <c r="F108" s="966"/>
    </row>
    <row r="109" spans="1:6" ht="18" customHeight="1">
      <c r="A109" s="968"/>
      <c r="B109" s="981"/>
      <c r="C109" s="215" t="s">
        <v>67</v>
      </c>
      <c r="D109" s="980"/>
      <c r="E109" s="118">
        <f>'Прайс рабочий'!K354</f>
        <v>54</v>
      </c>
      <c r="F109" s="966"/>
    </row>
    <row r="110" spans="1:6" ht="18" customHeight="1">
      <c r="A110" s="968"/>
      <c r="B110" s="981" t="s">
        <v>229</v>
      </c>
      <c r="C110" s="215" t="s">
        <v>66</v>
      </c>
      <c r="D110" s="980"/>
      <c r="E110" s="118">
        <f>'Прайс рабочий'!K355</f>
        <v>59</v>
      </c>
      <c r="F110" s="966"/>
    </row>
    <row r="111" spans="1:6" ht="18" customHeight="1">
      <c r="A111" s="968"/>
      <c r="B111" s="981"/>
      <c r="C111" s="215" t="s">
        <v>67</v>
      </c>
      <c r="D111" s="980"/>
      <c r="E111" s="118">
        <f>'Прайс рабочий'!K356</f>
        <v>60</v>
      </c>
      <c r="F111" s="966"/>
    </row>
    <row r="112" spans="1:6" ht="18" customHeight="1">
      <c r="A112" s="961" t="s">
        <v>104</v>
      </c>
      <c r="B112" s="961"/>
      <c r="C112" s="961"/>
      <c r="D112" s="961"/>
      <c r="E112" s="118"/>
      <c r="F112" s="966"/>
    </row>
    <row r="113" spans="1:6" ht="18" customHeight="1">
      <c r="A113" s="968" t="s">
        <v>223</v>
      </c>
      <c r="B113" s="981" t="s">
        <v>230</v>
      </c>
      <c r="C113" s="215" t="s">
        <v>71</v>
      </c>
      <c r="D113" s="963"/>
      <c r="E113" s="118">
        <f>'Прайс рабочий'!K358</f>
        <v>105</v>
      </c>
      <c r="F113" s="966"/>
    </row>
    <row r="114" spans="1:6" ht="18" customHeight="1">
      <c r="A114" s="968"/>
      <c r="B114" s="981"/>
      <c r="C114" s="215" t="s">
        <v>67</v>
      </c>
      <c r="D114" s="963"/>
      <c r="E114" s="118">
        <f>'Прайс рабочий'!K359</f>
        <v>107</v>
      </c>
      <c r="F114" s="966"/>
    </row>
    <row r="115" spans="1:6" ht="18" customHeight="1">
      <c r="A115" s="968"/>
      <c r="B115" s="981" t="s">
        <v>231</v>
      </c>
      <c r="C115" s="215" t="s">
        <v>71</v>
      </c>
      <c r="D115" s="963"/>
      <c r="E115" s="118">
        <f>'Прайс рабочий'!K360</f>
        <v>120</v>
      </c>
      <c r="F115" s="966"/>
    </row>
    <row r="116" spans="1:6" ht="18" customHeight="1">
      <c r="A116" s="968"/>
      <c r="B116" s="981"/>
      <c r="C116" s="215" t="s">
        <v>67</v>
      </c>
      <c r="D116" s="963"/>
      <c r="E116" s="118">
        <f>'Прайс рабочий'!K361</f>
        <v>125</v>
      </c>
      <c r="F116" s="966"/>
    </row>
    <row r="117" spans="1:6" ht="18" customHeight="1">
      <c r="A117" s="968"/>
      <c r="B117" s="981" t="s">
        <v>228</v>
      </c>
      <c r="C117" s="215" t="s">
        <v>71</v>
      </c>
      <c r="D117" s="963"/>
      <c r="E117" s="118">
        <f>'Прайс рабочий'!K362</f>
        <v>110</v>
      </c>
      <c r="F117" s="966"/>
    </row>
    <row r="118" spans="1:6" ht="18" customHeight="1">
      <c r="A118" s="968"/>
      <c r="B118" s="981"/>
      <c r="C118" s="215" t="s">
        <v>67</v>
      </c>
      <c r="D118" s="963"/>
      <c r="E118" s="118">
        <f>'Прайс рабочий'!K363</f>
        <v>115</v>
      </c>
      <c r="F118" s="966"/>
    </row>
    <row r="119" spans="1:6" ht="18" customHeight="1">
      <c r="A119" s="968"/>
      <c r="B119" s="226" t="s">
        <v>229</v>
      </c>
      <c r="C119" s="215" t="s">
        <v>67</v>
      </c>
      <c r="D119" s="963"/>
      <c r="E119" s="118">
        <f>'Прайс рабочий'!K364</f>
        <v>244</v>
      </c>
      <c r="F119" s="967"/>
    </row>
    <row r="120" spans="1:6" ht="28.5" customHeight="1">
      <c r="A120" s="964" t="s">
        <v>245</v>
      </c>
      <c r="B120" s="964"/>
      <c r="C120" s="964"/>
      <c r="D120" s="212"/>
      <c r="E120" s="501"/>
      <c r="F120" s="212"/>
    </row>
    <row r="121" spans="1:6" ht="18" customHeight="1">
      <c r="A121" s="961" t="s">
        <v>100</v>
      </c>
      <c r="B121" s="961"/>
      <c r="C121" s="961"/>
      <c r="D121" s="961"/>
      <c r="E121" s="502"/>
      <c r="F121" s="965"/>
    </row>
    <row r="122" spans="1:6" ht="18" customHeight="1">
      <c r="A122" s="979" t="s">
        <v>457</v>
      </c>
      <c r="B122" s="215" t="s">
        <v>247</v>
      </c>
      <c r="C122" s="983" t="s">
        <v>71</v>
      </c>
      <c r="D122" s="963" t="s">
        <v>248</v>
      </c>
      <c r="E122" s="118">
        <f>'Прайс рабочий'!K382</f>
        <v>1063</v>
      </c>
      <c r="F122" s="966"/>
    </row>
    <row r="123" spans="1:6" ht="18" customHeight="1">
      <c r="A123" s="979"/>
      <c r="B123" s="215" t="s">
        <v>39</v>
      </c>
      <c r="C123" s="983"/>
      <c r="D123" s="963"/>
      <c r="E123" s="118">
        <f>'Прайс рабочий'!K383</f>
        <v>1063</v>
      </c>
      <c r="F123" s="966"/>
    </row>
    <row r="124" spans="1:6" ht="18" customHeight="1">
      <c r="A124" s="979"/>
      <c r="B124" s="215" t="s">
        <v>236</v>
      </c>
      <c r="C124" s="983"/>
      <c r="D124" s="963"/>
      <c r="E124" s="118">
        <f>'Прайс рабочий'!K384</f>
        <v>1290</v>
      </c>
      <c r="F124" s="966"/>
    </row>
    <row r="125" spans="1:6" ht="18" customHeight="1">
      <c r="A125" s="979"/>
      <c r="B125" s="215" t="s">
        <v>37</v>
      </c>
      <c r="C125" s="983" t="s">
        <v>67</v>
      </c>
      <c r="D125" s="963"/>
      <c r="E125" s="118">
        <f>'Прайс рабочий'!K385</f>
        <v>1290</v>
      </c>
      <c r="F125" s="966"/>
    </row>
    <row r="126" spans="1:6" ht="18" customHeight="1">
      <c r="A126" s="979"/>
      <c r="B126" s="215" t="s">
        <v>247</v>
      </c>
      <c r="C126" s="983"/>
      <c r="D126" s="963"/>
      <c r="E126" s="118">
        <f>'Прайс рабочий'!K386</f>
        <v>1063</v>
      </c>
      <c r="F126" s="966"/>
    </row>
    <row r="127" spans="1:6" ht="18" customHeight="1">
      <c r="A127" s="979"/>
      <c r="B127" s="215" t="s">
        <v>39</v>
      </c>
      <c r="C127" s="983"/>
      <c r="D127" s="963"/>
      <c r="E127" s="118">
        <f>'Прайс рабочий'!K387</f>
        <v>1063</v>
      </c>
      <c r="F127" s="966"/>
    </row>
    <row r="128" spans="1:6" ht="18" customHeight="1">
      <c r="A128" s="979"/>
      <c r="B128" s="215" t="s">
        <v>235</v>
      </c>
      <c r="C128" s="983"/>
      <c r="D128" s="963"/>
      <c r="E128" s="118">
        <f>'Прайс рабочий'!K388</f>
        <v>1063</v>
      </c>
      <c r="F128" s="966"/>
    </row>
    <row r="129" spans="1:6" ht="18" customHeight="1">
      <c r="A129" s="979"/>
      <c r="B129" s="215" t="s">
        <v>236</v>
      </c>
      <c r="C129" s="983"/>
      <c r="D129" s="963"/>
      <c r="E129" s="118">
        <f>'Прайс рабочий'!K389</f>
        <v>1290</v>
      </c>
      <c r="F129" s="966"/>
    </row>
    <row r="130" spans="1:6" ht="18" customHeight="1">
      <c r="A130" s="979" t="s">
        <v>458</v>
      </c>
      <c r="B130" s="215" t="s">
        <v>37</v>
      </c>
      <c r="C130" s="983" t="s">
        <v>71</v>
      </c>
      <c r="D130" s="963" t="s">
        <v>250</v>
      </c>
      <c r="E130" s="118">
        <f>'Прайс рабочий'!K390</f>
        <v>1131</v>
      </c>
      <c r="F130" s="966"/>
    </row>
    <row r="131" spans="1:6" ht="18" customHeight="1">
      <c r="A131" s="979"/>
      <c r="B131" s="215" t="s">
        <v>38</v>
      </c>
      <c r="C131" s="983"/>
      <c r="D131" s="963"/>
      <c r="E131" s="118">
        <f>'Прайс рабочий'!K391</f>
        <v>1131</v>
      </c>
      <c r="F131" s="966"/>
    </row>
    <row r="132" spans="1:6" ht="18" customHeight="1">
      <c r="A132" s="979"/>
      <c r="B132" s="215" t="s">
        <v>39</v>
      </c>
      <c r="C132" s="983"/>
      <c r="D132" s="963"/>
      <c r="E132" s="118">
        <f>'Прайс рабочий'!K392</f>
        <v>1131</v>
      </c>
      <c r="F132" s="966"/>
    </row>
    <row r="133" spans="1:6" ht="18" customHeight="1">
      <c r="A133" s="979"/>
      <c r="B133" s="215" t="s">
        <v>235</v>
      </c>
      <c r="C133" s="983"/>
      <c r="D133" s="221" t="s">
        <v>248</v>
      </c>
      <c r="E133" s="118">
        <f>'Прайс рабочий'!K393</f>
        <v>1131</v>
      </c>
      <c r="F133" s="966"/>
    </row>
    <row r="134" spans="1:6" ht="18" customHeight="1">
      <c r="A134" s="979"/>
      <c r="B134" s="215" t="s">
        <v>37</v>
      </c>
      <c r="C134" s="983" t="s">
        <v>67</v>
      </c>
      <c r="D134" s="963" t="s">
        <v>250</v>
      </c>
      <c r="E134" s="118">
        <f>'Прайс рабочий'!K394</f>
        <v>1131</v>
      </c>
      <c r="F134" s="966"/>
    </row>
    <row r="135" spans="1:6" ht="18" customHeight="1">
      <c r="A135" s="979"/>
      <c r="B135" s="215" t="s">
        <v>38</v>
      </c>
      <c r="C135" s="983"/>
      <c r="D135" s="963"/>
      <c r="E135" s="118">
        <f>'Прайс рабочий'!K395</f>
        <v>1131</v>
      </c>
      <c r="F135" s="966"/>
    </row>
    <row r="136" spans="1:6" ht="18" customHeight="1">
      <c r="A136" s="979"/>
      <c r="B136" s="215" t="s">
        <v>39</v>
      </c>
      <c r="C136" s="983"/>
      <c r="D136" s="963" t="s">
        <v>248</v>
      </c>
      <c r="E136" s="118">
        <f>'Прайс рабочий'!K396</f>
        <v>1131</v>
      </c>
      <c r="F136" s="966"/>
    </row>
    <row r="137" spans="1:6" ht="18" customHeight="1">
      <c r="A137" s="979"/>
      <c r="B137" s="215" t="s">
        <v>235</v>
      </c>
      <c r="C137" s="983"/>
      <c r="D137" s="963"/>
      <c r="E137" s="118">
        <f>'Прайс рабочий'!K397</f>
        <v>1131</v>
      </c>
      <c r="F137" s="966"/>
    </row>
    <row r="138" spans="1:6" ht="18" customHeight="1">
      <c r="A138" s="961" t="s">
        <v>251</v>
      </c>
      <c r="B138" s="961"/>
      <c r="C138" s="961"/>
      <c r="D138" s="961"/>
      <c r="E138" s="118"/>
      <c r="F138" s="966"/>
    </row>
    <row r="139" spans="1:6" ht="18" customHeight="1">
      <c r="A139" s="979" t="s">
        <v>459</v>
      </c>
      <c r="B139" s="215" t="s">
        <v>37</v>
      </c>
      <c r="C139" s="983" t="s">
        <v>71</v>
      </c>
      <c r="D139" s="963" t="s">
        <v>253</v>
      </c>
      <c r="E139" s="118">
        <f>'Прайс рабочий'!K399</f>
        <v>1290</v>
      </c>
      <c r="F139" s="966"/>
    </row>
    <row r="140" spans="1:6" ht="18" customHeight="1">
      <c r="A140" s="979"/>
      <c r="B140" s="215" t="s">
        <v>38</v>
      </c>
      <c r="C140" s="983"/>
      <c r="D140" s="963"/>
      <c r="E140" s="118">
        <f>'Прайс рабочий'!K400</f>
        <v>1063</v>
      </c>
      <c r="F140" s="966"/>
    </row>
    <row r="141" spans="1:6" ht="18" customHeight="1">
      <c r="A141" s="979"/>
      <c r="B141" s="215" t="s">
        <v>39</v>
      </c>
      <c r="C141" s="983"/>
      <c r="D141" s="963"/>
      <c r="E141" s="118">
        <f>'Прайс рабочий'!K401</f>
        <v>1063</v>
      </c>
      <c r="F141" s="966"/>
    </row>
    <row r="142" spans="1:6" ht="18" customHeight="1">
      <c r="A142" s="979"/>
      <c r="B142" s="215" t="s">
        <v>235</v>
      </c>
      <c r="C142" s="983"/>
      <c r="D142" s="963"/>
      <c r="E142" s="118">
        <f>'Прайс рабочий'!K402</f>
        <v>1063</v>
      </c>
      <c r="F142" s="966"/>
    </row>
    <row r="143" spans="1:6" ht="18" customHeight="1">
      <c r="A143" s="979"/>
      <c r="B143" s="215" t="s">
        <v>236</v>
      </c>
      <c r="C143" s="983"/>
      <c r="D143" s="963"/>
      <c r="E143" s="118">
        <f>'Прайс рабочий'!K403</f>
        <v>1290</v>
      </c>
      <c r="F143" s="966"/>
    </row>
    <row r="144" spans="1:6" ht="18" customHeight="1">
      <c r="A144" s="979"/>
      <c r="B144" s="215" t="s">
        <v>37</v>
      </c>
      <c r="C144" s="983" t="s">
        <v>67</v>
      </c>
      <c r="D144" s="963"/>
      <c r="E144" s="118">
        <f>'Прайс рабочий'!K404</f>
        <v>1290</v>
      </c>
      <c r="F144" s="966"/>
    </row>
    <row r="145" spans="1:6" ht="18" customHeight="1">
      <c r="A145" s="979"/>
      <c r="B145" s="215" t="s">
        <v>38</v>
      </c>
      <c r="C145" s="983"/>
      <c r="D145" s="963"/>
      <c r="E145" s="118">
        <f>'Прайс рабочий'!K405</f>
        <v>1063</v>
      </c>
      <c r="F145" s="966"/>
    </row>
    <row r="146" spans="1:6" ht="18" customHeight="1">
      <c r="A146" s="979"/>
      <c r="B146" s="215" t="s">
        <v>39</v>
      </c>
      <c r="C146" s="983"/>
      <c r="D146" s="963"/>
      <c r="E146" s="118">
        <f>'Прайс рабочий'!K406</f>
        <v>1063</v>
      </c>
      <c r="F146" s="966"/>
    </row>
    <row r="147" spans="1:6" ht="18" customHeight="1">
      <c r="A147" s="979"/>
      <c r="B147" s="215" t="s">
        <v>235</v>
      </c>
      <c r="C147" s="983"/>
      <c r="D147" s="963"/>
      <c r="E147" s="118">
        <f>'Прайс рабочий'!K407</f>
        <v>1063</v>
      </c>
      <c r="F147" s="966"/>
    </row>
    <row r="148" spans="1:6" ht="18" customHeight="1">
      <c r="A148" s="979"/>
      <c r="B148" s="215" t="s">
        <v>236</v>
      </c>
      <c r="C148" s="983"/>
      <c r="D148" s="963"/>
      <c r="E148" s="118">
        <f>'Прайс рабочий'!K408</f>
        <v>1290</v>
      </c>
      <c r="F148" s="966"/>
    </row>
    <row r="149" spans="1:6" ht="18" customHeight="1">
      <c r="A149" s="979" t="s">
        <v>460</v>
      </c>
      <c r="B149" s="215" t="s">
        <v>37</v>
      </c>
      <c r="C149" s="983" t="s">
        <v>71</v>
      </c>
      <c r="D149" s="963" t="s">
        <v>69</v>
      </c>
      <c r="E149" s="118">
        <f>'Прайс рабочий'!K409</f>
        <v>1131</v>
      </c>
      <c r="F149" s="966"/>
    </row>
    <row r="150" spans="1:6" ht="18" customHeight="1">
      <c r="A150" s="979"/>
      <c r="B150" s="215" t="s">
        <v>38</v>
      </c>
      <c r="C150" s="983"/>
      <c r="D150" s="963"/>
      <c r="E150" s="118">
        <f>'Прайс рабочий'!K410</f>
        <v>1131</v>
      </c>
      <c r="F150" s="966"/>
    </row>
    <row r="151" spans="1:6" ht="18" customHeight="1">
      <c r="A151" s="979"/>
      <c r="B151" s="215" t="s">
        <v>39</v>
      </c>
      <c r="C151" s="983"/>
      <c r="D151" s="963"/>
      <c r="E151" s="118">
        <f>'Прайс рабочий'!K411</f>
        <v>1131</v>
      </c>
      <c r="F151" s="966"/>
    </row>
    <row r="152" spans="1:6" ht="18" customHeight="1">
      <c r="A152" s="979"/>
      <c r="B152" s="215" t="s">
        <v>236</v>
      </c>
      <c r="C152" s="983"/>
      <c r="D152" s="963"/>
      <c r="E152" s="118">
        <f>'Прайс рабочий'!K412</f>
        <v>1131</v>
      </c>
      <c r="F152" s="966"/>
    </row>
    <row r="153" spans="1:6" ht="18" customHeight="1">
      <c r="A153" s="979"/>
      <c r="B153" s="230" t="s">
        <v>37</v>
      </c>
      <c r="C153" s="983" t="s">
        <v>67</v>
      </c>
      <c r="D153" s="963"/>
      <c r="E153" s="118">
        <f>'Прайс рабочий'!K413</f>
        <v>1131</v>
      </c>
      <c r="F153" s="966"/>
    </row>
    <row r="154" spans="1:6" ht="18" customHeight="1">
      <c r="A154" s="979"/>
      <c r="B154" s="230" t="s">
        <v>38</v>
      </c>
      <c r="C154" s="983"/>
      <c r="D154" s="963"/>
      <c r="E154" s="118">
        <f>'Прайс рабочий'!K414</f>
        <v>1131</v>
      </c>
      <c r="F154" s="966"/>
    </row>
    <row r="155" spans="1:6" ht="18" customHeight="1">
      <c r="A155" s="979"/>
      <c r="B155" s="230" t="s">
        <v>39</v>
      </c>
      <c r="C155" s="983"/>
      <c r="D155" s="963"/>
      <c r="E155" s="118">
        <f>'Прайс рабочий'!K415</f>
        <v>1131</v>
      </c>
      <c r="F155" s="966"/>
    </row>
    <row r="156" spans="1:6" ht="18" customHeight="1">
      <c r="A156" s="979"/>
      <c r="B156" s="230" t="s">
        <v>236</v>
      </c>
      <c r="C156" s="983"/>
      <c r="D156" s="963"/>
      <c r="E156" s="118">
        <f>'Прайс рабочий'!K416</f>
        <v>1131</v>
      </c>
      <c r="F156" s="967"/>
    </row>
    <row r="157" spans="1:6" ht="28.5" customHeight="1">
      <c r="A157" s="964" t="s">
        <v>255</v>
      </c>
      <c r="B157" s="964"/>
      <c r="C157" s="964"/>
      <c r="D157" s="964"/>
      <c r="E157" s="501"/>
      <c r="F157" s="212"/>
    </row>
    <row r="158" spans="1:6" ht="18" customHeight="1">
      <c r="A158" s="224" t="s">
        <v>100</v>
      </c>
      <c r="B158" s="213"/>
      <c r="C158" s="213"/>
      <c r="D158" s="224"/>
      <c r="E158" s="502"/>
      <c r="F158" s="224"/>
    </row>
    <row r="159" spans="1:6" ht="18" customHeight="1">
      <c r="A159" s="979" t="s">
        <v>461</v>
      </c>
      <c r="B159" s="231" t="s">
        <v>37</v>
      </c>
      <c r="C159" s="984" t="s">
        <v>71</v>
      </c>
      <c r="D159" s="963" t="s">
        <v>250</v>
      </c>
      <c r="E159" s="775">
        <f>'Прайс рабочий'!K419</f>
        <v>345</v>
      </c>
      <c r="F159" s="985" t="s">
        <v>257</v>
      </c>
    </row>
    <row r="160" spans="1:6" ht="18" customHeight="1">
      <c r="A160" s="979"/>
      <c r="B160" s="231" t="s">
        <v>38</v>
      </c>
      <c r="C160" s="984"/>
      <c r="D160" s="963"/>
      <c r="E160" s="776"/>
      <c r="F160" s="985"/>
    </row>
    <row r="161" spans="1:6" ht="18" customHeight="1">
      <c r="A161" s="979"/>
      <c r="B161" s="231" t="s">
        <v>39</v>
      </c>
      <c r="C161" s="984"/>
      <c r="D161" s="963"/>
      <c r="E161" s="776"/>
      <c r="F161" s="985"/>
    </row>
    <row r="162" spans="1:6" ht="18" customHeight="1">
      <c r="A162" s="979"/>
      <c r="B162" s="231" t="s">
        <v>235</v>
      </c>
      <c r="C162" s="984"/>
      <c r="D162" s="963"/>
      <c r="E162" s="776"/>
      <c r="F162" s="985" t="s">
        <v>258</v>
      </c>
    </row>
    <row r="163" spans="1:6" ht="18" customHeight="1">
      <c r="A163" s="979"/>
      <c r="B163" s="231" t="s">
        <v>236</v>
      </c>
      <c r="C163" s="984"/>
      <c r="D163" s="963"/>
      <c r="E163" s="777"/>
      <c r="F163" s="985"/>
    </row>
    <row r="164" spans="1:6" ht="18" customHeight="1">
      <c r="A164" s="979"/>
      <c r="B164" s="231" t="s">
        <v>37</v>
      </c>
      <c r="C164" s="984" t="s">
        <v>67</v>
      </c>
      <c r="D164" s="963"/>
      <c r="E164" s="775">
        <f>'Прайс рабочий'!K424</f>
        <v>503</v>
      </c>
      <c r="F164" s="985"/>
    </row>
    <row r="165" spans="1:6" ht="18" customHeight="1">
      <c r="A165" s="979"/>
      <c r="B165" s="231" t="s">
        <v>38</v>
      </c>
      <c r="C165" s="984"/>
      <c r="D165" s="963"/>
      <c r="E165" s="776"/>
      <c r="F165" s="985" t="s">
        <v>259</v>
      </c>
    </row>
    <row r="166" spans="1:6" ht="18" customHeight="1">
      <c r="A166" s="979"/>
      <c r="B166" s="231" t="s">
        <v>39</v>
      </c>
      <c r="C166" s="984"/>
      <c r="D166" s="963"/>
      <c r="E166" s="776"/>
      <c r="F166" s="985"/>
    </row>
    <row r="167" spans="1:6" ht="18" customHeight="1">
      <c r="A167" s="979"/>
      <c r="B167" s="231" t="s">
        <v>235</v>
      </c>
      <c r="C167" s="984"/>
      <c r="D167" s="963"/>
      <c r="E167" s="776"/>
      <c r="F167" s="985"/>
    </row>
    <row r="168" spans="1:6" ht="18" customHeight="1">
      <c r="A168" s="979"/>
      <c r="B168" s="231" t="s">
        <v>236</v>
      </c>
      <c r="C168" s="984"/>
      <c r="D168" s="963"/>
      <c r="E168" s="777"/>
      <c r="F168" s="985" t="s">
        <v>260</v>
      </c>
    </row>
    <row r="169" spans="1:6" ht="18" customHeight="1">
      <c r="A169" s="979"/>
      <c r="B169" s="231" t="s">
        <v>37</v>
      </c>
      <c r="C169" s="984" t="s">
        <v>93</v>
      </c>
      <c r="D169" s="963"/>
      <c r="E169" s="118">
        <f>'Прайс рабочий'!K429</f>
        <v>652</v>
      </c>
      <c r="F169" s="985"/>
    </row>
    <row r="170" spans="1:6" ht="18" customHeight="1">
      <c r="A170" s="979"/>
      <c r="B170" s="231" t="s">
        <v>38</v>
      </c>
      <c r="C170" s="984"/>
      <c r="D170" s="963"/>
      <c r="E170" s="118">
        <f>'Прайс рабочий'!K430</f>
        <v>689</v>
      </c>
      <c r="F170" s="985"/>
    </row>
    <row r="171" spans="1:6" ht="18" customHeight="1">
      <c r="A171" s="979"/>
      <c r="B171" s="231" t="s">
        <v>39</v>
      </c>
      <c r="C171" s="984"/>
      <c r="D171" s="963"/>
      <c r="E171" s="118">
        <f>'Прайс рабочий'!K431</f>
        <v>707</v>
      </c>
      <c r="F171" s="985" t="s">
        <v>261</v>
      </c>
    </row>
    <row r="172" spans="1:6" ht="18" customHeight="1">
      <c r="A172" s="979"/>
      <c r="B172" s="231" t="s">
        <v>235</v>
      </c>
      <c r="C172" s="984"/>
      <c r="D172" s="963"/>
      <c r="E172" s="118">
        <f>'Прайс рабочий'!K432</f>
        <v>718</v>
      </c>
      <c r="F172" s="985"/>
    </row>
    <row r="173" spans="1:6" ht="18" customHeight="1">
      <c r="A173" s="979"/>
      <c r="B173" s="231" t="s">
        <v>236</v>
      </c>
      <c r="C173" s="984"/>
      <c r="D173" s="963"/>
      <c r="E173" s="118">
        <f>'Прайс рабочий'!K433</f>
        <v>725</v>
      </c>
      <c r="F173" s="985"/>
    </row>
    <row r="174" spans="1:6" ht="18" customHeight="1">
      <c r="A174" s="961" t="s">
        <v>211</v>
      </c>
      <c r="B174" s="961"/>
      <c r="C174" s="961"/>
      <c r="D174" s="961"/>
      <c r="E174" s="119"/>
      <c r="F174" s="988"/>
    </row>
    <row r="175" spans="1:6" ht="30" customHeight="1">
      <c r="A175" s="979" t="s">
        <v>463</v>
      </c>
      <c r="B175" s="231" t="s">
        <v>37</v>
      </c>
      <c r="C175" s="984" t="s">
        <v>71</v>
      </c>
      <c r="D175" s="963" t="s">
        <v>69</v>
      </c>
      <c r="E175" s="775">
        <f>'Прайс рабочий'!K440</f>
        <v>405</v>
      </c>
      <c r="F175" s="989"/>
    </row>
    <row r="176" spans="1:6" ht="37.5" customHeight="1">
      <c r="A176" s="979"/>
      <c r="B176" s="231" t="s">
        <v>38</v>
      </c>
      <c r="C176" s="984"/>
      <c r="D176" s="963"/>
      <c r="E176" s="776"/>
      <c r="F176" s="989"/>
    </row>
    <row r="177" spans="1:6" ht="41.25" customHeight="1">
      <c r="A177" s="979"/>
      <c r="B177" s="231" t="s">
        <v>39</v>
      </c>
      <c r="C177" s="984"/>
      <c r="D177" s="963"/>
      <c r="E177" s="776"/>
      <c r="F177" s="989"/>
    </row>
    <row r="178" spans="1:6" ht="18" customHeight="1">
      <c r="A178" s="979"/>
      <c r="B178" s="231" t="s">
        <v>235</v>
      </c>
      <c r="C178" s="984"/>
      <c r="D178" s="963"/>
      <c r="E178" s="776"/>
      <c r="F178" s="989"/>
    </row>
    <row r="179" spans="1:6" ht="18" customHeight="1">
      <c r="A179" s="979"/>
      <c r="B179" s="231" t="s">
        <v>236</v>
      </c>
      <c r="C179" s="984"/>
      <c r="D179" s="963"/>
      <c r="E179" s="777"/>
      <c r="F179" s="989"/>
    </row>
    <row r="180" spans="1:6" ht="18" customHeight="1">
      <c r="A180" s="979"/>
      <c r="B180" s="231" t="s">
        <v>37</v>
      </c>
      <c r="C180" s="984" t="s">
        <v>67</v>
      </c>
      <c r="D180" s="963"/>
      <c r="E180" s="775">
        <f>'Прайс рабочий'!K445</f>
        <v>576</v>
      </c>
      <c r="F180" s="989"/>
    </row>
    <row r="181" spans="1:6" ht="50.25" customHeight="1">
      <c r="A181" s="979"/>
      <c r="B181" s="231" t="s">
        <v>38</v>
      </c>
      <c r="C181" s="984"/>
      <c r="D181" s="963"/>
      <c r="E181" s="776"/>
      <c r="F181" s="989"/>
    </row>
    <row r="182" spans="1:6" ht="37.5" customHeight="1">
      <c r="A182" s="979"/>
      <c r="B182" s="231" t="s">
        <v>39</v>
      </c>
      <c r="C182" s="984"/>
      <c r="D182" s="963"/>
      <c r="E182" s="776"/>
      <c r="F182" s="989"/>
    </row>
    <row r="183" spans="1:6" ht="18" customHeight="1">
      <c r="A183" s="979"/>
      <c r="B183" s="231" t="s">
        <v>235</v>
      </c>
      <c r="C183" s="984"/>
      <c r="D183" s="963"/>
      <c r="E183" s="776"/>
      <c r="F183" s="989"/>
    </row>
    <row r="184" spans="1:6" ht="18" customHeight="1">
      <c r="A184" s="979"/>
      <c r="B184" s="231" t="s">
        <v>236</v>
      </c>
      <c r="C184" s="984"/>
      <c r="D184" s="963"/>
      <c r="E184" s="777"/>
      <c r="F184" s="989"/>
    </row>
    <row r="185" spans="1:6" ht="45.75" customHeight="1">
      <c r="A185" s="979"/>
      <c r="B185" s="231" t="s">
        <v>37</v>
      </c>
      <c r="C185" s="984" t="s">
        <v>93</v>
      </c>
      <c r="D185" s="963"/>
      <c r="E185" s="118">
        <f>'Прайс рабочий'!K450</f>
        <v>675</v>
      </c>
      <c r="F185" s="989"/>
    </row>
    <row r="186" spans="1:6" ht="18" customHeight="1">
      <c r="A186" s="979"/>
      <c r="B186" s="231" t="s">
        <v>38</v>
      </c>
      <c r="C186" s="984"/>
      <c r="D186" s="963"/>
      <c r="E186" s="118">
        <f>'Прайс рабочий'!K451</f>
        <v>711</v>
      </c>
      <c r="F186" s="989"/>
    </row>
    <row r="187" spans="1:6" ht="18" customHeight="1">
      <c r="A187" s="979"/>
      <c r="B187" s="231" t="s">
        <v>39</v>
      </c>
      <c r="C187" s="984"/>
      <c r="D187" s="963"/>
      <c r="E187" s="118">
        <f>'Прайс рабочий'!K452</f>
        <v>729</v>
      </c>
      <c r="F187" s="989"/>
    </row>
    <row r="188" spans="1:6" ht="18" customHeight="1">
      <c r="A188" s="979"/>
      <c r="B188" s="231" t="s">
        <v>235</v>
      </c>
      <c r="C188" s="984"/>
      <c r="D188" s="963"/>
      <c r="E188" s="118">
        <f>'Прайс рабочий'!K453</f>
        <v>741</v>
      </c>
      <c r="F188" s="989"/>
    </row>
    <row r="189" spans="1:6" ht="18" customHeight="1">
      <c r="A189" s="979"/>
      <c r="B189" s="231" t="s">
        <v>236</v>
      </c>
      <c r="C189" s="984"/>
      <c r="D189" s="963"/>
      <c r="E189" s="118">
        <f>'Прайс рабочий'!K454</f>
        <v>748</v>
      </c>
      <c r="F189" s="989"/>
    </row>
    <row r="190" spans="1:6" ht="18" customHeight="1">
      <c r="A190" s="979"/>
      <c r="B190" s="231" t="s">
        <v>37</v>
      </c>
      <c r="C190" s="984" t="s">
        <v>94</v>
      </c>
      <c r="D190" s="963"/>
      <c r="E190" s="118">
        <f>'Прайс рабочий'!K455</f>
        <v>1397</v>
      </c>
      <c r="F190" s="989"/>
    </row>
    <row r="191" spans="1:6" ht="18" customHeight="1">
      <c r="A191" s="979"/>
      <c r="B191" s="231" t="s">
        <v>38</v>
      </c>
      <c r="C191" s="984"/>
      <c r="D191" s="963"/>
      <c r="E191" s="118">
        <f>'Прайс рабочий'!K456</f>
        <v>1389</v>
      </c>
      <c r="F191" s="989"/>
    </row>
    <row r="192" spans="1:6" ht="18" customHeight="1">
      <c r="A192" s="979"/>
      <c r="B192" s="231" t="s">
        <v>39</v>
      </c>
      <c r="C192" s="984"/>
      <c r="D192" s="963"/>
      <c r="E192" s="118">
        <f>'Прайс рабочий'!K457</f>
        <v>1376</v>
      </c>
      <c r="F192" s="989"/>
    </row>
    <row r="193" spans="1:41" ht="18" customHeight="1">
      <c r="A193" s="979"/>
      <c r="B193" s="231" t="s">
        <v>235</v>
      </c>
      <c r="C193" s="984"/>
      <c r="D193" s="963"/>
      <c r="E193" s="118">
        <f>'Прайс рабочий'!K458</f>
        <v>1334</v>
      </c>
      <c r="F193" s="989"/>
    </row>
    <row r="194" spans="1:41" ht="18" customHeight="1">
      <c r="A194" s="979"/>
      <c r="B194" s="231" t="s">
        <v>236</v>
      </c>
      <c r="C194" s="984"/>
      <c r="D194" s="963"/>
      <c r="E194" s="118">
        <f>'Прайс рабочий'!K459</f>
        <v>1330</v>
      </c>
      <c r="F194" s="989"/>
    </row>
    <row r="195" spans="1:41" ht="28.5" customHeight="1">
      <c r="A195" s="964" t="s">
        <v>265</v>
      </c>
      <c r="B195" s="964"/>
      <c r="C195" s="964"/>
      <c r="D195" s="964"/>
      <c r="E195" s="117"/>
      <c r="F195" s="212"/>
    </row>
    <row r="196" spans="1:41" ht="63" customHeight="1">
      <c r="A196" s="462" t="s">
        <v>790</v>
      </c>
      <c r="B196" s="461" t="s">
        <v>274</v>
      </c>
      <c r="C196" s="986" t="s">
        <v>275</v>
      </c>
      <c r="D196" s="986"/>
      <c r="E196" s="510">
        <v>5</v>
      </c>
      <c r="F196" s="971"/>
    </row>
    <row r="197" spans="1:41" ht="45.75">
      <c r="A197" s="234" t="s">
        <v>468</v>
      </c>
      <c r="B197" s="215" t="s">
        <v>277</v>
      </c>
      <c r="C197" s="986" t="s">
        <v>275</v>
      </c>
      <c r="D197" s="986"/>
      <c r="E197" s="118" t="str">
        <f>'Прайс рабочий'!K469</f>
        <v>под заказ</v>
      </c>
      <c r="F197" s="971"/>
    </row>
    <row r="198" spans="1:41" ht="36" customHeight="1">
      <c r="A198" s="235" t="s">
        <v>469</v>
      </c>
      <c r="B198" s="215" t="s">
        <v>274</v>
      </c>
      <c r="C198" s="986" t="s">
        <v>102</v>
      </c>
      <c r="D198" s="986"/>
      <c r="E198" s="118">
        <f>'Прайс рабочий'!K470</f>
        <v>28</v>
      </c>
      <c r="F198" s="971"/>
    </row>
    <row r="199" spans="1:41" s="229" customFormat="1" ht="30" customHeight="1">
      <c r="A199" s="964" t="s">
        <v>297</v>
      </c>
      <c r="B199" s="964"/>
      <c r="C199" s="964"/>
      <c r="D199" s="964"/>
      <c r="E199" s="117"/>
      <c r="F199" s="212"/>
      <c r="G199" s="236"/>
      <c r="H199" s="236"/>
      <c r="I199" s="236"/>
      <c r="K199" s="236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  <c r="AN199" s="236"/>
      <c r="AO199" s="236"/>
    </row>
    <row r="200" spans="1:41" s="211" customFormat="1" ht="78.75" customHeight="1">
      <c r="A200" s="232" t="s">
        <v>472</v>
      </c>
      <c r="B200" s="215" t="s">
        <v>299</v>
      </c>
      <c r="C200" s="215" t="s">
        <v>300</v>
      </c>
      <c r="D200" s="219" t="s">
        <v>301</v>
      </c>
      <c r="E200" s="118">
        <f>'Прайс рабочий'!K480</f>
        <v>13</v>
      </c>
      <c r="F200" s="455"/>
    </row>
    <row r="201" spans="1:41" s="229" customFormat="1" ht="30" customHeight="1">
      <c r="A201" s="964" t="s">
        <v>305</v>
      </c>
      <c r="B201" s="964"/>
      <c r="C201" s="964"/>
      <c r="D201" s="964"/>
      <c r="E201" s="117"/>
      <c r="F201" s="212"/>
      <c r="G201" s="236"/>
      <c r="H201" s="236"/>
      <c r="I201" s="236"/>
      <c r="K201" s="236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  <c r="AN201" s="236"/>
      <c r="AO201" s="236"/>
    </row>
    <row r="202" spans="1:41" s="229" customFormat="1" ht="14.25">
      <c r="A202" s="994" t="s">
        <v>306</v>
      </c>
      <c r="B202" s="999" t="s">
        <v>307</v>
      </c>
      <c r="C202" s="461" t="s">
        <v>794</v>
      </c>
      <c r="D202" s="1002">
        <v>1000</v>
      </c>
      <c r="E202" s="118">
        <f>'Прайс рабочий'!K488</f>
        <v>8.5</v>
      </c>
      <c r="F202" s="1005"/>
      <c r="G202" s="236"/>
      <c r="H202" s="236"/>
      <c r="I202" s="236"/>
      <c r="K202" s="236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  <c r="AN202" s="236"/>
      <c r="AO202" s="236"/>
    </row>
    <row r="203" spans="1:41" s="211" customFormat="1" ht="18" customHeight="1">
      <c r="A203" s="995"/>
      <c r="B203" s="1000"/>
      <c r="C203" s="215" t="s">
        <v>308</v>
      </c>
      <c r="D203" s="1003"/>
      <c r="E203" s="118">
        <f>'Прайс рабочий'!K489</f>
        <v>13</v>
      </c>
      <c r="F203" s="1006"/>
    </row>
    <row r="204" spans="1:41" s="211" customFormat="1" ht="23.25" customHeight="1">
      <c r="A204" s="996"/>
      <c r="B204" s="1001"/>
      <c r="C204" s="215" t="s">
        <v>308</v>
      </c>
      <c r="D204" s="1004"/>
      <c r="E204" s="118">
        <f>'Прайс рабочий'!K490</f>
        <v>12</v>
      </c>
      <c r="F204" s="1006"/>
    </row>
    <row r="205" spans="1:41" s="211" customFormat="1" ht="33" customHeight="1">
      <c r="A205" s="232" t="s">
        <v>475</v>
      </c>
      <c r="B205" s="215" t="s">
        <v>274</v>
      </c>
      <c r="C205" s="215" t="s">
        <v>71</v>
      </c>
      <c r="D205" s="219" t="s">
        <v>310</v>
      </c>
      <c r="E205" s="118">
        <f>'Прайс рабочий'!K491</f>
        <v>28</v>
      </c>
      <c r="F205" s="1007"/>
    </row>
    <row r="206" spans="1:41" s="229" customFormat="1" ht="30" customHeight="1">
      <c r="A206" s="964" t="s">
        <v>317</v>
      </c>
      <c r="B206" s="964"/>
      <c r="C206" s="964"/>
      <c r="D206" s="964"/>
      <c r="E206" s="117"/>
      <c r="F206" s="212"/>
      <c r="G206" s="236"/>
      <c r="H206" s="236"/>
      <c r="I206" s="236"/>
      <c r="K206" s="236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6"/>
      <c r="Y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  <c r="AN206" s="236"/>
      <c r="AO206" s="236"/>
    </row>
    <row r="207" spans="1:41" ht="70.5" customHeight="1">
      <c r="A207" s="979" t="s">
        <v>478</v>
      </c>
      <c r="B207" s="979"/>
      <c r="C207" s="215" t="s">
        <v>71</v>
      </c>
      <c r="D207" s="219" t="s">
        <v>225</v>
      </c>
      <c r="E207" s="118">
        <f>'Прайс рабочий'!K497</f>
        <v>53</v>
      </c>
      <c r="F207" s="970"/>
    </row>
    <row r="208" spans="1:41" ht="18" customHeight="1">
      <c r="A208" s="979" t="s">
        <v>479</v>
      </c>
      <c r="B208" s="979"/>
      <c r="C208" s="215" t="s">
        <v>71</v>
      </c>
      <c r="D208" s="963" t="s">
        <v>320</v>
      </c>
      <c r="E208" s="118">
        <f>'Прайс рабочий'!K498</f>
        <v>27</v>
      </c>
      <c r="F208" s="971"/>
    </row>
    <row r="209" spans="1:41" ht="52.5" customHeight="1">
      <c r="A209" s="979"/>
      <c r="B209" s="979"/>
      <c r="C209" s="215" t="s">
        <v>67</v>
      </c>
      <c r="D209" s="963"/>
      <c r="E209" s="118">
        <f>'Прайс рабочий'!K499</f>
        <v>28</v>
      </c>
      <c r="F209" s="971"/>
    </row>
    <row r="210" spans="1:41" ht="18" customHeight="1">
      <c r="A210" s="979" t="s">
        <v>482</v>
      </c>
      <c r="B210" s="979"/>
      <c r="C210" s="215" t="s">
        <v>71</v>
      </c>
      <c r="D210" s="963" t="s">
        <v>328</v>
      </c>
      <c r="E210" s="118">
        <f>'Прайс рабочий'!K505</f>
        <v>150</v>
      </c>
      <c r="F210" s="971"/>
    </row>
    <row r="211" spans="1:41" ht="69.75" customHeight="1">
      <c r="A211" s="979"/>
      <c r="B211" s="979"/>
      <c r="C211" s="215" t="s">
        <v>67</v>
      </c>
      <c r="D211" s="963"/>
      <c r="E211" s="118">
        <f>'Прайс рабочий'!K506</f>
        <v>189</v>
      </c>
      <c r="F211" s="971"/>
    </row>
    <row r="212" spans="1:41" s="238" customFormat="1" ht="20.100000000000001" customHeight="1">
      <c r="A212" s="239"/>
      <c r="B212" s="240"/>
      <c r="C212" s="241"/>
      <c r="D212" s="242"/>
      <c r="E212" s="511"/>
      <c r="F212" s="260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</row>
    <row r="213" spans="1:41" s="238" customFormat="1" ht="20.100000000000001" customHeight="1">
      <c r="A213" s="244" t="s">
        <v>338</v>
      </c>
      <c r="B213" s="245"/>
      <c r="C213" s="245"/>
      <c r="D213" s="246"/>
      <c r="E213" s="512"/>
      <c r="F213" s="205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</row>
    <row r="214" spans="1:41" s="238" customFormat="1" ht="20.100000000000001" customHeight="1">
      <c r="A214" s="248" t="s">
        <v>339</v>
      </c>
      <c r="B214" s="249"/>
      <c r="C214" s="249"/>
      <c r="D214" s="248"/>
      <c r="E214" s="513"/>
      <c r="F214" s="205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</row>
    <row r="215" spans="1:41" ht="20.100000000000001" customHeight="1">
      <c r="A215" s="248" t="s">
        <v>340</v>
      </c>
      <c r="B215" s="249"/>
      <c r="C215" s="249"/>
      <c r="D215" s="248"/>
      <c r="E215" s="514"/>
    </row>
    <row r="216" spans="1:41" ht="20.100000000000001" customHeight="1">
      <c r="A216" s="248" t="s">
        <v>341</v>
      </c>
      <c r="B216" s="249"/>
      <c r="C216" s="249"/>
      <c r="D216" s="248"/>
      <c r="E216" s="514"/>
    </row>
    <row r="217" spans="1:41" ht="20.100000000000001" customHeight="1">
      <c r="A217" s="250" t="s">
        <v>342</v>
      </c>
      <c r="B217" s="251"/>
      <c r="C217" s="251"/>
      <c r="D217" s="250"/>
      <c r="E217" s="515"/>
    </row>
    <row r="218" spans="1:41" ht="20.100000000000001" customHeight="1">
      <c r="A218" s="250" t="s">
        <v>343</v>
      </c>
      <c r="B218" s="251"/>
      <c r="C218" s="251"/>
      <c r="D218" s="250"/>
      <c r="E218" s="515"/>
      <c r="F218" s="199"/>
    </row>
    <row r="219" spans="1:41" ht="20.100000000000001" customHeight="1">
      <c r="A219" s="248"/>
      <c r="B219" s="249"/>
      <c r="C219" s="249"/>
      <c r="D219" s="248"/>
      <c r="E219" s="514"/>
      <c r="F219" s="199"/>
    </row>
    <row r="222" spans="1:41" ht="20.100000000000001" customHeight="1">
      <c r="A222" s="253" t="s">
        <v>344</v>
      </c>
      <c r="C222" s="254" t="s">
        <v>345</v>
      </c>
      <c r="F222" s="199"/>
    </row>
    <row r="224" spans="1:41" ht="20.100000000000001" customHeight="1">
      <c r="A224" s="253" t="s">
        <v>346</v>
      </c>
      <c r="C224" s="255" t="s">
        <v>347</v>
      </c>
      <c r="F224" s="199"/>
    </row>
    <row r="225" spans="1:6" ht="20.100000000000001" customHeight="1">
      <c r="C225" s="200"/>
      <c r="F225" s="199"/>
    </row>
    <row r="226" spans="1:6" ht="20.100000000000001" customHeight="1">
      <c r="A226" s="256" t="s">
        <v>348</v>
      </c>
      <c r="C226" s="255" t="s">
        <v>349</v>
      </c>
      <c r="F226" s="199"/>
    </row>
    <row r="227" spans="1:6" ht="20.100000000000001" customHeight="1">
      <c r="C227" s="200"/>
      <c r="F227" s="199"/>
    </row>
    <row r="228" spans="1:6" ht="20.100000000000001" customHeight="1">
      <c r="A228" s="253"/>
      <c r="C228" s="255"/>
      <c r="F228" s="199"/>
    </row>
  </sheetData>
  <mergeCells count="143">
    <mergeCell ref="A210:B211"/>
    <mergeCell ref="D210:D211"/>
    <mergeCell ref="A206:D206"/>
    <mergeCell ref="A207:B207"/>
    <mergeCell ref="F207:F211"/>
    <mergeCell ref="A208:B209"/>
    <mergeCell ref="D208:D209"/>
    <mergeCell ref="A199:D199"/>
    <mergeCell ref="A195:D195"/>
    <mergeCell ref="F196:F198"/>
    <mergeCell ref="C196:D196"/>
    <mergeCell ref="C197:D197"/>
    <mergeCell ref="C198:D198"/>
    <mergeCell ref="A201:D201"/>
    <mergeCell ref="A202:A204"/>
    <mergeCell ref="B202:B204"/>
    <mergeCell ref="D202:D204"/>
    <mergeCell ref="F202:F205"/>
    <mergeCell ref="A174:D174"/>
    <mergeCell ref="F174:F194"/>
    <mergeCell ref="A175:A194"/>
    <mergeCell ref="C175:C179"/>
    <mergeCell ref="D175:D194"/>
    <mergeCell ref="E175:E179"/>
    <mergeCell ref="C180:C184"/>
    <mergeCell ref="E180:E184"/>
    <mergeCell ref="C185:C189"/>
    <mergeCell ref="C190:C194"/>
    <mergeCell ref="E159:E163"/>
    <mergeCell ref="F159:F161"/>
    <mergeCell ref="F162:F164"/>
    <mergeCell ref="C164:C168"/>
    <mergeCell ref="E164:E168"/>
    <mergeCell ref="F165:F167"/>
    <mergeCell ref="F168:F170"/>
    <mergeCell ref="C169:C173"/>
    <mergeCell ref="F171:F173"/>
    <mergeCell ref="A157:D157"/>
    <mergeCell ref="A159:A173"/>
    <mergeCell ref="C159:C163"/>
    <mergeCell ref="D159:D173"/>
    <mergeCell ref="C134:C137"/>
    <mergeCell ref="D134:D135"/>
    <mergeCell ref="D136:D137"/>
    <mergeCell ref="A138:D138"/>
    <mergeCell ref="A139:A148"/>
    <mergeCell ref="C139:C143"/>
    <mergeCell ref="D139:D148"/>
    <mergeCell ref="C144:C148"/>
    <mergeCell ref="A120:C120"/>
    <mergeCell ref="A121:D121"/>
    <mergeCell ref="F121:F156"/>
    <mergeCell ref="A122:A129"/>
    <mergeCell ref="C122:C124"/>
    <mergeCell ref="D122:D129"/>
    <mergeCell ref="C125:C129"/>
    <mergeCell ref="A130:A137"/>
    <mergeCell ref="C130:C133"/>
    <mergeCell ref="D130:D132"/>
    <mergeCell ref="A149:A156"/>
    <mergeCell ref="C149:C152"/>
    <mergeCell ref="D149:D156"/>
    <mergeCell ref="C153:C156"/>
    <mergeCell ref="A112:D112"/>
    <mergeCell ref="A113:A119"/>
    <mergeCell ref="B113:B114"/>
    <mergeCell ref="D113:D119"/>
    <mergeCell ref="B115:B116"/>
    <mergeCell ref="B117:B118"/>
    <mergeCell ref="A100:D100"/>
    <mergeCell ref="A101:D101"/>
    <mergeCell ref="F101:F119"/>
    <mergeCell ref="A102:A111"/>
    <mergeCell ref="B102:B103"/>
    <mergeCell ref="D102:D111"/>
    <mergeCell ref="B104:B105"/>
    <mergeCell ref="B106:B107"/>
    <mergeCell ref="B108:B109"/>
    <mergeCell ref="B110:B111"/>
    <mergeCell ref="A92:D92"/>
    <mergeCell ref="F92:F99"/>
    <mergeCell ref="A93:A95"/>
    <mergeCell ref="D93:D95"/>
    <mergeCell ref="A97:A99"/>
    <mergeCell ref="D97:D99"/>
    <mergeCell ref="B81:B82"/>
    <mergeCell ref="B83:B84"/>
    <mergeCell ref="B85:B86"/>
    <mergeCell ref="B87:B88"/>
    <mergeCell ref="B89:B90"/>
    <mergeCell ref="A91:D91"/>
    <mergeCell ref="F50:F90"/>
    <mergeCell ref="A69:A71"/>
    <mergeCell ref="D69:D71"/>
    <mergeCell ref="A72:D72"/>
    <mergeCell ref="A73:A90"/>
    <mergeCell ref="B73:B74"/>
    <mergeCell ref="D73:D90"/>
    <mergeCell ref="B75:B76"/>
    <mergeCell ref="B77:B78"/>
    <mergeCell ref="B79:B80"/>
    <mergeCell ref="B55:B56"/>
    <mergeCell ref="B57:B58"/>
    <mergeCell ref="B59:B60"/>
    <mergeCell ref="B61:B62"/>
    <mergeCell ref="B63:B64"/>
    <mergeCell ref="B65:B66"/>
    <mergeCell ref="A49:D49"/>
    <mergeCell ref="A50:D50"/>
    <mergeCell ref="A51:A68"/>
    <mergeCell ref="B51:B52"/>
    <mergeCell ref="D51:D68"/>
    <mergeCell ref="B53:B54"/>
    <mergeCell ref="B67:B68"/>
    <mergeCell ref="D38:D41"/>
    <mergeCell ref="E38:E41"/>
    <mergeCell ref="A42:D42"/>
    <mergeCell ref="A43:B45"/>
    <mergeCell ref="D43:D45"/>
    <mergeCell ref="E43:E45"/>
    <mergeCell ref="A33:D33"/>
    <mergeCell ref="A34:D34"/>
    <mergeCell ref="F34:F48"/>
    <mergeCell ref="A35:B37"/>
    <mergeCell ref="D35:D37"/>
    <mergeCell ref="E35:E37"/>
    <mergeCell ref="A38:B41"/>
    <mergeCell ref="A46:B48"/>
    <mergeCell ref="D46:D48"/>
    <mergeCell ref="E46:E48"/>
    <mergeCell ref="D25:D27"/>
    <mergeCell ref="E25:E27"/>
    <mergeCell ref="A28:D28"/>
    <mergeCell ref="A29:B32"/>
    <mergeCell ref="D29:D32"/>
    <mergeCell ref="E29:E32"/>
    <mergeCell ref="A20:D20"/>
    <mergeCell ref="A21:D21"/>
    <mergeCell ref="F21:F32"/>
    <mergeCell ref="A22:B24"/>
    <mergeCell ref="D22:D24"/>
    <mergeCell ref="E22:E24"/>
    <mergeCell ref="A25:B27"/>
  </mergeCells>
  <pageMargins left="0.7" right="0.7" top="0.75" bottom="0.75" header="0.3" footer="0.3"/>
  <pageSetup paperSize="9" scale="57" orientation="portrait" verticalDpi="0" r:id="rId1"/>
  <rowBreaks count="2" manualBreakCount="2">
    <brk id="48" max="5" man="1"/>
    <brk id="173" max="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0000"/>
  </sheetPr>
  <dimension ref="A1:AO312"/>
  <sheetViews>
    <sheetView view="pageBreakPreview" topLeftCell="A277" zoomScale="80" zoomScaleNormal="70" zoomScaleSheetLayoutView="80" workbookViewId="0">
      <selection activeCell="J27" sqref="J27"/>
    </sheetView>
  </sheetViews>
  <sheetFormatPr defaultRowHeight="20.100000000000001" customHeight="1"/>
  <cols>
    <col min="1" max="1" width="36.42578125" style="205" customWidth="1"/>
    <col min="2" max="2" width="23" style="200" customWidth="1"/>
    <col min="3" max="3" width="16.28515625" style="201" customWidth="1"/>
    <col min="4" max="4" width="15.42578125" style="203" customWidth="1"/>
    <col min="5" max="5" width="14.28515625" style="499" customWidth="1"/>
    <col min="6" max="6" width="37" style="205" customWidth="1"/>
    <col min="7" max="235" width="8.85546875" style="199"/>
    <col min="236" max="236" width="46" style="199" customWidth="1"/>
    <col min="237" max="237" width="35.140625" style="199" customWidth="1"/>
    <col min="238" max="238" width="17.5703125" style="199" customWidth="1"/>
    <col min="239" max="239" width="12.42578125" style="199" customWidth="1"/>
    <col min="240" max="240" width="11.28515625" style="199" customWidth="1"/>
    <col min="241" max="241" width="11.140625" style="199" customWidth="1"/>
    <col min="242" max="244" width="11" style="199" customWidth="1"/>
    <col min="245" max="247" width="10.7109375" style="199" customWidth="1"/>
    <col min="248" max="248" width="30.140625" style="199" customWidth="1"/>
    <col min="249" max="249" width="35" style="199" customWidth="1"/>
    <col min="250" max="250" width="67.28515625" style="199" customWidth="1"/>
    <col min="251" max="251" width="7.7109375" style="199" bestFit="1" customWidth="1"/>
    <col min="252" max="252" width="8.5703125" style="199" bestFit="1" customWidth="1"/>
    <col min="253" max="253" width="8.28515625" style="199" bestFit="1" customWidth="1"/>
    <col min="254" max="491" width="8.85546875" style="199"/>
    <col min="492" max="492" width="46" style="199" customWidth="1"/>
    <col min="493" max="493" width="35.140625" style="199" customWidth="1"/>
    <col min="494" max="494" width="17.5703125" style="199" customWidth="1"/>
    <col min="495" max="495" width="12.42578125" style="199" customWidth="1"/>
    <col min="496" max="496" width="11.28515625" style="199" customWidth="1"/>
    <col min="497" max="497" width="11.140625" style="199" customWidth="1"/>
    <col min="498" max="500" width="11" style="199" customWidth="1"/>
    <col min="501" max="503" width="10.7109375" style="199" customWidth="1"/>
    <col min="504" max="504" width="30.140625" style="199" customWidth="1"/>
    <col min="505" max="505" width="35" style="199" customWidth="1"/>
    <col min="506" max="506" width="67.28515625" style="199" customWidth="1"/>
    <col min="507" max="507" width="7.7109375" style="199" bestFit="1" customWidth="1"/>
    <col min="508" max="508" width="8.5703125" style="199" bestFit="1" customWidth="1"/>
    <col min="509" max="509" width="8.28515625" style="199" bestFit="1" customWidth="1"/>
    <col min="510" max="747" width="8.85546875" style="199"/>
    <col min="748" max="748" width="46" style="199" customWidth="1"/>
    <col min="749" max="749" width="35.140625" style="199" customWidth="1"/>
    <col min="750" max="750" width="17.5703125" style="199" customWidth="1"/>
    <col min="751" max="751" width="12.42578125" style="199" customWidth="1"/>
    <col min="752" max="752" width="11.28515625" style="199" customWidth="1"/>
    <col min="753" max="753" width="11.140625" style="199" customWidth="1"/>
    <col min="754" max="756" width="11" style="199" customWidth="1"/>
    <col min="757" max="759" width="10.7109375" style="199" customWidth="1"/>
    <col min="760" max="760" width="30.140625" style="199" customWidth="1"/>
    <col min="761" max="761" width="35" style="199" customWidth="1"/>
    <col min="762" max="762" width="67.28515625" style="199" customWidth="1"/>
    <col min="763" max="763" width="7.7109375" style="199" bestFit="1" customWidth="1"/>
    <col min="764" max="764" width="8.5703125" style="199" bestFit="1" customWidth="1"/>
    <col min="765" max="765" width="8.28515625" style="199" bestFit="1" customWidth="1"/>
    <col min="766" max="1003" width="8.85546875" style="199"/>
    <col min="1004" max="1004" width="46" style="199" customWidth="1"/>
    <col min="1005" max="1005" width="35.140625" style="199" customWidth="1"/>
    <col min="1006" max="1006" width="17.5703125" style="199" customWidth="1"/>
    <col min="1007" max="1007" width="12.42578125" style="199" customWidth="1"/>
    <col min="1008" max="1008" width="11.28515625" style="199" customWidth="1"/>
    <col min="1009" max="1009" width="11.140625" style="199" customWidth="1"/>
    <col min="1010" max="1012" width="11" style="199" customWidth="1"/>
    <col min="1013" max="1015" width="10.7109375" style="199" customWidth="1"/>
    <col min="1016" max="1016" width="30.140625" style="199" customWidth="1"/>
    <col min="1017" max="1017" width="35" style="199" customWidth="1"/>
    <col min="1018" max="1018" width="67.28515625" style="199" customWidth="1"/>
    <col min="1019" max="1019" width="7.7109375" style="199" bestFit="1" customWidth="1"/>
    <col min="1020" max="1020" width="8.5703125" style="199" bestFit="1" customWidth="1"/>
    <col min="1021" max="1021" width="8.28515625" style="199" bestFit="1" customWidth="1"/>
    <col min="1022" max="1259" width="8.85546875" style="199"/>
    <col min="1260" max="1260" width="46" style="199" customWidth="1"/>
    <col min="1261" max="1261" width="35.140625" style="199" customWidth="1"/>
    <col min="1262" max="1262" width="17.5703125" style="199" customWidth="1"/>
    <col min="1263" max="1263" width="12.42578125" style="199" customWidth="1"/>
    <col min="1264" max="1264" width="11.28515625" style="199" customWidth="1"/>
    <col min="1265" max="1265" width="11.140625" style="199" customWidth="1"/>
    <col min="1266" max="1268" width="11" style="199" customWidth="1"/>
    <col min="1269" max="1271" width="10.7109375" style="199" customWidth="1"/>
    <col min="1272" max="1272" width="30.140625" style="199" customWidth="1"/>
    <col min="1273" max="1273" width="35" style="199" customWidth="1"/>
    <col min="1274" max="1274" width="67.28515625" style="199" customWidth="1"/>
    <col min="1275" max="1275" width="7.7109375" style="199" bestFit="1" customWidth="1"/>
    <col min="1276" max="1276" width="8.5703125" style="199" bestFit="1" customWidth="1"/>
    <col min="1277" max="1277" width="8.28515625" style="199" bestFit="1" customWidth="1"/>
    <col min="1278" max="1515" width="8.85546875" style="199"/>
    <col min="1516" max="1516" width="46" style="199" customWidth="1"/>
    <col min="1517" max="1517" width="35.140625" style="199" customWidth="1"/>
    <col min="1518" max="1518" width="17.5703125" style="199" customWidth="1"/>
    <col min="1519" max="1519" width="12.42578125" style="199" customWidth="1"/>
    <col min="1520" max="1520" width="11.28515625" style="199" customWidth="1"/>
    <col min="1521" max="1521" width="11.140625" style="199" customWidth="1"/>
    <col min="1522" max="1524" width="11" style="199" customWidth="1"/>
    <col min="1525" max="1527" width="10.7109375" style="199" customWidth="1"/>
    <col min="1528" max="1528" width="30.140625" style="199" customWidth="1"/>
    <col min="1529" max="1529" width="35" style="199" customWidth="1"/>
    <col min="1530" max="1530" width="67.28515625" style="199" customWidth="1"/>
    <col min="1531" max="1531" width="7.7109375" style="199" bestFit="1" customWidth="1"/>
    <col min="1532" max="1532" width="8.5703125" style="199" bestFit="1" customWidth="1"/>
    <col min="1533" max="1533" width="8.28515625" style="199" bestFit="1" customWidth="1"/>
    <col min="1534" max="1771" width="8.85546875" style="199"/>
    <col min="1772" max="1772" width="46" style="199" customWidth="1"/>
    <col min="1773" max="1773" width="35.140625" style="199" customWidth="1"/>
    <col min="1774" max="1774" width="17.5703125" style="199" customWidth="1"/>
    <col min="1775" max="1775" width="12.42578125" style="199" customWidth="1"/>
    <col min="1776" max="1776" width="11.28515625" style="199" customWidth="1"/>
    <col min="1777" max="1777" width="11.140625" style="199" customWidth="1"/>
    <col min="1778" max="1780" width="11" style="199" customWidth="1"/>
    <col min="1781" max="1783" width="10.7109375" style="199" customWidth="1"/>
    <col min="1784" max="1784" width="30.140625" style="199" customWidth="1"/>
    <col min="1785" max="1785" width="35" style="199" customWidth="1"/>
    <col min="1786" max="1786" width="67.28515625" style="199" customWidth="1"/>
    <col min="1787" max="1787" width="7.7109375" style="199" bestFit="1" customWidth="1"/>
    <col min="1788" max="1788" width="8.5703125" style="199" bestFit="1" customWidth="1"/>
    <col min="1789" max="1789" width="8.28515625" style="199" bestFit="1" customWidth="1"/>
    <col min="1790" max="2027" width="8.85546875" style="199"/>
    <col min="2028" max="2028" width="46" style="199" customWidth="1"/>
    <col min="2029" max="2029" width="35.140625" style="199" customWidth="1"/>
    <col min="2030" max="2030" width="17.5703125" style="199" customWidth="1"/>
    <col min="2031" max="2031" width="12.42578125" style="199" customWidth="1"/>
    <col min="2032" max="2032" width="11.28515625" style="199" customWidth="1"/>
    <col min="2033" max="2033" width="11.140625" style="199" customWidth="1"/>
    <col min="2034" max="2036" width="11" style="199" customWidth="1"/>
    <col min="2037" max="2039" width="10.7109375" style="199" customWidth="1"/>
    <col min="2040" max="2040" width="30.140625" style="199" customWidth="1"/>
    <col min="2041" max="2041" width="35" style="199" customWidth="1"/>
    <col min="2042" max="2042" width="67.28515625" style="199" customWidth="1"/>
    <col min="2043" max="2043" width="7.7109375" style="199" bestFit="1" customWidth="1"/>
    <col min="2044" max="2044" width="8.5703125" style="199" bestFit="1" customWidth="1"/>
    <col min="2045" max="2045" width="8.28515625" style="199" bestFit="1" customWidth="1"/>
    <col min="2046" max="2283" width="8.85546875" style="199"/>
    <col min="2284" max="2284" width="46" style="199" customWidth="1"/>
    <col min="2285" max="2285" width="35.140625" style="199" customWidth="1"/>
    <col min="2286" max="2286" width="17.5703125" style="199" customWidth="1"/>
    <col min="2287" max="2287" width="12.42578125" style="199" customWidth="1"/>
    <col min="2288" max="2288" width="11.28515625" style="199" customWidth="1"/>
    <col min="2289" max="2289" width="11.140625" style="199" customWidth="1"/>
    <col min="2290" max="2292" width="11" style="199" customWidth="1"/>
    <col min="2293" max="2295" width="10.7109375" style="199" customWidth="1"/>
    <col min="2296" max="2296" width="30.140625" style="199" customWidth="1"/>
    <col min="2297" max="2297" width="35" style="199" customWidth="1"/>
    <col min="2298" max="2298" width="67.28515625" style="199" customWidth="1"/>
    <col min="2299" max="2299" width="7.7109375" style="199" bestFit="1" customWidth="1"/>
    <col min="2300" max="2300" width="8.5703125" style="199" bestFit="1" customWidth="1"/>
    <col min="2301" max="2301" width="8.28515625" style="199" bestFit="1" customWidth="1"/>
    <col min="2302" max="2539" width="8.85546875" style="199"/>
    <col min="2540" max="2540" width="46" style="199" customWidth="1"/>
    <col min="2541" max="2541" width="35.140625" style="199" customWidth="1"/>
    <col min="2542" max="2542" width="17.5703125" style="199" customWidth="1"/>
    <col min="2543" max="2543" width="12.42578125" style="199" customWidth="1"/>
    <col min="2544" max="2544" width="11.28515625" style="199" customWidth="1"/>
    <col min="2545" max="2545" width="11.140625" style="199" customWidth="1"/>
    <col min="2546" max="2548" width="11" style="199" customWidth="1"/>
    <col min="2549" max="2551" width="10.7109375" style="199" customWidth="1"/>
    <col min="2552" max="2552" width="30.140625" style="199" customWidth="1"/>
    <col min="2553" max="2553" width="35" style="199" customWidth="1"/>
    <col min="2554" max="2554" width="67.28515625" style="199" customWidth="1"/>
    <col min="2555" max="2555" width="7.7109375" style="199" bestFit="1" customWidth="1"/>
    <col min="2556" max="2556" width="8.5703125" style="199" bestFit="1" customWidth="1"/>
    <col min="2557" max="2557" width="8.28515625" style="199" bestFit="1" customWidth="1"/>
    <col min="2558" max="2795" width="8.85546875" style="199"/>
    <col min="2796" max="2796" width="46" style="199" customWidth="1"/>
    <col min="2797" max="2797" width="35.140625" style="199" customWidth="1"/>
    <col min="2798" max="2798" width="17.5703125" style="199" customWidth="1"/>
    <col min="2799" max="2799" width="12.42578125" style="199" customWidth="1"/>
    <col min="2800" max="2800" width="11.28515625" style="199" customWidth="1"/>
    <col min="2801" max="2801" width="11.140625" style="199" customWidth="1"/>
    <col min="2802" max="2804" width="11" style="199" customWidth="1"/>
    <col min="2805" max="2807" width="10.7109375" style="199" customWidth="1"/>
    <col min="2808" max="2808" width="30.140625" style="199" customWidth="1"/>
    <col min="2809" max="2809" width="35" style="199" customWidth="1"/>
    <col min="2810" max="2810" width="67.28515625" style="199" customWidth="1"/>
    <col min="2811" max="2811" width="7.7109375" style="199" bestFit="1" customWidth="1"/>
    <col min="2812" max="2812" width="8.5703125" style="199" bestFit="1" customWidth="1"/>
    <col min="2813" max="2813" width="8.28515625" style="199" bestFit="1" customWidth="1"/>
    <col min="2814" max="3051" width="8.85546875" style="199"/>
    <col min="3052" max="3052" width="46" style="199" customWidth="1"/>
    <col min="3053" max="3053" width="35.140625" style="199" customWidth="1"/>
    <col min="3054" max="3054" width="17.5703125" style="199" customWidth="1"/>
    <col min="3055" max="3055" width="12.42578125" style="199" customWidth="1"/>
    <col min="3056" max="3056" width="11.28515625" style="199" customWidth="1"/>
    <col min="3057" max="3057" width="11.140625" style="199" customWidth="1"/>
    <col min="3058" max="3060" width="11" style="199" customWidth="1"/>
    <col min="3061" max="3063" width="10.7109375" style="199" customWidth="1"/>
    <col min="3064" max="3064" width="30.140625" style="199" customWidth="1"/>
    <col min="3065" max="3065" width="35" style="199" customWidth="1"/>
    <col min="3066" max="3066" width="67.28515625" style="199" customWidth="1"/>
    <col min="3067" max="3067" width="7.7109375" style="199" bestFit="1" customWidth="1"/>
    <col min="3068" max="3068" width="8.5703125" style="199" bestFit="1" customWidth="1"/>
    <col min="3069" max="3069" width="8.28515625" style="199" bestFit="1" customWidth="1"/>
    <col min="3070" max="3307" width="8.85546875" style="199"/>
    <col min="3308" max="3308" width="46" style="199" customWidth="1"/>
    <col min="3309" max="3309" width="35.140625" style="199" customWidth="1"/>
    <col min="3310" max="3310" width="17.5703125" style="199" customWidth="1"/>
    <col min="3311" max="3311" width="12.42578125" style="199" customWidth="1"/>
    <col min="3312" max="3312" width="11.28515625" style="199" customWidth="1"/>
    <col min="3313" max="3313" width="11.140625" style="199" customWidth="1"/>
    <col min="3314" max="3316" width="11" style="199" customWidth="1"/>
    <col min="3317" max="3319" width="10.7109375" style="199" customWidth="1"/>
    <col min="3320" max="3320" width="30.140625" style="199" customWidth="1"/>
    <col min="3321" max="3321" width="35" style="199" customWidth="1"/>
    <col min="3322" max="3322" width="67.28515625" style="199" customWidth="1"/>
    <col min="3323" max="3323" width="7.7109375" style="199" bestFit="1" customWidth="1"/>
    <col min="3324" max="3324" width="8.5703125" style="199" bestFit="1" customWidth="1"/>
    <col min="3325" max="3325" width="8.28515625" style="199" bestFit="1" customWidth="1"/>
    <col min="3326" max="3563" width="8.85546875" style="199"/>
    <col min="3564" max="3564" width="46" style="199" customWidth="1"/>
    <col min="3565" max="3565" width="35.140625" style="199" customWidth="1"/>
    <col min="3566" max="3566" width="17.5703125" style="199" customWidth="1"/>
    <col min="3567" max="3567" width="12.42578125" style="199" customWidth="1"/>
    <col min="3568" max="3568" width="11.28515625" style="199" customWidth="1"/>
    <col min="3569" max="3569" width="11.140625" style="199" customWidth="1"/>
    <col min="3570" max="3572" width="11" style="199" customWidth="1"/>
    <col min="3573" max="3575" width="10.7109375" style="199" customWidth="1"/>
    <col min="3576" max="3576" width="30.140625" style="199" customWidth="1"/>
    <col min="3577" max="3577" width="35" style="199" customWidth="1"/>
    <col min="3578" max="3578" width="67.28515625" style="199" customWidth="1"/>
    <col min="3579" max="3579" width="7.7109375" style="199" bestFit="1" customWidth="1"/>
    <col min="3580" max="3580" width="8.5703125" style="199" bestFit="1" customWidth="1"/>
    <col min="3581" max="3581" width="8.28515625" style="199" bestFit="1" customWidth="1"/>
    <col min="3582" max="3819" width="8.85546875" style="199"/>
    <col min="3820" max="3820" width="46" style="199" customWidth="1"/>
    <col min="3821" max="3821" width="35.140625" style="199" customWidth="1"/>
    <col min="3822" max="3822" width="17.5703125" style="199" customWidth="1"/>
    <col min="3823" max="3823" width="12.42578125" style="199" customWidth="1"/>
    <col min="3824" max="3824" width="11.28515625" style="199" customWidth="1"/>
    <col min="3825" max="3825" width="11.140625" style="199" customWidth="1"/>
    <col min="3826" max="3828" width="11" style="199" customWidth="1"/>
    <col min="3829" max="3831" width="10.7109375" style="199" customWidth="1"/>
    <col min="3832" max="3832" width="30.140625" style="199" customWidth="1"/>
    <col min="3833" max="3833" width="35" style="199" customWidth="1"/>
    <col min="3834" max="3834" width="67.28515625" style="199" customWidth="1"/>
    <col min="3835" max="3835" width="7.7109375" style="199" bestFit="1" customWidth="1"/>
    <col min="3836" max="3836" width="8.5703125" style="199" bestFit="1" customWidth="1"/>
    <col min="3837" max="3837" width="8.28515625" style="199" bestFit="1" customWidth="1"/>
    <col min="3838" max="4075" width="8.85546875" style="199"/>
    <col min="4076" max="4076" width="46" style="199" customWidth="1"/>
    <col min="4077" max="4077" width="35.140625" style="199" customWidth="1"/>
    <col min="4078" max="4078" width="17.5703125" style="199" customWidth="1"/>
    <col min="4079" max="4079" width="12.42578125" style="199" customWidth="1"/>
    <col min="4080" max="4080" width="11.28515625" style="199" customWidth="1"/>
    <col min="4081" max="4081" width="11.140625" style="199" customWidth="1"/>
    <col min="4082" max="4084" width="11" style="199" customWidth="1"/>
    <col min="4085" max="4087" width="10.7109375" style="199" customWidth="1"/>
    <col min="4088" max="4088" width="30.140625" style="199" customWidth="1"/>
    <col min="4089" max="4089" width="35" style="199" customWidth="1"/>
    <col min="4090" max="4090" width="67.28515625" style="199" customWidth="1"/>
    <col min="4091" max="4091" width="7.7109375" style="199" bestFit="1" customWidth="1"/>
    <col min="4092" max="4092" width="8.5703125" style="199" bestFit="1" customWidth="1"/>
    <col min="4093" max="4093" width="8.28515625" style="199" bestFit="1" customWidth="1"/>
    <col min="4094" max="4331" width="8.85546875" style="199"/>
    <col min="4332" max="4332" width="46" style="199" customWidth="1"/>
    <col min="4333" max="4333" width="35.140625" style="199" customWidth="1"/>
    <col min="4334" max="4334" width="17.5703125" style="199" customWidth="1"/>
    <col min="4335" max="4335" width="12.42578125" style="199" customWidth="1"/>
    <col min="4336" max="4336" width="11.28515625" style="199" customWidth="1"/>
    <col min="4337" max="4337" width="11.140625" style="199" customWidth="1"/>
    <col min="4338" max="4340" width="11" style="199" customWidth="1"/>
    <col min="4341" max="4343" width="10.7109375" style="199" customWidth="1"/>
    <col min="4344" max="4344" width="30.140625" style="199" customWidth="1"/>
    <col min="4345" max="4345" width="35" style="199" customWidth="1"/>
    <col min="4346" max="4346" width="67.28515625" style="199" customWidth="1"/>
    <col min="4347" max="4347" width="7.7109375" style="199" bestFit="1" customWidth="1"/>
    <col min="4348" max="4348" width="8.5703125" style="199" bestFit="1" customWidth="1"/>
    <col min="4349" max="4349" width="8.28515625" style="199" bestFit="1" customWidth="1"/>
    <col min="4350" max="4587" width="8.85546875" style="199"/>
    <col min="4588" max="4588" width="46" style="199" customWidth="1"/>
    <col min="4589" max="4589" width="35.140625" style="199" customWidth="1"/>
    <col min="4590" max="4590" width="17.5703125" style="199" customWidth="1"/>
    <col min="4591" max="4591" width="12.42578125" style="199" customWidth="1"/>
    <col min="4592" max="4592" width="11.28515625" style="199" customWidth="1"/>
    <col min="4593" max="4593" width="11.140625" style="199" customWidth="1"/>
    <col min="4594" max="4596" width="11" style="199" customWidth="1"/>
    <col min="4597" max="4599" width="10.7109375" style="199" customWidth="1"/>
    <col min="4600" max="4600" width="30.140625" style="199" customWidth="1"/>
    <col min="4601" max="4601" width="35" style="199" customWidth="1"/>
    <col min="4602" max="4602" width="67.28515625" style="199" customWidth="1"/>
    <col min="4603" max="4603" width="7.7109375" style="199" bestFit="1" customWidth="1"/>
    <col min="4604" max="4604" width="8.5703125" style="199" bestFit="1" customWidth="1"/>
    <col min="4605" max="4605" width="8.28515625" style="199" bestFit="1" customWidth="1"/>
    <col min="4606" max="4843" width="8.85546875" style="199"/>
    <col min="4844" max="4844" width="46" style="199" customWidth="1"/>
    <col min="4845" max="4845" width="35.140625" style="199" customWidth="1"/>
    <col min="4846" max="4846" width="17.5703125" style="199" customWidth="1"/>
    <col min="4847" max="4847" width="12.42578125" style="199" customWidth="1"/>
    <col min="4848" max="4848" width="11.28515625" style="199" customWidth="1"/>
    <col min="4849" max="4849" width="11.140625" style="199" customWidth="1"/>
    <col min="4850" max="4852" width="11" style="199" customWidth="1"/>
    <col min="4853" max="4855" width="10.7109375" style="199" customWidth="1"/>
    <col min="4856" max="4856" width="30.140625" style="199" customWidth="1"/>
    <col min="4857" max="4857" width="35" style="199" customWidth="1"/>
    <col min="4858" max="4858" width="67.28515625" style="199" customWidth="1"/>
    <col min="4859" max="4859" width="7.7109375" style="199" bestFit="1" customWidth="1"/>
    <col min="4860" max="4860" width="8.5703125" style="199" bestFit="1" customWidth="1"/>
    <col min="4861" max="4861" width="8.28515625" style="199" bestFit="1" customWidth="1"/>
    <col min="4862" max="5099" width="8.85546875" style="199"/>
    <col min="5100" max="5100" width="46" style="199" customWidth="1"/>
    <col min="5101" max="5101" width="35.140625" style="199" customWidth="1"/>
    <col min="5102" max="5102" width="17.5703125" style="199" customWidth="1"/>
    <col min="5103" max="5103" width="12.42578125" style="199" customWidth="1"/>
    <col min="5104" max="5104" width="11.28515625" style="199" customWidth="1"/>
    <col min="5105" max="5105" width="11.140625" style="199" customWidth="1"/>
    <col min="5106" max="5108" width="11" style="199" customWidth="1"/>
    <col min="5109" max="5111" width="10.7109375" style="199" customWidth="1"/>
    <col min="5112" max="5112" width="30.140625" style="199" customWidth="1"/>
    <col min="5113" max="5113" width="35" style="199" customWidth="1"/>
    <col min="5114" max="5114" width="67.28515625" style="199" customWidth="1"/>
    <col min="5115" max="5115" width="7.7109375" style="199" bestFit="1" customWidth="1"/>
    <col min="5116" max="5116" width="8.5703125" style="199" bestFit="1" customWidth="1"/>
    <col min="5117" max="5117" width="8.28515625" style="199" bestFit="1" customWidth="1"/>
    <col min="5118" max="5355" width="8.85546875" style="199"/>
    <col min="5356" max="5356" width="46" style="199" customWidth="1"/>
    <col min="5357" max="5357" width="35.140625" style="199" customWidth="1"/>
    <col min="5358" max="5358" width="17.5703125" style="199" customWidth="1"/>
    <col min="5359" max="5359" width="12.42578125" style="199" customWidth="1"/>
    <col min="5360" max="5360" width="11.28515625" style="199" customWidth="1"/>
    <col min="5361" max="5361" width="11.140625" style="199" customWidth="1"/>
    <col min="5362" max="5364" width="11" style="199" customWidth="1"/>
    <col min="5365" max="5367" width="10.7109375" style="199" customWidth="1"/>
    <col min="5368" max="5368" width="30.140625" style="199" customWidth="1"/>
    <col min="5369" max="5369" width="35" style="199" customWidth="1"/>
    <col min="5370" max="5370" width="67.28515625" style="199" customWidth="1"/>
    <col min="5371" max="5371" width="7.7109375" style="199" bestFit="1" customWidth="1"/>
    <col min="5372" max="5372" width="8.5703125" style="199" bestFit="1" customWidth="1"/>
    <col min="5373" max="5373" width="8.28515625" style="199" bestFit="1" customWidth="1"/>
    <col min="5374" max="5611" width="8.85546875" style="199"/>
    <col min="5612" max="5612" width="46" style="199" customWidth="1"/>
    <col min="5613" max="5613" width="35.140625" style="199" customWidth="1"/>
    <col min="5614" max="5614" width="17.5703125" style="199" customWidth="1"/>
    <col min="5615" max="5615" width="12.42578125" style="199" customWidth="1"/>
    <col min="5616" max="5616" width="11.28515625" style="199" customWidth="1"/>
    <col min="5617" max="5617" width="11.140625" style="199" customWidth="1"/>
    <col min="5618" max="5620" width="11" style="199" customWidth="1"/>
    <col min="5621" max="5623" width="10.7109375" style="199" customWidth="1"/>
    <col min="5624" max="5624" width="30.140625" style="199" customWidth="1"/>
    <col min="5625" max="5625" width="35" style="199" customWidth="1"/>
    <col min="5626" max="5626" width="67.28515625" style="199" customWidth="1"/>
    <col min="5627" max="5627" width="7.7109375" style="199" bestFit="1" customWidth="1"/>
    <col min="5628" max="5628" width="8.5703125" style="199" bestFit="1" customWidth="1"/>
    <col min="5629" max="5629" width="8.28515625" style="199" bestFit="1" customWidth="1"/>
    <col min="5630" max="5867" width="8.85546875" style="199"/>
    <col min="5868" max="5868" width="46" style="199" customWidth="1"/>
    <col min="5869" max="5869" width="35.140625" style="199" customWidth="1"/>
    <col min="5870" max="5870" width="17.5703125" style="199" customWidth="1"/>
    <col min="5871" max="5871" width="12.42578125" style="199" customWidth="1"/>
    <col min="5872" max="5872" width="11.28515625" style="199" customWidth="1"/>
    <col min="5873" max="5873" width="11.140625" style="199" customWidth="1"/>
    <col min="5874" max="5876" width="11" style="199" customWidth="1"/>
    <col min="5877" max="5879" width="10.7109375" style="199" customWidth="1"/>
    <col min="5880" max="5880" width="30.140625" style="199" customWidth="1"/>
    <col min="5881" max="5881" width="35" style="199" customWidth="1"/>
    <col min="5882" max="5882" width="67.28515625" style="199" customWidth="1"/>
    <col min="5883" max="5883" width="7.7109375" style="199" bestFit="1" customWidth="1"/>
    <col min="5884" max="5884" width="8.5703125" style="199" bestFit="1" customWidth="1"/>
    <col min="5885" max="5885" width="8.28515625" style="199" bestFit="1" customWidth="1"/>
    <col min="5886" max="6123" width="8.85546875" style="199"/>
    <col min="6124" max="6124" width="46" style="199" customWidth="1"/>
    <col min="6125" max="6125" width="35.140625" style="199" customWidth="1"/>
    <col min="6126" max="6126" width="17.5703125" style="199" customWidth="1"/>
    <col min="6127" max="6127" width="12.42578125" style="199" customWidth="1"/>
    <col min="6128" max="6128" width="11.28515625" style="199" customWidth="1"/>
    <col min="6129" max="6129" width="11.140625" style="199" customWidth="1"/>
    <col min="6130" max="6132" width="11" style="199" customWidth="1"/>
    <col min="6133" max="6135" width="10.7109375" style="199" customWidth="1"/>
    <col min="6136" max="6136" width="30.140625" style="199" customWidth="1"/>
    <col min="6137" max="6137" width="35" style="199" customWidth="1"/>
    <col min="6138" max="6138" width="67.28515625" style="199" customWidth="1"/>
    <col min="6139" max="6139" width="7.7109375" style="199" bestFit="1" customWidth="1"/>
    <col min="6140" max="6140" width="8.5703125" style="199" bestFit="1" customWidth="1"/>
    <col min="6141" max="6141" width="8.28515625" style="199" bestFit="1" customWidth="1"/>
    <col min="6142" max="6379" width="8.85546875" style="199"/>
    <col min="6380" max="6380" width="46" style="199" customWidth="1"/>
    <col min="6381" max="6381" width="35.140625" style="199" customWidth="1"/>
    <col min="6382" max="6382" width="17.5703125" style="199" customWidth="1"/>
    <col min="6383" max="6383" width="12.42578125" style="199" customWidth="1"/>
    <col min="6384" max="6384" width="11.28515625" style="199" customWidth="1"/>
    <col min="6385" max="6385" width="11.140625" style="199" customWidth="1"/>
    <col min="6386" max="6388" width="11" style="199" customWidth="1"/>
    <col min="6389" max="6391" width="10.7109375" style="199" customWidth="1"/>
    <col min="6392" max="6392" width="30.140625" style="199" customWidth="1"/>
    <col min="6393" max="6393" width="35" style="199" customWidth="1"/>
    <col min="6394" max="6394" width="67.28515625" style="199" customWidth="1"/>
    <col min="6395" max="6395" width="7.7109375" style="199" bestFit="1" customWidth="1"/>
    <col min="6396" max="6396" width="8.5703125" style="199" bestFit="1" customWidth="1"/>
    <col min="6397" max="6397" width="8.28515625" style="199" bestFit="1" customWidth="1"/>
    <col min="6398" max="6635" width="8.85546875" style="199"/>
    <col min="6636" max="6636" width="46" style="199" customWidth="1"/>
    <col min="6637" max="6637" width="35.140625" style="199" customWidth="1"/>
    <col min="6638" max="6638" width="17.5703125" style="199" customWidth="1"/>
    <col min="6639" max="6639" width="12.42578125" style="199" customWidth="1"/>
    <col min="6640" max="6640" width="11.28515625" style="199" customWidth="1"/>
    <col min="6641" max="6641" width="11.140625" style="199" customWidth="1"/>
    <col min="6642" max="6644" width="11" style="199" customWidth="1"/>
    <col min="6645" max="6647" width="10.7109375" style="199" customWidth="1"/>
    <col min="6648" max="6648" width="30.140625" style="199" customWidth="1"/>
    <col min="6649" max="6649" width="35" style="199" customWidth="1"/>
    <col min="6650" max="6650" width="67.28515625" style="199" customWidth="1"/>
    <col min="6651" max="6651" width="7.7109375" style="199" bestFit="1" customWidth="1"/>
    <col min="6652" max="6652" width="8.5703125" style="199" bestFit="1" customWidth="1"/>
    <col min="6653" max="6653" width="8.28515625" style="199" bestFit="1" customWidth="1"/>
    <col min="6654" max="6891" width="8.85546875" style="199"/>
    <col min="6892" max="6892" width="46" style="199" customWidth="1"/>
    <col min="6893" max="6893" width="35.140625" style="199" customWidth="1"/>
    <col min="6894" max="6894" width="17.5703125" style="199" customWidth="1"/>
    <col min="6895" max="6895" width="12.42578125" style="199" customWidth="1"/>
    <col min="6896" max="6896" width="11.28515625" style="199" customWidth="1"/>
    <col min="6897" max="6897" width="11.140625" style="199" customWidth="1"/>
    <col min="6898" max="6900" width="11" style="199" customWidth="1"/>
    <col min="6901" max="6903" width="10.7109375" style="199" customWidth="1"/>
    <col min="6904" max="6904" width="30.140625" style="199" customWidth="1"/>
    <col min="6905" max="6905" width="35" style="199" customWidth="1"/>
    <col min="6906" max="6906" width="67.28515625" style="199" customWidth="1"/>
    <col min="6907" max="6907" width="7.7109375" style="199" bestFit="1" customWidth="1"/>
    <col min="6908" max="6908" width="8.5703125" style="199" bestFit="1" customWidth="1"/>
    <col min="6909" max="6909" width="8.28515625" style="199" bestFit="1" customWidth="1"/>
    <col min="6910" max="7147" width="8.85546875" style="199"/>
    <col min="7148" max="7148" width="46" style="199" customWidth="1"/>
    <col min="7149" max="7149" width="35.140625" style="199" customWidth="1"/>
    <col min="7150" max="7150" width="17.5703125" style="199" customWidth="1"/>
    <col min="7151" max="7151" width="12.42578125" style="199" customWidth="1"/>
    <col min="7152" max="7152" width="11.28515625" style="199" customWidth="1"/>
    <col min="7153" max="7153" width="11.140625" style="199" customWidth="1"/>
    <col min="7154" max="7156" width="11" style="199" customWidth="1"/>
    <col min="7157" max="7159" width="10.7109375" style="199" customWidth="1"/>
    <col min="7160" max="7160" width="30.140625" style="199" customWidth="1"/>
    <col min="7161" max="7161" width="35" style="199" customWidth="1"/>
    <col min="7162" max="7162" width="67.28515625" style="199" customWidth="1"/>
    <col min="7163" max="7163" width="7.7109375" style="199" bestFit="1" customWidth="1"/>
    <col min="7164" max="7164" width="8.5703125" style="199" bestFit="1" customWidth="1"/>
    <col min="7165" max="7165" width="8.28515625" style="199" bestFit="1" customWidth="1"/>
    <col min="7166" max="7403" width="8.85546875" style="199"/>
    <col min="7404" max="7404" width="46" style="199" customWidth="1"/>
    <col min="7405" max="7405" width="35.140625" style="199" customWidth="1"/>
    <col min="7406" max="7406" width="17.5703125" style="199" customWidth="1"/>
    <col min="7407" max="7407" width="12.42578125" style="199" customWidth="1"/>
    <col min="7408" max="7408" width="11.28515625" style="199" customWidth="1"/>
    <col min="7409" max="7409" width="11.140625" style="199" customWidth="1"/>
    <col min="7410" max="7412" width="11" style="199" customWidth="1"/>
    <col min="7413" max="7415" width="10.7109375" style="199" customWidth="1"/>
    <col min="7416" max="7416" width="30.140625" style="199" customWidth="1"/>
    <col min="7417" max="7417" width="35" style="199" customWidth="1"/>
    <col min="7418" max="7418" width="67.28515625" style="199" customWidth="1"/>
    <col min="7419" max="7419" width="7.7109375" style="199" bestFit="1" customWidth="1"/>
    <col min="7420" max="7420" width="8.5703125" style="199" bestFit="1" customWidth="1"/>
    <col min="7421" max="7421" width="8.28515625" style="199" bestFit="1" customWidth="1"/>
    <col min="7422" max="7659" width="8.85546875" style="199"/>
    <col min="7660" max="7660" width="46" style="199" customWidth="1"/>
    <col min="7661" max="7661" width="35.140625" style="199" customWidth="1"/>
    <col min="7662" max="7662" width="17.5703125" style="199" customWidth="1"/>
    <col min="7663" max="7663" width="12.42578125" style="199" customWidth="1"/>
    <col min="7664" max="7664" width="11.28515625" style="199" customWidth="1"/>
    <col min="7665" max="7665" width="11.140625" style="199" customWidth="1"/>
    <col min="7666" max="7668" width="11" style="199" customWidth="1"/>
    <col min="7669" max="7671" width="10.7109375" style="199" customWidth="1"/>
    <col min="7672" max="7672" width="30.140625" style="199" customWidth="1"/>
    <col min="7673" max="7673" width="35" style="199" customWidth="1"/>
    <col min="7674" max="7674" width="67.28515625" style="199" customWidth="1"/>
    <col min="7675" max="7675" width="7.7109375" style="199" bestFit="1" customWidth="1"/>
    <col min="7676" max="7676" width="8.5703125" style="199" bestFit="1" customWidth="1"/>
    <col min="7677" max="7677" width="8.28515625" style="199" bestFit="1" customWidth="1"/>
    <col min="7678" max="7915" width="8.85546875" style="199"/>
    <col min="7916" max="7916" width="46" style="199" customWidth="1"/>
    <col min="7917" max="7917" width="35.140625" style="199" customWidth="1"/>
    <col min="7918" max="7918" width="17.5703125" style="199" customWidth="1"/>
    <col min="7919" max="7919" width="12.42578125" style="199" customWidth="1"/>
    <col min="7920" max="7920" width="11.28515625" style="199" customWidth="1"/>
    <col min="7921" max="7921" width="11.140625" style="199" customWidth="1"/>
    <col min="7922" max="7924" width="11" style="199" customWidth="1"/>
    <col min="7925" max="7927" width="10.7109375" style="199" customWidth="1"/>
    <col min="7928" max="7928" width="30.140625" style="199" customWidth="1"/>
    <col min="7929" max="7929" width="35" style="199" customWidth="1"/>
    <col min="7930" max="7930" width="67.28515625" style="199" customWidth="1"/>
    <col min="7931" max="7931" width="7.7109375" style="199" bestFit="1" customWidth="1"/>
    <col min="7932" max="7932" width="8.5703125" style="199" bestFit="1" customWidth="1"/>
    <col min="7933" max="7933" width="8.28515625" style="199" bestFit="1" customWidth="1"/>
    <col min="7934" max="8171" width="8.85546875" style="199"/>
    <col min="8172" max="8172" width="46" style="199" customWidth="1"/>
    <col min="8173" max="8173" width="35.140625" style="199" customWidth="1"/>
    <col min="8174" max="8174" width="17.5703125" style="199" customWidth="1"/>
    <col min="8175" max="8175" width="12.42578125" style="199" customWidth="1"/>
    <col min="8176" max="8176" width="11.28515625" style="199" customWidth="1"/>
    <col min="8177" max="8177" width="11.140625" style="199" customWidth="1"/>
    <col min="8178" max="8180" width="11" style="199" customWidth="1"/>
    <col min="8181" max="8183" width="10.7109375" style="199" customWidth="1"/>
    <col min="8184" max="8184" width="30.140625" style="199" customWidth="1"/>
    <col min="8185" max="8185" width="35" style="199" customWidth="1"/>
    <col min="8186" max="8186" width="67.28515625" style="199" customWidth="1"/>
    <col min="8187" max="8187" width="7.7109375" style="199" bestFit="1" customWidth="1"/>
    <col min="8188" max="8188" width="8.5703125" style="199" bestFit="1" customWidth="1"/>
    <col min="8189" max="8189" width="8.28515625" style="199" bestFit="1" customWidth="1"/>
    <col min="8190" max="8427" width="8.85546875" style="199"/>
    <col min="8428" max="8428" width="46" style="199" customWidth="1"/>
    <col min="8429" max="8429" width="35.140625" style="199" customWidth="1"/>
    <col min="8430" max="8430" width="17.5703125" style="199" customWidth="1"/>
    <col min="8431" max="8431" width="12.42578125" style="199" customWidth="1"/>
    <col min="8432" max="8432" width="11.28515625" style="199" customWidth="1"/>
    <col min="8433" max="8433" width="11.140625" style="199" customWidth="1"/>
    <col min="8434" max="8436" width="11" style="199" customWidth="1"/>
    <col min="8437" max="8439" width="10.7109375" style="199" customWidth="1"/>
    <col min="8440" max="8440" width="30.140625" style="199" customWidth="1"/>
    <col min="8441" max="8441" width="35" style="199" customWidth="1"/>
    <col min="8442" max="8442" width="67.28515625" style="199" customWidth="1"/>
    <col min="8443" max="8443" width="7.7109375" style="199" bestFit="1" customWidth="1"/>
    <col min="8444" max="8444" width="8.5703125" style="199" bestFit="1" customWidth="1"/>
    <col min="8445" max="8445" width="8.28515625" style="199" bestFit="1" customWidth="1"/>
    <col min="8446" max="8683" width="8.85546875" style="199"/>
    <col min="8684" max="8684" width="46" style="199" customWidth="1"/>
    <col min="8685" max="8685" width="35.140625" style="199" customWidth="1"/>
    <col min="8686" max="8686" width="17.5703125" style="199" customWidth="1"/>
    <col min="8687" max="8687" width="12.42578125" style="199" customWidth="1"/>
    <col min="8688" max="8688" width="11.28515625" style="199" customWidth="1"/>
    <col min="8689" max="8689" width="11.140625" style="199" customWidth="1"/>
    <col min="8690" max="8692" width="11" style="199" customWidth="1"/>
    <col min="8693" max="8695" width="10.7109375" style="199" customWidth="1"/>
    <col min="8696" max="8696" width="30.140625" style="199" customWidth="1"/>
    <col min="8697" max="8697" width="35" style="199" customWidth="1"/>
    <col min="8698" max="8698" width="67.28515625" style="199" customWidth="1"/>
    <col min="8699" max="8699" width="7.7109375" style="199" bestFit="1" customWidth="1"/>
    <col min="8700" max="8700" width="8.5703125" style="199" bestFit="1" customWidth="1"/>
    <col min="8701" max="8701" width="8.28515625" style="199" bestFit="1" customWidth="1"/>
    <col min="8702" max="8939" width="8.85546875" style="199"/>
    <col min="8940" max="8940" width="46" style="199" customWidth="1"/>
    <col min="8941" max="8941" width="35.140625" style="199" customWidth="1"/>
    <col min="8942" max="8942" width="17.5703125" style="199" customWidth="1"/>
    <col min="8943" max="8943" width="12.42578125" style="199" customWidth="1"/>
    <col min="8944" max="8944" width="11.28515625" style="199" customWidth="1"/>
    <col min="8945" max="8945" width="11.140625" style="199" customWidth="1"/>
    <col min="8946" max="8948" width="11" style="199" customWidth="1"/>
    <col min="8949" max="8951" width="10.7109375" style="199" customWidth="1"/>
    <col min="8952" max="8952" width="30.140625" style="199" customWidth="1"/>
    <col min="8953" max="8953" width="35" style="199" customWidth="1"/>
    <col min="8954" max="8954" width="67.28515625" style="199" customWidth="1"/>
    <col min="8955" max="8955" width="7.7109375" style="199" bestFit="1" customWidth="1"/>
    <col min="8956" max="8956" width="8.5703125" style="199" bestFit="1" customWidth="1"/>
    <col min="8957" max="8957" width="8.28515625" style="199" bestFit="1" customWidth="1"/>
    <col min="8958" max="9195" width="8.85546875" style="199"/>
    <col min="9196" max="9196" width="46" style="199" customWidth="1"/>
    <col min="9197" max="9197" width="35.140625" style="199" customWidth="1"/>
    <col min="9198" max="9198" width="17.5703125" style="199" customWidth="1"/>
    <col min="9199" max="9199" width="12.42578125" style="199" customWidth="1"/>
    <col min="9200" max="9200" width="11.28515625" style="199" customWidth="1"/>
    <col min="9201" max="9201" width="11.140625" style="199" customWidth="1"/>
    <col min="9202" max="9204" width="11" style="199" customWidth="1"/>
    <col min="9205" max="9207" width="10.7109375" style="199" customWidth="1"/>
    <col min="9208" max="9208" width="30.140625" style="199" customWidth="1"/>
    <col min="9209" max="9209" width="35" style="199" customWidth="1"/>
    <col min="9210" max="9210" width="67.28515625" style="199" customWidth="1"/>
    <col min="9211" max="9211" width="7.7109375" style="199" bestFit="1" customWidth="1"/>
    <col min="9212" max="9212" width="8.5703125" style="199" bestFit="1" customWidth="1"/>
    <col min="9213" max="9213" width="8.28515625" style="199" bestFit="1" customWidth="1"/>
    <col min="9214" max="9451" width="8.85546875" style="199"/>
    <col min="9452" max="9452" width="46" style="199" customWidth="1"/>
    <col min="9453" max="9453" width="35.140625" style="199" customWidth="1"/>
    <col min="9454" max="9454" width="17.5703125" style="199" customWidth="1"/>
    <col min="9455" max="9455" width="12.42578125" style="199" customWidth="1"/>
    <col min="9456" max="9456" width="11.28515625" style="199" customWidth="1"/>
    <col min="9457" max="9457" width="11.140625" style="199" customWidth="1"/>
    <col min="9458" max="9460" width="11" style="199" customWidth="1"/>
    <col min="9461" max="9463" width="10.7109375" style="199" customWidth="1"/>
    <col min="9464" max="9464" width="30.140625" style="199" customWidth="1"/>
    <col min="9465" max="9465" width="35" style="199" customWidth="1"/>
    <col min="9466" max="9466" width="67.28515625" style="199" customWidth="1"/>
    <col min="9467" max="9467" width="7.7109375" style="199" bestFit="1" customWidth="1"/>
    <col min="9468" max="9468" width="8.5703125" style="199" bestFit="1" customWidth="1"/>
    <col min="9469" max="9469" width="8.28515625" style="199" bestFit="1" customWidth="1"/>
    <col min="9470" max="9707" width="8.85546875" style="199"/>
    <col min="9708" max="9708" width="46" style="199" customWidth="1"/>
    <col min="9709" max="9709" width="35.140625" style="199" customWidth="1"/>
    <col min="9710" max="9710" width="17.5703125" style="199" customWidth="1"/>
    <col min="9711" max="9711" width="12.42578125" style="199" customWidth="1"/>
    <col min="9712" max="9712" width="11.28515625" style="199" customWidth="1"/>
    <col min="9713" max="9713" width="11.140625" style="199" customWidth="1"/>
    <col min="9714" max="9716" width="11" style="199" customWidth="1"/>
    <col min="9717" max="9719" width="10.7109375" style="199" customWidth="1"/>
    <col min="9720" max="9720" width="30.140625" style="199" customWidth="1"/>
    <col min="9721" max="9721" width="35" style="199" customWidth="1"/>
    <col min="9722" max="9722" width="67.28515625" style="199" customWidth="1"/>
    <col min="9723" max="9723" width="7.7109375" style="199" bestFit="1" customWidth="1"/>
    <col min="9724" max="9724" width="8.5703125" style="199" bestFit="1" customWidth="1"/>
    <col min="9725" max="9725" width="8.28515625" style="199" bestFit="1" customWidth="1"/>
    <col min="9726" max="9963" width="8.85546875" style="199"/>
    <col min="9964" max="9964" width="46" style="199" customWidth="1"/>
    <col min="9965" max="9965" width="35.140625" style="199" customWidth="1"/>
    <col min="9966" max="9966" width="17.5703125" style="199" customWidth="1"/>
    <col min="9967" max="9967" width="12.42578125" style="199" customWidth="1"/>
    <col min="9968" max="9968" width="11.28515625" style="199" customWidth="1"/>
    <col min="9969" max="9969" width="11.140625" style="199" customWidth="1"/>
    <col min="9970" max="9972" width="11" style="199" customWidth="1"/>
    <col min="9973" max="9975" width="10.7109375" style="199" customWidth="1"/>
    <col min="9976" max="9976" width="30.140625" style="199" customWidth="1"/>
    <col min="9977" max="9977" width="35" style="199" customWidth="1"/>
    <col min="9978" max="9978" width="67.28515625" style="199" customWidth="1"/>
    <col min="9979" max="9979" width="7.7109375" style="199" bestFit="1" customWidth="1"/>
    <col min="9980" max="9980" width="8.5703125" style="199" bestFit="1" customWidth="1"/>
    <col min="9981" max="9981" width="8.28515625" style="199" bestFit="1" customWidth="1"/>
    <col min="9982" max="10219" width="8.85546875" style="199"/>
    <col min="10220" max="10220" width="46" style="199" customWidth="1"/>
    <col min="10221" max="10221" width="35.140625" style="199" customWidth="1"/>
    <col min="10222" max="10222" width="17.5703125" style="199" customWidth="1"/>
    <col min="10223" max="10223" width="12.42578125" style="199" customWidth="1"/>
    <col min="10224" max="10224" width="11.28515625" style="199" customWidth="1"/>
    <col min="10225" max="10225" width="11.140625" style="199" customWidth="1"/>
    <col min="10226" max="10228" width="11" style="199" customWidth="1"/>
    <col min="10229" max="10231" width="10.7109375" style="199" customWidth="1"/>
    <col min="10232" max="10232" width="30.140625" style="199" customWidth="1"/>
    <col min="10233" max="10233" width="35" style="199" customWidth="1"/>
    <col min="10234" max="10234" width="67.28515625" style="199" customWidth="1"/>
    <col min="10235" max="10235" width="7.7109375" style="199" bestFit="1" customWidth="1"/>
    <col min="10236" max="10236" width="8.5703125" style="199" bestFit="1" customWidth="1"/>
    <col min="10237" max="10237" width="8.28515625" style="199" bestFit="1" customWidth="1"/>
    <col min="10238" max="10475" width="8.85546875" style="199"/>
    <col min="10476" max="10476" width="46" style="199" customWidth="1"/>
    <col min="10477" max="10477" width="35.140625" style="199" customWidth="1"/>
    <col min="10478" max="10478" width="17.5703125" style="199" customWidth="1"/>
    <col min="10479" max="10479" width="12.42578125" style="199" customWidth="1"/>
    <col min="10480" max="10480" width="11.28515625" style="199" customWidth="1"/>
    <col min="10481" max="10481" width="11.140625" style="199" customWidth="1"/>
    <col min="10482" max="10484" width="11" style="199" customWidth="1"/>
    <col min="10485" max="10487" width="10.7109375" style="199" customWidth="1"/>
    <col min="10488" max="10488" width="30.140625" style="199" customWidth="1"/>
    <col min="10489" max="10489" width="35" style="199" customWidth="1"/>
    <col min="10490" max="10490" width="67.28515625" style="199" customWidth="1"/>
    <col min="10491" max="10491" width="7.7109375" style="199" bestFit="1" customWidth="1"/>
    <col min="10492" max="10492" width="8.5703125" style="199" bestFit="1" customWidth="1"/>
    <col min="10493" max="10493" width="8.28515625" style="199" bestFit="1" customWidth="1"/>
    <col min="10494" max="10731" width="8.85546875" style="199"/>
    <col min="10732" max="10732" width="46" style="199" customWidth="1"/>
    <col min="10733" max="10733" width="35.140625" style="199" customWidth="1"/>
    <col min="10734" max="10734" width="17.5703125" style="199" customWidth="1"/>
    <col min="10735" max="10735" width="12.42578125" style="199" customWidth="1"/>
    <col min="10736" max="10736" width="11.28515625" style="199" customWidth="1"/>
    <col min="10737" max="10737" width="11.140625" style="199" customWidth="1"/>
    <col min="10738" max="10740" width="11" style="199" customWidth="1"/>
    <col min="10741" max="10743" width="10.7109375" style="199" customWidth="1"/>
    <col min="10744" max="10744" width="30.140625" style="199" customWidth="1"/>
    <col min="10745" max="10745" width="35" style="199" customWidth="1"/>
    <col min="10746" max="10746" width="67.28515625" style="199" customWidth="1"/>
    <col min="10747" max="10747" width="7.7109375" style="199" bestFit="1" customWidth="1"/>
    <col min="10748" max="10748" width="8.5703125" style="199" bestFit="1" customWidth="1"/>
    <col min="10749" max="10749" width="8.28515625" style="199" bestFit="1" customWidth="1"/>
    <col min="10750" max="10987" width="8.85546875" style="199"/>
    <col min="10988" max="10988" width="46" style="199" customWidth="1"/>
    <col min="10989" max="10989" width="35.140625" style="199" customWidth="1"/>
    <col min="10990" max="10990" width="17.5703125" style="199" customWidth="1"/>
    <col min="10991" max="10991" width="12.42578125" style="199" customWidth="1"/>
    <col min="10992" max="10992" width="11.28515625" style="199" customWidth="1"/>
    <col min="10993" max="10993" width="11.140625" style="199" customWidth="1"/>
    <col min="10994" max="10996" width="11" style="199" customWidth="1"/>
    <col min="10997" max="10999" width="10.7109375" style="199" customWidth="1"/>
    <col min="11000" max="11000" width="30.140625" style="199" customWidth="1"/>
    <col min="11001" max="11001" width="35" style="199" customWidth="1"/>
    <col min="11002" max="11002" width="67.28515625" style="199" customWidth="1"/>
    <col min="11003" max="11003" width="7.7109375" style="199" bestFit="1" customWidth="1"/>
    <col min="11004" max="11004" width="8.5703125" style="199" bestFit="1" customWidth="1"/>
    <col min="11005" max="11005" width="8.28515625" style="199" bestFit="1" customWidth="1"/>
    <col min="11006" max="11243" width="8.85546875" style="199"/>
    <col min="11244" max="11244" width="46" style="199" customWidth="1"/>
    <col min="11245" max="11245" width="35.140625" style="199" customWidth="1"/>
    <col min="11246" max="11246" width="17.5703125" style="199" customWidth="1"/>
    <col min="11247" max="11247" width="12.42578125" style="199" customWidth="1"/>
    <col min="11248" max="11248" width="11.28515625" style="199" customWidth="1"/>
    <col min="11249" max="11249" width="11.140625" style="199" customWidth="1"/>
    <col min="11250" max="11252" width="11" style="199" customWidth="1"/>
    <col min="11253" max="11255" width="10.7109375" style="199" customWidth="1"/>
    <col min="11256" max="11256" width="30.140625" style="199" customWidth="1"/>
    <col min="11257" max="11257" width="35" style="199" customWidth="1"/>
    <col min="11258" max="11258" width="67.28515625" style="199" customWidth="1"/>
    <col min="11259" max="11259" width="7.7109375" style="199" bestFit="1" customWidth="1"/>
    <col min="11260" max="11260" width="8.5703125" style="199" bestFit="1" customWidth="1"/>
    <col min="11261" max="11261" width="8.28515625" style="199" bestFit="1" customWidth="1"/>
    <col min="11262" max="11499" width="8.85546875" style="199"/>
    <col min="11500" max="11500" width="46" style="199" customWidth="1"/>
    <col min="11501" max="11501" width="35.140625" style="199" customWidth="1"/>
    <col min="11502" max="11502" width="17.5703125" style="199" customWidth="1"/>
    <col min="11503" max="11503" width="12.42578125" style="199" customWidth="1"/>
    <col min="11504" max="11504" width="11.28515625" style="199" customWidth="1"/>
    <col min="11505" max="11505" width="11.140625" style="199" customWidth="1"/>
    <col min="11506" max="11508" width="11" style="199" customWidth="1"/>
    <col min="11509" max="11511" width="10.7109375" style="199" customWidth="1"/>
    <col min="11512" max="11512" width="30.140625" style="199" customWidth="1"/>
    <col min="11513" max="11513" width="35" style="199" customWidth="1"/>
    <col min="11514" max="11514" width="67.28515625" style="199" customWidth="1"/>
    <col min="11515" max="11515" width="7.7109375" style="199" bestFit="1" customWidth="1"/>
    <col min="11516" max="11516" width="8.5703125" style="199" bestFit="1" customWidth="1"/>
    <col min="11517" max="11517" width="8.28515625" style="199" bestFit="1" customWidth="1"/>
    <col min="11518" max="11755" width="8.85546875" style="199"/>
    <col min="11756" max="11756" width="46" style="199" customWidth="1"/>
    <col min="11757" max="11757" width="35.140625" style="199" customWidth="1"/>
    <col min="11758" max="11758" width="17.5703125" style="199" customWidth="1"/>
    <col min="11759" max="11759" width="12.42578125" style="199" customWidth="1"/>
    <col min="11760" max="11760" width="11.28515625" style="199" customWidth="1"/>
    <col min="11761" max="11761" width="11.140625" style="199" customWidth="1"/>
    <col min="11762" max="11764" width="11" style="199" customWidth="1"/>
    <col min="11765" max="11767" width="10.7109375" style="199" customWidth="1"/>
    <col min="11768" max="11768" width="30.140625" style="199" customWidth="1"/>
    <col min="11769" max="11769" width="35" style="199" customWidth="1"/>
    <col min="11770" max="11770" width="67.28515625" style="199" customWidth="1"/>
    <col min="11771" max="11771" width="7.7109375" style="199" bestFit="1" customWidth="1"/>
    <col min="11772" max="11772" width="8.5703125" style="199" bestFit="1" customWidth="1"/>
    <col min="11773" max="11773" width="8.28515625" style="199" bestFit="1" customWidth="1"/>
    <col min="11774" max="12011" width="8.85546875" style="199"/>
    <col min="12012" max="12012" width="46" style="199" customWidth="1"/>
    <col min="12013" max="12013" width="35.140625" style="199" customWidth="1"/>
    <col min="12014" max="12014" width="17.5703125" style="199" customWidth="1"/>
    <col min="12015" max="12015" width="12.42578125" style="199" customWidth="1"/>
    <col min="12016" max="12016" width="11.28515625" style="199" customWidth="1"/>
    <col min="12017" max="12017" width="11.140625" style="199" customWidth="1"/>
    <col min="12018" max="12020" width="11" style="199" customWidth="1"/>
    <col min="12021" max="12023" width="10.7109375" style="199" customWidth="1"/>
    <col min="12024" max="12024" width="30.140625" style="199" customWidth="1"/>
    <col min="12025" max="12025" width="35" style="199" customWidth="1"/>
    <col min="12026" max="12026" width="67.28515625" style="199" customWidth="1"/>
    <col min="12027" max="12027" width="7.7109375" style="199" bestFit="1" customWidth="1"/>
    <col min="12028" max="12028" width="8.5703125" style="199" bestFit="1" customWidth="1"/>
    <col min="12029" max="12029" width="8.28515625" style="199" bestFit="1" customWidth="1"/>
    <col min="12030" max="12267" width="8.85546875" style="199"/>
    <col min="12268" max="12268" width="46" style="199" customWidth="1"/>
    <col min="12269" max="12269" width="35.140625" style="199" customWidth="1"/>
    <col min="12270" max="12270" width="17.5703125" style="199" customWidth="1"/>
    <col min="12271" max="12271" width="12.42578125" style="199" customWidth="1"/>
    <col min="12272" max="12272" width="11.28515625" style="199" customWidth="1"/>
    <col min="12273" max="12273" width="11.140625" style="199" customWidth="1"/>
    <col min="12274" max="12276" width="11" style="199" customWidth="1"/>
    <col min="12277" max="12279" width="10.7109375" style="199" customWidth="1"/>
    <col min="12280" max="12280" width="30.140625" style="199" customWidth="1"/>
    <col min="12281" max="12281" width="35" style="199" customWidth="1"/>
    <col min="12282" max="12282" width="67.28515625" style="199" customWidth="1"/>
    <col min="12283" max="12283" width="7.7109375" style="199" bestFit="1" customWidth="1"/>
    <col min="12284" max="12284" width="8.5703125" style="199" bestFit="1" customWidth="1"/>
    <col min="12285" max="12285" width="8.28515625" style="199" bestFit="1" customWidth="1"/>
    <col min="12286" max="12523" width="8.85546875" style="199"/>
    <col min="12524" max="12524" width="46" style="199" customWidth="1"/>
    <col min="12525" max="12525" width="35.140625" style="199" customWidth="1"/>
    <col min="12526" max="12526" width="17.5703125" style="199" customWidth="1"/>
    <col min="12527" max="12527" width="12.42578125" style="199" customWidth="1"/>
    <col min="12528" max="12528" width="11.28515625" style="199" customWidth="1"/>
    <col min="12529" max="12529" width="11.140625" style="199" customWidth="1"/>
    <col min="12530" max="12532" width="11" style="199" customWidth="1"/>
    <col min="12533" max="12535" width="10.7109375" style="199" customWidth="1"/>
    <col min="12536" max="12536" width="30.140625" style="199" customWidth="1"/>
    <col min="12537" max="12537" width="35" style="199" customWidth="1"/>
    <col min="12538" max="12538" width="67.28515625" style="199" customWidth="1"/>
    <col min="12539" max="12539" width="7.7109375" style="199" bestFit="1" customWidth="1"/>
    <col min="12540" max="12540" width="8.5703125" style="199" bestFit="1" customWidth="1"/>
    <col min="12541" max="12541" width="8.28515625" style="199" bestFit="1" customWidth="1"/>
    <col min="12542" max="12779" width="8.85546875" style="199"/>
    <col min="12780" max="12780" width="46" style="199" customWidth="1"/>
    <col min="12781" max="12781" width="35.140625" style="199" customWidth="1"/>
    <col min="12782" max="12782" width="17.5703125" style="199" customWidth="1"/>
    <col min="12783" max="12783" width="12.42578125" style="199" customWidth="1"/>
    <col min="12784" max="12784" width="11.28515625" style="199" customWidth="1"/>
    <col min="12785" max="12785" width="11.140625" style="199" customWidth="1"/>
    <col min="12786" max="12788" width="11" style="199" customWidth="1"/>
    <col min="12789" max="12791" width="10.7109375" style="199" customWidth="1"/>
    <col min="12792" max="12792" width="30.140625" style="199" customWidth="1"/>
    <col min="12793" max="12793" width="35" style="199" customWidth="1"/>
    <col min="12794" max="12794" width="67.28515625" style="199" customWidth="1"/>
    <col min="12795" max="12795" width="7.7109375" style="199" bestFit="1" customWidth="1"/>
    <col min="12796" max="12796" width="8.5703125" style="199" bestFit="1" customWidth="1"/>
    <col min="12797" max="12797" width="8.28515625" style="199" bestFit="1" customWidth="1"/>
    <col min="12798" max="13035" width="8.85546875" style="199"/>
    <col min="13036" max="13036" width="46" style="199" customWidth="1"/>
    <col min="13037" max="13037" width="35.140625" style="199" customWidth="1"/>
    <col min="13038" max="13038" width="17.5703125" style="199" customWidth="1"/>
    <col min="13039" max="13039" width="12.42578125" style="199" customWidth="1"/>
    <col min="13040" max="13040" width="11.28515625" style="199" customWidth="1"/>
    <col min="13041" max="13041" width="11.140625" style="199" customWidth="1"/>
    <col min="13042" max="13044" width="11" style="199" customWidth="1"/>
    <col min="13045" max="13047" width="10.7109375" style="199" customWidth="1"/>
    <col min="13048" max="13048" width="30.140625" style="199" customWidth="1"/>
    <col min="13049" max="13049" width="35" style="199" customWidth="1"/>
    <col min="13050" max="13050" width="67.28515625" style="199" customWidth="1"/>
    <col min="13051" max="13051" width="7.7109375" style="199" bestFit="1" customWidth="1"/>
    <col min="13052" max="13052" width="8.5703125" style="199" bestFit="1" customWidth="1"/>
    <col min="13053" max="13053" width="8.28515625" style="199" bestFit="1" customWidth="1"/>
    <col min="13054" max="13291" width="8.85546875" style="199"/>
    <col min="13292" max="13292" width="46" style="199" customWidth="1"/>
    <col min="13293" max="13293" width="35.140625" style="199" customWidth="1"/>
    <col min="13294" max="13294" width="17.5703125" style="199" customWidth="1"/>
    <col min="13295" max="13295" width="12.42578125" style="199" customWidth="1"/>
    <col min="13296" max="13296" width="11.28515625" style="199" customWidth="1"/>
    <col min="13297" max="13297" width="11.140625" style="199" customWidth="1"/>
    <col min="13298" max="13300" width="11" style="199" customWidth="1"/>
    <col min="13301" max="13303" width="10.7109375" style="199" customWidth="1"/>
    <col min="13304" max="13304" width="30.140625" style="199" customWidth="1"/>
    <col min="13305" max="13305" width="35" style="199" customWidth="1"/>
    <col min="13306" max="13306" width="67.28515625" style="199" customWidth="1"/>
    <col min="13307" max="13307" width="7.7109375" style="199" bestFit="1" customWidth="1"/>
    <col min="13308" max="13308" width="8.5703125" style="199" bestFit="1" customWidth="1"/>
    <col min="13309" max="13309" width="8.28515625" style="199" bestFit="1" customWidth="1"/>
    <col min="13310" max="13547" width="8.85546875" style="199"/>
    <col min="13548" max="13548" width="46" style="199" customWidth="1"/>
    <col min="13549" max="13549" width="35.140625" style="199" customWidth="1"/>
    <col min="13550" max="13550" width="17.5703125" style="199" customWidth="1"/>
    <col min="13551" max="13551" width="12.42578125" style="199" customWidth="1"/>
    <col min="13552" max="13552" width="11.28515625" style="199" customWidth="1"/>
    <col min="13553" max="13553" width="11.140625" style="199" customWidth="1"/>
    <col min="13554" max="13556" width="11" style="199" customWidth="1"/>
    <col min="13557" max="13559" width="10.7109375" style="199" customWidth="1"/>
    <col min="13560" max="13560" width="30.140625" style="199" customWidth="1"/>
    <col min="13561" max="13561" width="35" style="199" customWidth="1"/>
    <col min="13562" max="13562" width="67.28515625" style="199" customWidth="1"/>
    <col min="13563" max="13563" width="7.7109375" style="199" bestFit="1" customWidth="1"/>
    <col min="13564" max="13564" width="8.5703125" style="199" bestFit="1" customWidth="1"/>
    <col min="13565" max="13565" width="8.28515625" style="199" bestFit="1" customWidth="1"/>
    <col min="13566" max="13803" width="8.85546875" style="199"/>
    <col min="13804" max="13804" width="46" style="199" customWidth="1"/>
    <col min="13805" max="13805" width="35.140625" style="199" customWidth="1"/>
    <col min="13806" max="13806" width="17.5703125" style="199" customWidth="1"/>
    <col min="13807" max="13807" width="12.42578125" style="199" customWidth="1"/>
    <col min="13808" max="13808" width="11.28515625" style="199" customWidth="1"/>
    <col min="13809" max="13809" width="11.140625" style="199" customWidth="1"/>
    <col min="13810" max="13812" width="11" style="199" customWidth="1"/>
    <col min="13813" max="13815" width="10.7109375" style="199" customWidth="1"/>
    <col min="13816" max="13816" width="30.140625" style="199" customWidth="1"/>
    <col min="13817" max="13817" width="35" style="199" customWidth="1"/>
    <col min="13818" max="13818" width="67.28515625" style="199" customWidth="1"/>
    <col min="13819" max="13819" width="7.7109375" style="199" bestFit="1" customWidth="1"/>
    <col min="13820" max="13820" width="8.5703125" style="199" bestFit="1" customWidth="1"/>
    <col min="13821" max="13821" width="8.28515625" style="199" bestFit="1" customWidth="1"/>
    <col min="13822" max="14059" width="8.85546875" style="199"/>
    <col min="14060" max="14060" width="46" style="199" customWidth="1"/>
    <col min="14061" max="14061" width="35.140625" style="199" customWidth="1"/>
    <col min="14062" max="14062" width="17.5703125" style="199" customWidth="1"/>
    <col min="14063" max="14063" width="12.42578125" style="199" customWidth="1"/>
    <col min="14064" max="14064" width="11.28515625" style="199" customWidth="1"/>
    <col min="14065" max="14065" width="11.140625" style="199" customWidth="1"/>
    <col min="14066" max="14068" width="11" style="199" customWidth="1"/>
    <col min="14069" max="14071" width="10.7109375" style="199" customWidth="1"/>
    <col min="14072" max="14072" width="30.140625" style="199" customWidth="1"/>
    <col min="14073" max="14073" width="35" style="199" customWidth="1"/>
    <col min="14074" max="14074" width="67.28515625" style="199" customWidth="1"/>
    <col min="14075" max="14075" width="7.7109375" style="199" bestFit="1" customWidth="1"/>
    <col min="14076" max="14076" width="8.5703125" style="199" bestFit="1" customWidth="1"/>
    <col min="14077" max="14077" width="8.28515625" style="199" bestFit="1" customWidth="1"/>
    <col min="14078" max="14315" width="8.85546875" style="199"/>
    <col min="14316" max="14316" width="46" style="199" customWidth="1"/>
    <col min="14317" max="14317" width="35.140625" style="199" customWidth="1"/>
    <col min="14318" max="14318" width="17.5703125" style="199" customWidth="1"/>
    <col min="14319" max="14319" width="12.42578125" style="199" customWidth="1"/>
    <col min="14320" max="14320" width="11.28515625" style="199" customWidth="1"/>
    <col min="14321" max="14321" width="11.140625" style="199" customWidth="1"/>
    <col min="14322" max="14324" width="11" style="199" customWidth="1"/>
    <col min="14325" max="14327" width="10.7109375" style="199" customWidth="1"/>
    <col min="14328" max="14328" width="30.140625" style="199" customWidth="1"/>
    <col min="14329" max="14329" width="35" style="199" customWidth="1"/>
    <col min="14330" max="14330" width="67.28515625" style="199" customWidth="1"/>
    <col min="14331" max="14331" width="7.7109375" style="199" bestFit="1" customWidth="1"/>
    <col min="14332" max="14332" width="8.5703125" style="199" bestFit="1" customWidth="1"/>
    <col min="14333" max="14333" width="8.28515625" style="199" bestFit="1" customWidth="1"/>
    <col min="14334" max="14571" width="8.85546875" style="199"/>
    <col min="14572" max="14572" width="46" style="199" customWidth="1"/>
    <col min="14573" max="14573" width="35.140625" style="199" customWidth="1"/>
    <col min="14574" max="14574" width="17.5703125" style="199" customWidth="1"/>
    <col min="14575" max="14575" width="12.42578125" style="199" customWidth="1"/>
    <col min="14576" max="14576" width="11.28515625" style="199" customWidth="1"/>
    <col min="14577" max="14577" width="11.140625" style="199" customWidth="1"/>
    <col min="14578" max="14580" width="11" style="199" customWidth="1"/>
    <col min="14581" max="14583" width="10.7109375" style="199" customWidth="1"/>
    <col min="14584" max="14584" width="30.140625" style="199" customWidth="1"/>
    <col min="14585" max="14585" width="35" style="199" customWidth="1"/>
    <col min="14586" max="14586" width="67.28515625" style="199" customWidth="1"/>
    <col min="14587" max="14587" width="7.7109375" style="199" bestFit="1" customWidth="1"/>
    <col min="14588" max="14588" width="8.5703125" style="199" bestFit="1" customWidth="1"/>
    <col min="14589" max="14589" width="8.28515625" style="199" bestFit="1" customWidth="1"/>
    <col min="14590" max="14827" width="8.85546875" style="199"/>
    <col min="14828" max="14828" width="46" style="199" customWidth="1"/>
    <col min="14829" max="14829" width="35.140625" style="199" customWidth="1"/>
    <col min="14830" max="14830" width="17.5703125" style="199" customWidth="1"/>
    <col min="14831" max="14831" width="12.42578125" style="199" customWidth="1"/>
    <col min="14832" max="14832" width="11.28515625" style="199" customWidth="1"/>
    <col min="14833" max="14833" width="11.140625" style="199" customWidth="1"/>
    <col min="14834" max="14836" width="11" style="199" customWidth="1"/>
    <col min="14837" max="14839" width="10.7109375" style="199" customWidth="1"/>
    <col min="14840" max="14840" width="30.140625" style="199" customWidth="1"/>
    <col min="14841" max="14841" width="35" style="199" customWidth="1"/>
    <col min="14842" max="14842" width="67.28515625" style="199" customWidth="1"/>
    <col min="14843" max="14843" width="7.7109375" style="199" bestFit="1" customWidth="1"/>
    <col min="14844" max="14844" width="8.5703125" style="199" bestFit="1" customWidth="1"/>
    <col min="14845" max="14845" width="8.28515625" style="199" bestFit="1" customWidth="1"/>
    <col min="14846" max="15083" width="8.85546875" style="199"/>
    <col min="15084" max="15084" width="46" style="199" customWidth="1"/>
    <col min="15085" max="15085" width="35.140625" style="199" customWidth="1"/>
    <col min="15086" max="15086" width="17.5703125" style="199" customWidth="1"/>
    <col min="15087" max="15087" width="12.42578125" style="199" customWidth="1"/>
    <col min="15088" max="15088" width="11.28515625" style="199" customWidth="1"/>
    <col min="15089" max="15089" width="11.140625" style="199" customWidth="1"/>
    <col min="15090" max="15092" width="11" style="199" customWidth="1"/>
    <col min="15093" max="15095" width="10.7109375" style="199" customWidth="1"/>
    <col min="15096" max="15096" width="30.140625" style="199" customWidth="1"/>
    <col min="15097" max="15097" width="35" style="199" customWidth="1"/>
    <col min="15098" max="15098" width="67.28515625" style="199" customWidth="1"/>
    <col min="15099" max="15099" width="7.7109375" style="199" bestFit="1" customWidth="1"/>
    <col min="15100" max="15100" width="8.5703125" style="199" bestFit="1" customWidth="1"/>
    <col min="15101" max="15101" width="8.28515625" style="199" bestFit="1" customWidth="1"/>
    <col min="15102" max="15339" width="8.85546875" style="199"/>
    <col min="15340" max="15340" width="46" style="199" customWidth="1"/>
    <col min="15341" max="15341" width="35.140625" style="199" customWidth="1"/>
    <col min="15342" max="15342" width="17.5703125" style="199" customWidth="1"/>
    <col min="15343" max="15343" width="12.42578125" style="199" customWidth="1"/>
    <col min="15344" max="15344" width="11.28515625" style="199" customWidth="1"/>
    <col min="15345" max="15345" width="11.140625" style="199" customWidth="1"/>
    <col min="15346" max="15348" width="11" style="199" customWidth="1"/>
    <col min="15349" max="15351" width="10.7109375" style="199" customWidth="1"/>
    <col min="15352" max="15352" width="30.140625" style="199" customWidth="1"/>
    <col min="15353" max="15353" width="35" style="199" customWidth="1"/>
    <col min="15354" max="15354" width="67.28515625" style="199" customWidth="1"/>
    <col min="15355" max="15355" width="7.7109375" style="199" bestFit="1" customWidth="1"/>
    <col min="15356" max="15356" width="8.5703125" style="199" bestFit="1" customWidth="1"/>
    <col min="15357" max="15357" width="8.28515625" style="199" bestFit="1" customWidth="1"/>
    <col min="15358" max="15595" width="8.85546875" style="199"/>
    <col min="15596" max="15596" width="46" style="199" customWidth="1"/>
    <col min="15597" max="15597" width="35.140625" style="199" customWidth="1"/>
    <col min="15598" max="15598" width="17.5703125" style="199" customWidth="1"/>
    <col min="15599" max="15599" width="12.42578125" style="199" customWidth="1"/>
    <col min="15600" max="15600" width="11.28515625" style="199" customWidth="1"/>
    <col min="15601" max="15601" width="11.140625" style="199" customWidth="1"/>
    <col min="15602" max="15604" width="11" style="199" customWidth="1"/>
    <col min="15605" max="15607" width="10.7109375" style="199" customWidth="1"/>
    <col min="15608" max="15608" width="30.140625" style="199" customWidth="1"/>
    <col min="15609" max="15609" width="35" style="199" customWidth="1"/>
    <col min="15610" max="15610" width="67.28515625" style="199" customWidth="1"/>
    <col min="15611" max="15611" width="7.7109375" style="199" bestFit="1" customWidth="1"/>
    <col min="15612" max="15612" width="8.5703125" style="199" bestFit="1" customWidth="1"/>
    <col min="15613" max="15613" width="8.28515625" style="199" bestFit="1" customWidth="1"/>
    <col min="15614" max="15851" width="8.85546875" style="199"/>
    <col min="15852" max="15852" width="46" style="199" customWidth="1"/>
    <col min="15853" max="15853" width="35.140625" style="199" customWidth="1"/>
    <col min="15854" max="15854" width="17.5703125" style="199" customWidth="1"/>
    <col min="15855" max="15855" width="12.42578125" style="199" customWidth="1"/>
    <col min="15856" max="15856" width="11.28515625" style="199" customWidth="1"/>
    <col min="15857" max="15857" width="11.140625" style="199" customWidth="1"/>
    <col min="15858" max="15860" width="11" style="199" customWidth="1"/>
    <col min="15861" max="15863" width="10.7109375" style="199" customWidth="1"/>
    <col min="15864" max="15864" width="30.140625" style="199" customWidth="1"/>
    <col min="15865" max="15865" width="35" style="199" customWidth="1"/>
    <col min="15866" max="15866" width="67.28515625" style="199" customWidth="1"/>
    <col min="15867" max="15867" width="7.7109375" style="199" bestFit="1" customWidth="1"/>
    <col min="15868" max="15868" width="8.5703125" style="199" bestFit="1" customWidth="1"/>
    <col min="15869" max="15869" width="8.28515625" style="199" bestFit="1" customWidth="1"/>
    <col min="15870" max="16107" width="8.85546875" style="199"/>
    <col min="16108" max="16108" width="46" style="199" customWidth="1"/>
    <col min="16109" max="16109" width="35.140625" style="199" customWidth="1"/>
    <col min="16110" max="16110" width="17.5703125" style="199" customWidth="1"/>
    <col min="16111" max="16111" width="12.42578125" style="199" customWidth="1"/>
    <col min="16112" max="16112" width="11.28515625" style="199" customWidth="1"/>
    <col min="16113" max="16113" width="11.140625" style="199" customWidth="1"/>
    <col min="16114" max="16116" width="11" style="199" customWidth="1"/>
    <col min="16117" max="16119" width="10.7109375" style="199" customWidth="1"/>
    <col min="16120" max="16120" width="30.140625" style="199" customWidth="1"/>
    <col min="16121" max="16121" width="35" style="199" customWidth="1"/>
    <col min="16122" max="16122" width="67.28515625" style="199" customWidth="1"/>
    <col min="16123" max="16123" width="7.7109375" style="199" bestFit="1" customWidth="1"/>
    <col min="16124" max="16124" width="8.5703125" style="199" bestFit="1" customWidth="1"/>
    <col min="16125" max="16125" width="8.28515625" style="199" bestFit="1" customWidth="1"/>
    <col min="16126" max="16384" width="8.85546875" style="199"/>
  </cols>
  <sheetData>
    <row r="1" spans="2:6" s="199" customFormat="1" ht="20.100000000000001" customHeight="1">
      <c r="B1" s="200"/>
      <c r="C1" s="201"/>
      <c r="D1" s="201"/>
      <c r="E1" s="499"/>
      <c r="F1" s="257"/>
    </row>
    <row r="2" spans="2:6" s="199" customFormat="1" ht="20.100000000000001" customHeight="1">
      <c r="B2" s="200"/>
      <c r="C2" s="201"/>
      <c r="D2" s="201"/>
      <c r="E2" s="499"/>
      <c r="F2" s="257"/>
    </row>
    <row r="3" spans="2:6" s="199" customFormat="1" ht="20.100000000000001" customHeight="1">
      <c r="B3" s="200"/>
      <c r="C3" s="201"/>
      <c r="D3" s="201"/>
      <c r="E3" s="499"/>
      <c r="F3" s="258"/>
    </row>
    <row r="4" spans="2:6" s="199" customFormat="1" ht="20.100000000000001" customHeight="1">
      <c r="B4" s="200"/>
      <c r="C4" s="201"/>
      <c r="D4" s="201"/>
      <c r="E4" s="499"/>
    </row>
    <row r="5" spans="2:6" s="199" customFormat="1" ht="20.100000000000001" customHeight="1">
      <c r="B5" s="202"/>
      <c r="C5" s="201"/>
      <c r="D5" s="201"/>
      <c r="E5" s="499"/>
    </row>
    <row r="6" spans="2:6" s="199" customFormat="1" ht="20.100000000000001" customHeight="1">
      <c r="B6" s="200"/>
      <c r="C6" s="201"/>
      <c r="D6" s="203"/>
      <c r="E6" s="499"/>
    </row>
    <row r="7" spans="2:6" s="199" customFormat="1" ht="20.100000000000001" customHeight="1">
      <c r="B7" s="200"/>
      <c r="C7" s="201"/>
      <c r="D7" s="203"/>
      <c r="E7" s="499"/>
    </row>
    <row r="8" spans="2:6" s="199" customFormat="1" ht="20.100000000000001" customHeight="1">
      <c r="B8" s="200"/>
      <c r="C8" s="201"/>
      <c r="D8" s="203"/>
      <c r="E8" s="499"/>
    </row>
    <row r="9" spans="2:6" s="199" customFormat="1" ht="20.100000000000001" customHeight="1">
      <c r="B9" s="200"/>
      <c r="C9" s="201"/>
      <c r="D9" s="203"/>
      <c r="E9" s="499"/>
    </row>
    <row r="10" spans="2:6" s="199" customFormat="1" ht="20.100000000000001" customHeight="1">
      <c r="B10" s="204"/>
      <c r="C10" s="201"/>
      <c r="D10" s="203"/>
      <c r="E10" s="499"/>
    </row>
    <row r="11" spans="2:6" s="199" customFormat="1" ht="20.100000000000001" customHeight="1">
      <c r="B11" s="202"/>
      <c r="C11" s="201"/>
      <c r="D11" s="203"/>
      <c r="E11" s="499"/>
    </row>
    <row r="12" spans="2:6" s="199" customFormat="1" ht="19.5" customHeight="1">
      <c r="B12" s="202"/>
      <c r="C12" s="201"/>
      <c r="D12" s="203"/>
      <c r="E12" s="499"/>
    </row>
    <row r="13" spans="2:6" s="199" customFormat="1" ht="20.100000000000001" customHeight="1">
      <c r="B13" s="202"/>
      <c r="C13" s="201"/>
      <c r="D13" s="203"/>
      <c r="E13" s="499"/>
    </row>
    <row r="14" spans="2:6" s="199" customFormat="1" ht="20.100000000000001" customHeight="1">
      <c r="B14" s="204"/>
      <c r="C14" s="201"/>
      <c r="D14" s="203"/>
      <c r="E14" s="499"/>
    </row>
    <row r="15" spans="2:6" s="199" customFormat="1" ht="20.100000000000001" customHeight="1">
      <c r="B15" s="202"/>
      <c r="C15" s="201"/>
      <c r="D15" s="203"/>
      <c r="E15" s="499"/>
    </row>
    <row r="16" spans="2:6" s="199" customFormat="1" ht="19.5" customHeight="1">
      <c r="B16" s="202"/>
      <c r="C16" s="201"/>
      <c r="D16" s="203"/>
      <c r="E16" s="499"/>
    </row>
    <row r="17" spans="1:6" ht="20.100000000000001" customHeight="1">
      <c r="B17" s="202"/>
    </row>
    <row r="18" spans="1:6" ht="30" customHeight="1">
      <c r="B18" s="202"/>
      <c r="C18" s="206" t="str">
        <f>'Прайс рабочий'!C4</f>
        <v>Прайс на декабрь 2023</v>
      </c>
    </row>
    <row r="19" spans="1:6" s="211" customFormat="1" ht="59.25" customHeight="1">
      <c r="A19" s="207" t="s">
        <v>3</v>
      </c>
      <c r="B19" s="208" t="s">
        <v>4</v>
      </c>
      <c r="C19" s="208" t="s">
        <v>5</v>
      </c>
      <c r="D19" s="209" t="s">
        <v>6</v>
      </c>
      <c r="E19" s="500" t="s">
        <v>11</v>
      </c>
      <c r="F19" s="210" t="s">
        <v>17</v>
      </c>
    </row>
    <row r="20" spans="1:6" ht="30" customHeight="1">
      <c r="A20" s="566" t="s">
        <v>805</v>
      </c>
      <c r="B20" s="567"/>
      <c r="C20" s="567"/>
      <c r="D20" s="568"/>
      <c r="E20" s="501"/>
      <c r="F20" s="212"/>
    </row>
    <row r="21" spans="1:6" ht="57.75" customHeight="1">
      <c r="A21" s="553" t="s">
        <v>813</v>
      </c>
      <c r="B21" s="533" t="s">
        <v>814</v>
      </c>
      <c r="C21" s="547" t="s">
        <v>815</v>
      </c>
      <c r="D21" s="547" t="s">
        <v>779</v>
      </c>
      <c r="E21" s="529" t="s">
        <v>816</v>
      </c>
      <c r="F21" s="549"/>
    </row>
    <row r="22" spans="1:6" ht="85.5" customHeight="1">
      <c r="A22" s="532" t="s">
        <v>807</v>
      </c>
      <c r="B22" s="533" t="s">
        <v>806</v>
      </c>
      <c r="C22" s="520" t="s">
        <v>804</v>
      </c>
      <c r="D22" s="24" t="s">
        <v>779</v>
      </c>
      <c r="E22" s="545">
        <v>43650</v>
      </c>
      <c r="F22" s="222"/>
    </row>
    <row r="23" spans="1:6" ht="28.5" customHeight="1">
      <c r="A23" s="964" t="s">
        <v>22</v>
      </c>
      <c r="B23" s="964"/>
      <c r="C23" s="964"/>
      <c r="D23" s="964"/>
      <c r="E23" s="501"/>
      <c r="F23" s="212"/>
    </row>
    <row r="24" spans="1:6" s="214" customFormat="1" ht="18" customHeight="1">
      <c r="A24" s="961" t="s">
        <v>23</v>
      </c>
      <c r="B24" s="961"/>
      <c r="C24" s="961"/>
      <c r="D24" s="961"/>
      <c r="E24" s="502"/>
      <c r="F24" s="965"/>
    </row>
    <row r="25" spans="1:6" s="214" customFormat="1" ht="18" customHeight="1">
      <c r="A25" s="968" t="s">
        <v>439</v>
      </c>
      <c r="B25" s="968"/>
      <c r="C25" s="215" t="s">
        <v>25</v>
      </c>
      <c r="D25" s="963" t="s">
        <v>26</v>
      </c>
      <c r="E25" s="1010">
        <f>'Прайс рабочий'!J13</f>
        <v>82</v>
      </c>
      <c r="F25" s="966"/>
    </row>
    <row r="26" spans="1:6" s="214" customFormat="1" ht="18" customHeight="1">
      <c r="A26" s="968"/>
      <c r="B26" s="968"/>
      <c r="C26" s="215" t="s">
        <v>27</v>
      </c>
      <c r="D26" s="963"/>
      <c r="E26" s="1010"/>
      <c r="F26" s="966"/>
    </row>
    <row r="27" spans="1:6" s="214" customFormat="1" ht="18" customHeight="1">
      <c r="A27" s="968"/>
      <c r="B27" s="968"/>
      <c r="C27" s="215" t="s">
        <v>28</v>
      </c>
      <c r="D27" s="963"/>
      <c r="E27" s="1010"/>
      <c r="F27" s="966"/>
    </row>
    <row r="28" spans="1:6" s="214" customFormat="1" ht="18" customHeight="1">
      <c r="A28" s="962" t="s">
        <v>440</v>
      </c>
      <c r="B28" s="962"/>
      <c r="C28" s="215" t="s">
        <v>30</v>
      </c>
      <c r="D28" s="963" t="s">
        <v>26</v>
      </c>
      <c r="E28" s="1010">
        <f>'Прайс рабочий'!J16</f>
        <v>170</v>
      </c>
      <c r="F28" s="966"/>
    </row>
    <row r="29" spans="1:6" s="214" customFormat="1" ht="18" customHeight="1">
      <c r="A29" s="962"/>
      <c r="B29" s="962"/>
      <c r="C29" s="215" t="s">
        <v>31</v>
      </c>
      <c r="D29" s="963"/>
      <c r="E29" s="1010"/>
      <c r="F29" s="966"/>
    </row>
    <row r="30" spans="1:6" s="214" customFormat="1" ht="18" customHeight="1">
      <c r="A30" s="962"/>
      <c r="B30" s="962"/>
      <c r="C30" s="215">
        <v>8.5</v>
      </c>
      <c r="D30" s="963"/>
      <c r="E30" s="1010"/>
      <c r="F30" s="966"/>
    </row>
    <row r="31" spans="1:6" s="214" customFormat="1" ht="18" customHeight="1">
      <c r="A31" s="1011" t="s">
        <v>485</v>
      </c>
      <c r="B31" s="1012"/>
      <c r="C31" s="261" t="s">
        <v>25</v>
      </c>
      <c r="D31" s="1017" t="s">
        <v>26</v>
      </c>
      <c r="E31" s="1020">
        <f>'Прайс рабочий'!J20</f>
        <v>118</v>
      </c>
      <c r="F31" s="966"/>
    </row>
    <row r="32" spans="1:6" s="214" customFormat="1" ht="18" customHeight="1">
      <c r="A32" s="1013"/>
      <c r="B32" s="1014"/>
      <c r="C32" s="261" t="s">
        <v>27</v>
      </c>
      <c r="D32" s="1018"/>
      <c r="E32" s="1021"/>
      <c r="F32" s="966"/>
    </row>
    <row r="33" spans="1:6" s="214" customFormat="1" ht="18" customHeight="1">
      <c r="A33" s="1015"/>
      <c r="B33" s="1016"/>
      <c r="C33" s="261" t="s">
        <v>28</v>
      </c>
      <c r="D33" s="1019"/>
      <c r="E33" s="1022"/>
      <c r="F33" s="966"/>
    </row>
    <row r="34" spans="1:6" s="214" customFormat="1" ht="18" customHeight="1">
      <c r="A34" s="961" t="s">
        <v>32</v>
      </c>
      <c r="B34" s="961"/>
      <c r="C34" s="961"/>
      <c r="D34" s="961"/>
      <c r="E34" s="502"/>
      <c r="F34" s="966"/>
    </row>
    <row r="35" spans="1:6" s="214" customFormat="1" ht="18" customHeight="1">
      <c r="A35" s="962" t="s">
        <v>441</v>
      </c>
      <c r="B35" s="962"/>
      <c r="C35" s="215" t="s">
        <v>34</v>
      </c>
      <c r="D35" s="963" t="s">
        <v>26</v>
      </c>
      <c r="E35" s="1010">
        <f>'Прайс рабочий'!J44</f>
        <v>79</v>
      </c>
      <c r="F35" s="966"/>
    </row>
    <row r="36" spans="1:6" s="214" customFormat="1" ht="18" customHeight="1">
      <c r="A36" s="962"/>
      <c r="B36" s="962"/>
      <c r="C36" s="215" t="s">
        <v>25</v>
      </c>
      <c r="D36" s="963"/>
      <c r="E36" s="1010"/>
      <c r="F36" s="966"/>
    </row>
    <row r="37" spans="1:6" s="214" customFormat="1" ht="18" customHeight="1">
      <c r="A37" s="962"/>
      <c r="B37" s="962"/>
      <c r="C37" s="215" t="s">
        <v>27</v>
      </c>
      <c r="D37" s="963"/>
      <c r="E37" s="1010"/>
      <c r="F37" s="966"/>
    </row>
    <row r="38" spans="1:6" s="214" customFormat="1" ht="18" customHeight="1">
      <c r="A38" s="962"/>
      <c r="B38" s="962"/>
      <c r="C38" s="215" t="s">
        <v>28</v>
      </c>
      <c r="D38" s="963"/>
      <c r="E38" s="1010"/>
      <c r="F38" s="967"/>
    </row>
    <row r="39" spans="1:6" ht="28.5" customHeight="1">
      <c r="A39" s="964" t="s">
        <v>35</v>
      </c>
      <c r="B39" s="964"/>
      <c r="C39" s="964"/>
      <c r="D39" s="964"/>
      <c r="E39" s="501"/>
      <c r="F39" s="212"/>
    </row>
    <row r="40" spans="1:6" ht="18" customHeight="1">
      <c r="A40" s="961" t="s">
        <v>23</v>
      </c>
      <c r="B40" s="961"/>
      <c r="C40" s="961"/>
      <c r="D40" s="961"/>
      <c r="E40" s="502"/>
      <c r="F40" s="970"/>
    </row>
    <row r="41" spans="1:6" ht="18" customHeight="1">
      <c r="A41" s="973" t="s">
        <v>442</v>
      </c>
      <c r="B41" s="973"/>
      <c r="C41" s="216" t="s">
        <v>37</v>
      </c>
      <c r="D41" s="963" t="s">
        <v>26</v>
      </c>
      <c r="E41" s="1023">
        <f>'Прайс рабочий'!J50</f>
        <v>28</v>
      </c>
      <c r="F41" s="971"/>
    </row>
    <row r="42" spans="1:6" ht="18" customHeight="1">
      <c r="A42" s="973"/>
      <c r="B42" s="973"/>
      <c r="C42" s="216" t="s">
        <v>38</v>
      </c>
      <c r="D42" s="963"/>
      <c r="E42" s="776"/>
      <c r="F42" s="971"/>
    </row>
    <row r="43" spans="1:6" ht="18" customHeight="1">
      <c r="A43" s="973"/>
      <c r="B43" s="973"/>
      <c r="C43" s="216" t="s">
        <v>39</v>
      </c>
      <c r="D43" s="963"/>
      <c r="E43" s="777"/>
      <c r="F43" s="971"/>
    </row>
    <row r="44" spans="1:6" ht="18" customHeight="1">
      <c r="A44" s="763" t="s">
        <v>485</v>
      </c>
      <c r="B44" s="768"/>
      <c r="C44" s="262" t="s">
        <v>25</v>
      </c>
      <c r="D44" s="1024" t="s">
        <v>26</v>
      </c>
      <c r="E44" s="1023">
        <f>'Прайс рабочий'!J53</f>
        <v>92</v>
      </c>
      <c r="F44" s="971"/>
    </row>
    <row r="45" spans="1:6" ht="18" customHeight="1">
      <c r="A45" s="769"/>
      <c r="B45" s="770"/>
      <c r="C45" s="32" t="s">
        <v>27</v>
      </c>
      <c r="D45" s="773"/>
      <c r="E45" s="776"/>
      <c r="F45" s="971"/>
    </row>
    <row r="46" spans="1:6" ht="18" customHeight="1">
      <c r="A46" s="771"/>
      <c r="B46" s="772"/>
      <c r="C46" s="32" t="s">
        <v>28</v>
      </c>
      <c r="D46" s="774"/>
      <c r="E46" s="777"/>
      <c r="F46" s="971"/>
    </row>
    <row r="47" spans="1:6" ht="18" customHeight="1">
      <c r="A47" s="763" t="s">
        <v>486</v>
      </c>
      <c r="B47" s="768"/>
      <c r="C47" s="32" t="s">
        <v>40</v>
      </c>
      <c r="D47" s="602" t="s">
        <v>26</v>
      </c>
      <c r="E47" s="775">
        <f>'Прайс рабочий'!J56</f>
        <v>68</v>
      </c>
      <c r="F47" s="971"/>
    </row>
    <row r="48" spans="1:6" ht="18" customHeight="1">
      <c r="A48" s="769"/>
      <c r="B48" s="770"/>
      <c r="C48" s="32" t="s">
        <v>37</v>
      </c>
      <c r="D48" s="773"/>
      <c r="E48" s="776"/>
      <c r="F48" s="971"/>
    </row>
    <row r="49" spans="1:6" ht="18" customHeight="1">
      <c r="A49" s="769"/>
      <c r="B49" s="770"/>
      <c r="C49" s="32" t="s">
        <v>38</v>
      </c>
      <c r="D49" s="773"/>
      <c r="E49" s="776"/>
      <c r="F49" s="971"/>
    </row>
    <row r="50" spans="1:6" ht="18" customHeight="1">
      <c r="A50" s="771"/>
      <c r="B50" s="772"/>
      <c r="C50" s="35" t="s">
        <v>39</v>
      </c>
      <c r="D50" s="774"/>
      <c r="E50" s="777"/>
      <c r="F50" s="971"/>
    </row>
    <row r="51" spans="1:6" s="214" customFormat="1" ht="18" customHeight="1">
      <c r="A51" s="961" t="s">
        <v>32</v>
      </c>
      <c r="B51" s="961"/>
      <c r="C51" s="961"/>
      <c r="D51" s="961"/>
      <c r="E51" s="502"/>
      <c r="F51" s="971"/>
    </row>
    <row r="52" spans="1:6" s="214" customFormat="1" ht="18" customHeight="1">
      <c r="A52" s="968" t="s">
        <v>443</v>
      </c>
      <c r="B52" s="968"/>
      <c r="C52" s="215" t="s">
        <v>42</v>
      </c>
      <c r="D52" s="963" t="s">
        <v>26</v>
      </c>
      <c r="E52" s="1010">
        <f>'Прайс рабочий'!J61</f>
        <v>26</v>
      </c>
      <c r="F52" s="971"/>
    </row>
    <row r="53" spans="1:6" s="214" customFormat="1" ht="18" customHeight="1">
      <c r="A53" s="968"/>
      <c r="B53" s="968"/>
      <c r="C53" s="215" t="s">
        <v>27</v>
      </c>
      <c r="D53" s="963"/>
      <c r="E53" s="1010"/>
      <c r="F53" s="971"/>
    </row>
    <row r="54" spans="1:6" s="214" customFormat="1" ht="18" customHeight="1">
      <c r="A54" s="968"/>
      <c r="B54" s="968"/>
      <c r="C54" s="215" t="s">
        <v>28</v>
      </c>
      <c r="D54" s="963"/>
      <c r="E54" s="1010"/>
      <c r="F54" s="971"/>
    </row>
    <row r="55" spans="1:6" s="214" customFormat="1" ht="18" customHeight="1">
      <c r="A55" s="962" t="s">
        <v>444</v>
      </c>
      <c r="B55" s="962"/>
      <c r="C55" s="215" t="s">
        <v>25</v>
      </c>
      <c r="D55" s="963" t="s">
        <v>26</v>
      </c>
      <c r="E55" s="1010">
        <f>'Прайс рабочий'!J64</f>
        <v>20</v>
      </c>
      <c r="F55" s="971"/>
    </row>
    <row r="56" spans="1:6" s="214" customFormat="1" ht="18" customHeight="1">
      <c r="A56" s="962"/>
      <c r="B56" s="962"/>
      <c r="C56" s="215" t="s">
        <v>46</v>
      </c>
      <c r="D56" s="963"/>
      <c r="E56" s="1010"/>
      <c r="F56" s="971"/>
    </row>
    <row r="57" spans="1:6" s="214" customFormat="1" ht="18" customHeight="1">
      <c r="A57" s="962"/>
      <c r="B57" s="962"/>
      <c r="C57" s="215" t="s">
        <v>28</v>
      </c>
      <c r="D57" s="963"/>
      <c r="E57" s="1010"/>
      <c r="F57" s="972"/>
    </row>
    <row r="58" spans="1:6" ht="28.5" customHeight="1">
      <c r="A58" s="964" t="s">
        <v>47</v>
      </c>
      <c r="B58" s="964"/>
      <c r="C58" s="964"/>
      <c r="D58" s="964"/>
      <c r="E58" s="501"/>
      <c r="F58" s="212"/>
    </row>
    <row r="59" spans="1:6" s="451" customFormat="1" ht="42.75" customHeight="1">
      <c r="A59" s="730" t="s">
        <v>777</v>
      </c>
      <c r="B59" s="440" t="s">
        <v>37</v>
      </c>
      <c r="C59" s="726" t="s">
        <v>51</v>
      </c>
      <c r="D59" s="396" t="s">
        <v>49</v>
      </c>
      <c r="E59" s="775">
        <f>'Прайс рабочий'!J71</f>
        <v>295</v>
      </c>
      <c r="F59" s="1008"/>
    </row>
    <row r="60" spans="1:6" s="451" customFormat="1" ht="47.25" customHeight="1">
      <c r="A60" s="594"/>
      <c r="B60" s="440" t="s">
        <v>52</v>
      </c>
      <c r="C60" s="594"/>
      <c r="D60" s="396" t="s">
        <v>49</v>
      </c>
      <c r="E60" s="776"/>
      <c r="F60" s="1009"/>
    </row>
    <row r="61" spans="1:6" s="451" customFormat="1" ht="43.5" customHeight="1">
      <c r="A61" s="595"/>
      <c r="B61" s="440" t="s">
        <v>48</v>
      </c>
      <c r="C61" s="595"/>
      <c r="D61" s="396" t="s">
        <v>49</v>
      </c>
      <c r="E61" s="777"/>
      <c r="F61" s="1009"/>
    </row>
    <row r="62" spans="1:6" ht="18" customHeight="1">
      <c r="A62" s="962" t="s">
        <v>487</v>
      </c>
      <c r="B62" s="215" t="s">
        <v>37</v>
      </c>
      <c r="C62" s="983" t="s">
        <v>51</v>
      </c>
      <c r="D62" s="221" t="s">
        <v>49</v>
      </c>
      <c r="E62" s="775">
        <f>'Прайс рабочий'!J74</f>
        <v>135</v>
      </c>
      <c r="F62" s="1009"/>
    </row>
    <row r="63" spans="1:6" ht="18" customHeight="1">
      <c r="A63" s="962"/>
      <c r="B63" s="215" t="s">
        <v>52</v>
      </c>
      <c r="C63" s="983"/>
      <c r="D63" s="221" t="s">
        <v>49</v>
      </c>
      <c r="E63" s="776"/>
      <c r="F63" s="1009"/>
    </row>
    <row r="64" spans="1:6" ht="18" customHeight="1">
      <c r="A64" s="962"/>
      <c r="B64" s="215" t="s">
        <v>48</v>
      </c>
      <c r="C64" s="983"/>
      <c r="D64" s="221" t="s">
        <v>49</v>
      </c>
      <c r="E64" s="777"/>
      <c r="F64" s="1009"/>
    </row>
    <row r="65" spans="1:41" ht="36" customHeight="1">
      <c r="A65" s="223" t="s">
        <v>488</v>
      </c>
      <c r="B65" s="223"/>
      <c r="C65" s="215" t="s">
        <v>54</v>
      </c>
      <c r="D65" s="221" t="s">
        <v>55</v>
      </c>
      <c r="E65" s="118">
        <f>'Прайс рабочий'!J77</f>
        <v>60</v>
      </c>
      <c r="F65" s="1009"/>
    </row>
    <row r="66" spans="1:41" ht="36" customHeight="1">
      <c r="A66" s="263" t="s">
        <v>489</v>
      </c>
      <c r="B66" s="215" t="s">
        <v>58</v>
      </c>
      <c r="C66" s="215" t="s">
        <v>59</v>
      </c>
      <c r="D66" s="264"/>
      <c r="E66" s="118">
        <f>'Прайс рабочий'!J78</f>
        <v>60</v>
      </c>
      <c r="F66" s="1009"/>
    </row>
    <row r="67" spans="1:41" ht="29.25" customHeight="1">
      <c r="A67" s="968" t="s">
        <v>490</v>
      </c>
      <c r="B67" s="24" t="s">
        <v>800</v>
      </c>
      <c r="C67" s="983" t="s">
        <v>54</v>
      </c>
      <c r="D67" s="963" t="s">
        <v>61</v>
      </c>
      <c r="E67" s="118" t="str">
        <f>'Прайс рабочий'!J79</f>
        <v xml:space="preserve"> -</v>
      </c>
      <c r="F67" s="1009"/>
    </row>
    <row r="68" spans="1:41" ht="29.25" customHeight="1">
      <c r="A68" s="968"/>
      <c r="B68" s="24" t="s">
        <v>801</v>
      </c>
      <c r="C68" s="983"/>
      <c r="D68" s="963"/>
      <c r="E68" s="118">
        <f>'Прайс рабочий'!J80</f>
        <v>40</v>
      </c>
      <c r="F68" s="1009"/>
    </row>
    <row r="69" spans="1:41" ht="25.5" customHeight="1">
      <c r="A69" s="968" t="s">
        <v>491</v>
      </c>
      <c r="B69" s="24" t="s">
        <v>800</v>
      </c>
      <c r="C69" s="983" t="s">
        <v>54</v>
      </c>
      <c r="D69" s="963" t="s">
        <v>61</v>
      </c>
      <c r="E69" s="118">
        <f>'Прайс рабочий'!J81</f>
        <v>45</v>
      </c>
      <c r="F69" s="1009"/>
    </row>
    <row r="70" spans="1:41" ht="25.5" customHeight="1">
      <c r="A70" s="968"/>
      <c r="B70" s="24" t="s">
        <v>801</v>
      </c>
      <c r="C70" s="983"/>
      <c r="D70" s="963"/>
      <c r="E70" s="516">
        <f>'Прайс рабочий'!J82</f>
        <v>50</v>
      </c>
      <c r="F70" s="1009"/>
    </row>
    <row r="71" spans="1:41" ht="28.5" customHeight="1">
      <c r="A71" s="964" t="s">
        <v>145</v>
      </c>
      <c r="B71" s="964"/>
      <c r="C71" s="964"/>
      <c r="D71" s="964"/>
      <c r="E71" s="501"/>
      <c r="F71" s="212"/>
    </row>
    <row r="72" spans="1:41" s="217" customFormat="1" ht="18" customHeight="1">
      <c r="A72" s="961" t="s">
        <v>100</v>
      </c>
      <c r="B72" s="961"/>
      <c r="C72" s="961"/>
      <c r="D72" s="961"/>
      <c r="E72" s="502"/>
      <c r="F72" s="965"/>
    </row>
    <row r="73" spans="1:41" ht="72" customHeight="1">
      <c r="A73" s="969" t="s">
        <v>492</v>
      </c>
      <c r="B73" s="969"/>
      <c r="C73" s="215" t="s">
        <v>150</v>
      </c>
      <c r="D73" s="221"/>
      <c r="E73" s="118">
        <f>'Прайс рабочий'!J224</f>
        <v>260</v>
      </c>
      <c r="F73" s="966"/>
    </row>
    <row r="74" spans="1:41" s="217" customFormat="1" ht="18" customHeight="1">
      <c r="A74" s="975" t="s">
        <v>104</v>
      </c>
      <c r="B74" s="975"/>
      <c r="C74" s="975"/>
      <c r="D74" s="975"/>
      <c r="E74" s="119"/>
      <c r="F74" s="966"/>
    </row>
    <row r="75" spans="1:41" s="238" customFormat="1" ht="95.25" customHeight="1">
      <c r="A75" s="1025" t="s">
        <v>493</v>
      </c>
      <c r="B75" s="1025"/>
      <c r="C75" s="218"/>
      <c r="D75" s="221" t="s">
        <v>69</v>
      </c>
      <c r="E75" s="118">
        <f>'Прайс рабочий'!J244</f>
        <v>540</v>
      </c>
      <c r="F75" s="966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</row>
    <row r="76" spans="1:41" ht="28.5" customHeight="1">
      <c r="A76" s="964" t="s">
        <v>193</v>
      </c>
      <c r="B76" s="964"/>
      <c r="C76" s="964"/>
      <c r="D76" s="964"/>
      <c r="E76" s="501"/>
      <c r="F76" s="212"/>
    </row>
    <row r="77" spans="1:41" ht="18" customHeight="1">
      <c r="A77" s="961" t="s">
        <v>100</v>
      </c>
      <c r="B77" s="961"/>
      <c r="C77" s="961"/>
      <c r="D77" s="961"/>
      <c r="E77" s="502"/>
      <c r="F77" s="965"/>
    </row>
    <row r="78" spans="1:41" ht="18" customHeight="1">
      <c r="A78" s="968" t="s">
        <v>194</v>
      </c>
      <c r="B78" s="978" t="s">
        <v>195</v>
      </c>
      <c r="C78" s="215" t="s">
        <v>71</v>
      </c>
      <c r="D78" s="980" t="s">
        <v>196</v>
      </c>
      <c r="E78" s="118">
        <f>'Прайс рабочий'!J292</f>
        <v>110</v>
      </c>
      <c r="F78" s="966"/>
    </row>
    <row r="79" spans="1:41" ht="18" customHeight="1">
      <c r="A79" s="968"/>
      <c r="B79" s="978"/>
      <c r="C79" s="215" t="s">
        <v>67</v>
      </c>
      <c r="D79" s="980"/>
      <c r="E79" s="118">
        <f>'Прайс рабочий'!J293</f>
        <v>120</v>
      </c>
      <c r="F79" s="966"/>
    </row>
    <row r="80" spans="1:41" ht="18" customHeight="1">
      <c r="A80" s="968"/>
      <c r="B80" s="978" t="s">
        <v>197</v>
      </c>
      <c r="C80" s="215" t="s">
        <v>71</v>
      </c>
      <c r="D80" s="980"/>
      <c r="E80" s="118">
        <f>'Прайс рабочий'!J294</f>
        <v>86</v>
      </c>
      <c r="F80" s="966"/>
    </row>
    <row r="81" spans="1:6" ht="18" customHeight="1">
      <c r="A81" s="968"/>
      <c r="B81" s="978"/>
      <c r="C81" s="215" t="s">
        <v>67</v>
      </c>
      <c r="D81" s="980"/>
      <c r="E81" s="118">
        <f>'Прайс рабочий'!J295</f>
        <v>103</v>
      </c>
      <c r="F81" s="966"/>
    </row>
    <row r="82" spans="1:6" ht="18" customHeight="1">
      <c r="A82" s="968"/>
      <c r="B82" s="978" t="s">
        <v>198</v>
      </c>
      <c r="C82" s="215" t="s">
        <v>71</v>
      </c>
      <c r="D82" s="980"/>
      <c r="E82" s="118">
        <f>'Прайс рабочий'!J296</f>
        <v>128</v>
      </c>
      <c r="F82" s="966"/>
    </row>
    <row r="83" spans="1:6" ht="18" customHeight="1">
      <c r="A83" s="968"/>
      <c r="B83" s="978"/>
      <c r="C83" s="215" t="s">
        <v>67</v>
      </c>
      <c r="D83" s="980"/>
      <c r="E83" s="118">
        <f>'Прайс рабочий'!J297</f>
        <v>130</v>
      </c>
      <c r="F83" s="966"/>
    </row>
    <row r="84" spans="1:6" ht="18" customHeight="1">
      <c r="A84" s="968"/>
      <c r="B84" s="978" t="s">
        <v>199</v>
      </c>
      <c r="C84" s="215" t="s">
        <v>71</v>
      </c>
      <c r="D84" s="980"/>
      <c r="E84" s="118">
        <f>'Прайс рабочий'!J298</f>
        <v>131</v>
      </c>
      <c r="F84" s="966"/>
    </row>
    <row r="85" spans="1:6" ht="18" customHeight="1">
      <c r="A85" s="968"/>
      <c r="B85" s="978"/>
      <c r="C85" s="215" t="s">
        <v>67</v>
      </c>
      <c r="D85" s="980"/>
      <c r="E85" s="118">
        <f>'Прайс рабочий'!J299</f>
        <v>142</v>
      </c>
      <c r="F85" s="966"/>
    </row>
    <row r="86" spans="1:6" ht="18" customHeight="1">
      <c r="A86" s="968"/>
      <c r="B86" s="978" t="s">
        <v>200</v>
      </c>
      <c r="C86" s="215" t="s">
        <v>71</v>
      </c>
      <c r="D86" s="980"/>
      <c r="E86" s="118">
        <f>'Прайс рабочий'!J300</f>
        <v>131</v>
      </c>
      <c r="F86" s="966"/>
    </row>
    <row r="87" spans="1:6" ht="18" customHeight="1">
      <c r="A87" s="968"/>
      <c r="B87" s="978"/>
      <c r="C87" s="215" t="s">
        <v>67</v>
      </c>
      <c r="D87" s="980"/>
      <c r="E87" s="118">
        <f>'Прайс рабочий'!J301</f>
        <v>137</v>
      </c>
      <c r="F87" s="966"/>
    </row>
    <row r="88" spans="1:6" ht="18" customHeight="1">
      <c r="A88" s="968"/>
      <c r="B88" s="978" t="s">
        <v>201</v>
      </c>
      <c r="C88" s="215" t="s">
        <v>71</v>
      </c>
      <c r="D88" s="980"/>
      <c r="E88" s="118">
        <f>'Прайс рабочий'!J302</f>
        <v>186</v>
      </c>
      <c r="F88" s="966"/>
    </row>
    <row r="89" spans="1:6" ht="18" customHeight="1">
      <c r="A89" s="968"/>
      <c r="B89" s="978"/>
      <c r="C89" s="215" t="s">
        <v>67</v>
      </c>
      <c r="D89" s="980"/>
      <c r="E89" s="118">
        <f>'Прайс рабочий'!J303</f>
        <v>233</v>
      </c>
      <c r="F89" s="966"/>
    </row>
    <row r="90" spans="1:6" ht="18" customHeight="1">
      <c r="A90" s="968"/>
      <c r="B90" s="978" t="s">
        <v>202</v>
      </c>
      <c r="C90" s="215" t="s">
        <v>71</v>
      </c>
      <c r="D90" s="980"/>
      <c r="E90" s="118">
        <f>'Прайс рабочий'!J304</f>
        <v>248</v>
      </c>
      <c r="F90" s="966"/>
    </row>
    <row r="91" spans="1:6" ht="18" customHeight="1">
      <c r="A91" s="968"/>
      <c r="B91" s="978"/>
      <c r="C91" s="215" t="s">
        <v>67</v>
      </c>
      <c r="D91" s="980"/>
      <c r="E91" s="118">
        <f>'Прайс рабочий'!J305</f>
        <v>290</v>
      </c>
      <c r="F91" s="966"/>
    </row>
    <row r="92" spans="1:6" ht="18" customHeight="1">
      <c r="A92" s="968"/>
      <c r="B92" s="978" t="s">
        <v>203</v>
      </c>
      <c r="C92" s="215" t="s">
        <v>71</v>
      </c>
      <c r="D92" s="980"/>
      <c r="E92" s="118">
        <f>'Прайс рабочий'!J306</f>
        <v>225</v>
      </c>
      <c r="F92" s="966"/>
    </row>
    <row r="93" spans="1:6" ht="18" customHeight="1">
      <c r="A93" s="968"/>
      <c r="B93" s="978"/>
      <c r="C93" s="215" t="s">
        <v>67</v>
      </c>
      <c r="D93" s="980"/>
      <c r="E93" s="118">
        <f>'Прайс рабочий'!J307</f>
        <v>295</v>
      </c>
      <c r="F93" s="966"/>
    </row>
    <row r="94" spans="1:6" ht="18" customHeight="1">
      <c r="A94" s="968"/>
      <c r="B94" s="978" t="s">
        <v>204</v>
      </c>
      <c r="C94" s="215" t="s">
        <v>71</v>
      </c>
      <c r="D94" s="980"/>
      <c r="E94" s="118">
        <f>'Прайс рабочий'!J308</f>
        <v>212</v>
      </c>
      <c r="F94" s="966"/>
    </row>
    <row r="95" spans="1:6" ht="18" customHeight="1">
      <c r="A95" s="968"/>
      <c r="B95" s="978"/>
      <c r="C95" s="215" t="s">
        <v>67</v>
      </c>
      <c r="D95" s="980"/>
      <c r="E95" s="118">
        <f>'Прайс рабочий'!J309</f>
        <v>268</v>
      </c>
      <c r="F95" s="966"/>
    </row>
    <row r="96" spans="1:6" ht="18" customHeight="1">
      <c r="A96" s="979" t="s">
        <v>449</v>
      </c>
      <c r="B96" s="215" t="s">
        <v>206</v>
      </c>
      <c r="C96" s="215" t="s">
        <v>207</v>
      </c>
      <c r="D96" s="963" t="s">
        <v>208</v>
      </c>
      <c r="E96" s="118">
        <f>'Прайс рабочий'!J310</f>
        <v>3576.7</v>
      </c>
      <c r="F96" s="966"/>
    </row>
    <row r="97" spans="1:6" s="205" customFormat="1" ht="18" customHeight="1">
      <c r="A97" s="979"/>
      <c r="B97" s="215" t="s">
        <v>209</v>
      </c>
      <c r="C97" s="215" t="s">
        <v>207</v>
      </c>
      <c r="D97" s="963"/>
      <c r="E97" s="118">
        <f>'Прайс рабочий'!J311</f>
        <v>3645</v>
      </c>
      <c r="F97" s="966"/>
    </row>
    <row r="98" spans="1:6" ht="18" customHeight="1">
      <c r="A98" s="979"/>
      <c r="B98" s="215" t="s">
        <v>206</v>
      </c>
      <c r="C98" s="215" t="s">
        <v>210</v>
      </c>
      <c r="D98" s="963"/>
      <c r="E98" s="118">
        <f>'Прайс рабочий'!J312</f>
        <v>5250</v>
      </c>
      <c r="F98" s="966"/>
    </row>
    <row r="99" spans="1:6" ht="18" customHeight="1">
      <c r="A99" s="979"/>
      <c r="B99" s="215" t="s">
        <v>209</v>
      </c>
      <c r="C99" s="215" t="s">
        <v>210</v>
      </c>
      <c r="D99" s="963"/>
      <c r="E99" s="118">
        <f>'Прайс рабочий'!J313</f>
        <v>4380</v>
      </c>
      <c r="F99" s="966"/>
    </row>
    <row r="100" spans="1:6" ht="18" customHeight="1">
      <c r="A100" s="979"/>
      <c r="B100" s="215" t="s">
        <v>206</v>
      </c>
      <c r="C100" s="215" t="s">
        <v>362</v>
      </c>
      <c r="D100" s="963"/>
      <c r="E100" s="118">
        <f>'Прайс рабочий'!J314</f>
        <v>5115</v>
      </c>
      <c r="F100" s="966"/>
    </row>
    <row r="101" spans="1:6" ht="18" customHeight="1">
      <c r="A101" s="961" t="s">
        <v>211</v>
      </c>
      <c r="B101" s="961"/>
      <c r="C101" s="961"/>
      <c r="D101" s="961"/>
      <c r="E101" s="118"/>
      <c r="F101" s="966"/>
    </row>
    <row r="102" spans="1:6" ht="18" customHeight="1">
      <c r="A102" s="979" t="s">
        <v>450</v>
      </c>
      <c r="B102" s="981" t="s">
        <v>195</v>
      </c>
      <c r="C102" s="215" t="s">
        <v>71</v>
      </c>
      <c r="D102" s="963" t="s">
        <v>213</v>
      </c>
      <c r="E102" s="118">
        <f>'Прайс рабочий'!J316</f>
        <v>144</v>
      </c>
      <c r="F102" s="966"/>
    </row>
    <row r="103" spans="1:6" ht="18" customHeight="1">
      <c r="A103" s="979"/>
      <c r="B103" s="981"/>
      <c r="C103" s="215" t="s">
        <v>67</v>
      </c>
      <c r="D103" s="963"/>
      <c r="E103" s="118">
        <f>'Прайс рабочий'!J317</f>
        <v>148</v>
      </c>
      <c r="F103" s="966"/>
    </row>
    <row r="104" spans="1:6" ht="18" customHeight="1">
      <c r="A104" s="979"/>
      <c r="B104" s="981" t="s">
        <v>197</v>
      </c>
      <c r="C104" s="215" t="s">
        <v>71</v>
      </c>
      <c r="D104" s="963"/>
      <c r="E104" s="118">
        <f>'Прайс рабочий'!J318</f>
        <v>129</v>
      </c>
      <c r="F104" s="966"/>
    </row>
    <row r="105" spans="1:6" ht="18" customHeight="1">
      <c r="A105" s="979"/>
      <c r="B105" s="981"/>
      <c r="C105" s="215" t="s">
        <v>67</v>
      </c>
      <c r="D105" s="963"/>
      <c r="E105" s="118">
        <f>'Прайс рабочий'!J319</f>
        <v>146</v>
      </c>
      <c r="F105" s="966"/>
    </row>
    <row r="106" spans="1:6" ht="18" customHeight="1">
      <c r="A106" s="979"/>
      <c r="B106" s="981" t="s">
        <v>176</v>
      </c>
      <c r="C106" s="215" t="s">
        <v>71</v>
      </c>
      <c r="D106" s="963"/>
      <c r="E106" s="118">
        <f>'Прайс рабочий'!J320</f>
        <v>167</v>
      </c>
      <c r="F106" s="966"/>
    </row>
    <row r="107" spans="1:6" ht="18" customHeight="1">
      <c r="A107" s="979"/>
      <c r="B107" s="981"/>
      <c r="C107" s="215" t="s">
        <v>67</v>
      </c>
      <c r="D107" s="963"/>
      <c r="E107" s="118">
        <f>'Прайс рабочий'!J321</f>
        <v>178</v>
      </c>
      <c r="F107" s="966"/>
    </row>
    <row r="108" spans="1:6" ht="18" customHeight="1">
      <c r="A108" s="979"/>
      <c r="B108" s="981" t="s">
        <v>198</v>
      </c>
      <c r="C108" s="215" t="s">
        <v>71</v>
      </c>
      <c r="D108" s="963"/>
      <c r="E108" s="118">
        <f>'Прайс рабочий'!J322</f>
        <v>172</v>
      </c>
      <c r="F108" s="966"/>
    </row>
    <row r="109" spans="1:6" ht="18" customHeight="1">
      <c r="A109" s="979"/>
      <c r="B109" s="981"/>
      <c r="C109" s="215" t="s">
        <v>67</v>
      </c>
      <c r="D109" s="963"/>
      <c r="E109" s="118">
        <f>'Прайс рабочий'!J323</f>
        <v>176</v>
      </c>
      <c r="F109" s="966"/>
    </row>
    <row r="110" spans="1:6" ht="18" customHeight="1">
      <c r="A110" s="979"/>
      <c r="B110" s="981" t="s">
        <v>200</v>
      </c>
      <c r="C110" s="215" t="s">
        <v>71</v>
      </c>
      <c r="D110" s="963"/>
      <c r="E110" s="118">
        <f>'Прайс рабочий'!J326</f>
        <v>174</v>
      </c>
      <c r="F110" s="966"/>
    </row>
    <row r="111" spans="1:6" ht="18" customHeight="1">
      <c r="A111" s="979"/>
      <c r="B111" s="981"/>
      <c r="C111" s="215" t="s">
        <v>67</v>
      </c>
      <c r="D111" s="963"/>
      <c r="E111" s="118">
        <f>'Прайс рабочий'!J327</f>
        <v>179</v>
      </c>
      <c r="F111" s="966"/>
    </row>
    <row r="112" spans="1:6" ht="18" customHeight="1">
      <c r="A112" s="979"/>
      <c r="B112" s="981" t="s">
        <v>201</v>
      </c>
      <c r="C112" s="215" t="s">
        <v>71</v>
      </c>
      <c r="D112" s="963"/>
      <c r="E112" s="118">
        <f>'Прайс рабочий'!J328</f>
        <v>262</v>
      </c>
      <c r="F112" s="966"/>
    </row>
    <row r="113" spans="1:6" ht="18" customHeight="1">
      <c r="A113" s="979"/>
      <c r="B113" s="981"/>
      <c r="C113" s="215" t="s">
        <v>67</v>
      </c>
      <c r="D113" s="963"/>
      <c r="E113" s="118">
        <f>'Прайс рабочий'!J329</f>
        <v>283</v>
      </c>
      <c r="F113" s="966"/>
    </row>
    <row r="114" spans="1:6" ht="18" customHeight="1">
      <c r="A114" s="979"/>
      <c r="B114" s="981" t="s">
        <v>202</v>
      </c>
      <c r="C114" s="215" t="s">
        <v>71</v>
      </c>
      <c r="D114" s="963"/>
      <c r="E114" s="118">
        <f>'Прайс рабочий'!J330</f>
        <v>288</v>
      </c>
      <c r="F114" s="966"/>
    </row>
    <row r="115" spans="1:6" ht="18" customHeight="1">
      <c r="A115" s="979"/>
      <c r="B115" s="981"/>
      <c r="C115" s="215" t="s">
        <v>67</v>
      </c>
      <c r="D115" s="963"/>
      <c r="E115" s="118">
        <f>'Прайс рабочий'!J331</f>
        <v>336</v>
      </c>
      <c r="F115" s="966"/>
    </row>
    <row r="116" spans="1:6" ht="18" customHeight="1">
      <c r="A116" s="979"/>
      <c r="B116" s="981" t="s">
        <v>203</v>
      </c>
      <c r="C116" s="215" t="s">
        <v>71</v>
      </c>
      <c r="D116" s="963"/>
      <c r="E116" s="118">
        <f>'Прайс рабочий'!J332</f>
        <v>309</v>
      </c>
      <c r="F116" s="966"/>
    </row>
    <row r="117" spans="1:6" ht="18" customHeight="1">
      <c r="A117" s="979"/>
      <c r="B117" s="981"/>
      <c r="C117" s="215" t="s">
        <v>67</v>
      </c>
      <c r="D117" s="963"/>
      <c r="E117" s="118">
        <f>'Прайс рабочий'!J333</f>
        <v>343</v>
      </c>
      <c r="F117" s="966"/>
    </row>
    <row r="118" spans="1:6" ht="18" customHeight="1">
      <c r="A118" s="979"/>
      <c r="B118" s="981" t="s">
        <v>204</v>
      </c>
      <c r="C118" s="215" t="s">
        <v>71</v>
      </c>
      <c r="D118" s="963"/>
      <c r="E118" s="118">
        <f>'Прайс рабочий'!J334</f>
        <v>293</v>
      </c>
      <c r="F118" s="966"/>
    </row>
    <row r="119" spans="1:6" ht="18" customHeight="1">
      <c r="A119" s="979"/>
      <c r="B119" s="981"/>
      <c r="C119" s="215" t="s">
        <v>67</v>
      </c>
      <c r="D119" s="963"/>
      <c r="E119" s="118">
        <f>'Прайс рабочий'!J335</f>
        <v>317</v>
      </c>
      <c r="F119" s="967"/>
    </row>
    <row r="120" spans="1:6" ht="28.5" customHeight="1">
      <c r="A120" s="964" t="s">
        <v>214</v>
      </c>
      <c r="B120" s="964"/>
      <c r="C120" s="964"/>
      <c r="D120" s="964"/>
      <c r="E120" s="117"/>
      <c r="F120" s="212"/>
    </row>
    <row r="121" spans="1:6" ht="18" customHeight="1">
      <c r="A121" s="961" t="s">
        <v>215</v>
      </c>
      <c r="B121" s="961"/>
      <c r="C121" s="961"/>
      <c r="D121" s="961"/>
      <c r="E121" s="119"/>
      <c r="F121" s="965"/>
    </row>
    <row r="122" spans="1:6" ht="18" customHeight="1">
      <c r="A122" s="979" t="s">
        <v>451</v>
      </c>
      <c r="B122" s="215" t="s">
        <v>217</v>
      </c>
      <c r="C122" s="220"/>
      <c r="D122" s="963" t="s">
        <v>218</v>
      </c>
      <c r="E122" s="118">
        <f>'Прайс рабочий'!J338</f>
        <v>222</v>
      </c>
      <c r="F122" s="966"/>
    </row>
    <row r="123" spans="1:6" ht="18" customHeight="1">
      <c r="A123" s="979"/>
      <c r="B123" s="215" t="s">
        <v>219</v>
      </c>
      <c r="C123" s="223"/>
      <c r="D123" s="963"/>
      <c r="E123" s="118">
        <f>'Прайс рабочий'!J339</f>
        <v>234</v>
      </c>
      <c r="F123" s="966"/>
    </row>
    <row r="124" spans="1:6" ht="18" customHeight="1">
      <c r="A124" s="979"/>
      <c r="B124" s="215" t="s">
        <v>220</v>
      </c>
      <c r="C124" s="223"/>
      <c r="D124" s="963"/>
      <c r="E124" s="118">
        <f>'Прайс рабочий'!J340</f>
        <v>312</v>
      </c>
      <c r="F124" s="966"/>
    </row>
    <row r="125" spans="1:6" ht="18" customHeight="1">
      <c r="A125" s="224" t="s">
        <v>221</v>
      </c>
      <c r="B125" s="213"/>
      <c r="C125" s="213"/>
      <c r="D125" s="224"/>
      <c r="E125" s="118"/>
      <c r="F125" s="966"/>
    </row>
    <row r="126" spans="1:6" ht="18" customHeight="1">
      <c r="A126" s="979" t="s">
        <v>451</v>
      </c>
      <c r="B126" s="215" t="s">
        <v>217</v>
      </c>
      <c r="C126" s="220"/>
      <c r="D126" s="963" t="s">
        <v>218</v>
      </c>
      <c r="E126" s="118">
        <f>'Прайс рабочий'!J342</f>
        <v>228</v>
      </c>
      <c r="F126" s="966"/>
    </row>
    <row r="127" spans="1:6" ht="18" customHeight="1">
      <c r="A127" s="979"/>
      <c r="B127" s="215" t="s">
        <v>219</v>
      </c>
      <c r="C127" s="223"/>
      <c r="D127" s="963"/>
      <c r="E127" s="118">
        <f>'Прайс рабочий'!J343</f>
        <v>242</v>
      </c>
      <c r="F127" s="966"/>
    </row>
    <row r="128" spans="1:6" ht="18" customHeight="1">
      <c r="A128" s="979"/>
      <c r="B128" s="215" t="s">
        <v>220</v>
      </c>
      <c r="C128" s="223"/>
      <c r="D128" s="963"/>
      <c r="E128" s="118">
        <f>'Прайс рабочий'!J344</f>
        <v>319</v>
      </c>
      <c r="F128" s="967"/>
    </row>
    <row r="129" spans="1:6" ht="28.5" customHeight="1">
      <c r="A129" s="964" t="s">
        <v>223</v>
      </c>
      <c r="B129" s="964"/>
      <c r="C129" s="964"/>
      <c r="D129" s="964"/>
      <c r="E129" s="117"/>
      <c r="F129" s="212"/>
    </row>
    <row r="130" spans="1:6" s="225" customFormat="1" ht="18" customHeight="1">
      <c r="A130" s="982" t="s">
        <v>100</v>
      </c>
      <c r="B130" s="982"/>
      <c r="C130" s="982"/>
      <c r="D130" s="982"/>
      <c r="E130" s="119"/>
      <c r="F130" s="965"/>
    </row>
    <row r="131" spans="1:6" ht="18" customHeight="1">
      <c r="A131" s="968" t="s">
        <v>223</v>
      </c>
      <c r="B131" s="981" t="s">
        <v>224</v>
      </c>
      <c r="C131" s="215" t="s">
        <v>66</v>
      </c>
      <c r="D131" s="980" t="s">
        <v>225</v>
      </c>
      <c r="E131" s="118">
        <f>'Прайс рабочий'!J347</f>
        <v>20</v>
      </c>
      <c r="F131" s="966"/>
    </row>
    <row r="132" spans="1:6" ht="18" customHeight="1">
      <c r="A132" s="968"/>
      <c r="B132" s="981"/>
      <c r="C132" s="215" t="s">
        <v>67</v>
      </c>
      <c r="D132" s="980"/>
      <c r="E132" s="118">
        <f>'Прайс рабочий'!J348</f>
        <v>23</v>
      </c>
      <c r="F132" s="966"/>
    </row>
    <row r="133" spans="1:6" ht="18" customHeight="1">
      <c r="A133" s="968"/>
      <c r="B133" s="981" t="s">
        <v>226</v>
      </c>
      <c r="C133" s="215" t="s">
        <v>66</v>
      </c>
      <c r="D133" s="980"/>
      <c r="E133" s="118">
        <f>'Прайс рабочий'!J349</f>
        <v>37</v>
      </c>
      <c r="F133" s="966"/>
    </row>
    <row r="134" spans="1:6" ht="18" customHeight="1">
      <c r="A134" s="968"/>
      <c r="B134" s="981"/>
      <c r="C134" s="215" t="s">
        <v>67</v>
      </c>
      <c r="D134" s="980"/>
      <c r="E134" s="118">
        <f>'Прайс рабочий'!J350</f>
        <v>38</v>
      </c>
      <c r="F134" s="966"/>
    </row>
    <row r="135" spans="1:6" ht="18" customHeight="1">
      <c r="A135" s="968"/>
      <c r="B135" s="981" t="s">
        <v>227</v>
      </c>
      <c r="C135" s="215" t="s">
        <v>66</v>
      </c>
      <c r="D135" s="980"/>
      <c r="E135" s="118">
        <f>'Прайс рабочий'!J351</f>
        <v>49</v>
      </c>
      <c r="F135" s="966"/>
    </row>
    <row r="136" spans="1:6" ht="18" customHeight="1">
      <c r="A136" s="968"/>
      <c r="B136" s="981"/>
      <c r="C136" s="215" t="s">
        <v>67</v>
      </c>
      <c r="D136" s="980"/>
      <c r="E136" s="118">
        <f>'Прайс рабочий'!J352</f>
        <v>52</v>
      </c>
      <c r="F136" s="966"/>
    </row>
    <row r="137" spans="1:6" ht="18" customHeight="1">
      <c r="A137" s="968"/>
      <c r="B137" s="981" t="s">
        <v>228</v>
      </c>
      <c r="C137" s="215" t="s">
        <v>66</v>
      </c>
      <c r="D137" s="980"/>
      <c r="E137" s="118">
        <f>'Прайс рабочий'!J353</f>
        <v>49</v>
      </c>
      <c r="F137" s="966"/>
    </row>
    <row r="138" spans="1:6" ht="18" customHeight="1">
      <c r="A138" s="968"/>
      <c r="B138" s="981"/>
      <c r="C138" s="215" t="s">
        <v>67</v>
      </c>
      <c r="D138" s="980"/>
      <c r="E138" s="118">
        <f>'Прайс рабочий'!J354</f>
        <v>52</v>
      </c>
      <c r="F138" s="966"/>
    </row>
    <row r="139" spans="1:6" ht="18" customHeight="1">
      <c r="A139" s="968"/>
      <c r="B139" s="981" t="s">
        <v>229</v>
      </c>
      <c r="C139" s="215" t="s">
        <v>66</v>
      </c>
      <c r="D139" s="980"/>
      <c r="E139" s="118">
        <f>'Прайс рабочий'!J355</f>
        <v>51</v>
      </c>
      <c r="F139" s="966"/>
    </row>
    <row r="140" spans="1:6" ht="18" customHeight="1">
      <c r="A140" s="968"/>
      <c r="B140" s="981"/>
      <c r="C140" s="215" t="s">
        <v>67</v>
      </c>
      <c r="D140" s="980"/>
      <c r="E140" s="118">
        <f>'Прайс рабочий'!J356</f>
        <v>54</v>
      </c>
      <c r="F140" s="966"/>
    </row>
    <row r="141" spans="1:6" ht="18" customHeight="1">
      <c r="A141" s="961" t="s">
        <v>104</v>
      </c>
      <c r="B141" s="961"/>
      <c r="C141" s="961"/>
      <c r="D141" s="961"/>
      <c r="E141" s="118"/>
      <c r="F141" s="966"/>
    </row>
    <row r="142" spans="1:6" ht="18" customHeight="1">
      <c r="A142" s="968" t="s">
        <v>223</v>
      </c>
      <c r="B142" s="981" t="s">
        <v>230</v>
      </c>
      <c r="C142" s="215" t="s">
        <v>71</v>
      </c>
      <c r="D142" s="963"/>
      <c r="E142" s="118">
        <f>'Прайс рабочий'!J358</f>
        <v>99</v>
      </c>
      <c r="F142" s="966"/>
    </row>
    <row r="143" spans="1:6" ht="18" customHeight="1">
      <c r="A143" s="968"/>
      <c r="B143" s="981"/>
      <c r="C143" s="215" t="s">
        <v>67</v>
      </c>
      <c r="D143" s="963"/>
      <c r="E143" s="118">
        <f>'Прайс рабочий'!J359</f>
        <v>102</v>
      </c>
      <c r="F143" s="966"/>
    </row>
    <row r="144" spans="1:6" ht="18" customHeight="1">
      <c r="A144" s="968"/>
      <c r="B144" s="981" t="s">
        <v>231</v>
      </c>
      <c r="C144" s="215" t="s">
        <v>71</v>
      </c>
      <c r="D144" s="963"/>
      <c r="E144" s="118">
        <f>'Прайс рабочий'!J360</f>
        <v>112</v>
      </c>
      <c r="F144" s="966"/>
    </row>
    <row r="145" spans="1:6" ht="18" customHeight="1">
      <c r="A145" s="968"/>
      <c r="B145" s="981"/>
      <c r="C145" s="215" t="s">
        <v>67</v>
      </c>
      <c r="D145" s="963"/>
      <c r="E145" s="118">
        <f>'Прайс рабочий'!J361</f>
        <v>115</v>
      </c>
      <c r="F145" s="966"/>
    </row>
    <row r="146" spans="1:6" ht="18" customHeight="1">
      <c r="A146" s="968"/>
      <c r="B146" s="981" t="s">
        <v>228</v>
      </c>
      <c r="C146" s="215" t="s">
        <v>71</v>
      </c>
      <c r="D146" s="963"/>
      <c r="E146" s="118">
        <f>'Прайс рабочий'!J362</f>
        <v>95</v>
      </c>
      <c r="F146" s="966"/>
    </row>
    <row r="147" spans="1:6" ht="18" customHeight="1">
      <c r="A147" s="968"/>
      <c r="B147" s="981"/>
      <c r="C147" s="215" t="s">
        <v>67</v>
      </c>
      <c r="D147" s="963"/>
      <c r="E147" s="118">
        <f>'Прайс рабочий'!J363</f>
        <v>104</v>
      </c>
      <c r="F147" s="966"/>
    </row>
    <row r="148" spans="1:6" ht="18" customHeight="1">
      <c r="A148" s="968"/>
      <c r="B148" s="226" t="s">
        <v>229</v>
      </c>
      <c r="C148" s="215" t="s">
        <v>67</v>
      </c>
      <c r="D148" s="963"/>
      <c r="E148" s="118">
        <f>'Прайс рабочий'!J364</f>
        <v>133</v>
      </c>
      <c r="F148" s="967"/>
    </row>
    <row r="149" spans="1:6" ht="28.5" customHeight="1">
      <c r="A149" s="964" t="s">
        <v>232</v>
      </c>
      <c r="B149" s="964"/>
      <c r="C149" s="964"/>
      <c r="D149" s="212"/>
      <c r="E149" s="117"/>
      <c r="F149" s="212"/>
    </row>
    <row r="150" spans="1:6" s="211" customFormat="1" ht="18" customHeight="1">
      <c r="A150" s="1029" t="s">
        <v>452</v>
      </c>
      <c r="B150" s="215" t="s">
        <v>38</v>
      </c>
      <c r="C150" s="1030" t="s">
        <v>67</v>
      </c>
      <c r="D150" s="963" t="s">
        <v>234</v>
      </c>
      <c r="E150" s="775">
        <f>'Прайс рабочий'!J366</f>
        <v>710</v>
      </c>
      <c r="F150" s="1026"/>
    </row>
    <row r="151" spans="1:6" s="211" customFormat="1" ht="18" customHeight="1">
      <c r="A151" s="1029"/>
      <c r="B151" s="215" t="s">
        <v>39</v>
      </c>
      <c r="C151" s="1030"/>
      <c r="D151" s="963"/>
      <c r="E151" s="776"/>
      <c r="F151" s="1027"/>
    </row>
    <row r="152" spans="1:6" s="211" customFormat="1" ht="18" customHeight="1">
      <c r="A152" s="1029"/>
      <c r="B152" s="215" t="s">
        <v>235</v>
      </c>
      <c r="C152" s="1030"/>
      <c r="D152" s="963"/>
      <c r="E152" s="776"/>
      <c r="F152" s="1027"/>
    </row>
    <row r="153" spans="1:6" s="211" customFormat="1" ht="18" customHeight="1">
      <c r="A153" s="1029"/>
      <c r="B153" s="215" t="s">
        <v>236</v>
      </c>
      <c r="C153" s="1030"/>
      <c r="D153" s="963"/>
      <c r="E153" s="777"/>
      <c r="F153" s="1027"/>
    </row>
    <row r="154" spans="1:6" s="211" customFormat="1" ht="18" customHeight="1">
      <c r="A154" s="1029" t="s">
        <v>453</v>
      </c>
      <c r="B154" s="215" t="s">
        <v>38</v>
      </c>
      <c r="C154" s="1030" t="s">
        <v>93</v>
      </c>
      <c r="D154" s="963"/>
      <c r="E154" s="775">
        <f>'Прайс рабочий'!J370</f>
        <v>780</v>
      </c>
      <c r="F154" s="1027"/>
    </row>
    <row r="155" spans="1:6" s="211" customFormat="1" ht="18" customHeight="1">
      <c r="A155" s="1029"/>
      <c r="B155" s="215" t="s">
        <v>39</v>
      </c>
      <c r="C155" s="1030"/>
      <c r="D155" s="963"/>
      <c r="E155" s="777"/>
      <c r="F155" s="1027"/>
    </row>
    <row r="156" spans="1:6" s="211" customFormat="1" ht="18" customHeight="1">
      <c r="A156" s="1029" t="s">
        <v>454</v>
      </c>
      <c r="B156" s="215" t="s">
        <v>38</v>
      </c>
      <c r="C156" s="1030" t="s">
        <v>239</v>
      </c>
      <c r="D156" s="963"/>
      <c r="E156" s="775">
        <f>'Прайс рабочий'!J372</f>
        <v>750</v>
      </c>
      <c r="F156" s="1027"/>
    </row>
    <row r="157" spans="1:6" s="211" customFormat="1" ht="18" customHeight="1">
      <c r="A157" s="1029"/>
      <c r="B157" s="215" t="s">
        <v>39</v>
      </c>
      <c r="C157" s="1030"/>
      <c r="D157" s="963"/>
      <c r="E157" s="776"/>
      <c r="F157" s="1027"/>
    </row>
    <row r="158" spans="1:6" s="211" customFormat="1" ht="18" customHeight="1">
      <c r="A158" s="1029"/>
      <c r="B158" s="215" t="s">
        <v>235</v>
      </c>
      <c r="C158" s="1030"/>
      <c r="D158" s="963"/>
      <c r="E158" s="777"/>
      <c r="F158" s="1027"/>
    </row>
    <row r="159" spans="1:6" s="229" customFormat="1" ht="36" customHeight="1">
      <c r="A159" s="227" t="s">
        <v>453</v>
      </c>
      <c r="B159" s="215" t="s">
        <v>235</v>
      </c>
      <c r="C159" s="228" t="s">
        <v>241</v>
      </c>
      <c r="D159" s="963"/>
      <c r="E159" s="118">
        <f>'Прайс рабочий'!J375</f>
        <v>1050</v>
      </c>
      <c r="F159" s="1027"/>
    </row>
    <row r="160" spans="1:6" s="211" customFormat="1" ht="18" customHeight="1">
      <c r="A160" s="1029" t="s">
        <v>455</v>
      </c>
      <c r="B160" s="215" t="s">
        <v>37</v>
      </c>
      <c r="C160" s="1030" t="s">
        <v>241</v>
      </c>
      <c r="D160" s="963"/>
      <c r="E160" s="775">
        <f>'Прайс рабочий'!J376</f>
        <v>1150</v>
      </c>
      <c r="F160" s="1027"/>
    </row>
    <row r="161" spans="1:6" s="211" customFormat="1" ht="18" customHeight="1">
      <c r="A161" s="1029"/>
      <c r="B161" s="215" t="s">
        <v>38</v>
      </c>
      <c r="C161" s="1030"/>
      <c r="D161" s="963"/>
      <c r="E161" s="776"/>
      <c r="F161" s="1027"/>
    </row>
    <row r="162" spans="1:6" s="211" customFormat="1" ht="18" customHeight="1">
      <c r="A162" s="1029"/>
      <c r="B162" s="215" t="s">
        <v>235</v>
      </c>
      <c r="C162" s="1030"/>
      <c r="D162" s="963"/>
      <c r="E162" s="777"/>
      <c r="F162" s="1027"/>
    </row>
    <row r="163" spans="1:6" s="211" customFormat="1" ht="44.25" customHeight="1">
      <c r="A163" s="227" t="s">
        <v>456</v>
      </c>
      <c r="B163" s="215" t="s">
        <v>235</v>
      </c>
      <c r="C163" s="228" t="s">
        <v>244</v>
      </c>
      <c r="D163" s="221"/>
      <c r="E163" s="118">
        <f>'Прайс рабочий'!J379</f>
        <v>1096</v>
      </c>
      <c r="F163" s="1028"/>
    </row>
    <row r="164" spans="1:6" ht="28.5" customHeight="1">
      <c r="A164" s="964" t="s">
        <v>245</v>
      </c>
      <c r="B164" s="964"/>
      <c r="C164" s="964"/>
      <c r="D164" s="212"/>
      <c r="E164" s="501"/>
      <c r="F164" s="212"/>
    </row>
    <row r="165" spans="1:6" ht="18" customHeight="1">
      <c r="A165" s="961" t="s">
        <v>100</v>
      </c>
      <c r="B165" s="961"/>
      <c r="C165" s="961"/>
      <c r="D165" s="961"/>
      <c r="E165" s="502"/>
      <c r="F165" s="965"/>
    </row>
    <row r="166" spans="1:6" ht="18" customHeight="1">
      <c r="A166" s="979" t="s">
        <v>457</v>
      </c>
      <c r="B166" s="215" t="s">
        <v>247</v>
      </c>
      <c r="C166" s="983" t="s">
        <v>71</v>
      </c>
      <c r="D166" s="963" t="s">
        <v>248</v>
      </c>
      <c r="E166" s="118">
        <f>'Прайс рабочий'!J382</f>
        <v>448</v>
      </c>
      <c r="F166" s="966"/>
    </row>
    <row r="167" spans="1:6" ht="18" customHeight="1">
      <c r="A167" s="979"/>
      <c r="B167" s="215" t="s">
        <v>39</v>
      </c>
      <c r="C167" s="983"/>
      <c r="D167" s="963"/>
      <c r="E167" s="118">
        <f>'Прайс рабочий'!J383</f>
        <v>462</v>
      </c>
      <c r="F167" s="966"/>
    </row>
    <row r="168" spans="1:6" ht="18" customHeight="1">
      <c r="A168" s="979"/>
      <c r="B168" s="215" t="s">
        <v>236</v>
      </c>
      <c r="C168" s="983"/>
      <c r="D168" s="963"/>
      <c r="E168" s="118">
        <f>'Прайс рабочий'!J384</f>
        <v>535</v>
      </c>
      <c r="F168" s="966"/>
    </row>
    <row r="169" spans="1:6" ht="18" customHeight="1">
      <c r="A169" s="979"/>
      <c r="B169" s="215" t="s">
        <v>37</v>
      </c>
      <c r="C169" s="983" t="s">
        <v>67</v>
      </c>
      <c r="D169" s="963"/>
      <c r="E169" s="118">
        <f>'Прайс рабочий'!J385</f>
        <v>570</v>
      </c>
      <c r="F169" s="966"/>
    </row>
    <row r="170" spans="1:6" ht="18" customHeight="1">
      <c r="A170" s="979"/>
      <c r="B170" s="215" t="s">
        <v>247</v>
      </c>
      <c r="C170" s="983"/>
      <c r="D170" s="963"/>
      <c r="E170" s="118">
        <f>'Прайс рабочий'!J386</f>
        <v>566</v>
      </c>
      <c r="F170" s="966"/>
    </row>
    <row r="171" spans="1:6" ht="18" customHeight="1">
      <c r="A171" s="979"/>
      <c r="B171" s="215" t="s">
        <v>39</v>
      </c>
      <c r="C171" s="983"/>
      <c r="D171" s="963"/>
      <c r="E171" s="118">
        <f>'Прайс рабочий'!J387</f>
        <v>568</v>
      </c>
      <c r="F171" s="966"/>
    </row>
    <row r="172" spans="1:6" ht="18" customHeight="1">
      <c r="A172" s="979"/>
      <c r="B172" s="215" t="s">
        <v>235</v>
      </c>
      <c r="C172" s="983"/>
      <c r="D172" s="963"/>
      <c r="E172" s="118">
        <f>'Прайс рабочий'!J388</f>
        <v>620</v>
      </c>
      <c r="F172" s="966"/>
    </row>
    <row r="173" spans="1:6" ht="18" customHeight="1">
      <c r="A173" s="979"/>
      <c r="B173" s="215" t="s">
        <v>236</v>
      </c>
      <c r="C173" s="983"/>
      <c r="D173" s="963"/>
      <c r="E173" s="118">
        <f>'Прайс рабочий'!J389</f>
        <v>620</v>
      </c>
      <c r="F173" s="966"/>
    </row>
    <row r="174" spans="1:6" ht="18" customHeight="1">
      <c r="A174" s="979" t="s">
        <v>458</v>
      </c>
      <c r="B174" s="215" t="s">
        <v>37</v>
      </c>
      <c r="C174" s="983" t="s">
        <v>71</v>
      </c>
      <c r="D174" s="963" t="s">
        <v>250</v>
      </c>
      <c r="E174" s="118">
        <f>'Прайс рабочий'!J390</f>
        <v>309</v>
      </c>
      <c r="F174" s="966"/>
    </row>
    <row r="175" spans="1:6" ht="18" customHeight="1">
      <c r="A175" s="979"/>
      <c r="B175" s="215" t="s">
        <v>38</v>
      </c>
      <c r="C175" s="983"/>
      <c r="D175" s="963"/>
      <c r="E175" s="118">
        <f>'Прайс рабочий'!J391</f>
        <v>310</v>
      </c>
      <c r="F175" s="966"/>
    </row>
    <row r="176" spans="1:6" ht="18" customHeight="1">
      <c r="A176" s="979"/>
      <c r="B176" s="215" t="s">
        <v>39</v>
      </c>
      <c r="C176" s="983"/>
      <c r="D176" s="963"/>
      <c r="E176" s="118">
        <f>'Прайс рабочий'!J392</f>
        <v>312</v>
      </c>
      <c r="F176" s="966"/>
    </row>
    <row r="177" spans="1:6" ht="18" customHeight="1">
      <c r="A177" s="979"/>
      <c r="B177" s="215" t="s">
        <v>235</v>
      </c>
      <c r="C177" s="983"/>
      <c r="D177" s="221" t="s">
        <v>248</v>
      </c>
      <c r="E177" s="118">
        <f>'Прайс рабочий'!J393</f>
        <v>368</v>
      </c>
      <c r="F177" s="966"/>
    </row>
    <row r="178" spans="1:6" ht="18" customHeight="1">
      <c r="A178" s="979"/>
      <c r="B178" s="215" t="s">
        <v>37</v>
      </c>
      <c r="C178" s="983" t="s">
        <v>67</v>
      </c>
      <c r="D178" s="963" t="s">
        <v>250</v>
      </c>
      <c r="E178" s="118">
        <f>'Прайс рабочий'!J394</f>
        <v>390</v>
      </c>
      <c r="F178" s="966"/>
    </row>
    <row r="179" spans="1:6" ht="18" customHeight="1">
      <c r="A179" s="979"/>
      <c r="B179" s="215" t="s">
        <v>38</v>
      </c>
      <c r="C179" s="983"/>
      <c r="D179" s="963"/>
      <c r="E179" s="118">
        <f>'Прайс рабочий'!J395</f>
        <v>386</v>
      </c>
      <c r="F179" s="966"/>
    </row>
    <row r="180" spans="1:6" ht="18" customHeight="1">
      <c r="A180" s="979"/>
      <c r="B180" s="215" t="s">
        <v>39</v>
      </c>
      <c r="C180" s="983"/>
      <c r="D180" s="963" t="s">
        <v>248</v>
      </c>
      <c r="E180" s="118">
        <f>'Прайс рабочий'!J396</f>
        <v>394</v>
      </c>
      <c r="F180" s="966"/>
    </row>
    <row r="181" spans="1:6" ht="18" customHeight="1">
      <c r="A181" s="979"/>
      <c r="B181" s="215" t="s">
        <v>235</v>
      </c>
      <c r="C181" s="983"/>
      <c r="D181" s="963"/>
      <c r="E181" s="118">
        <f>'Прайс рабочий'!J397</f>
        <v>408</v>
      </c>
      <c r="F181" s="966"/>
    </row>
    <row r="182" spans="1:6" ht="18" customHeight="1">
      <c r="A182" s="961" t="s">
        <v>251</v>
      </c>
      <c r="B182" s="961"/>
      <c r="C182" s="961"/>
      <c r="D182" s="961"/>
      <c r="E182" s="118"/>
      <c r="F182" s="966"/>
    </row>
    <row r="183" spans="1:6" ht="18" customHeight="1">
      <c r="A183" s="979" t="s">
        <v>459</v>
      </c>
      <c r="B183" s="215" t="s">
        <v>37</v>
      </c>
      <c r="C183" s="983" t="s">
        <v>71</v>
      </c>
      <c r="D183" s="963" t="s">
        <v>253</v>
      </c>
      <c r="E183" s="118">
        <f>'Прайс рабочий'!J399</f>
        <v>500</v>
      </c>
      <c r="F183" s="966"/>
    </row>
    <row r="184" spans="1:6" ht="18" customHeight="1">
      <c r="A184" s="979"/>
      <c r="B184" s="215" t="s">
        <v>38</v>
      </c>
      <c r="C184" s="983"/>
      <c r="D184" s="963"/>
      <c r="E184" s="118">
        <f>'Прайс рабочий'!J400</f>
        <v>502</v>
      </c>
      <c r="F184" s="966"/>
    </row>
    <row r="185" spans="1:6" ht="18" customHeight="1">
      <c r="A185" s="979"/>
      <c r="B185" s="215" t="s">
        <v>39</v>
      </c>
      <c r="C185" s="983"/>
      <c r="D185" s="963"/>
      <c r="E185" s="118">
        <f>'Прайс рабочий'!J401</f>
        <v>514</v>
      </c>
      <c r="F185" s="966"/>
    </row>
    <row r="186" spans="1:6" ht="18" customHeight="1">
      <c r="A186" s="979"/>
      <c r="B186" s="215" t="s">
        <v>235</v>
      </c>
      <c r="C186" s="983"/>
      <c r="D186" s="963"/>
      <c r="E186" s="118">
        <f>'Прайс рабочий'!J402</f>
        <v>564</v>
      </c>
      <c r="F186" s="966"/>
    </row>
    <row r="187" spans="1:6" ht="18" customHeight="1">
      <c r="A187" s="979"/>
      <c r="B187" s="215" t="s">
        <v>236</v>
      </c>
      <c r="C187" s="983"/>
      <c r="D187" s="963"/>
      <c r="E187" s="118">
        <f>'Прайс рабочий'!J403</f>
        <v>588</v>
      </c>
      <c r="F187" s="966"/>
    </row>
    <row r="188" spans="1:6" ht="18" customHeight="1">
      <c r="A188" s="979"/>
      <c r="B188" s="215" t="s">
        <v>37</v>
      </c>
      <c r="C188" s="983" t="s">
        <v>67</v>
      </c>
      <c r="D188" s="963"/>
      <c r="E188" s="118">
        <f>'Прайс рабочий'!J404</f>
        <v>610</v>
      </c>
      <c r="F188" s="966"/>
    </row>
    <row r="189" spans="1:6" ht="18" customHeight="1">
      <c r="A189" s="979"/>
      <c r="B189" s="215" t="s">
        <v>38</v>
      </c>
      <c r="C189" s="983"/>
      <c r="D189" s="963"/>
      <c r="E189" s="118">
        <f>'Прайс рабочий'!J405</f>
        <v>615</v>
      </c>
      <c r="F189" s="966"/>
    </row>
    <row r="190" spans="1:6" ht="18" customHeight="1">
      <c r="A190" s="979"/>
      <c r="B190" s="215" t="s">
        <v>39</v>
      </c>
      <c r="C190" s="983"/>
      <c r="D190" s="963"/>
      <c r="E190" s="118">
        <f>'Прайс рабочий'!J406</f>
        <v>616</v>
      </c>
      <c r="F190" s="966"/>
    </row>
    <row r="191" spans="1:6" ht="18" customHeight="1">
      <c r="A191" s="979"/>
      <c r="B191" s="215" t="s">
        <v>235</v>
      </c>
      <c r="C191" s="983"/>
      <c r="D191" s="963"/>
      <c r="E191" s="118">
        <f>'Прайс рабочий'!J407</f>
        <v>649</v>
      </c>
      <c r="F191" s="966"/>
    </row>
    <row r="192" spans="1:6" ht="18" customHeight="1">
      <c r="A192" s="979"/>
      <c r="B192" s="215" t="s">
        <v>236</v>
      </c>
      <c r="C192" s="983"/>
      <c r="D192" s="963"/>
      <c r="E192" s="118">
        <f>'Прайс рабочий'!J408</f>
        <v>668</v>
      </c>
      <c r="F192" s="966"/>
    </row>
    <row r="193" spans="1:6" ht="18" customHeight="1">
      <c r="A193" s="979" t="s">
        <v>460</v>
      </c>
      <c r="B193" s="215" t="s">
        <v>37</v>
      </c>
      <c r="C193" s="983" t="s">
        <v>71</v>
      </c>
      <c r="D193" s="963" t="s">
        <v>69</v>
      </c>
      <c r="E193" s="118">
        <f>'Прайс рабочий'!J409</f>
        <v>361</v>
      </c>
      <c r="F193" s="966"/>
    </row>
    <row r="194" spans="1:6" ht="18" customHeight="1">
      <c r="A194" s="979"/>
      <c r="B194" s="215" t="s">
        <v>38</v>
      </c>
      <c r="C194" s="983"/>
      <c r="D194" s="963"/>
      <c r="E194" s="118">
        <f>'Прайс рабочий'!J410</f>
        <v>362</v>
      </c>
      <c r="F194" s="966"/>
    </row>
    <row r="195" spans="1:6" ht="18" customHeight="1">
      <c r="A195" s="979"/>
      <c r="B195" s="215" t="s">
        <v>39</v>
      </c>
      <c r="C195" s="983"/>
      <c r="D195" s="963"/>
      <c r="E195" s="118">
        <f>'Прайс рабочий'!J411</f>
        <v>364</v>
      </c>
      <c r="F195" s="966"/>
    </row>
    <row r="196" spans="1:6" ht="18" customHeight="1">
      <c r="A196" s="979"/>
      <c r="B196" s="215" t="s">
        <v>236</v>
      </c>
      <c r="C196" s="983"/>
      <c r="D196" s="963"/>
      <c r="E196" s="118">
        <f>'Прайс рабочий'!J412</f>
        <v>422</v>
      </c>
      <c r="F196" s="966"/>
    </row>
    <row r="197" spans="1:6" ht="18" customHeight="1">
      <c r="A197" s="979"/>
      <c r="B197" s="230" t="s">
        <v>37</v>
      </c>
      <c r="C197" s="983" t="s">
        <v>67</v>
      </c>
      <c r="D197" s="963"/>
      <c r="E197" s="118">
        <f>'Прайс рабочий'!J413</f>
        <v>441</v>
      </c>
      <c r="F197" s="966"/>
    </row>
    <row r="198" spans="1:6" ht="18" customHeight="1">
      <c r="A198" s="979"/>
      <c r="B198" s="230" t="s">
        <v>38</v>
      </c>
      <c r="C198" s="983"/>
      <c r="D198" s="963"/>
      <c r="E198" s="118">
        <f>'Прайс рабочий'!J414</f>
        <v>438</v>
      </c>
      <c r="F198" s="966"/>
    </row>
    <row r="199" spans="1:6" ht="18" customHeight="1">
      <c r="A199" s="979"/>
      <c r="B199" s="230" t="s">
        <v>39</v>
      </c>
      <c r="C199" s="983"/>
      <c r="D199" s="963"/>
      <c r="E199" s="118">
        <f>'Прайс рабочий'!J415</f>
        <v>446</v>
      </c>
      <c r="F199" s="966"/>
    </row>
    <row r="200" spans="1:6" ht="18" customHeight="1">
      <c r="A200" s="979"/>
      <c r="B200" s="230" t="s">
        <v>236</v>
      </c>
      <c r="C200" s="983"/>
      <c r="D200" s="963"/>
      <c r="E200" s="118">
        <f>'Прайс рабочий'!J416</f>
        <v>486</v>
      </c>
      <c r="F200" s="967"/>
    </row>
    <row r="201" spans="1:6" ht="28.5" customHeight="1">
      <c r="A201" s="964" t="s">
        <v>255</v>
      </c>
      <c r="B201" s="964"/>
      <c r="C201" s="964"/>
      <c r="D201" s="964"/>
      <c r="E201" s="117"/>
      <c r="F201" s="212"/>
    </row>
    <row r="202" spans="1:6" ht="18" customHeight="1">
      <c r="A202" s="224" t="s">
        <v>100</v>
      </c>
      <c r="B202" s="213"/>
      <c r="C202" s="213"/>
      <c r="D202" s="224"/>
      <c r="E202" s="119"/>
      <c r="F202" s="224"/>
    </row>
    <row r="203" spans="1:6" ht="18" customHeight="1">
      <c r="A203" s="979" t="s">
        <v>461</v>
      </c>
      <c r="B203" s="231" t="s">
        <v>37</v>
      </c>
      <c r="C203" s="984" t="s">
        <v>71</v>
      </c>
      <c r="D203" s="963" t="s">
        <v>250</v>
      </c>
      <c r="E203" s="775">
        <f>'Прайс рабочий'!J419</f>
        <v>322</v>
      </c>
      <c r="F203" s="985" t="s">
        <v>257</v>
      </c>
    </row>
    <row r="204" spans="1:6" ht="18" customHeight="1">
      <c r="A204" s="979"/>
      <c r="B204" s="231" t="s">
        <v>38</v>
      </c>
      <c r="C204" s="984"/>
      <c r="D204" s="963"/>
      <c r="E204" s="776"/>
      <c r="F204" s="985"/>
    </row>
    <row r="205" spans="1:6" ht="18" customHeight="1">
      <c r="A205" s="979"/>
      <c r="B205" s="231" t="s">
        <v>39</v>
      </c>
      <c r="C205" s="984"/>
      <c r="D205" s="963"/>
      <c r="E205" s="776"/>
      <c r="F205" s="985"/>
    </row>
    <row r="206" spans="1:6" ht="18" customHeight="1">
      <c r="A206" s="979"/>
      <c r="B206" s="231" t="s">
        <v>235</v>
      </c>
      <c r="C206" s="984"/>
      <c r="D206" s="963"/>
      <c r="E206" s="776"/>
      <c r="F206" s="985" t="s">
        <v>258</v>
      </c>
    </row>
    <row r="207" spans="1:6" ht="18" customHeight="1">
      <c r="A207" s="979"/>
      <c r="B207" s="231" t="s">
        <v>236</v>
      </c>
      <c r="C207" s="984"/>
      <c r="D207" s="963"/>
      <c r="E207" s="777"/>
      <c r="F207" s="985"/>
    </row>
    <row r="208" spans="1:6" ht="18" customHeight="1">
      <c r="A208" s="979"/>
      <c r="B208" s="231" t="s">
        <v>37</v>
      </c>
      <c r="C208" s="984" t="s">
        <v>67</v>
      </c>
      <c r="D208" s="963"/>
      <c r="E208" s="775">
        <f>'Прайс рабочий'!J424</f>
        <v>467</v>
      </c>
      <c r="F208" s="985"/>
    </row>
    <row r="209" spans="1:6" ht="18" customHeight="1">
      <c r="A209" s="979"/>
      <c r="B209" s="231" t="s">
        <v>38</v>
      </c>
      <c r="C209" s="984"/>
      <c r="D209" s="963"/>
      <c r="E209" s="776"/>
      <c r="F209" s="985" t="s">
        <v>259</v>
      </c>
    </row>
    <row r="210" spans="1:6" ht="18" customHeight="1">
      <c r="A210" s="979"/>
      <c r="B210" s="231" t="s">
        <v>39</v>
      </c>
      <c r="C210" s="984"/>
      <c r="D210" s="963"/>
      <c r="E210" s="776"/>
      <c r="F210" s="985"/>
    </row>
    <row r="211" spans="1:6" ht="18" customHeight="1">
      <c r="A211" s="979"/>
      <c r="B211" s="231" t="s">
        <v>235</v>
      </c>
      <c r="C211" s="984"/>
      <c r="D211" s="963"/>
      <c r="E211" s="776"/>
      <c r="F211" s="985"/>
    </row>
    <row r="212" spans="1:6" ht="18" customHeight="1">
      <c r="A212" s="979"/>
      <c r="B212" s="231" t="s">
        <v>236</v>
      </c>
      <c r="C212" s="984"/>
      <c r="D212" s="963"/>
      <c r="E212" s="777"/>
      <c r="F212" s="985" t="s">
        <v>260</v>
      </c>
    </row>
    <row r="213" spans="1:6" ht="18" customHeight="1">
      <c r="A213" s="979"/>
      <c r="B213" s="231" t="s">
        <v>37</v>
      </c>
      <c r="C213" s="984" t="s">
        <v>93</v>
      </c>
      <c r="D213" s="963"/>
      <c r="E213" s="118">
        <f>'Прайс рабочий'!J429</f>
        <v>559</v>
      </c>
      <c r="F213" s="985"/>
    </row>
    <row r="214" spans="1:6" ht="18" customHeight="1">
      <c r="A214" s="979"/>
      <c r="B214" s="231" t="s">
        <v>38</v>
      </c>
      <c r="C214" s="984"/>
      <c r="D214" s="963"/>
      <c r="E214" s="118">
        <f>'Прайс рабочий'!J430</f>
        <v>590</v>
      </c>
      <c r="F214" s="985"/>
    </row>
    <row r="215" spans="1:6" ht="18" customHeight="1">
      <c r="A215" s="979"/>
      <c r="B215" s="231" t="s">
        <v>39</v>
      </c>
      <c r="C215" s="984"/>
      <c r="D215" s="963"/>
      <c r="E215" s="118">
        <f>'Прайс рабочий'!J431</f>
        <v>606</v>
      </c>
      <c r="F215" s="985" t="s">
        <v>261</v>
      </c>
    </row>
    <row r="216" spans="1:6" ht="18" customHeight="1">
      <c r="A216" s="979"/>
      <c r="B216" s="231" t="s">
        <v>235</v>
      </c>
      <c r="C216" s="984"/>
      <c r="D216" s="963"/>
      <c r="E216" s="118">
        <f>'Прайс рабочий'!J432</f>
        <v>615</v>
      </c>
      <c r="F216" s="985"/>
    </row>
    <row r="217" spans="1:6" ht="18" customHeight="1">
      <c r="A217" s="979"/>
      <c r="B217" s="231" t="s">
        <v>236</v>
      </c>
      <c r="C217" s="984"/>
      <c r="D217" s="963"/>
      <c r="E217" s="118">
        <f>'Прайс рабочий'!J433</f>
        <v>621</v>
      </c>
      <c r="F217" s="985"/>
    </row>
    <row r="218" spans="1:6" ht="18" customHeight="1">
      <c r="A218" s="979" t="s">
        <v>462</v>
      </c>
      <c r="B218" s="231" t="s">
        <v>38</v>
      </c>
      <c r="C218" s="984" t="s">
        <v>71</v>
      </c>
      <c r="D218" s="963" t="s">
        <v>69</v>
      </c>
      <c r="E218" s="118">
        <f>'Прайс рабочий'!J434</f>
        <v>339</v>
      </c>
      <c r="F218" s="985"/>
    </row>
    <row r="219" spans="1:6" ht="18" customHeight="1">
      <c r="A219" s="979"/>
      <c r="B219" s="231" t="s">
        <v>39</v>
      </c>
      <c r="C219" s="984"/>
      <c r="D219" s="963"/>
      <c r="E219" s="118">
        <f>'Прайс рабочий'!J435</f>
        <v>346</v>
      </c>
      <c r="F219" s="985"/>
    </row>
    <row r="220" spans="1:6" ht="18" customHeight="1">
      <c r="A220" s="979"/>
      <c r="B220" s="231" t="s">
        <v>37</v>
      </c>
      <c r="C220" s="984" t="s">
        <v>67</v>
      </c>
      <c r="D220" s="963"/>
      <c r="E220" s="118">
        <f>'Прайс рабочий'!J436</f>
        <v>363</v>
      </c>
      <c r="F220" s="985"/>
    </row>
    <row r="221" spans="1:6" ht="18" customHeight="1">
      <c r="A221" s="979"/>
      <c r="B221" s="231" t="s">
        <v>38</v>
      </c>
      <c r="C221" s="984"/>
      <c r="D221" s="963"/>
      <c r="E221" s="118">
        <f>'Прайс рабочий'!J437</f>
        <v>337</v>
      </c>
      <c r="F221" s="985"/>
    </row>
    <row r="222" spans="1:6" ht="18" customHeight="1">
      <c r="A222" s="979"/>
      <c r="B222" s="231" t="s">
        <v>39</v>
      </c>
      <c r="C222" s="984"/>
      <c r="D222" s="963"/>
      <c r="E222" s="118">
        <f>'Прайс рабочий'!J438</f>
        <v>346</v>
      </c>
      <c r="F222" s="985"/>
    </row>
    <row r="223" spans="1:6" ht="18" customHeight="1">
      <c r="A223" s="961" t="s">
        <v>211</v>
      </c>
      <c r="B223" s="961"/>
      <c r="C223" s="961"/>
      <c r="D223" s="961"/>
      <c r="E223" s="119"/>
      <c r="F223" s="988"/>
    </row>
    <row r="224" spans="1:6" ht="18" customHeight="1">
      <c r="A224" s="979" t="s">
        <v>463</v>
      </c>
      <c r="B224" s="231" t="s">
        <v>37</v>
      </c>
      <c r="C224" s="984" t="s">
        <v>71</v>
      </c>
      <c r="D224" s="963" t="s">
        <v>69</v>
      </c>
      <c r="E224" s="775">
        <f>'Прайс рабочий'!J440</f>
        <v>378</v>
      </c>
      <c r="F224" s="989"/>
    </row>
    <row r="225" spans="1:6" ht="18" customHeight="1">
      <c r="A225" s="979"/>
      <c r="B225" s="231" t="s">
        <v>38</v>
      </c>
      <c r="C225" s="984"/>
      <c r="D225" s="963"/>
      <c r="E225" s="776"/>
      <c r="F225" s="989"/>
    </row>
    <row r="226" spans="1:6" ht="18" customHeight="1">
      <c r="A226" s="979"/>
      <c r="B226" s="231" t="s">
        <v>39</v>
      </c>
      <c r="C226" s="984"/>
      <c r="D226" s="963"/>
      <c r="E226" s="776"/>
      <c r="F226" s="989"/>
    </row>
    <row r="227" spans="1:6" ht="18" customHeight="1">
      <c r="A227" s="979"/>
      <c r="B227" s="231" t="s">
        <v>235</v>
      </c>
      <c r="C227" s="984"/>
      <c r="D227" s="963"/>
      <c r="E227" s="776"/>
      <c r="F227" s="989"/>
    </row>
    <row r="228" spans="1:6" ht="18" customHeight="1">
      <c r="A228" s="979"/>
      <c r="B228" s="231" t="s">
        <v>236</v>
      </c>
      <c r="C228" s="984"/>
      <c r="D228" s="963"/>
      <c r="E228" s="777"/>
      <c r="F228" s="989"/>
    </row>
    <row r="229" spans="1:6" ht="18" customHeight="1">
      <c r="A229" s="979"/>
      <c r="B229" s="231" t="s">
        <v>37</v>
      </c>
      <c r="C229" s="984" t="s">
        <v>67</v>
      </c>
      <c r="D229" s="963"/>
      <c r="E229" s="775">
        <f>'Прайс рабочий'!J445</f>
        <v>578</v>
      </c>
      <c r="F229" s="989"/>
    </row>
    <row r="230" spans="1:6" ht="18" customHeight="1">
      <c r="A230" s="979"/>
      <c r="B230" s="231" t="s">
        <v>38</v>
      </c>
      <c r="C230" s="984"/>
      <c r="D230" s="963"/>
      <c r="E230" s="776"/>
      <c r="F230" s="989"/>
    </row>
    <row r="231" spans="1:6" ht="18" customHeight="1">
      <c r="A231" s="979"/>
      <c r="B231" s="231" t="s">
        <v>39</v>
      </c>
      <c r="C231" s="984"/>
      <c r="D231" s="963"/>
      <c r="E231" s="776"/>
      <c r="F231" s="989"/>
    </row>
    <row r="232" spans="1:6" ht="18" customHeight="1">
      <c r="A232" s="979"/>
      <c r="B232" s="231" t="s">
        <v>235</v>
      </c>
      <c r="C232" s="984"/>
      <c r="D232" s="963"/>
      <c r="E232" s="776"/>
      <c r="F232" s="989"/>
    </row>
    <row r="233" spans="1:6" ht="18" customHeight="1">
      <c r="A233" s="979"/>
      <c r="B233" s="231" t="s">
        <v>236</v>
      </c>
      <c r="C233" s="984"/>
      <c r="D233" s="963"/>
      <c r="E233" s="777"/>
      <c r="F233" s="989"/>
    </row>
    <row r="234" spans="1:6" ht="18" customHeight="1">
      <c r="A234" s="979"/>
      <c r="B234" s="231" t="s">
        <v>37</v>
      </c>
      <c r="C234" s="984" t="s">
        <v>93</v>
      </c>
      <c r="D234" s="963"/>
      <c r="E234" s="118">
        <f>'Прайс рабочий'!J450</f>
        <v>555</v>
      </c>
      <c r="F234" s="989"/>
    </row>
    <row r="235" spans="1:6" ht="18" customHeight="1">
      <c r="A235" s="979"/>
      <c r="B235" s="231" t="s">
        <v>38</v>
      </c>
      <c r="C235" s="984"/>
      <c r="D235" s="963"/>
      <c r="E235" s="118">
        <f>'Прайс рабочий'!J451</f>
        <v>575</v>
      </c>
      <c r="F235" s="989"/>
    </row>
    <row r="236" spans="1:6" ht="18" customHeight="1">
      <c r="A236" s="979"/>
      <c r="B236" s="231" t="s">
        <v>39</v>
      </c>
      <c r="C236" s="984"/>
      <c r="D236" s="963"/>
      <c r="E236" s="118">
        <f>'Прайс рабочий'!J452</f>
        <v>595</v>
      </c>
      <c r="F236" s="989"/>
    </row>
    <row r="237" spans="1:6" ht="18" customHeight="1">
      <c r="A237" s="979"/>
      <c r="B237" s="231" t="s">
        <v>235</v>
      </c>
      <c r="C237" s="984"/>
      <c r="D237" s="963"/>
      <c r="E237" s="118">
        <f>'Прайс рабочий'!J453</f>
        <v>615</v>
      </c>
      <c r="F237" s="989"/>
    </row>
    <row r="238" spans="1:6" ht="18" customHeight="1">
      <c r="A238" s="979"/>
      <c r="B238" s="231" t="s">
        <v>236</v>
      </c>
      <c r="C238" s="984"/>
      <c r="D238" s="963"/>
      <c r="E238" s="118">
        <f>'Прайс рабочий'!J454</f>
        <v>635</v>
      </c>
      <c r="F238" s="989"/>
    </row>
    <row r="239" spans="1:6" ht="18" customHeight="1">
      <c r="A239" s="979"/>
      <c r="B239" s="231" t="s">
        <v>37</v>
      </c>
      <c r="C239" s="984" t="s">
        <v>94</v>
      </c>
      <c r="D239" s="963"/>
      <c r="E239" s="118">
        <f>'Прайс рабочий'!J455</f>
        <v>1190</v>
      </c>
      <c r="F239" s="989"/>
    </row>
    <row r="240" spans="1:6" ht="18" customHeight="1">
      <c r="A240" s="979"/>
      <c r="B240" s="231" t="s">
        <v>38</v>
      </c>
      <c r="C240" s="984"/>
      <c r="D240" s="963"/>
      <c r="E240" s="118">
        <f>'Прайс рабочий'!J456</f>
        <v>1220</v>
      </c>
      <c r="F240" s="989"/>
    </row>
    <row r="241" spans="1:6" ht="18" customHeight="1">
      <c r="A241" s="979"/>
      <c r="B241" s="231" t="s">
        <v>39</v>
      </c>
      <c r="C241" s="984"/>
      <c r="D241" s="963"/>
      <c r="E241" s="118">
        <f>'Прайс рабочий'!J457</f>
        <v>1250</v>
      </c>
      <c r="F241" s="989"/>
    </row>
    <row r="242" spans="1:6" ht="18" customHeight="1">
      <c r="A242" s="979"/>
      <c r="B242" s="231" t="s">
        <v>235</v>
      </c>
      <c r="C242" s="984"/>
      <c r="D242" s="963"/>
      <c r="E242" s="118">
        <f>'Прайс рабочий'!J458</f>
        <v>1280</v>
      </c>
      <c r="F242" s="989"/>
    </row>
    <row r="243" spans="1:6" ht="18" customHeight="1">
      <c r="A243" s="979"/>
      <c r="B243" s="231" t="s">
        <v>236</v>
      </c>
      <c r="C243" s="984"/>
      <c r="D243" s="963"/>
      <c r="E243" s="118">
        <f>'Прайс рабочий'!J459</f>
        <v>1310</v>
      </c>
      <c r="F243" s="989"/>
    </row>
    <row r="244" spans="1:6" ht="18" customHeight="1">
      <c r="A244" s="979" t="s">
        <v>464</v>
      </c>
      <c r="B244" s="231" t="s">
        <v>37</v>
      </c>
      <c r="C244" s="984" t="s">
        <v>67</v>
      </c>
      <c r="D244" s="963" t="s">
        <v>69</v>
      </c>
      <c r="E244" s="775">
        <f>'Прайс рабочий'!J460</f>
        <v>410</v>
      </c>
      <c r="F244" s="989"/>
    </row>
    <row r="245" spans="1:6" ht="18" customHeight="1">
      <c r="A245" s="979"/>
      <c r="B245" s="231" t="s">
        <v>38</v>
      </c>
      <c r="C245" s="984"/>
      <c r="D245" s="963"/>
      <c r="E245" s="776"/>
      <c r="F245" s="989"/>
    </row>
    <row r="246" spans="1:6" ht="18" customHeight="1">
      <c r="A246" s="979"/>
      <c r="B246" s="231" t="s">
        <v>39</v>
      </c>
      <c r="C246" s="984"/>
      <c r="D246" s="963"/>
      <c r="E246" s="777"/>
      <c r="F246" s="989"/>
    </row>
    <row r="247" spans="1:6" ht="18" customHeight="1">
      <c r="A247" s="979"/>
      <c r="B247" s="231" t="s">
        <v>38</v>
      </c>
      <c r="C247" s="984" t="s">
        <v>71</v>
      </c>
      <c r="D247" s="963"/>
      <c r="E247" s="775">
        <f>'Прайс рабочий'!J463</f>
        <v>410</v>
      </c>
      <c r="F247" s="989"/>
    </row>
    <row r="248" spans="1:6" ht="18" customHeight="1">
      <c r="A248" s="979"/>
      <c r="B248" s="231" t="s">
        <v>39</v>
      </c>
      <c r="C248" s="984"/>
      <c r="D248" s="963"/>
      <c r="E248" s="777"/>
      <c r="F248" s="990"/>
    </row>
    <row r="249" spans="1:6" ht="28.5" customHeight="1">
      <c r="A249" s="964" t="s">
        <v>265</v>
      </c>
      <c r="B249" s="964"/>
      <c r="C249" s="964"/>
      <c r="D249" s="964"/>
      <c r="E249" s="117"/>
      <c r="F249" s="212"/>
    </row>
    <row r="250" spans="1:6" ht="36" customHeight="1">
      <c r="A250" s="232" t="s">
        <v>465</v>
      </c>
      <c r="B250" s="215" t="s">
        <v>267</v>
      </c>
      <c r="C250" s="215" t="s">
        <v>268</v>
      </c>
      <c r="D250" s="230" t="s">
        <v>269</v>
      </c>
      <c r="E250" s="118">
        <f>'Прайс рабочий'!J466</f>
        <v>5</v>
      </c>
      <c r="F250" s="970"/>
    </row>
    <row r="251" spans="1:6" ht="36" customHeight="1">
      <c r="A251" s="233" t="s">
        <v>466</v>
      </c>
      <c r="B251" s="215" t="s">
        <v>271</v>
      </c>
      <c r="C251" s="215" t="s">
        <v>272</v>
      </c>
      <c r="D251" s="230" t="s">
        <v>269</v>
      </c>
      <c r="E251" s="118">
        <f>'Прайс рабочий'!J467</f>
        <v>5</v>
      </c>
      <c r="F251" s="971"/>
    </row>
    <row r="252" spans="1:6" ht="36" customHeight="1">
      <c r="A252" s="234" t="s">
        <v>467</v>
      </c>
      <c r="B252" s="215" t="s">
        <v>274</v>
      </c>
      <c r="C252" s="986" t="s">
        <v>275</v>
      </c>
      <c r="D252" s="986"/>
      <c r="E252" s="118">
        <f>'Прайс рабочий'!J468</f>
        <v>10</v>
      </c>
      <c r="F252" s="971"/>
    </row>
    <row r="253" spans="1:6" ht="45.75">
      <c r="A253" s="234" t="s">
        <v>468</v>
      </c>
      <c r="B253" s="215" t="s">
        <v>277</v>
      </c>
      <c r="C253" s="986" t="s">
        <v>275</v>
      </c>
      <c r="D253" s="986"/>
      <c r="E253" s="118" t="str">
        <f>'Прайс рабочий'!J469</f>
        <v>под заказ</v>
      </c>
      <c r="F253" s="971"/>
    </row>
    <row r="254" spans="1:6" ht="36" customHeight="1">
      <c r="A254" s="235" t="s">
        <v>469</v>
      </c>
      <c r="B254" s="215" t="s">
        <v>274</v>
      </c>
      <c r="C254" s="986" t="s">
        <v>102</v>
      </c>
      <c r="D254" s="986"/>
      <c r="E254" s="118">
        <f>'Прайс рабочий'!J470</f>
        <v>24</v>
      </c>
      <c r="F254" s="971"/>
    </row>
    <row r="255" spans="1:6" ht="36" customHeight="1">
      <c r="A255" s="235" t="s">
        <v>470</v>
      </c>
      <c r="B255" s="218" t="s">
        <v>280</v>
      </c>
      <c r="C255" s="223" t="s">
        <v>281</v>
      </c>
      <c r="D255" s="230" t="s">
        <v>282</v>
      </c>
      <c r="E255" s="118" t="str">
        <f>'Прайс рабочий'!J471</f>
        <v>под заказ</v>
      </c>
      <c r="F255" s="971"/>
    </row>
    <row r="256" spans="1:6" ht="25.5">
      <c r="A256" s="979" t="s">
        <v>471</v>
      </c>
      <c r="B256" s="987" t="s">
        <v>284</v>
      </c>
      <c r="C256" s="223" t="s">
        <v>285</v>
      </c>
      <c r="D256" s="221" t="s">
        <v>286</v>
      </c>
      <c r="E256" s="118">
        <f>'Прайс рабочий'!J472</f>
        <v>67</v>
      </c>
      <c r="F256" s="971"/>
    </row>
    <row r="257" spans="1:41" ht="14.25">
      <c r="A257" s="979"/>
      <c r="B257" s="987"/>
      <c r="C257" s="223" t="s">
        <v>288</v>
      </c>
      <c r="D257" s="219" t="s">
        <v>289</v>
      </c>
      <c r="E257" s="118">
        <f>'Прайс рабочий'!J473</f>
        <v>134</v>
      </c>
      <c r="F257" s="971"/>
    </row>
    <row r="258" spans="1:41" ht="25.5">
      <c r="A258" s="979"/>
      <c r="B258" s="987"/>
      <c r="C258" s="223" t="s">
        <v>290</v>
      </c>
      <c r="D258" s="230" t="s">
        <v>286</v>
      </c>
      <c r="E258" s="118">
        <f>'Прайс рабочий'!J474</f>
        <v>55</v>
      </c>
      <c r="F258" s="971"/>
    </row>
    <row r="259" spans="1:41" ht="14.25">
      <c r="A259" s="979"/>
      <c r="B259" s="987"/>
      <c r="C259" s="223" t="s">
        <v>291</v>
      </c>
      <c r="D259" s="230" t="s">
        <v>289</v>
      </c>
      <c r="E259" s="118">
        <f>'Прайс рабочий'!J475</f>
        <v>60</v>
      </c>
      <c r="F259" s="971"/>
    </row>
    <row r="260" spans="1:41" ht="25.5">
      <c r="A260" s="979"/>
      <c r="B260" s="987"/>
      <c r="C260" s="223" t="s">
        <v>292</v>
      </c>
      <c r="D260" s="230" t="s">
        <v>286</v>
      </c>
      <c r="E260" s="118">
        <f>'Прайс рабочий'!J476</f>
        <v>65</v>
      </c>
      <c r="F260" s="971"/>
    </row>
    <row r="261" spans="1:41" ht="14.25">
      <c r="A261" s="979"/>
      <c r="B261" s="987"/>
      <c r="C261" s="223" t="s">
        <v>293</v>
      </c>
      <c r="D261" s="215" t="s">
        <v>289</v>
      </c>
      <c r="E261" s="118">
        <f>'Прайс рабочий'!J477</f>
        <v>70</v>
      </c>
      <c r="F261" s="971"/>
    </row>
    <row r="262" spans="1:41" ht="36" customHeight="1">
      <c r="A262" s="235" t="s">
        <v>294</v>
      </c>
      <c r="B262" s="218" t="s">
        <v>295</v>
      </c>
      <c r="C262" s="223" t="s">
        <v>290</v>
      </c>
      <c r="D262" s="230" t="s">
        <v>296</v>
      </c>
      <c r="E262" s="118">
        <f>'Прайс рабочий'!J478</f>
        <v>282</v>
      </c>
      <c r="F262" s="972"/>
    </row>
    <row r="263" spans="1:41" s="229" customFormat="1" ht="30" customHeight="1">
      <c r="A263" s="964" t="s">
        <v>297</v>
      </c>
      <c r="B263" s="964"/>
      <c r="C263" s="964"/>
      <c r="D263" s="964"/>
      <c r="E263" s="117"/>
      <c r="F263" s="212"/>
      <c r="G263" s="236"/>
      <c r="H263" s="236"/>
      <c r="I263" s="236"/>
      <c r="K263" s="236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6"/>
      <c r="Y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  <c r="AN263" s="236"/>
      <c r="AO263" s="236"/>
    </row>
    <row r="264" spans="1:41" s="211" customFormat="1" ht="36" customHeight="1">
      <c r="A264" s="232" t="s">
        <v>472</v>
      </c>
      <c r="B264" s="215" t="s">
        <v>299</v>
      </c>
      <c r="C264" s="215" t="s">
        <v>300</v>
      </c>
      <c r="D264" s="219" t="s">
        <v>301</v>
      </c>
      <c r="E264" s="118">
        <f>'Прайс рабочий'!J480</f>
        <v>11</v>
      </c>
      <c r="F264" s="991"/>
    </row>
    <row r="265" spans="1:41" s="211" customFormat="1" ht="18" customHeight="1">
      <c r="A265" s="979" t="s">
        <v>473</v>
      </c>
      <c r="B265" s="983" t="s">
        <v>274</v>
      </c>
      <c r="C265" s="215" t="s">
        <v>71</v>
      </c>
      <c r="D265" s="980" t="s">
        <v>225</v>
      </c>
      <c r="E265" s="118">
        <f>'Прайс рабочий'!J483</f>
        <v>56</v>
      </c>
      <c r="F265" s="992"/>
    </row>
    <row r="266" spans="1:41" s="211" customFormat="1" ht="18" customHeight="1">
      <c r="A266" s="979"/>
      <c r="B266" s="983"/>
      <c r="C266" s="215" t="s">
        <v>67</v>
      </c>
      <c r="D266" s="980"/>
      <c r="E266" s="118">
        <f>'Прайс рабочий'!J484</f>
        <v>59</v>
      </c>
      <c r="F266" s="992"/>
    </row>
    <row r="267" spans="1:41" s="211" customFormat="1" ht="18" customHeight="1">
      <c r="A267" s="979" t="s">
        <v>474</v>
      </c>
      <c r="B267" s="983" t="s">
        <v>274</v>
      </c>
      <c r="C267" s="215" t="s">
        <v>71</v>
      </c>
      <c r="D267" s="980" t="s">
        <v>304</v>
      </c>
      <c r="E267" s="118">
        <f>'Прайс рабочий'!J485</f>
        <v>61</v>
      </c>
      <c r="F267" s="992"/>
    </row>
    <row r="268" spans="1:41" s="211" customFormat="1" ht="18" customHeight="1">
      <c r="A268" s="979"/>
      <c r="B268" s="983"/>
      <c r="C268" s="215" t="s">
        <v>67</v>
      </c>
      <c r="D268" s="980"/>
      <c r="E268" s="118">
        <f>'Прайс рабочий'!J486</f>
        <v>62</v>
      </c>
      <c r="F268" s="993"/>
    </row>
    <row r="269" spans="1:41" s="229" customFormat="1" ht="30" customHeight="1">
      <c r="A269" s="964" t="s">
        <v>305</v>
      </c>
      <c r="B269" s="964"/>
      <c r="C269" s="964"/>
      <c r="D269" s="964"/>
      <c r="E269" s="117"/>
      <c r="F269" s="212"/>
      <c r="G269" s="236"/>
      <c r="H269" s="236"/>
      <c r="I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6"/>
      <c r="Y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</row>
    <row r="270" spans="1:41" s="229" customFormat="1" ht="14.25">
      <c r="A270" s="994" t="s">
        <v>306</v>
      </c>
      <c r="B270" s="999" t="s">
        <v>307</v>
      </c>
      <c r="C270" s="461" t="s">
        <v>794</v>
      </c>
      <c r="D270" s="1002">
        <v>1000</v>
      </c>
      <c r="E270" s="118">
        <f>'Прайс рабочий'!J488</f>
        <v>7.5</v>
      </c>
      <c r="F270" s="1005"/>
      <c r="G270" s="236"/>
      <c r="H270" s="236"/>
      <c r="I270" s="236"/>
      <c r="K270" s="236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36"/>
      <c r="X270" s="236"/>
      <c r="Y270" s="236"/>
      <c r="AA270" s="236"/>
      <c r="AB270" s="236"/>
      <c r="AC270" s="236"/>
      <c r="AD270" s="236"/>
      <c r="AE270" s="236"/>
      <c r="AF270" s="236"/>
      <c r="AG270" s="236"/>
      <c r="AH270" s="236"/>
      <c r="AI270" s="236"/>
      <c r="AJ270" s="236"/>
      <c r="AK270" s="236"/>
      <c r="AL270" s="236"/>
      <c r="AM270" s="236"/>
      <c r="AN270" s="236"/>
      <c r="AO270" s="236"/>
    </row>
    <row r="271" spans="1:41" s="211" customFormat="1" ht="18" customHeight="1">
      <c r="A271" s="995"/>
      <c r="B271" s="1000"/>
      <c r="C271" s="215" t="s">
        <v>308</v>
      </c>
      <c r="D271" s="1003"/>
      <c r="E271" s="118">
        <f>'Прайс рабочий'!J489</f>
        <v>12</v>
      </c>
      <c r="F271" s="1006"/>
    </row>
    <row r="272" spans="1:41" s="211" customFormat="1" ht="18" customHeight="1">
      <c r="A272" s="996"/>
      <c r="B272" s="1001"/>
      <c r="C272" s="215" t="s">
        <v>308</v>
      </c>
      <c r="D272" s="1004"/>
      <c r="E272" s="118">
        <f>'Прайс рабочий'!J490</f>
        <v>11</v>
      </c>
      <c r="F272" s="1006"/>
    </row>
    <row r="273" spans="1:41" s="211" customFormat="1" ht="33" customHeight="1">
      <c r="A273" s="232" t="s">
        <v>475</v>
      </c>
      <c r="B273" s="215" t="s">
        <v>274</v>
      </c>
      <c r="C273" s="215" t="s">
        <v>71</v>
      </c>
      <c r="D273" s="219" t="s">
        <v>310</v>
      </c>
      <c r="E273" s="118">
        <f>'Прайс рабочий'!J491</f>
        <v>24</v>
      </c>
      <c r="F273" s="1006"/>
    </row>
    <row r="274" spans="1:41" s="211" customFormat="1" ht="18" customHeight="1">
      <c r="A274" s="968" t="s">
        <v>476</v>
      </c>
      <c r="B274" s="983" t="s">
        <v>274</v>
      </c>
      <c r="C274" s="215" t="s">
        <v>71</v>
      </c>
      <c r="D274" s="980" t="s">
        <v>312</v>
      </c>
      <c r="E274" s="118">
        <f>'Прайс рабочий'!J492</f>
        <v>120</v>
      </c>
      <c r="F274" s="1006"/>
    </row>
    <row r="275" spans="1:41" s="211" customFormat="1" ht="18" customHeight="1">
      <c r="A275" s="968"/>
      <c r="B275" s="983"/>
      <c r="C275" s="215" t="s">
        <v>67</v>
      </c>
      <c r="D275" s="980"/>
      <c r="E275" s="118">
        <f>'Прайс рабочий'!J493</f>
        <v>120</v>
      </c>
      <c r="F275" s="1006"/>
    </row>
    <row r="276" spans="1:41" s="211" customFormat="1" ht="26.25" customHeight="1">
      <c r="A276" s="979" t="s">
        <v>477</v>
      </c>
      <c r="B276" s="983" t="s">
        <v>274</v>
      </c>
      <c r="C276" s="215" t="s">
        <v>314</v>
      </c>
      <c r="D276" s="980" t="s">
        <v>315</v>
      </c>
      <c r="E276" s="118">
        <f>'Прайс рабочий'!J494</f>
        <v>110</v>
      </c>
      <c r="F276" s="1006"/>
    </row>
    <row r="277" spans="1:41" s="211" customFormat="1" ht="26.25" customHeight="1">
      <c r="A277" s="979"/>
      <c r="B277" s="983"/>
      <c r="C277" s="215" t="s">
        <v>316</v>
      </c>
      <c r="D277" s="980"/>
      <c r="E277" s="118">
        <f>'Прайс рабочий'!J495</f>
        <v>136</v>
      </c>
      <c r="F277" s="1007"/>
    </row>
    <row r="278" spans="1:41" s="229" customFormat="1" ht="30" customHeight="1">
      <c r="A278" s="964" t="s">
        <v>317</v>
      </c>
      <c r="B278" s="964"/>
      <c r="C278" s="964"/>
      <c r="D278" s="964"/>
      <c r="E278" s="117"/>
      <c r="F278" s="212"/>
      <c r="G278" s="236"/>
      <c r="H278" s="236"/>
      <c r="I278" s="236"/>
      <c r="K278" s="236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36"/>
      <c r="X278" s="236"/>
      <c r="Y278" s="236"/>
      <c r="AA278" s="236"/>
      <c r="AB278" s="236"/>
      <c r="AC278" s="236"/>
      <c r="AD278" s="236"/>
      <c r="AE278" s="236"/>
      <c r="AF278" s="236"/>
      <c r="AG278" s="236"/>
      <c r="AH278" s="236"/>
      <c r="AI278" s="236"/>
      <c r="AJ278" s="236"/>
      <c r="AK278" s="236"/>
      <c r="AL278" s="236"/>
      <c r="AM278" s="236"/>
      <c r="AN278" s="236"/>
      <c r="AO278" s="236"/>
    </row>
    <row r="279" spans="1:41" ht="36" customHeight="1">
      <c r="A279" s="979" t="s">
        <v>478</v>
      </c>
      <c r="B279" s="979"/>
      <c r="C279" s="215" t="s">
        <v>71</v>
      </c>
      <c r="D279" s="219" t="s">
        <v>225</v>
      </c>
      <c r="E279" s="118">
        <f>'Прайс рабочий'!J497</f>
        <v>52</v>
      </c>
      <c r="F279" s="970"/>
    </row>
    <row r="280" spans="1:41" ht="18" customHeight="1">
      <c r="A280" s="979" t="s">
        <v>479</v>
      </c>
      <c r="B280" s="979"/>
      <c r="C280" s="215" t="s">
        <v>71</v>
      </c>
      <c r="D280" s="963" t="s">
        <v>320</v>
      </c>
      <c r="E280" s="118">
        <f>'Прайс рабочий'!J498</f>
        <v>26</v>
      </c>
      <c r="F280" s="971"/>
    </row>
    <row r="281" spans="1:41" ht="18" customHeight="1">
      <c r="A281" s="979"/>
      <c r="B281" s="979"/>
      <c r="C281" s="215" t="s">
        <v>67</v>
      </c>
      <c r="D281" s="963"/>
      <c r="E281" s="118">
        <f>'Прайс рабочий'!J499</f>
        <v>27</v>
      </c>
      <c r="F281" s="971"/>
    </row>
    <row r="282" spans="1:41" ht="18" customHeight="1">
      <c r="A282" s="968" t="s">
        <v>480</v>
      </c>
      <c r="B282" s="968"/>
      <c r="C282" s="215" t="s">
        <v>322</v>
      </c>
      <c r="D282" s="963" t="s">
        <v>323</v>
      </c>
      <c r="E282" s="118">
        <f>'Прайс рабочий'!J500</f>
        <v>135</v>
      </c>
      <c r="F282" s="971"/>
    </row>
    <row r="283" spans="1:41" ht="18" customHeight="1">
      <c r="A283" s="968"/>
      <c r="B283" s="968"/>
      <c r="C283" s="215" t="s">
        <v>324</v>
      </c>
      <c r="D283" s="963"/>
      <c r="E283" s="118">
        <f>'Прайс рабочий'!J501</f>
        <v>149</v>
      </c>
      <c r="F283" s="971"/>
    </row>
    <row r="284" spans="1:41" ht="18" customHeight="1">
      <c r="A284" s="968"/>
      <c r="B284" s="968"/>
      <c r="C284" s="215" t="s">
        <v>325</v>
      </c>
      <c r="D284" s="963"/>
      <c r="E284" s="118">
        <f>'Прайс рабочий'!J502</f>
        <v>175</v>
      </c>
      <c r="F284" s="971"/>
    </row>
    <row r="285" spans="1:41" ht="18" customHeight="1">
      <c r="A285" s="979" t="s">
        <v>481</v>
      </c>
      <c r="B285" s="979"/>
      <c r="C285" s="215" t="s">
        <v>71</v>
      </c>
      <c r="D285" s="963" t="s">
        <v>196</v>
      </c>
      <c r="E285" s="118">
        <f>'Прайс рабочий'!J503</f>
        <v>216</v>
      </c>
      <c r="F285" s="971"/>
    </row>
    <row r="286" spans="1:41" ht="18" customHeight="1">
      <c r="A286" s="979"/>
      <c r="B286" s="979"/>
      <c r="C286" s="215" t="s">
        <v>67</v>
      </c>
      <c r="D286" s="963"/>
      <c r="E286" s="118">
        <f>'Прайс рабочий'!J504</f>
        <v>247</v>
      </c>
      <c r="F286" s="971"/>
    </row>
    <row r="287" spans="1:41" ht="18" customHeight="1">
      <c r="A287" s="979" t="s">
        <v>482</v>
      </c>
      <c r="B287" s="979"/>
      <c r="C287" s="215" t="s">
        <v>71</v>
      </c>
      <c r="D287" s="963" t="s">
        <v>328</v>
      </c>
      <c r="E287" s="118">
        <f>'Прайс рабочий'!J505</f>
        <v>139</v>
      </c>
      <c r="F287" s="971"/>
    </row>
    <row r="288" spans="1:41" ht="18" customHeight="1">
      <c r="A288" s="979"/>
      <c r="B288" s="979"/>
      <c r="C288" s="215" t="s">
        <v>67</v>
      </c>
      <c r="D288" s="963"/>
      <c r="E288" s="118">
        <f>'Прайс рабочий'!J506</f>
        <v>176</v>
      </c>
      <c r="F288" s="971"/>
    </row>
    <row r="289" spans="1:41" ht="18" customHeight="1">
      <c r="A289" s="979" t="s">
        <v>483</v>
      </c>
      <c r="B289" s="979"/>
      <c r="C289" s="215" t="s">
        <v>67</v>
      </c>
      <c r="D289" s="221" t="s">
        <v>330</v>
      </c>
      <c r="E289" s="118">
        <f>'Прайс рабочий'!J507</f>
        <v>100</v>
      </c>
      <c r="F289" s="971"/>
    </row>
    <row r="290" spans="1:41" ht="18" customHeight="1">
      <c r="A290" s="979"/>
      <c r="B290" s="979"/>
      <c r="C290" s="215" t="s">
        <v>331</v>
      </c>
      <c r="D290" s="221" t="s">
        <v>332</v>
      </c>
      <c r="E290" s="118">
        <f>'Прайс рабочий'!J508</f>
        <v>78</v>
      </c>
      <c r="F290" s="971"/>
    </row>
    <row r="291" spans="1:41" ht="18" customHeight="1">
      <c r="A291" s="968" t="s">
        <v>333</v>
      </c>
      <c r="B291" s="259" t="s">
        <v>334</v>
      </c>
      <c r="C291" s="215" t="s">
        <v>59</v>
      </c>
      <c r="D291" s="221" t="s">
        <v>335</v>
      </c>
      <c r="E291" s="118">
        <f>'Прайс рабочий'!J509</f>
        <v>93</v>
      </c>
      <c r="F291" s="971"/>
    </row>
    <row r="292" spans="1:41" ht="18" customHeight="1">
      <c r="A292" s="968"/>
      <c r="B292" s="259" t="s">
        <v>336</v>
      </c>
      <c r="C292" s="215" t="s">
        <v>59</v>
      </c>
      <c r="D292" s="221" t="s">
        <v>337</v>
      </c>
      <c r="E292" s="118">
        <f>'Прайс рабочий'!J510</f>
        <v>138</v>
      </c>
      <c r="F292" s="972"/>
    </row>
    <row r="293" spans="1:41" ht="29.45" customHeight="1">
      <c r="A293" s="618" t="s">
        <v>350</v>
      </c>
      <c r="B293" s="801"/>
      <c r="C293" s="801"/>
      <c r="D293" s="801"/>
      <c r="E293" s="123"/>
      <c r="F293" s="83"/>
    </row>
    <row r="294" spans="1:41" s="238" customFormat="1" ht="47.25">
      <c r="A294" s="105" t="s">
        <v>351</v>
      </c>
      <c r="B294" s="106" t="s">
        <v>352</v>
      </c>
      <c r="C294" s="107" t="s">
        <v>353</v>
      </c>
      <c r="D294" s="107"/>
      <c r="E294" s="110">
        <f>'Прайс рабочий'!J512</f>
        <v>11</v>
      </c>
      <c r="F294" s="108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</row>
    <row r="295" spans="1:41" s="238" customFormat="1" ht="47.25">
      <c r="A295" s="105" t="s">
        <v>351</v>
      </c>
      <c r="B295" s="106" t="s">
        <v>352</v>
      </c>
      <c r="C295" s="107" t="s">
        <v>354</v>
      </c>
      <c r="D295" s="107"/>
      <c r="E295" s="110">
        <f>'Прайс рабочий'!J513</f>
        <v>12</v>
      </c>
      <c r="F295" s="108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</row>
    <row r="296" spans="1:41" s="238" customFormat="1" ht="20.100000000000001" customHeight="1">
      <c r="A296" s="239"/>
      <c r="B296" s="240"/>
      <c r="C296" s="241"/>
      <c r="D296" s="242"/>
      <c r="E296" s="511"/>
      <c r="F296" s="260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</row>
    <row r="297" spans="1:41" s="238" customFormat="1" ht="20.100000000000001" customHeight="1">
      <c r="A297" s="244" t="s">
        <v>338</v>
      </c>
      <c r="B297" s="245"/>
      <c r="C297" s="245"/>
      <c r="D297" s="246"/>
      <c r="E297" s="512"/>
      <c r="F297" s="205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</row>
    <row r="298" spans="1:41" s="238" customFormat="1" ht="20.100000000000001" customHeight="1">
      <c r="A298" s="248" t="s">
        <v>339</v>
      </c>
      <c r="B298" s="249"/>
      <c r="C298" s="249"/>
      <c r="D298" s="248"/>
      <c r="E298" s="513"/>
      <c r="F298" s="205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</row>
    <row r="299" spans="1:41" ht="20.100000000000001" customHeight="1">
      <c r="A299" s="248" t="s">
        <v>340</v>
      </c>
      <c r="B299" s="249"/>
      <c r="C299" s="249"/>
      <c r="D299" s="248"/>
      <c r="E299" s="514"/>
    </row>
    <row r="300" spans="1:41" ht="20.100000000000001" customHeight="1">
      <c r="A300" s="248" t="s">
        <v>341</v>
      </c>
      <c r="B300" s="249"/>
      <c r="C300" s="249"/>
      <c r="D300" s="248"/>
      <c r="E300" s="514"/>
    </row>
    <row r="301" spans="1:41" ht="20.100000000000001" customHeight="1">
      <c r="A301" s="250" t="s">
        <v>342</v>
      </c>
      <c r="B301" s="251"/>
      <c r="C301" s="251"/>
      <c r="D301" s="250"/>
      <c r="E301" s="515"/>
    </row>
    <row r="302" spans="1:41" ht="20.100000000000001" customHeight="1">
      <c r="A302" s="250" t="s">
        <v>343</v>
      </c>
      <c r="B302" s="251"/>
      <c r="C302" s="251"/>
      <c r="D302" s="250"/>
      <c r="E302" s="515"/>
      <c r="F302" s="199"/>
    </row>
    <row r="303" spans="1:41" ht="20.100000000000001" customHeight="1">
      <c r="A303" s="248"/>
      <c r="B303" s="249"/>
      <c r="C303" s="249"/>
      <c r="D303" s="248"/>
      <c r="E303" s="514"/>
      <c r="F303" s="199"/>
    </row>
    <row r="306" spans="1:6" ht="20.100000000000001" customHeight="1">
      <c r="A306" s="253" t="s">
        <v>344</v>
      </c>
      <c r="C306" s="254" t="s">
        <v>345</v>
      </c>
      <c r="F306" s="199"/>
    </row>
    <row r="308" spans="1:6" ht="20.100000000000001" customHeight="1">
      <c r="A308" s="253" t="s">
        <v>346</v>
      </c>
      <c r="C308" s="255" t="s">
        <v>347</v>
      </c>
      <c r="F308" s="199"/>
    </row>
    <row r="309" spans="1:6" ht="20.100000000000001" customHeight="1">
      <c r="C309" s="200"/>
      <c r="F309" s="199"/>
    </row>
    <row r="310" spans="1:6" ht="20.100000000000001" customHeight="1">
      <c r="A310" s="256" t="s">
        <v>348</v>
      </c>
      <c r="C310" s="255" t="s">
        <v>349</v>
      </c>
      <c r="F310" s="199"/>
    </row>
    <row r="311" spans="1:6" ht="20.100000000000001" customHeight="1">
      <c r="C311" s="200"/>
      <c r="F311" s="199"/>
    </row>
    <row r="312" spans="1:6" ht="20.100000000000001" customHeight="1">
      <c r="A312" s="253"/>
      <c r="C312" s="255"/>
      <c r="F312" s="199"/>
    </row>
  </sheetData>
  <mergeCells count="220">
    <mergeCell ref="A287:B288"/>
    <mergeCell ref="D287:D288"/>
    <mergeCell ref="A289:B290"/>
    <mergeCell ref="A291:A292"/>
    <mergeCell ref="A293:D293"/>
    <mergeCell ref="D276:D277"/>
    <mergeCell ref="A278:D278"/>
    <mergeCell ref="A279:B279"/>
    <mergeCell ref="F279:F292"/>
    <mergeCell ref="A280:B281"/>
    <mergeCell ref="D280:D281"/>
    <mergeCell ref="A282:B284"/>
    <mergeCell ref="D282:D284"/>
    <mergeCell ref="A285:B286"/>
    <mergeCell ref="D285:D286"/>
    <mergeCell ref="F270:F277"/>
    <mergeCell ref="A269:D269"/>
    <mergeCell ref="A274:A275"/>
    <mergeCell ref="B274:B275"/>
    <mergeCell ref="D274:D275"/>
    <mergeCell ref="A276:A277"/>
    <mergeCell ref="B276:B277"/>
    <mergeCell ref="A270:A272"/>
    <mergeCell ref="B270:B272"/>
    <mergeCell ref="D270:D272"/>
    <mergeCell ref="A263:D263"/>
    <mergeCell ref="F264:F268"/>
    <mergeCell ref="A265:A266"/>
    <mergeCell ref="B265:B266"/>
    <mergeCell ref="D265:D266"/>
    <mergeCell ref="A267:A268"/>
    <mergeCell ref="B267:B268"/>
    <mergeCell ref="D267:D268"/>
    <mergeCell ref="E247:E248"/>
    <mergeCell ref="A249:D249"/>
    <mergeCell ref="F250:F262"/>
    <mergeCell ref="C252:D252"/>
    <mergeCell ref="C253:D253"/>
    <mergeCell ref="C254:D254"/>
    <mergeCell ref="A256:A261"/>
    <mergeCell ref="B256:B261"/>
    <mergeCell ref="A218:A222"/>
    <mergeCell ref="C218:C219"/>
    <mergeCell ref="D218:D222"/>
    <mergeCell ref="F218:F222"/>
    <mergeCell ref="C220:C222"/>
    <mergeCell ref="A223:D223"/>
    <mergeCell ref="F223:F248"/>
    <mergeCell ref="A224:A243"/>
    <mergeCell ref="C224:C228"/>
    <mergeCell ref="D224:D243"/>
    <mergeCell ref="E224:E228"/>
    <mergeCell ref="C229:C233"/>
    <mergeCell ref="E229:E233"/>
    <mergeCell ref="C234:C238"/>
    <mergeCell ref="C239:C243"/>
    <mergeCell ref="A244:A248"/>
    <mergeCell ref="C244:C246"/>
    <mergeCell ref="D244:D248"/>
    <mergeCell ref="E244:E246"/>
    <mergeCell ref="C247:C248"/>
    <mergeCell ref="E203:E207"/>
    <mergeCell ref="F203:F205"/>
    <mergeCell ref="F206:F208"/>
    <mergeCell ref="C208:C212"/>
    <mergeCell ref="E208:E212"/>
    <mergeCell ref="F209:F211"/>
    <mergeCell ref="F212:F214"/>
    <mergeCell ref="C213:C217"/>
    <mergeCell ref="F215:F217"/>
    <mergeCell ref="A201:D201"/>
    <mergeCell ref="A203:A217"/>
    <mergeCell ref="C203:C207"/>
    <mergeCell ref="D203:D217"/>
    <mergeCell ref="C178:C181"/>
    <mergeCell ref="D178:D179"/>
    <mergeCell ref="D180:D181"/>
    <mergeCell ref="A182:D182"/>
    <mergeCell ref="A183:A192"/>
    <mergeCell ref="C183:C187"/>
    <mergeCell ref="D183:D192"/>
    <mergeCell ref="C188:C192"/>
    <mergeCell ref="A164:C164"/>
    <mergeCell ref="A165:D165"/>
    <mergeCell ref="F165:F200"/>
    <mergeCell ref="A166:A173"/>
    <mergeCell ref="C166:C168"/>
    <mergeCell ref="D166:D173"/>
    <mergeCell ref="C169:C173"/>
    <mergeCell ref="A174:A181"/>
    <mergeCell ref="C174:C177"/>
    <mergeCell ref="D174:D176"/>
    <mergeCell ref="A193:A200"/>
    <mergeCell ref="C193:C196"/>
    <mergeCell ref="D193:D200"/>
    <mergeCell ref="C197:C200"/>
    <mergeCell ref="F150:F163"/>
    <mergeCell ref="A154:A155"/>
    <mergeCell ref="C154:C155"/>
    <mergeCell ref="D154:D162"/>
    <mergeCell ref="E154:E155"/>
    <mergeCell ref="A141:D141"/>
    <mergeCell ref="A142:A148"/>
    <mergeCell ref="B142:B143"/>
    <mergeCell ref="D142:D148"/>
    <mergeCell ref="B144:B145"/>
    <mergeCell ref="B146:B147"/>
    <mergeCell ref="A156:A158"/>
    <mergeCell ref="C156:C158"/>
    <mergeCell ref="E156:E158"/>
    <mergeCell ref="A160:A162"/>
    <mergeCell ref="C160:C162"/>
    <mergeCell ref="E160:E162"/>
    <mergeCell ref="A149:C149"/>
    <mergeCell ref="A150:A153"/>
    <mergeCell ref="C150:C153"/>
    <mergeCell ref="D150:D153"/>
    <mergeCell ref="E150:E153"/>
    <mergeCell ref="A129:D129"/>
    <mergeCell ref="A130:D130"/>
    <mergeCell ref="F130:F148"/>
    <mergeCell ref="A131:A140"/>
    <mergeCell ref="B131:B132"/>
    <mergeCell ref="D131:D140"/>
    <mergeCell ref="B133:B134"/>
    <mergeCell ref="B135:B136"/>
    <mergeCell ref="B137:B138"/>
    <mergeCell ref="B139:B140"/>
    <mergeCell ref="F121:F128"/>
    <mergeCell ref="A122:A124"/>
    <mergeCell ref="D122:D124"/>
    <mergeCell ref="A126:A128"/>
    <mergeCell ref="D126:D128"/>
    <mergeCell ref="B110:B111"/>
    <mergeCell ref="B112:B113"/>
    <mergeCell ref="B114:B115"/>
    <mergeCell ref="B116:B117"/>
    <mergeCell ref="B118:B119"/>
    <mergeCell ref="A120:D120"/>
    <mergeCell ref="F77:F119"/>
    <mergeCell ref="A96:A100"/>
    <mergeCell ref="D96:D100"/>
    <mergeCell ref="A101:D101"/>
    <mergeCell ref="A102:A119"/>
    <mergeCell ref="B102:B103"/>
    <mergeCell ref="D102:D119"/>
    <mergeCell ref="B104:B105"/>
    <mergeCell ref="B106:B107"/>
    <mergeCell ref="B108:B109"/>
    <mergeCell ref="B82:B83"/>
    <mergeCell ref="B84:B85"/>
    <mergeCell ref="B92:B93"/>
    <mergeCell ref="A76:D76"/>
    <mergeCell ref="A77:D77"/>
    <mergeCell ref="A78:A95"/>
    <mergeCell ref="B78:B79"/>
    <mergeCell ref="D78:D95"/>
    <mergeCell ref="B80:B81"/>
    <mergeCell ref="B94:B95"/>
    <mergeCell ref="A121:D121"/>
    <mergeCell ref="A71:D71"/>
    <mergeCell ref="A72:D72"/>
    <mergeCell ref="F72:F75"/>
    <mergeCell ref="A73:B73"/>
    <mergeCell ref="A75:B75"/>
    <mergeCell ref="A74:D74"/>
    <mergeCell ref="B86:B87"/>
    <mergeCell ref="B88:B89"/>
    <mergeCell ref="B90:B91"/>
    <mergeCell ref="A34:D34"/>
    <mergeCell ref="A35:B38"/>
    <mergeCell ref="D35:D38"/>
    <mergeCell ref="E35:E38"/>
    <mergeCell ref="A58:D58"/>
    <mergeCell ref="F62:F70"/>
    <mergeCell ref="A62:A64"/>
    <mergeCell ref="C62:C64"/>
    <mergeCell ref="E62:E64"/>
    <mergeCell ref="A67:A68"/>
    <mergeCell ref="C67:C68"/>
    <mergeCell ref="D47:D50"/>
    <mergeCell ref="E47:E50"/>
    <mergeCell ref="A51:D51"/>
    <mergeCell ref="A52:B54"/>
    <mergeCell ref="D52:D54"/>
    <mergeCell ref="E52:E54"/>
    <mergeCell ref="D67:D68"/>
    <mergeCell ref="A69:A70"/>
    <mergeCell ref="C69:C70"/>
    <mergeCell ref="D69:D70"/>
    <mergeCell ref="A55:B57"/>
    <mergeCell ref="D55:D57"/>
    <mergeCell ref="A20:D20"/>
    <mergeCell ref="A23:D23"/>
    <mergeCell ref="A24:D24"/>
    <mergeCell ref="A39:D39"/>
    <mergeCell ref="A40:D40"/>
    <mergeCell ref="A59:A61"/>
    <mergeCell ref="C59:C61"/>
    <mergeCell ref="F59:F61"/>
    <mergeCell ref="F24:F38"/>
    <mergeCell ref="A25:B27"/>
    <mergeCell ref="D25:D27"/>
    <mergeCell ref="E25:E27"/>
    <mergeCell ref="A28:B30"/>
    <mergeCell ref="D28:D30"/>
    <mergeCell ref="E28:E30"/>
    <mergeCell ref="A31:B33"/>
    <mergeCell ref="D31:D33"/>
    <mergeCell ref="E31:E33"/>
    <mergeCell ref="F40:F57"/>
    <mergeCell ref="A41:B43"/>
    <mergeCell ref="D41:D43"/>
    <mergeCell ref="E41:E43"/>
    <mergeCell ref="A44:B46"/>
    <mergeCell ref="D44:D46"/>
    <mergeCell ref="E44:E46"/>
    <mergeCell ref="A47:B50"/>
    <mergeCell ref="E55:E57"/>
    <mergeCell ref="E59:E61"/>
  </mergeCells>
  <pageMargins left="0.7" right="0.7" top="0.75" bottom="0.75" header="0.3" footer="0.3"/>
  <pageSetup paperSize="9" scale="60" orientation="portrait" verticalDpi="0" r:id="rId1"/>
  <rowBreaks count="4" manualBreakCount="4">
    <brk id="57" max="5" man="1"/>
    <brk id="100" max="5" man="1"/>
    <brk id="163" max="5" man="1"/>
    <brk id="222" max="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FF0000"/>
  </sheetPr>
  <dimension ref="A1:AO234"/>
  <sheetViews>
    <sheetView view="pageBreakPreview" zoomScale="90" zoomScaleNormal="70" zoomScaleSheetLayoutView="90" workbookViewId="0">
      <selection activeCell="F203" sqref="F203:F210"/>
    </sheetView>
  </sheetViews>
  <sheetFormatPr defaultColWidth="11.7109375" defaultRowHeight="20.100000000000001" customHeight="1"/>
  <cols>
    <col min="1" max="1" width="36.42578125" style="205" customWidth="1"/>
    <col min="2" max="2" width="23" style="200" customWidth="1"/>
    <col min="3" max="3" width="16.28515625" style="201" customWidth="1"/>
    <col min="4" max="4" width="15.7109375" style="203" customWidth="1"/>
    <col min="5" max="5" width="11" style="499" customWidth="1"/>
    <col min="6" max="6" width="37" style="205" customWidth="1"/>
    <col min="7" max="235" width="11.7109375" style="199"/>
    <col min="236" max="236" width="46" style="199" customWidth="1"/>
    <col min="237" max="237" width="35.140625" style="199" customWidth="1"/>
    <col min="238" max="238" width="17.5703125" style="199" customWidth="1"/>
    <col min="239" max="239" width="12.42578125" style="199" customWidth="1"/>
    <col min="240" max="240" width="11.28515625" style="199" customWidth="1"/>
    <col min="241" max="241" width="11.140625" style="199" customWidth="1"/>
    <col min="242" max="244" width="11" style="199" customWidth="1"/>
    <col min="245" max="247" width="10.7109375" style="199" customWidth="1"/>
    <col min="248" max="248" width="30.140625" style="199" customWidth="1"/>
    <col min="249" max="249" width="35" style="199" customWidth="1"/>
    <col min="250" max="250" width="67.28515625" style="199" customWidth="1"/>
    <col min="251" max="251" width="7.7109375" style="199" bestFit="1" customWidth="1"/>
    <col min="252" max="252" width="8.5703125" style="199" bestFit="1" customWidth="1"/>
    <col min="253" max="253" width="8.28515625" style="199" bestFit="1" customWidth="1"/>
    <col min="254" max="491" width="11.7109375" style="199"/>
    <col min="492" max="492" width="46" style="199" customWidth="1"/>
    <col min="493" max="493" width="35.140625" style="199" customWidth="1"/>
    <col min="494" max="494" width="17.5703125" style="199" customWidth="1"/>
    <col min="495" max="495" width="12.42578125" style="199" customWidth="1"/>
    <col min="496" max="496" width="11.28515625" style="199" customWidth="1"/>
    <col min="497" max="497" width="11.140625" style="199" customWidth="1"/>
    <col min="498" max="500" width="11" style="199" customWidth="1"/>
    <col min="501" max="503" width="10.7109375" style="199" customWidth="1"/>
    <col min="504" max="504" width="30.140625" style="199" customWidth="1"/>
    <col min="505" max="505" width="35" style="199" customWidth="1"/>
    <col min="506" max="506" width="67.28515625" style="199" customWidth="1"/>
    <col min="507" max="507" width="7.7109375" style="199" bestFit="1" customWidth="1"/>
    <col min="508" max="508" width="8.5703125" style="199" bestFit="1" customWidth="1"/>
    <col min="509" max="509" width="8.28515625" style="199" bestFit="1" customWidth="1"/>
    <col min="510" max="747" width="11.7109375" style="199"/>
    <col min="748" max="748" width="46" style="199" customWidth="1"/>
    <col min="749" max="749" width="35.140625" style="199" customWidth="1"/>
    <col min="750" max="750" width="17.5703125" style="199" customWidth="1"/>
    <col min="751" max="751" width="12.42578125" style="199" customWidth="1"/>
    <col min="752" max="752" width="11.28515625" style="199" customWidth="1"/>
    <col min="753" max="753" width="11.140625" style="199" customWidth="1"/>
    <col min="754" max="756" width="11" style="199" customWidth="1"/>
    <col min="757" max="759" width="10.7109375" style="199" customWidth="1"/>
    <col min="760" max="760" width="30.140625" style="199" customWidth="1"/>
    <col min="761" max="761" width="35" style="199" customWidth="1"/>
    <col min="762" max="762" width="67.28515625" style="199" customWidth="1"/>
    <col min="763" max="763" width="7.7109375" style="199" bestFit="1" customWidth="1"/>
    <col min="764" max="764" width="8.5703125" style="199" bestFit="1" customWidth="1"/>
    <col min="765" max="765" width="8.28515625" style="199" bestFit="1" customWidth="1"/>
    <col min="766" max="1003" width="11.7109375" style="199"/>
    <col min="1004" max="1004" width="46" style="199" customWidth="1"/>
    <col min="1005" max="1005" width="35.140625" style="199" customWidth="1"/>
    <col min="1006" max="1006" width="17.5703125" style="199" customWidth="1"/>
    <col min="1007" max="1007" width="12.42578125" style="199" customWidth="1"/>
    <col min="1008" max="1008" width="11.28515625" style="199" customWidth="1"/>
    <col min="1009" max="1009" width="11.140625" style="199" customWidth="1"/>
    <col min="1010" max="1012" width="11" style="199" customWidth="1"/>
    <col min="1013" max="1015" width="10.7109375" style="199" customWidth="1"/>
    <col min="1016" max="1016" width="30.140625" style="199" customWidth="1"/>
    <col min="1017" max="1017" width="35" style="199" customWidth="1"/>
    <col min="1018" max="1018" width="67.28515625" style="199" customWidth="1"/>
    <col min="1019" max="1019" width="7.7109375" style="199" bestFit="1" customWidth="1"/>
    <col min="1020" max="1020" width="8.5703125" style="199" bestFit="1" customWidth="1"/>
    <col min="1021" max="1021" width="8.28515625" style="199" bestFit="1" customWidth="1"/>
    <col min="1022" max="1259" width="11.7109375" style="199"/>
    <col min="1260" max="1260" width="46" style="199" customWidth="1"/>
    <col min="1261" max="1261" width="35.140625" style="199" customWidth="1"/>
    <col min="1262" max="1262" width="17.5703125" style="199" customWidth="1"/>
    <col min="1263" max="1263" width="12.42578125" style="199" customWidth="1"/>
    <col min="1264" max="1264" width="11.28515625" style="199" customWidth="1"/>
    <col min="1265" max="1265" width="11.140625" style="199" customWidth="1"/>
    <col min="1266" max="1268" width="11" style="199" customWidth="1"/>
    <col min="1269" max="1271" width="10.7109375" style="199" customWidth="1"/>
    <col min="1272" max="1272" width="30.140625" style="199" customWidth="1"/>
    <col min="1273" max="1273" width="35" style="199" customWidth="1"/>
    <col min="1274" max="1274" width="67.28515625" style="199" customWidth="1"/>
    <col min="1275" max="1275" width="7.7109375" style="199" bestFit="1" customWidth="1"/>
    <col min="1276" max="1276" width="8.5703125" style="199" bestFit="1" customWidth="1"/>
    <col min="1277" max="1277" width="8.28515625" style="199" bestFit="1" customWidth="1"/>
    <col min="1278" max="1515" width="11.7109375" style="199"/>
    <col min="1516" max="1516" width="46" style="199" customWidth="1"/>
    <col min="1517" max="1517" width="35.140625" style="199" customWidth="1"/>
    <col min="1518" max="1518" width="17.5703125" style="199" customWidth="1"/>
    <col min="1519" max="1519" width="12.42578125" style="199" customWidth="1"/>
    <col min="1520" max="1520" width="11.28515625" style="199" customWidth="1"/>
    <col min="1521" max="1521" width="11.140625" style="199" customWidth="1"/>
    <col min="1522" max="1524" width="11" style="199" customWidth="1"/>
    <col min="1525" max="1527" width="10.7109375" style="199" customWidth="1"/>
    <col min="1528" max="1528" width="30.140625" style="199" customWidth="1"/>
    <col min="1529" max="1529" width="35" style="199" customWidth="1"/>
    <col min="1530" max="1530" width="67.28515625" style="199" customWidth="1"/>
    <col min="1531" max="1531" width="7.7109375" style="199" bestFit="1" customWidth="1"/>
    <col min="1532" max="1532" width="8.5703125" style="199" bestFit="1" customWidth="1"/>
    <col min="1533" max="1533" width="8.28515625" style="199" bestFit="1" customWidth="1"/>
    <col min="1534" max="1771" width="11.7109375" style="199"/>
    <col min="1772" max="1772" width="46" style="199" customWidth="1"/>
    <col min="1773" max="1773" width="35.140625" style="199" customWidth="1"/>
    <col min="1774" max="1774" width="17.5703125" style="199" customWidth="1"/>
    <col min="1775" max="1775" width="12.42578125" style="199" customWidth="1"/>
    <col min="1776" max="1776" width="11.28515625" style="199" customWidth="1"/>
    <col min="1777" max="1777" width="11.140625" style="199" customWidth="1"/>
    <col min="1778" max="1780" width="11" style="199" customWidth="1"/>
    <col min="1781" max="1783" width="10.7109375" style="199" customWidth="1"/>
    <col min="1784" max="1784" width="30.140625" style="199" customWidth="1"/>
    <col min="1785" max="1785" width="35" style="199" customWidth="1"/>
    <col min="1786" max="1786" width="67.28515625" style="199" customWidth="1"/>
    <col min="1787" max="1787" width="7.7109375" style="199" bestFit="1" customWidth="1"/>
    <col min="1788" max="1788" width="8.5703125" style="199" bestFit="1" customWidth="1"/>
    <col min="1789" max="1789" width="8.28515625" style="199" bestFit="1" customWidth="1"/>
    <col min="1790" max="2027" width="11.7109375" style="199"/>
    <col min="2028" max="2028" width="46" style="199" customWidth="1"/>
    <col min="2029" max="2029" width="35.140625" style="199" customWidth="1"/>
    <col min="2030" max="2030" width="17.5703125" style="199" customWidth="1"/>
    <col min="2031" max="2031" width="12.42578125" style="199" customWidth="1"/>
    <col min="2032" max="2032" width="11.28515625" style="199" customWidth="1"/>
    <col min="2033" max="2033" width="11.140625" style="199" customWidth="1"/>
    <col min="2034" max="2036" width="11" style="199" customWidth="1"/>
    <col min="2037" max="2039" width="10.7109375" style="199" customWidth="1"/>
    <col min="2040" max="2040" width="30.140625" style="199" customWidth="1"/>
    <col min="2041" max="2041" width="35" style="199" customWidth="1"/>
    <col min="2042" max="2042" width="67.28515625" style="199" customWidth="1"/>
    <col min="2043" max="2043" width="7.7109375" style="199" bestFit="1" customWidth="1"/>
    <col min="2044" max="2044" width="8.5703125" style="199" bestFit="1" customWidth="1"/>
    <col min="2045" max="2045" width="8.28515625" style="199" bestFit="1" customWidth="1"/>
    <col min="2046" max="2283" width="11.7109375" style="199"/>
    <col min="2284" max="2284" width="46" style="199" customWidth="1"/>
    <col min="2285" max="2285" width="35.140625" style="199" customWidth="1"/>
    <col min="2286" max="2286" width="17.5703125" style="199" customWidth="1"/>
    <col min="2287" max="2287" width="12.42578125" style="199" customWidth="1"/>
    <col min="2288" max="2288" width="11.28515625" style="199" customWidth="1"/>
    <col min="2289" max="2289" width="11.140625" style="199" customWidth="1"/>
    <col min="2290" max="2292" width="11" style="199" customWidth="1"/>
    <col min="2293" max="2295" width="10.7109375" style="199" customWidth="1"/>
    <col min="2296" max="2296" width="30.140625" style="199" customWidth="1"/>
    <col min="2297" max="2297" width="35" style="199" customWidth="1"/>
    <col min="2298" max="2298" width="67.28515625" style="199" customWidth="1"/>
    <col min="2299" max="2299" width="7.7109375" style="199" bestFit="1" customWidth="1"/>
    <col min="2300" max="2300" width="8.5703125" style="199" bestFit="1" customWidth="1"/>
    <col min="2301" max="2301" width="8.28515625" style="199" bestFit="1" customWidth="1"/>
    <col min="2302" max="2539" width="11.7109375" style="199"/>
    <col min="2540" max="2540" width="46" style="199" customWidth="1"/>
    <col min="2541" max="2541" width="35.140625" style="199" customWidth="1"/>
    <col min="2542" max="2542" width="17.5703125" style="199" customWidth="1"/>
    <col min="2543" max="2543" width="12.42578125" style="199" customWidth="1"/>
    <col min="2544" max="2544" width="11.28515625" style="199" customWidth="1"/>
    <col min="2545" max="2545" width="11.140625" style="199" customWidth="1"/>
    <col min="2546" max="2548" width="11" style="199" customWidth="1"/>
    <col min="2549" max="2551" width="10.7109375" style="199" customWidth="1"/>
    <col min="2552" max="2552" width="30.140625" style="199" customWidth="1"/>
    <col min="2553" max="2553" width="35" style="199" customWidth="1"/>
    <col min="2554" max="2554" width="67.28515625" style="199" customWidth="1"/>
    <col min="2555" max="2555" width="7.7109375" style="199" bestFit="1" customWidth="1"/>
    <col min="2556" max="2556" width="8.5703125" style="199" bestFit="1" customWidth="1"/>
    <col min="2557" max="2557" width="8.28515625" style="199" bestFit="1" customWidth="1"/>
    <col min="2558" max="2795" width="11.7109375" style="199"/>
    <col min="2796" max="2796" width="46" style="199" customWidth="1"/>
    <col min="2797" max="2797" width="35.140625" style="199" customWidth="1"/>
    <col min="2798" max="2798" width="17.5703125" style="199" customWidth="1"/>
    <col min="2799" max="2799" width="12.42578125" style="199" customWidth="1"/>
    <col min="2800" max="2800" width="11.28515625" style="199" customWidth="1"/>
    <col min="2801" max="2801" width="11.140625" style="199" customWidth="1"/>
    <col min="2802" max="2804" width="11" style="199" customWidth="1"/>
    <col min="2805" max="2807" width="10.7109375" style="199" customWidth="1"/>
    <col min="2808" max="2808" width="30.140625" style="199" customWidth="1"/>
    <col min="2809" max="2809" width="35" style="199" customWidth="1"/>
    <col min="2810" max="2810" width="67.28515625" style="199" customWidth="1"/>
    <col min="2811" max="2811" width="7.7109375" style="199" bestFit="1" customWidth="1"/>
    <col min="2812" max="2812" width="8.5703125" style="199" bestFit="1" customWidth="1"/>
    <col min="2813" max="2813" width="8.28515625" style="199" bestFit="1" customWidth="1"/>
    <col min="2814" max="3051" width="11.7109375" style="199"/>
    <col min="3052" max="3052" width="46" style="199" customWidth="1"/>
    <col min="3053" max="3053" width="35.140625" style="199" customWidth="1"/>
    <col min="3054" max="3054" width="17.5703125" style="199" customWidth="1"/>
    <col min="3055" max="3055" width="12.42578125" style="199" customWidth="1"/>
    <col min="3056" max="3056" width="11.28515625" style="199" customWidth="1"/>
    <col min="3057" max="3057" width="11.140625" style="199" customWidth="1"/>
    <col min="3058" max="3060" width="11" style="199" customWidth="1"/>
    <col min="3061" max="3063" width="10.7109375" style="199" customWidth="1"/>
    <col min="3064" max="3064" width="30.140625" style="199" customWidth="1"/>
    <col min="3065" max="3065" width="35" style="199" customWidth="1"/>
    <col min="3066" max="3066" width="67.28515625" style="199" customWidth="1"/>
    <col min="3067" max="3067" width="7.7109375" style="199" bestFit="1" customWidth="1"/>
    <col min="3068" max="3068" width="8.5703125" style="199" bestFit="1" customWidth="1"/>
    <col min="3069" max="3069" width="8.28515625" style="199" bestFit="1" customWidth="1"/>
    <col min="3070" max="3307" width="11.7109375" style="199"/>
    <col min="3308" max="3308" width="46" style="199" customWidth="1"/>
    <col min="3309" max="3309" width="35.140625" style="199" customWidth="1"/>
    <col min="3310" max="3310" width="17.5703125" style="199" customWidth="1"/>
    <col min="3311" max="3311" width="12.42578125" style="199" customWidth="1"/>
    <col min="3312" max="3312" width="11.28515625" style="199" customWidth="1"/>
    <col min="3313" max="3313" width="11.140625" style="199" customWidth="1"/>
    <col min="3314" max="3316" width="11" style="199" customWidth="1"/>
    <col min="3317" max="3319" width="10.7109375" style="199" customWidth="1"/>
    <col min="3320" max="3320" width="30.140625" style="199" customWidth="1"/>
    <col min="3321" max="3321" width="35" style="199" customWidth="1"/>
    <col min="3322" max="3322" width="67.28515625" style="199" customWidth="1"/>
    <col min="3323" max="3323" width="7.7109375" style="199" bestFit="1" customWidth="1"/>
    <col min="3324" max="3324" width="8.5703125" style="199" bestFit="1" customWidth="1"/>
    <col min="3325" max="3325" width="8.28515625" style="199" bestFit="1" customWidth="1"/>
    <col min="3326" max="3563" width="11.7109375" style="199"/>
    <col min="3564" max="3564" width="46" style="199" customWidth="1"/>
    <col min="3565" max="3565" width="35.140625" style="199" customWidth="1"/>
    <col min="3566" max="3566" width="17.5703125" style="199" customWidth="1"/>
    <col min="3567" max="3567" width="12.42578125" style="199" customWidth="1"/>
    <col min="3568" max="3568" width="11.28515625" style="199" customWidth="1"/>
    <col min="3569" max="3569" width="11.140625" style="199" customWidth="1"/>
    <col min="3570" max="3572" width="11" style="199" customWidth="1"/>
    <col min="3573" max="3575" width="10.7109375" style="199" customWidth="1"/>
    <col min="3576" max="3576" width="30.140625" style="199" customWidth="1"/>
    <col min="3577" max="3577" width="35" style="199" customWidth="1"/>
    <col min="3578" max="3578" width="67.28515625" style="199" customWidth="1"/>
    <col min="3579" max="3579" width="7.7109375" style="199" bestFit="1" customWidth="1"/>
    <col min="3580" max="3580" width="8.5703125" style="199" bestFit="1" customWidth="1"/>
    <col min="3581" max="3581" width="8.28515625" style="199" bestFit="1" customWidth="1"/>
    <col min="3582" max="3819" width="11.7109375" style="199"/>
    <col min="3820" max="3820" width="46" style="199" customWidth="1"/>
    <col min="3821" max="3821" width="35.140625" style="199" customWidth="1"/>
    <col min="3822" max="3822" width="17.5703125" style="199" customWidth="1"/>
    <col min="3823" max="3823" width="12.42578125" style="199" customWidth="1"/>
    <col min="3824" max="3824" width="11.28515625" style="199" customWidth="1"/>
    <col min="3825" max="3825" width="11.140625" style="199" customWidth="1"/>
    <col min="3826" max="3828" width="11" style="199" customWidth="1"/>
    <col min="3829" max="3831" width="10.7109375" style="199" customWidth="1"/>
    <col min="3832" max="3832" width="30.140625" style="199" customWidth="1"/>
    <col min="3833" max="3833" width="35" style="199" customWidth="1"/>
    <col min="3834" max="3834" width="67.28515625" style="199" customWidth="1"/>
    <col min="3835" max="3835" width="7.7109375" style="199" bestFit="1" customWidth="1"/>
    <col min="3836" max="3836" width="8.5703125" style="199" bestFit="1" customWidth="1"/>
    <col min="3837" max="3837" width="8.28515625" style="199" bestFit="1" customWidth="1"/>
    <col min="3838" max="4075" width="11.7109375" style="199"/>
    <col min="4076" max="4076" width="46" style="199" customWidth="1"/>
    <col min="4077" max="4077" width="35.140625" style="199" customWidth="1"/>
    <col min="4078" max="4078" width="17.5703125" style="199" customWidth="1"/>
    <col min="4079" max="4079" width="12.42578125" style="199" customWidth="1"/>
    <col min="4080" max="4080" width="11.28515625" style="199" customWidth="1"/>
    <col min="4081" max="4081" width="11.140625" style="199" customWidth="1"/>
    <col min="4082" max="4084" width="11" style="199" customWidth="1"/>
    <col min="4085" max="4087" width="10.7109375" style="199" customWidth="1"/>
    <col min="4088" max="4088" width="30.140625" style="199" customWidth="1"/>
    <col min="4089" max="4089" width="35" style="199" customWidth="1"/>
    <col min="4090" max="4090" width="67.28515625" style="199" customWidth="1"/>
    <col min="4091" max="4091" width="7.7109375" style="199" bestFit="1" customWidth="1"/>
    <col min="4092" max="4092" width="8.5703125" style="199" bestFit="1" customWidth="1"/>
    <col min="4093" max="4093" width="8.28515625" style="199" bestFit="1" customWidth="1"/>
    <col min="4094" max="4331" width="11.7109375" style="199"/>
    <col min="4332" max="4332" width="46" style="199" customWidth="1"/>
    <col min="4333" max="4333" width="35.140625" style="199" customWidth="1"/>
    <col min="4334" max="4334" width="17.5703125" style="199" customWidth="1"/>
    <col min="4335" max="4335" width="12.42578125" style="199" customWidth="1"/>
    <col min="4336" max="4336" width="11.28515625" style="199" customWidth="1"/>
    <col min="4337" max="4337" width="11.140625" style="199" customWidth="1"/>
    <col min="4338" max="4340" width="11" style="199" customWidth="1"/>
    <col min="4341" max="4343" width="10.7109375" style="199" customWidth="1"/>
    <col min="4344" max="4344" width="30.140625" style="199" customWidth="1"/>
    <col min="4345" max="4345" width="35" style="199" customWidth="1"/>
    <col min="4346" max="4346" width="67.28515625" style="199" customWidth="1"/>
    <col min="4347" max="4347" width="7.7109375" style="199" bestFit="1" customWidth="1"/>
    <col min="4348" max="4348" width="8.5703125" style="199" bestFit="1" customWidth="1"/>
    <col min="4349" max="4349" width="8.28515625" style="199" bestFit="1" customWidth="1"/>
    <col min="4350" max="4587" width="11.7109375" style="199"/>
    <col min="4588" max="4588" width="46" style="199" customWidth="1"/>
    <col min="4589" max="4589" width="35.140625" style="199" customWidth="1"/>
    <col min="4590" max="4590" width="17.5703125" style="199" customWidth="1"/>
    <col min="4591" max="4591" width="12.42578125" style="199" customWidth="1"/>
    <col min="4592" max="4592" width="11.28515625" style="199" customWidth="1"/>
    <col min="4593" max="4593" width="11.140625" style="199" customWidth="1"/>
    <col min="4594" max="4596" width="11" style="199" customWidth="1"/>
    <col min="4597" max="4599" width="10.7109375" style="199" customWidth="1"/>
    <col min="4600" max="4600" width="30.140625" style="199" customWidth="1"/>
    <col min="4601" max="4601" width="35" style="199" customWidth="1"/>
    <col min="4602" max="4602" width="67.28515625" style="199" customWidth="1"/>
    <col min="4603" max="4603" width="7.7109375" style="199" bestFit="1" customWidth="1"/>
    <col min="4604" max="4604" width="8.5703125" style="199" bestFit="1" customWidth="1"/>
    <col min="4605" max="4605" width="8.28515625" style="199" bestFit="1" customWidth="1"/>
    <col min="4606" max="4843" width="11.7109375" style="199"/>
    <col min="4844" max="4844" width="46" style="199" customWidth="1"/>
    <col min="4845" max="4845" width="35.140625" style="199" customWidth="1"/>
    <col min="4846" max="4846" width="17.5703125" style="199" customWidth="1"/>
    <col min="4847" max="4847" width="12.42578125" style="199" customWidth="1"/>
    <col min="4848" max="4848" width="11.28515625" style="199" customWidth="1"/>
    <col min="4849" max="4849" width="11.140625" style="199" customWidth="1"/>
    <col min="4850" max="4852" width="11" style="199" customWidth="1"/>
    <col min="4853" max="4855" width="10.7109375" style="199" customWidth="1"/>
    <col min="4856" max="4856" width="30.140625" style="199" customWidth="1"/>
    <col min="4857" max="4857" width="35" style="199" customWidth="1"/>
    <col min="4858" max="4858" width="67.28515625" style="199" customWidth="1"/>
    <col min="4859" max="4859" width="7.7109375" style="199" bestFit="1" customWidth="1"/>
    <col min="4860" max="4860" width="8.5703125" style="199" bestFit="1" customWidth="1"/>
    <col min="4861" max="4861" width="8.28515625" style="199" bestFit="1" customWidth="1"/>
    <col min="4862" max="5099" width="11.7109375" style="199"/>
    <col min="5100" max="5100" width="46" style="199" customWidth="1"/>
    <col min="5101" max="5101" width="35.140625" style="199" customWidth="1"/>
    <col min="5102" max="5102" width="17.5703125" style="199" customWidth="1"/>
    <col min="5103" max="5103" width="12.42578125" style="199" customWidth="1"/>
    <col min="5104" max="5104" width="11.28515625" style="199" customWidth="1"/>
    <col min="5105" max="5105" width="11.140625" style="199" customWidth="1"/>
    <col min="5106" max="5108" width="11" style="199" customWidth="1"/>
    <col min="5109" max="5111" width="10.7109375" style="199" customWidth="1"/>
    <col min="5112" max="5112" width="30.140625" style="199" customWidth="1"/>
    <col min="5113" max="5113" width="35" style="199" customWidth="1"/>
    <col min="5114" max="5114" width="67.28515625" style="199" customWidth="1"/>
    <col min="5115" max="5115" width="7.7109375" style="199" bestFit="1" customWidth="1"/>
    <col min="5116" max="5116" width="8.5703125" style="199" bestFit="1" customWidth="1"/>
    <col min="5117" max="5117" width="8.28515625" style="199" bestFit="1" customWidth="1"/>
    <col min="5118" max="5355" width="11.7109375" style="199"/>
    <col min="5356" max="5356" width="46" style="199" customWidth="1"/>
    <col min="5357" max="5357" width="35.140625" style="199" customWidth="1"/>
    <col min="5358" max="5358" width="17.5703125" style="199" customWidth="1"/>
    <col min="5359" max="5359" width="12.42578125" style="199" customWidth="1"/>
    <col min="5360" max="5360" width="11.28515625" style="199" customWidth="1"/>
    <col min="5361" max="5361" width="11.140625" style="199" customWidth="1"/>
    <col min="5362" max="5364" width="11" style="199" customWidth="1"/>
    <col min="5365" max="5367" width="10.7109375" style="199" customWidth="1"/>
    <col min="5368" max="5368" width="30.140625" style="199" customWidth="1"/>
    <col min="5369" max="5369" width="35" style="199" customWidth="1"/>
    <col min="5370" max="5370" width="67.28515625" style="199" customWidth="1"/>
    <col min="5371" max="5371" width="7.7109375" style="199" bestFit="1" customWidth="1"/>
    <col min="5372" max="5372" width="8.5703125" style="199" bestFit="1" customWidth="1"/>
    <col min="5373" max="5373" width="8.28515625" style="199" bestFit="1" customWidth="1"/>
    <col min="5374" max="5611" width="11.7109375" style="199"/>
    <col min="5612" max="5612" width="46" style="199" customWidth="1"/>
    <col min="5613" max="5613" width="35.140625" style="199" customWidth="1"/>
    <col min="5614" max="5614" width="17.5703125" style="199" customWidth="1"/>
    <col min="5615" max="5615" width="12.42578125" style="199" customWidth="1"/>
    <col min="5616" max="5616" width="11.28515625" style="199" customWidth="1"/>
    <col min="5617" max="5617" width="11.140625" style="199" customWidth="1"/>
    <col min="5618" max="5620" width="11" style="199" customWidth="1"/>
    <col min="5621" max="5623" width="10.7109375" style="199" customWidth="1"/>
    <col min="5624" max="5624" width="30.140625" style="199" customWidth="1"/>
    <col min="5625" max="5625" width="35" style="199" customWidth="1"/>
    <col min="5626" max="5626" width="67.28515625" style="199" customWidth="1"/>
    <col min="5627" max="5627" width="7.7109375" style="199" bestFit="1" customWidth="1"/>
    <col min="5628" max="5628" width="8.5703125" style="199" bestFit="1" customWidth="1"/>
    <col min="5629" max="5629" width="8.28515625" style="199" bestFit="1" customWidth="1"/>
    <col min="5630" max="5867" width="11.7109375" style="199"/>
    <col min="5868" max="5868" width="46" style="199" customWidth="1"/>
    <col min="5869" max="5869" width="35.140625" style="199" customWidth="1"/>
    <col min="5870" max="5870" width="17.5703125" style="199" customWidth="1"/>
    <col min="5871" max="5871" width="12.42578125" style="199" customWidth="1"/>
    <col min="5872" max="5872" width="11.28515625" style="199" customWidth="1"/>
    <col min="5873" max="5873" width="11.140625" style="199" customWidth="1"/>
    <col min="5874" max="5876" width="11" style="199" customWidth="1"/>
    <col min="5877" max="5879" width="10.7109375" style="199" customWidth="1"/>
    <col min="5880" max="5880" width="30.140625" style="199" customWidth="1"/>
    <col min="5881" max="5881" width="35" style="199" customWidth="1"/>
    <col min="5882" max="5882" width="67.28515625" style="199" customWidth="1"/>
    <col min="5883" max="5883" width="7.7109375" style="199" bestFit="1" customWidth="1"/>
    <col min="5884" max="5884" width="8.5703125" style="199" bestFit="1" customWidth="1"/>
    <col min="5885" max="5885" width="8.28515625" style="199" bestFit="1" customWidth="1"/>
    <col min="5886" max="6123" width="11.7109375" style="199"/>
    <col min="6124" max="6124" width="46" style="199" customWidth="1"/>
    <col min="6125" max="6125" width="35.140625" style="199" customWidth="1"/>
    <col min="6126" max="6126" width="17.5703125" style="199" customWidth="1"/>
    <col min="6127" max="6127" width="12.42578125" style="199" customWidth="1"/>
    <col min="6128" max="6128" width="11.28515625" style="199" customWidth="1"/>
    <col min="6129" max="6129" width="11.140625" style="199" customWidth="1"/>
    <col min="6130" max="6132" width="11" style="199" customWidth="1"/>
    <col min="6133" max="6135" width="10.7109375" style="199" customWidth="1"/>
    <col min="6136" max="6136" width="30.140625" style="199" customWidth="1"/>
    <col min="6137" max="6137" width="35" style="199" customWidth="1"/>
    <col min="6138" max="6138" width="67.28515625" style="199" customWidth="1"/>
    <col min="6139" max="6139" width="7.7109375" style="199" bestFit="1" customWidth="1"/>
    <col min="6140" max="6140" width="8.5703125" style="199" bestFit="1" customWidth="1"/>
    <col min="6141" max="6141" width="8.28515625" style="199" bestFit="1" customWidth="1"/>
    <col min="6142" max="6379" width="11.7109375" style="199"/>
    <col min="6380" max="6380" width="46" style="199" customWidth="1"/>
    <col min="6381" max="6381" width="35.140625" style="199" customWidth="1"/>
    <col min="6382" max="6382" width="17.5703125" style="199" customWidth="1"/>
    <col min="6383" max="6383" width="12.42578125" style="199" customWidth="1"/>
    <col min="6384" max="6384" width="11.28515625" style="199" customWidth="1"/>
    <col min="6385" max="6385" width="11.140625" style="199" customWidth="1"/>
    <col min="6386" max="6388" width="11" style="199" customWidth="1"/>
    <col min="6389" max="6391" width="10.7109375" style="199" customWidth="1"/>
    <col min="6392" max="6392" width="30.140625" style="199" customWidth="1"/>
    <col min="6393" max="6393" width="35" style="199" customWidth="1"/>
    <col min="6394" max="6394" width="67.28515625" style="199" customWidth="1"/>
    <col min="6395" max="6395" width="7.7109375" style="199" bestFit="1" customWidth="1"/>
    <col min="6396" max="6396" width="8.5703125" style="199" bestFit="1" customWidth="1"/>
    <col min="6397" max="6397" width="8.28515625" style="199" bestFit="1" customWidth="1"/>
    <col min="6398" max="6635" width="11.7109375" style="199"/>
    <col min="6636" max="6636" width="46" style="199" customWidth="1"/>
    <col min="6637" max="6637" width="35.140625" style="199" customWidth="1"/>
    <col min="6638" max="6638" width="17.5703125" style="199" customWidth="1"/>
    <col min="6639" max="6639" width="12.42578125" style="199" customWidth="1"/>
    <col min="6640" max="6640" width="11.28515625" style="199" customWidth="1"/>
    <col min="6641" max="6641" width="11.140625" style="199" customWidth="1"/>
    <col min="6642" max="6644" width="11" style="199" customWidth="1"/>
    <col min="6645" max="6647" width="10.7109375" style="199" customWidth="1"/>
    <col min="6648" max="6648" width="30.140625" style="199" customWidth="1"/>
    <col min="6649" max="6649" width="35" style="199" customWidth="1"/>
    <col min="6650" max="6650" width="67.28515625" style="199" customWidth="1"/>
    <col min="6651" max="6651" width="7.7109375" style="199" bestFit="1" customWidth="1"/>
    <col min="6652" max="6652" width="8.5703125" style="199" bestFit="1" customWidth="1"/>
    <col min="6653" max="6653" width="8.28515625" style="199" bestFit="1" customWidth="1"/>
    <col min="6654" max="6891" width="11.7109375" style="199"/>
    <col min="6892" max="6892" width="46" style="199" customWidth="1"/>
    <col min="6893" max="6893" width="35.140625" style="199" customWidth="1"/>
    <col min="6894" max="6894" width="17.5703125" style="199" customWidth="1"/>
    <col min="6895" max="6895" width="12.42578125" style="199" customWidth="1"/>
    <col min="6896" max="6896" width="11.28515625" style="199" customWidth="1"/>
    <col min="6897" max="6897" width="11.140625" style="199" customWidth="1"/>
    <col min="6898" max="6900" width="11" style="199" customWidth="1"/>
    <col min="6901" max="6903" width="10.7109375" style="199" customWidth="1"/>
    <col min="6904" max="6904" width="30.140625" style="199" customWidth="1"/>
    <col min="6905" max="6905" width="35" style="199" customWidth="1"/>
    <col min="6906" max="6906" width="67.28515625" style="199" customWidth="1"/>
    <col min="6907" max="6907" width="7.7109375" style="199" bestFit="1" customWidth="1"/>
    <col min="6908" max="6908" width="8.5703125" style="199" bestFit="1" customWidth="1"/>
    <col min="6909" max="6909" width="8.28515625" style="199" bestFit="1" customWidth="1"/>
    <col min="6910" max="7147" width="11.7109375" style="199"/>
    <col min="7148" max="7148" width="46" style="199" customWidth="1"/>
    <col min="7149" max="7149" width="35.140625" style="199" customWidth="1"/>
    <col min="7150" max="7150" width="17.5703125" style="199" customWidth="1"/>
    <col min="7151" max="7151" width="12.42578125" style="199" customWidth="1"/>
    <col min="7152" max="7152" width="11.28515625" style="199" customWidth="1"/>
    <col min="7153" max="7153" width="11.140625" style="199" customWidth="1"/>
    <col min="7154" max="7156" width="11" style="199" customWidth="1"/>
    <col min="7157" max="7159" width="10.7109375" style="199" customWidth="1"/>
    <col min="7160" max="7160" width="30.140625" style="199" customWidth="1"/>
    <col min="7161" max="7161" width="35" style="199" customWidth="1"/>
    <col min="7162" max="7162" width="67.28515625" style="199" customWidth="1"/>
    <col min="7163" max="7163" width="7.7109375" style="199" bestFit="1" customWidth="1"/>
    <col min="7164" max="7164" width="8.5703125" style="199" bestFit="1" customWidth="1"/>
    <col min="7165" max="7165" width="8.28515625" style="199" bestFit="1" customWidth="1"/>
    <col min="7166" max="7403" width="11.7109375" style="199"/>
    <col min="7404" max="7404" width="46" style="199" customWidth="1"/>
    <col min="7405" max="7405" width="35.140625" style="199" customWidth="1"/>
    <col min="7406" max="7406" width="17.5703125" style="199" customWidth="1"/>
    <col min="7407" max="7407" width="12.42578125" style="199" customWidth="1"/>
    <col min="7408" max="7408" width="11.28515625" style="199" customWidth="1"/>
    <col min="7409" max="7409" width="11.140625" style="199" customWidth="1"/>
    <col min="7410" max="7412" width="11" style="199" customWidth="1"/>
    <col min="7413" max="7415" width="10.7109375" style="199" customWidth="1"/>
    <col min="7416" max="7416" width="30.140625" style="199" customWidth="1"/>
    <col min="7417" max="7417" width="35" style="199" customWidth="1"/>
    <col min="7418" max="7418" width="67.28515625" style="199" customWidth="1"/>
    <col min="7419" max="7419" width="7.7109375" style="199" bestFit="1" customWidth="1"/>
    <col min="7420" max="7420" width="8.5703125" style="199" bestFit="1" customWidth="1"/>
    <col min="7421" max="7421" width="8.28515625" style="199" bestFit="1" customWidth="1"/>
    <col min="7422" max="7659" width="11.7109375" style="199"/>
    <col min="7660" max="7660" width="46" style="199" customWidth="1"/>
    <col min="7661" max="7661" width="35.140625" style="199" customWidth="1"/>
    <col min="7662" max="7662" width="17.5703125" style="199" customWidth="1"/>
    <col min="7663" max="7663" width="12.42578125" style="199" customWidth="1"/>
    <col min="7664" max="7664" width="11.28515625" style="199" customWidth="1"/>
    <col min="7665" max="7665" width="11.140625" style="199" customWidth="1"/>
    <col min="7666" max="7668" width="11" style="199" customWidth="1"/>
    <col min="7669" max="7671" width="10.7109375" style="199" customWidth="1"/>
    <col min="7672" max="7672" width="30.140625" style="199" customWidth="1"/>
    <col min="7673" max="7673" width="35" style="199" customWidth="1"/>
    <col min="7674" max="7674" width="67.28515625" style="199" customWidth="1"/>
    <col min="7675" max="7675" width="7.7109375" style="199" bestFit="1" customWidth="1"/>
    <col min="7676" max="7676" width="8.5703125" style="199" bestFit="1" customWidth="1"/>
    <col min="7677" max="7677" width="8.28515625" style="199" bestFit="1" customWidth="1"/>
    <col min="7678" max="7915" width="11.7109375" style="199"/>
    <col min="7916" max="7916" width="46" style="199" customWidth="1"/>
    <col min="7917" max="7917" width="35.140625" style="199" customWidth="1"/>
    <col min="7918" max="7918" width="17.5703125" style="199" customWidth="1"/>
    <col min="7919" max="7919" width="12.42578125" style="199" customWidth="1"/>
    <col min="7920" max="7920" width="11.28515625" style="199" customWidth="1"/>
    <col min="7921" max="7921" width="11.140625" style="199" customWidth="1"/>
    <col min="7922" max="7924" width="11" style="199" customWidth="1"/>
    <col min="7925" max="7927" width="10.7109375" style="199" customWidth="1"/>
    <col min="7928" max="7928" width="30.140625" style="199" customWidth="1"/>
    <col min="7929" max="7929" width="35" style="199" customWidth="1"/>
    <col min="7930" max="7930" width="67.28515625" style="199" customWidth="1"/>
    <col min="7931" max="7931" width="7.7109375" style="199" bestFit="1" customWidth="1"/>
    <col min="7932" max="7932" width="8.5703125" style="199" bestFit="1" customWidth="1"/>
    <col min="7933" max="7933" width="8.28515625" style="199" bestFit="1" customWidth="1"/>
    <col min="7934" max="8171" width="11.7109375" style="199"/>
    <col min="8172" max="8172" width="46" style="199" customWidth="1"/>
    <col min="8173" max="8173" width="35.140625" style="199" customWidth="1"/>
    <col min="8174" max="8174" width="17.5703125" style="199" customWidth="1"/>
    <col min="8175" max="8175" width="12.42578125" style="199" customWidth="1"/>
    <col min="8176" max="8176" width="11.28515625" style="199" customWidth="1"/>
    <col min="8177" max="8177" width="11.140625" style="199" customWidth="1"/>
    <col min="8178" max="8180" width="11" style="199" customWidth="1"/>
    <col min="8181" max="8183" width="10.7109375" style="199" customWidth="1"/>
    <col min="8184" max="8184" width="30.140625" style="199" customWidth="1"/>
    <col min="8185" max="8185" width="35" style="199" customWidth="1"/>
    <col min="8186" max="8186" width="67.28515625" style="199" customWidth="1"/>
    <col min="8187" max="8187" width="7.7109375" style="199" bestFit="1" customWidth="1"/>
    <col min="8188" max="8188" width="8.5703125" style="199" bestFit="1" customWidth="1"/>
    <col min="8189" max="8189" width="8.28515625" style="199" bestFit="1" customWidth="1"/>
    <col min="8190" max="8427" width="11.7109375" style="199"/>
    <col min="8428" max="8428" width="46" style="199" customWidth="1"/>
    <col min="8429" max="8429" width="35.140625" style="199" customWidth="1"/>
    <col min="8430" max="8430" width="17.5703125" style="199" customWidth="1"/>
    <col min="8431" max="8431" width="12.42578125" style="199" customWidth="1"/>
    <col min="8432" max="8432" width="11.28515625" style="199" customWidth="1"/>
    <col min="8433" max="8433" width="11.140625" style="199" customWidth="1"/>
    <col min="8434" max="8436" width="11" style="199" customWidth="1"/>
    <col min="8437" max="8439" width="10.7109375" style="199" customWidth="1"/>
    <col min="8440" max="8440" width="30.140625" style="199" customWidth="1"/>
    <col min="8441" max="8441" width="35" style="199" customWidth="1"/>
    <col min="8442" max="8442" width="67.28515625" style="199" customWidth="1"/>
    <col min="8443" max="8443" width="7.7109375" style="199" bestFit="1" customWidth="1"/>
    <col min="8444" max="8444" width="8.5703125" style="199" bestFit="1" customWidth="1"/>
    <col min="8445" max="8445" width="8.28515625" style="199" bestFit="1" customWidth="1"/>
    <col min="8446" max="8683" width="11.7109375" style="199"/>
    <col min="8684" max="8684" width="46" style="199" customWidth="1"/>
    <col min="8685" max="8685" width="35.140625" style="199" customWidth="1"/>
    <col min="8686" max="8686" width="17.5703125" style="199" customWidth="1"/>
    <col min="8687" max="8687" width="12.42578125" style="199" customWidth="1"/>
    <col min="8688" max="8688" width="11.28515625" style="199" customWidth="1"/>
    <col min="8689" max="8689" width="11.140625" style="199" customWidth="1"/>
    <col min="8690" max="8692" width="11" style="199" customWidth="1"/>
    <col min="8693" max="8695" width="10.7109375" style="199" customWidth="1"/>
    <col min="8696" max="8696" width="30.140625" style="199" customWidth="1"/>
    <col min="8697" max="8697" width="35" style="199" customWidth="1"/>
    <col min="8698" max="8698" width="67.28515625" style="199" customWidth="1"/>
    <col min="8699" max="8699" width="7.7109375" style="199" bestFit="1" customWidth="1"/>
    <col min="8700" max="8700" width="8.5703125" style="199" bestFit="1" customWidth="1"/>
    <col min="8701" max="8701" width="8.28515625" style="199" bestFit="1" customWidth="1"/>
    <col min="8702" max="8939" width="11.7109375" style="199"/>
    <col min="8940" max="8940" width="46" style="199" customWidth="1"/>
    <col min="8941" max="8941" width="35.140625" style="199" customWidth="1"/>
    <col min="8942" max="8942" width="17.5703125" style="199" customWidth="1"/>
    <col min="8943" max="8943" width="12.42578125" style="199" customWidth="1"/>
    <col min="8944" max="8944" width="11.28515625" style="199" customWidth="1"/>
    <col min="8945" max="8945" width="11.140625" style="199" customWidth="1"/>
    <col min="8946" max="8948" width="11" style="199" customWidth="1"/>
    <col min="8949" max="8951" width="10.7109375" style="199" customWidth="1"/>
    <col min="8952" max="8952" width="30.140625" style="199" customWidth="1"/>
    <col min="8953" max="8953" width="35" style="199" customWidth="1"/>
    <col min="8954" max="8954" width="67.28515625" style="199" customWidth="1"/>
    <col min="8955" max="8955" width="7.7109375" style="199" bestFit="1" customWidth="1"/>
    <col min="8956" max="8956" width="8.5703125" style="199" bestFit="1" customWidth="1"/>
    <col min="8957" max="8957" width="8.28515625" style="199" bestFit="1" customWidth="1"/>
    <col min="8958" max="9195" width="11.7109375" style="199"/>
    <col min="9196" max="9196" width="46" style="199" customWidth="1"/>
    <col min="9197" max="9197" width="35.140625" style="199" customWidth="1"/>
    <col min="9198" max="9198" width="17.5703125" style="199" customWidth="1"/>
    <col min="9199" max="9199" width="12.42578125" style="199" customWidth="1"/>
    <col min="9200" max="9200" width="11.28515625" style="199" customWidth="1"/>
    <col min="9201" max="9201" width="11.140625" style="199" customWidth="1"/>
    <col min="9202" max="9204" width="11" style="199" customWidth="1"/>
    <col min="9205" max="9207" width="10.7109375" style="199" customWidth="1"/>
    <col min="9208" max="9208" width="30.140625" style="199" customWidth="1"/>
    <col min="9209" max="9209" width="35" style="199" customWidth="1"/>
    <col min="9210" max="9210" width="67.28515625" style="199" customWidth="1"/>
    <col min="9211" max="9211" width="7.7109375" style="199" bestFit="1" customWidth="1"/>
    <col min="9212" max="9212" width="8.5703125" style="199" bestFit="1" customWidth="1"/>
    <col min="9213" max="9213" width="8.28515625" style="199" bestFit="1" customWidth="1"/>
    <col min="9214" max="9451" width="11.7109375" style="199"/>
    <col min="9452" max="9452" width="46" style="199" customWidth="1"/>
    <col min="9453" max="9453" width="35.140625" style="199" customWidth="1"/>
    <col min="9454" max="9454" width="17.5703125" style="199" customWidth="1"/>
    <col min="9455" max="9455" width="12.42578125" style="199" customWidth="1"/>
    <col min="9456" max="9456" width="11.28515625" style="199" customWidth="1"/>
    <col min="9457" max="9457" width="11.140625" style="199" customWidth="1"/>
    <col min="9458" max="9460" width="11" style="199" customWidth="1"/>
    <col min="9461" max="9463" width="10.7109375" style="199" customWidth="1"/>
    <col min="9464" max="9464" width="30.140625" style="199" customWidth="1"/>
    <col min="9465" max="9465" width="35" style="199" customWidth="1"/>
    <col min="9466" max="9466" width="67.28515625" style="199" customWidth="1"/>
    <col min="9467" max="9467" width="7.7109375" style="199" bestFit="1" customWidth="1"/>
    <col min="9468" max="9468" width="8.5703125" style="199" bestFit="1" customWidth="1"/>
    <col min="9469" max="9469" width="8.28515625" style="199" bestFit="1" customWidth="1"/>
    <col min="9470" max="9707" width="11.7109375" style="199"/>
    <col min="9708" max="9708" width="46" style="199" customWidth="1"/>
    <col min="9709" max="9709" width="35.140625" style="199" customWidth="1"/>
    <col min="9710" max="9710" width="17.5703125" style="199" customWidth="1"/>
    <col min="9711" max="9711" width="12.42578125" style="199" customWidth="1"/>
    <col min="9712" max="9712" width="11.28515625" style="199" customWidth="1"/>
    <col min="9713" max="9713" width="11.140625" style="199" customWidth="1"/>
    <col min="9714" max="9716" width="11" style="199" customWidth="1"/>
    <col min="9717" max="9719" width="10.7109375" style="199" customWidth="1"/>
    <col min="9720" max="9720" width="30.140625" style="199" customWidth="1"/>
    <col min="9721" max="9721" width="35" style="199" customWidth="1"/>
    <col min="9722" max="9722" width="67.28515625" style="199" customWidth="1"/>
    <col min="9723" max="9723" width="7.7109375" style="199" bestFit="1" customWidth="1"/>
    <col min="9724" max="9724" width="8.5703125" style="199" bestFit="1" customWidth="1"/>
    <col min="9725" max="9725" width="8.28515625" style="199" bestFit="1" customWidth="1"/>
    <col min="9726" max="9963" width="11.7109375" style="199"/>
    <col min="9964" max="9964" width="46" style="199" customWidth="1"/>
    <col min="9965" max="9965" width="35.140625" style="199" customWidth="1"/>
    <col min="9966" max="9966" width="17.5703125" style="199" customWidth="1"/>
    <col min="9967" max="9967" width="12.42578125" style="199" customWidth="1"/>
    <col min="9968" max="9968" width="11.28515625" style="199" customWidth="1"/>
    <col min="9969" max="9969" width="11.140625" style="199" customWidth="1"/>
    <col min="9970" max="9972" width="11" style="199" customWidth="1"/>
    <col min="9973" max="9975" width="10.7109375" style="199" customWidth="1"/>
    <col min="9976" max="9976" width="30.140625" style="199" customWidth="1"/>
    <col min="9977" max="9977" width="35" style="199" customWidth="1"/>
    <col min="9978" max="9978" width="67.28515625" style="199" customWidth="1"/>
    <col min="9979" max="9979" width="7.7109375" style="199" bestFit="1" customWidth="1"/>
    <col min="9980" max="9980" width="8.5703125" style="199" bestFit="1" customWidth="1"/>
    <col min="9981" max="9981" width="8.28515625" style="199" bestFit="1" customWidth="1"/>
    <col min="9982" max="10219" width="11.7109375" style="199"/>
    <col min="10220" max="10220" width="46" style="199" customWidth="1"/>
    <col min="10221" max="10221" width="35.140625" style="199" customWidth="1"/>
    <col min="10222" max="10222" width="17.5703125" style="199" customWidth="1"/>
    <col min="10223" max="10223" width="12.42578125" style="199" customWidth="1"/>
    <col min="10224" max="10224" width="11.28515625" style="199" customWidth="1"/>
    <col min="10225" max="10225" width="11.140625" style="199" customWidth="1"/>
    <col min="10226" max="10228" width="11" style="199" customWidth="1"/>
    <col min="10229" max="10231" width="10.7109375" style="199" customWidth="1"/>
    <col min="10232" max="10232" width="30.140625" style="199" customWidth="1"/>
    <col min="10233" max="10233" width="35" style="199" customWidth="1"/>
    <col min="10234" max="10234" width="67.28515625" style="199" customWidth="1"/>
    <col min="10235" max="10235" width="7.7109375" style="199" bestFit="1" customWidth="1"/>
    <col min="10236" max="10236" width="8.5703125" style="199" bestFit="1" customWidth="1"/>
    <col min="10237" max="10237" width="8.28515625" style="199" bestFit="1" customWidth="1"/>
    <col min="10238" max="10475" width="11.7109375" style="199"/>
    <col min="10476" max="10476" width="46" style="199" customWidth="1"/>
    <col min="10477" max="10477" width="35.140625" style="199" customWidth="1"/>
    <col min="10478" max="10478" width="17.5703125" style="199" customWidth="1"/>
    <col min="10479" max="10479" width="12.42578125" style="199" customWidth="1"/>
    <col min="10480" max="10480" width="11.28515625" style="199" customWidth="1"/>
    <col min="10481" max="10481" width="11.140625" style="199" customWidth="1"/>
    <col min="10482" max="10484" width="11" style="199" customWidth="1"/>
    <col min="10485" max="10487" width="10.7109375" style="199" customWidth="1"/>
    <col min="10488" max="10488" width="30.140625" style="199" customWidth="1"/>
    <col min="10489" max="10489" width="35" style="199" customWidth="1"/>
    <col min="10490" max="10490" width="67.28515625" style="199" customWidth="1"/>
    <col min="10491" max="10491" width="7.7109375" style="199" bestFit="1" customWidth="1"/>
    <col min="10492" max="10492" width="8.5703125" style="199" bestFit="1" customWidth="1"/>
    <col min="10493" max="10493" width="8.28515625" style="199" bestFit="1" customWidth="1"/>
    <col min="10494" max="10731" width="11.7109375" style="199"/>
    <col min="10732" max="10732" width="46" style="199" customWidth="1"/>
    <col min="10733" max="10733" width="35.140625" style="199" customWidth="1"/>
    <col min="10734" max="10734" width="17.5703125" style="199" customWidth="1"/>
    <col min="10735" max="10735" width="12.42578125" style="199" customWidth="1"/>
    <col min="10736" max="10736" width="11.28515625" style="199" customWidth="1"/>
    <col min="10737" max="10737" width="11.140625" style="199" customWidth="1"/>
    <col min="10738" max="10740" width="11" style="199" customWidth="1"/>
    <col min="10741" max="10743" width="10.7109375" style="199" customWidth="1"/>
    <col min="10744" max="10744" width="30.140625" style="199" customWidth="1"/>
    <col min="10745" max="10745" width="35" style="199" customWidth="1"/>
    <col min="10746" max="10746" width="67.28515625" style="199" customWidth="1"/>
    <col min="10747" max="10747" width="7.7109375" style="199" bestFit="1" customWidth="1"/>
    <col min="10748" max="10748" width="8.5703125" style="199" bestFit="1" customWidth="1"/>
    <col min="10749" max="10749" width="8.28515625" style="199" bestFit="1" customWidth="1"/>
    <col min="10750" max="10987" width="11.7109375" style="199"/>
    <col min="10988" max="10988" width="46" style="199" customWidth="1"/>
    <col min="10989" max="10989" width="35.140625" style="199" customWidth="1"/>
    <col min="10990" max="10990" width="17.5703125" style="199" customWidth="1"/>
    <col min="10991" max="10991" width="12.42578125" style="199" customWidth="1"/>
    <col min="10992" max="10992" width="11.28515625" style="199" customWidth="1"/>
    <col min="10993" max="10993" width="11.140625" style="199" customWidth="1"/>
    <col min="10994" max="10996" width="11" style="199" customWidth="1"/>
    <col min="10997" max="10999" width="10.7109375" style="199" customWidth="1"/>
    <col min="11000" max="11000" width="30.140625" style="199" customWidth="1"/>
    <col min="11001" max="11001" width="35" style="199" customWidth="1"/>
    <col min="11002" max="11002" width="67.28515625" style="199" customWidth="1"/>
    <col min="11003" max="11003" width="7.7109375" style="199" bestFit="1" customWidth="1"/>
    <col min="11004" max="11004" width="8.5703125" style="199" bestFit="1" customWidth="1"/>
    <col min="11005" max="11005" width="8.28515625" style="199" bestFit="1" customWidth="1"/>
    <col min="11006" max="11243" width="11.7109375" style="199"/>
    <col min="11244" max="11244" width="46" style="199" customWidth="1"/>
    <col min="11245" max="11245" width="35.140625" style="199" customWidth="1"/>
    <col min="11246" max="11246" width="17.5703125" style="199" customWidth="1"/>
    <col min="11247" max="11247" width="12.42578125" style="199" customWidth="1"/>
    <col min="11248" max="11248" width="11.28515625" style="199" customWidth="1"/>
    <col min="11249" max="11249" width="11.140625" style="199" customWidth="1"/>
    <col min="11250" max="11252" width="11" style="199" customWidth="1"/>
    <col min="11253" max="11255" width="10.7109375" style="199" customWidth="1"/>
    <col min="11256" max="11256" width="30.140625" style="199" customWidth="1"/>
    <col min="11257" max="11257" width="35" style="199" customWidth="1"/>
    <col min="11258" max="11258" width="67.28515625" style="199" customWidth="1"/>
    <col min="11259" max="11259" width="7.7109375" style="199" bestFit="1" customWidth="1"/>
    <col min="11260" max="11260" width="8.5703125" style="199" bestFit="1" customWidth="1"/>
    <col min="11261" max="11261" width="8.28515625" style="199" bestFit="1" customWidth="1"/>
    <col min="11262" max="11499" width="11.7109375" style="199"/>
    <col min="11500" max="11500" width="46" style="199" customWidth="1"/>
    <col min="11501" max="11501" width="35.140625" style="199" customWidth="1"/>
    <col min="11502" max="11502" width="17.5703125" style="199" customWidth="1"/>
    <col min="11503" max="11503" width="12.42578125" style="199" customWidth="1"/>
    <col min="11504" max="11504" width="11.28515625" style="199" customWidth="1"/>
    <col min="11505" max="11505" width="11.140625" style="199" customWidth="1"/>
    <col min="11506" max="11508" width="11" style="199" customWidth="1"/>
    <col min="11509" max="11511" width="10.7109375" style="199" customWidth="1"/>
    <col min="11512" max="11512" width="30.140625" style="199" customWidth="1"/>
    <col min="11513" max="11513" width="35" style="199" customWidth="1"/>
    <col min="11514" max="11514" width="67.28515625" style="199" customWidth="1"/>
    <col min="11515" max="11515" width="7.7109375" style="199" bestFit="1" customWidth="1"/>
    <col min="11516" max="11516" width="8.5703125" style="199" bestFit="1" customWidth="1"/>
    <col min="11517" max="11517" width="8.28515625" style="199" bestFit="1" customWidth="1"/>
    <col min="11518" max="11755" width="11.7109375" style="199"/>
    <col min="11756" max="11756" width="46" style="199" customWidth="1"/>
    <col min="11757" max="11757" width="35.140625" style="199" customWidth="1"/>
    <col min="11758" max="11758" width="17.5703125" style="199" customWidth="1"/>
    <col min="11759" max="11759" width="12.42578125" style="199" customWidth="1"/>
    <col min="11760" max="11760" width="11.28515625" style="199" customWidth="1"/>
    <col min="11761" max="11761" width="11.140625" style="199" customWidth="1"/>
    <col min="11762" max="11764" width="11" style="199" customWidth="1"/>
    <col min="11765" max="11767" width="10.7109375" style="199" customWidth="1"/>
    <col min="11768" max="11768" width="30.140625" style="199" customWidth="1"/>
    <col min="11769" max="11769" width="35" style="199" customWidth="1"/>
    <col min="11770" max="11770" width="67.28515625" style="199" customWidth="1"/>
    <col min="11771" max="11771" width="7.7109375" style="199" bestFit="1" customWidth="1"/>
    <col min="11772" max="11772" width="8.5703125" style="199" bestFit="1" customWidth="1"/>
    <col min="11773" max="11773" width="8.28515625" style="199" bestFit="1" customWidth="1"/>
    <col min="11774" max="12011" width="11.7109375" style="199"/>
    <col min="12012" max="12012" width="46" style="199" customWidth="1"/>
    <col min="12013" max="12013" width="35.140625" style="199" customWidth="1"/>
    <col min="12014" max="12014" width="17.5703125" style="199" customWidth="1"/>
    <col min="12015" max="12015" width="12.42578125" style="199" customWidth="1"/>
    <col min="12016" max="12016" width="11.28515625" style="199" customWidth="1"/>
    <col min="12017" max="12017" width="11.140625" style="199" customWidth="1"/>
    <col min="12018" max="12020" width="11" style="199" customWidth="1"/>
    <col min="12021" max="12023" width="10.7109375" style="199" customWidth="1"/>
    <col min="12024" max="12024" width="30.140625" style="199" customWidth="1"/>
    <col min="12025" max="12025" width="35" style="199" customWidth="1"/>
    <col min="12026" max="12026" width="67.28515625" style="199" customWidth="1"/>
    <col min="12027" max="12027" width="7.7109375" style="199" bestFit="1" customWidth="1"/>
    <col min="12028" max="12028" width="8.5703125" style="199" bestFit="1" customWidth="1"/>
    <col min="12029" max="12029" width="8.28515625" style="199" bestFit="1" customWidth="1"/>
    <col min="12030" max="12267" width="11.7109375" style="199"/>
    <col min="12268" max="12268" width="46" style="199" customWidth="1"/>
    <col min="12269" max="12269" width="35.140625" style="199" customWidth="1"/>
    <col min="12270" max="12270" width="17.5703125" style="199" customWidth="1"/>
    <col min="12271" max="12271" width="12.42578125" style="199" customWidth="1"/>
    <col min="12272" max="12272" width="11.28515625" style="199" customWidth="1"/>
    <col min="12273" max="12273" width="11.140625" style="199" customWidth="1"/>
    <col min="12274" max="12276" width="11" style="199" customWidth="1"/>
    <col min="12277" max="12279" width="10.7109375" style="199" customWidth="1"/>
    <col min="12280" max="12280" width="30.140625" style="199" customWidth="1"/>
    <col min="12281" max="12281" width="35" style="199" customWidth="1"/>
    <col min="12282" max="12282" width="67.28515625" style="199" customWidth="1"/>
    <col min="12283" max="12283" width="7.7109375" style="199" bestFit="1" customWidth="1"/>
    <col min="12284" max="12284" width="8.5703125" style="199" bestFit="1" customWidth="1"/>
    <col min="12285" max="12285" width="8.28515625" style="199" bestFit="1" customWidth="1"/>
    <col min="12286" max="12523" width="11.7109375" style="199"/>
    <col min="12524" max="12524" width="46" style="199" customWidth="1"/>
    <col min="12525" max="12525" width="35.140625" style="199" customWidth="1"/>
    <col min="12526" max="12526" width="17.5703125" style="199" customWidth="1"/>
    <col min="12527" max="12527" width="12.42578125" style="199" customWidth="1"/>
    <col min="12528" max="12528" width="11.28515625" style="199" customWidth="1"/>
    <col min="12529" max="12529" width="11.140625" style="199" customWidth="1"/>
    <col min="12530" max="12532" width="11" style="199" customWidth="1"/>
    <col min="12533" max="12535" width="10.7109375" style="199" customWidth="1"/>
    <col min="12536" max="12536" width="30.140625" style="199" customWidth="1"/>
    <col min="12537" max="12537" width="35" style="199" customWidth="1"/>
    <col min="12538" max="12538" width="67.28515625" style="199" customWidth="1"/>
    <col min="12539" max="12539" width="7.7109375" style="199" bestFit="1" customWidth="1"/>
    <col min="12540" max="12540" width="8.5703125" style="199" bestFit="1" customWidth="1"/>
    <col min="12541" max="12541" width="8.28515625" style="199" bestFit="1" customWidth="1"/>
    <col min="12542" max="12779" width="11.7109375" style="199"/>
    <col min="12780" max="12780" width="46" style="199" customWidth="1"/>
    <col min="12781" max="12781" width="35.140625" style="199" customWidth="1"/>
    <col min="12782" max="12782" width="17.5703125" style="199" customWidth="1"/>
    <col min="12783" max="12783" width="12.42578125" style="199" customWidth="1"/>
    <col min="12784" max="12784" width="11.28515625" style="199" customWidth="1"/>
    <col min="12785" max="12785" width="11.140625" style="199" customWidth="1"/>
    <col min="12786" max="12788" width="11" style="199" customWidth="1"/>
    <col min="12789" max="12791" width="10.7109375" style="199" customWidth="1"/>
    <col min="12792" max="12792" width="30.140625" style="199" customWidth="1"/>
    <col min="12793" max="12793" width="35" style="199" customWidth="1"/>
    <col min="12794" max="12794" width="67.28515625" style="199" customWidth="1"/>
    <col min="12795" max="12795" width="7.7109375" style="199" bestFit="1" customWidth="1"/>
    <col min="12796" max="12796" width="8.5703125" style="199" bestFit="1" customWidth="1"/>
    <col min="12797" max="12797" width="8.28515625" style="199" bestFit="1" customWidth="1"/>
    <col min="12798" max="13035" width="11.7109375" style="199"/>
    <col min="13036" max="13036" width="46" style="199" customWidth="1"/>
    <col min="13037" max="13037" width="35.140625" style="199" customWidth="1"/>
    <col min="13038" max="13038" width="17.5703125" style="199" customWidth="1"/>
    <col min="13039" max="13039" width="12.42578125" style="199" customWidth="1"/>
    <col min="13040" max="13040" width="11.28515625" style="199" customWidth="1"/>
    <col min="13041" max="13041" width="11.140625" style="199" customWidth="1"/>
    <col min="13042" max="13044" width="11" style="199" customWidth="1"/>
    <col min="13045" max="13047" width="10.7109375" style="199" customWidth="1"/>
    <col min="13048" max="13048" width="30.140625" style="199" customWidth="1"/>
    <col min="13049" max="13049" width="35" style="199" customWidth="1"/>
    <col min="13050" max="13050" width="67.28515625" style="199" customWidth="1"/>
    <col min="13051" max="13051" width="7.7109375" style="199" bestFit="1" customWidth="1"/>
    <col min="13052" max="13052" width="8.5703125" style="199" bestFit="1" customWidth="1"/>
    <col min="13053" max="13053" width="8.28515625" style="199" bestFit="1" customWidth="1"/>
    <col min="13054" max="13291" width="11.7109375" style="199"/>
    <col min="13292" max="13292" width="46" style="199" customWidth="1"/>
    <col min="13293" max="13293" width="35.140625" style="199" customWidth="1"/>
    <col min="13294" max="13294" width="17.5703125" style="199" customWidth="1"/>
    <col min="13295" max="13295" width="12.42578125" style="199" customWidth="1"/>
    <col min="13296" max="13296" width="11.28515625" style="199" customWidth="1"/>
    <col min="13297" max="13297" width="11.140625" style="199" customWidth="1"/>
    <col min="13298" max="13300" width="11" style="199" customWidth="1"/>
    <col min="13301" max="13303" width="10.7109375" style="199" customWidth="1"/>
    <col min="13304" max="13304" width="30.140625" style="199" customWidth="1"/>
    <col min="13305" max="13305" width="35" style="199" customWidth="1"/>
    <col min="13306" max="13306" width="67.28515625" style="199" customWidth="1"/>
    <col min="13307" max="13307" width="7.7109375" style="199" bestFit="1" customWidth="1"/>
    <col min="13308" max="13308" width="8.5703125" style="199" bestFit="1" customWidth="1"/>
    <col min="13309" max="13309" width="8.28515625" style="199" bestFit="1" customWidth="1"/>
    <col min="13310" max="13547" width="11.7109375" style="199"/>
    <col min="13548" max="13548" width="46" style="199" customWidth="1"/>
    <col min="13549" max="13549" width="35.140625" style="199" customWidth="1"/>
    <col min="13550" max="13550" width="17.5703125" style="199" customWidth="1"/>
    <col min="13551" max="13551" width="12.42578125" style="199" customWidth="1"/>
    <col min="13552" max="13552" width="11.28515625" style="199" customWidth="1"/>
    <col min="13553" max="13553" width="11.140625" style="199" customWidth="1"/>
    <col min="13554" max="13556" width="11" style="199" customWidth="1"/>
    <col min="13557" max="13559" width="10.7109375" style="199" customWidth="1"/>
    <col min="13560" max="13560" width="30.140625" style="199" customWidth="1"/>
    <col min="13561" max="13561" width="35" style="199" customWidth="1"/>
    <col min="13562" max="13562" width="67.28515625" style="199" customWidth="1"/>
    <col min="13563" max="13563" width="7.7109375" style="199" bestFit="1" customWidth="1"/>
    <col min="13564" max="13564" width="8.5703125" style="199" bestFit="1" customWidth="1"/>
    <col min="13565" max="13565" width="8.28515625" style="199" bestFit="1" customWidth="1"/>
    <col min="13566" max="13803" width="11.7109375" style="199"/>
    <col min="13804" max="13804" width="46" style="199" customWidth="1"/>
    <col min="13805" max="13805" width="35.140625" style="199" customWidth="1"/>
    <col min="13806" max="13806" width="17.5703125" style="199" customWidth="1"/>
    <col min="13807" max="13807" width="12.42578125" style="199" customWidth="1"/>
    <col min="13808" max="13808" width="11.28515625" style="199" customWidth="1"/>
    <col min="13809" max="13809" width="11.140625" style="199" customWidth="1"/>
    <col min="13810" max="13812" width="11" style="199" customWidth="1"/>
    <col min="13813" max="13815" width="10.7109375" style="199" customWidth="1"/>
    <col min="13816" max="13816" width="30.140625" style="199" customWidth="1"/>
    <col min="13817" max="13817" width="35" style="199" customWidth="1"/>
    <col min="13818" max="13818" width="67.28515625" style="199" customWidth="1"/>
    <col min="13819" max="13819" width="7.7109375" style="199" bestFit="1" customWidth="1"/>
    <col min="13820" max="13820" width="8.5703125" style="199" bestFit="1" customWidth="1"/>
    <col min="13821" max="13821" width="8.28515625" style="199" bestFit="1" customWidth="1"/>
    <col min="13822" max="14059" width="11.7109375" style="199"/>
    <col min="14060" max="14060" width="46" style="199" customWidth="1"/>
    <col min="14061" max="14061" width="35.140625" style="199" customWidth="1"/>
    <col min="14062" max="14062" width="17.5703125" style="199" customWidth="1"/>
    <col min="14063" max="14063" width="12.42578125" style="199" customWidth="1"/>
    <col min="14064" max="14064" width="11.28515625" style="199" customWidth="1"/>
    <col min="14065" max="14065" width="11.140625" style="199" customWidth="1"/>
    <col min="14066" max="14068" width="11" style="199" customWidth="1"/>
    <col min="14069" max="14071" width="10.7109375" style="199" customWidth="1"/>
    <col min="14072" max="14072" width="30.140625" style="199" customWidth="1"/>
    <col min="14073" max="14073" width="35" style="199" customWidth="1"/>
    <col min="14074" max="14074" width="67.28515625" style="199" customWidth="1"/>
    <col min="14075" max="14075" width="7.7109375" style="199" bestFit="1" customWidth="1"/>
    <col min="14076" max="14076" width="8.5703125" style="199" bestFit="1" customWidth="1"/>
    <col min="14077" max="14077" width="8.28515625" style="199" bestFit="1" customWidth="1"/>
    <col min="14078" max="14315" width="11.7109375" style="199"/>
    <col min="14316" max="14316" width="46" style="199" customWidth="1"/>
    <col min="14317" max="14317" width="35.140625" style="199" customWidth="1"/>
    <col min="14318" max="14318" width="17.5703125" style="199" customWidth="1"/>
    <col min="14319" max="14319" width="12.42578125" style="199" customWidth="1"/>
    <col min="14320" max="14320" width="11.28515625" style="199" customWidth="1"/>
    <col min="14321" max="14321" width="11.140625" style="199" customWidth="1"/>
    <col min="14322" max="14324" width="11" style="199" customWidth="1"/>
    <col min="14325" max="14327" width="10.7109375" style="199" customWidth="1"/>
    <col min="14328" max="14328" width="30.140625" style="199" customWidth="1"/>
    <col min="14329" max="14329" width="35" style="199" customWidth="1"/>
    <col min="14330" max="14330" width="67.28515625" style="199" customWidth="1"/>
    <col min="14331" max="14331" width="7.7109375" style="199" bestFit="1" customWidth="1"/>
    <col min="14332" max="14332" width="8.5703125" style="199" bestFit="1" customWidth="1"/>
    <col min="14333" max="14333" width="8.28515625" style="199" bestFit="1" customWidth="1"/>
    <col min="14334" max="14571" width="11.7109375" style="199"/>
    <col min="14572" max="14572" width="46" style="199" customWidth="1"/>
    <col min="14573" max="14573" width="35.140625" style="199" customWidth="1"/>
    <col min="14574" max="14574" width="17.5703125" style="199" customWidth="1"/>
    <col min="14575" max="14575" width="12.42578125" style="199" customWidth="1"/>
    <col min="14576" max="14576" width="11.28515625" style="199" customWidth="1"/>
    <col min="14577" max="14577" width="11.140625" style="199" customWidth="1"/>
    <col min="14578" max="14580" width="11" style="199" customWidth="1"/>
    <col min="14581" max="14583" width="10.7109375" style="199" customWidth="1"/>
    <col min="14584" max="14584" width="30.140625" style="199" customWidth="1"/>
    <col min="14585" max="14585" width="35" style="199" customWidth="1"/>
    <col min="14586" max="14586" width="67.28515625" style="199" customWidth="1"/>
    <col min="14587" max="14587" width="7.7109375" style="199" bestFit="1" customWidth="1"/>
    <col min="14588" max="14588" width="8.5703125" style="199" bestFit="1" customWidth="1"/>
    <col min="14589" max="14589" width="8.28515625" style="199" bestFit="1" customWidth="1"/>
    <col min="14590" max="14827" width="11.7109375" style="199"/>
    <col min="14828" max="14828" width="46" style="199" customWidth="1"/>
    <col min="14829" max="14829" width="35.140625" style="199" customWidth="1"/>
    <col min="14830" max="14830" width="17.5703125" style="199" customWidth="1"/>
    <col min="14831" max="14831" width="12.42578125" style="199" customWidth="1"/>
    <col min="14832" max="14832" width="11.28515625" style="199" customWidth="1"/>
    <col min="14833" max="14833" width="11.140625" style="199" customWidth="1"/>
    <col min="14834" max="14836" width="11" style="199" customWidth="1"/>
    <col min="14837" max="14839" width="10.7109375" style="199" customWidth="1"/>
    <col min="14840" max="14840" width="30.140625" style="199" customWidth="1"/>
    <col min="14841" max="14841" width="35" style="199" customWidth="1"/>
    <col min="14842" max="14842" width="67.28515625" style="199" customWidth="1"/>
    <col min="14843" max="14843" width="7.7109375" style="199" bestFit="1" customWidth="1"/>
    <col min="14844" max="14844" width="8.5703125" style="199" bestFit="1" customWidth="1"/>
    <col min="14845" max="14845" width="8.28515625" style="199" bestFit="1" customWidth="1"/>
    <col min="14846" max="15083" width="11.7109375" style="199"/>
    <col min="15084" max="15084" width="46" style="199" customWidth="1"/>
    <col min="15085" max="15085" width="35.140625" style="199" customWidth="1"/>
    <col min="15086" max="15086" width="17.5703125" style="199" customWidth="1"/>
    <col min="15087" max="15087" width="12.42578125" style="199" customWidth="1"/>
    <col min="15088" max="15088" width="11.28515625" style="199" customWidth="1"/>
    <col min="15089" max="15089" width="11.140625" style="199" customWidth="1"/>
    <col min="15090" max="15092" width="11" style="199" customWidth="1"/>
    <col min="15093" max="15095" width="10.7109375" style="199" customWidth="1"/>
    <col min="15096" max="15096" width="30.140625" style="199" customWidth="1"/>
    <col min="15097" max="15097" width="35" style="199" customWidth="1"/>
    <col min="15098" max="15098" width="67.28515625" style="199" customWidth="1"/>
    <col min="15099" max="15099" width="7.7109375" style="199" bestFit="1" customWidth="1"/>
    <col min="15100" max="15100" width="8.5703125" style="199" bestFit="1" customWidth="1"/>
    <col min="15101" max="15101" width="8.28515625" style="199" bestFit="1" customWidth="1"/>
    <col min="15102" max="15339" width="11.7109375" style="199"/>
    <col min="15340" max="15340" width="46" style="199" customWidth="1"/>
    <col min="15341" max="15341" width="35.140625" style="199" customWidth="1"/>
    <col min="15342" max="15342" width="17.5703125" style="199" customWidth="1"/>
    <col min="15343" max="15343" width="12.42578125" style="199" customWidth="1"/>
    <col min="15344" max="15344" width="11.28515625" style="199" customWidth="1"/>
    <col min="15345" max="15345" width="11.140625" style="199" customWidth="1"/>
    <col min="15346" max="15348" width="11" style="199" customWidth="1"/>
    <col min="15349" max="15351" width="10.7109375" style="199" customWidth="1"/>
    <col min="15352" max="15352" width="30.140625" style="199" customWidth="1"/>
    <col min="15353" max="15353" width="35" style="199" customWidth="1"/>
    <col min="15354" max="15354" width="67.28515625" style="199" customWidth="1"/>
    <col min="15355" max="15355" width="7.7109375" style="199" bestFit="1" customWidth="1"/>
    <col min="15356" max="15356" width="8.5703125" style="199" bestFit="1" customWidth="1"/>
    <col min="15357" max="15357" width="8.28515625" style="199" bestFit="1" customWidth="1"/>
    <col min="15358" max="15595" width="11.7109375" style="199"/>
    <col min="15596" max="15596" width="46" style="199" customWidth="1"/>
    <col min="15597" max="15597" width="35.140625" style="199" customWidth="1"/>
    <col min="15598" max="15598" width="17.5703125" style="199" customWidth="1"/>
    <col min="15599" max="15599" width="12.42578125" style="199" customWidth="1"/>
    <col min="15600" max="15600" width="11.28515625" style="199" customWidth="1"/>
    <col min="15601" max="15601" width="11.140625" style="199" customWidth="1"/>
    <col min="15602" max="15604" width="11" style="199" customWidth="1"/>
    <col min="15605" max="15607" width="10.7109375" style="199" customWidth="1"/>
    <col min="15608" max="15608" width="30.140625" style="199" customWidth="1"/>
    <col min="15609" max="15609" width="35" style="199" customWidth="1"/>
    <col min="15610" max="15610" width="67.28515625" style="199" customWidth="1"/>
    <col min="15611" max="15611" width="7.7109375" style="199" bestFit="1" customWidth="1"/>
    <col min="15612" max="15612" width="8.5703125" style="199" bestFit="1" customWidth="1"/>
    <col min="15613" max="15613" width="8.28515625" style="199" bestFit="1" customWidth="1"/>
    <col min="15614" max="15851" width="11.7109375" style="199"/>
    <col min="15852" max="15852" width="46" style="199" customWidth="1"/>
    <col min="15853" max="15853" width="35.140625" style="199" customWidth="1"/>
    <col min="15854" max="15854" width="17.5703125" style="199" customWidth="1"/>
    <col min="15855" max="15855" width="12.42578125" style="199" customWidth="1"/>
    <col min="15856" max="15856" width="11.28515625" style="199" customWidth="1"/>
    <col min="15857" max="15857" width="11.140625" style="199" customWidth="1"/>
    <col min="15858" max="15860" width="11" style="199" customWidth="1"/>
    <col min="15861" max="15863" width="10.7109375" style="199" customWidth="1"/>
    <col min="15864" max="15864" width="30.140625" style="199" customWidth="1"/>
    <col min="15865" max="15865" width="35" style="199" customWidth="1"/>
    <col min="15866" max="15866" width="67.28515625" style="199" customWidth="1"/>
    <col min="15867" max="15867" width="7.7109375" style="199" bestFit="1" customWidth="1"/>
    <col min="15868" max="15868" width="8.5703125" style="199" bestFit="1" customWidth="1"/>
    <col min="15869" max="15869" width="8.28515625" style="199" bestFit="1" customWidth="1"/>
    <col min="15870" max="16107" width="11.7109375" style="199"/>
    <col min="16108" max="16108" width="46" style="199" customWidth="1"/>
    <col min="16109" max="16109" width="35.140625" style="199" customWidth="1"/>
    <col min="16110" max="16110" width="17.5703125" style="199" customWidth="1"/>
    <col min="16111" max="16111" width="12.42578125" style="199" customWidth="1"/>
    <col min="16112" max="16112" width="11.28515625" style="199" customWidth="1"/>
    <col min="16113" max="16113" width="11.140625" style="199" customWidth="1"/>
    <col min="16114" max="16116" width="11" style="199" customWidth="1"/>
    <col min="16117" max="16119" width="10.7109375" style="199" customWidth="1"/>
    <col min="16120" max="16120" width="30.140625" style="199" customWidth="1"/>
    <col min="16121" max="16121" width="35" style="199" customWidth="1"/>
    <col min="16122" max="16122" width="67.28515625" style="199" customWidth="1"/>
    <col min="16123" max="16123" width="7.7109375" style="199" bestFit="1" customWidth="1"/>
    <col min="16124" max="16124" width="8.5703125" style="199" bestFit="1" customWidth="1"/>
    <col min="16125" max="16125" width="8.28515625" style="199" bestFit="1" customWidth="1"/>
    <col min="16126" max="16384" width="11.7109375" style="199"/>
  </cols>
  <sheetData>
    <row r="1" spans="2:6" s="199" customFormat="1" ht="20.100000000000001" customHeight="1">
      <c r="B1" s="200"/>
      <c r="C1" s="201"/>
      <c r="D1" s="201"/>
      <c r="E1" s="499"/>
      <c r="F1" s="257"/>
    </row>
    <row r="2" spans="2:6" s="199" customFormat="1" ht="20.100000000000001" customHeight="1">
      <c r="B2" s="200"/>
      <c r="C2" s="201"/>
      <c r="D2" s="201"/>
      <c r="E2" s="499"/>
      <c r="F2" s="257"/>
    </row>
    <row r="3" spans="2:6" s="199" customFormat="1" ht="20.100000000000001" customHeight="1">
      <c r="B3" s="200"/>
      <c r="C3" s="201"/>
      <c r="D3" s="201"/>
      <c r="E3" s="499"/>
      <c r="F3" s="258"/>
    </row>
    <row r="4" spans="2:6" s="199" customFormat="1" ht="20.100000000000001" customHeight="1">
      <c r="B4" s="200"/>
      <c r="C4" s="201"/>
      <c r="D4" s="201"/>
      <c r="E4" s="499"/>
    </row>
    <row r="5" spans="2:6" s="199" customFormat="1" ht="20.100000000000001" customHeight="1">
      <c r="B5" s="202"/>
      <c r="C5" s="201"/>
      <c r="D5" s="201"/>
      <c r="E5" s="499"/>
    </row>
    <row r="6" spans="2:6" s="199" customFormat="1" ht="20.100000000000001" customHeight="1">
      <c r="B6" s="200"/>
      <c r="C6" s="201"/>
      <c r="D6" s="203"/>
      <c r="E6" s="499"/>
    </row>
    <row r="7" spans="2:6" s="199" customFormat="1" ht="20.100000000000001" customHeight="1">
      <c r="B7" s="200"/>
      <c r="C7" s="201"/>
      <c r="D7" s="203"/>
      <c r="E7" s="499"/>
    </row>
    <row r="8" spans="2:6" s="199" customFormat="1" ht="20.100000000000001" customHeight="1">
      <c r="B8" s="200"/>
      <c r="C8" s="201"/>
      <c r="D8" s="203"/>
      <c r="E8" s="499"/>
    </row>
    <row r="9" spans="2:6" s="199" customFormat="1" ht="20.100000000000001" customHeight="1">
      <c r="B9" s="200"/>
      <c r="C9" s="201"/>
      <c r="D9" s="203"/>
      <c r="E9" s="499"/>
    </row>
    <row r="10" spans="2:6" s="199" customFormat="1" ht="20.100000000000001" customHeight="1">
      <c r="B10" s="204"/>
      <c r="C10" s="201"/>
      <c r="D10" s="203"/>
      <c r="E10" s="499"/>
    </row>
    <row r="11" spans="2:6" s="199" customFormat="1" ht="20.100000000000001" customHeight="1">
      <c r="B11" s="202"/>
      <c r="C11" s="201"/>
      <c r="D11" s="203"/>
      <c r="E11" s="499"/>
    </row>
    <row r="12" spans="2:6" s="199" customFormat="1" ht="19.5" customHeight="1">
      <c r="B12" s="202"/>
      <c r="C12" s="201"/>
      <c r="D12" s="203"/>
      <c r="E12" s="499"/>
    </row>
    <row r="13" spans="2:6" s="199" customFormat="1" ht="20.100000000000001" customHeight="1">
      <c r="B13" s="202"/>
      <c r="C13" s="201"/>
      <c r="D13" s="203"/>
      <c r="E13" s="499"/>
    </row>
    <row r="14" spans="2:6" s="199" customFormat="1" ht="20.100000000000001" customHeight="1">
      <c r="B14" s="204"/>
      <c r="C14" s="201"/>
      <c r="D14" s="203"/>
      <c r="E14" s="499"/>
    </row>
    <row r="15" spans="2:6" s="199" customFormat="1" ht="20.100000000000001" customHeight="1">
      <c r="B15" s="202"/>
      <c r="C15" s="201"/>
      <c r="D15" s="203"/>
      <c r="E15" s="499"/>
    </row>
    <row r="16" spans="2:6" s="199" customFormat="1" ht="19.5" customHeight="1">
      <c r="B16" s="202"/>
      <c r="C16" s="201"/>
      <c r="D16" s="203"/>
      <c r="E16" s="499"/>
    </row>
    <row r="17" spans="1:6" ht="20.100000000000001" customHeight="1">
      <c r="B17" s="202"/>
    </row>
    <row r="18" spans="1:6" ht="30" customHeight="1">
      <c r="B18" s="202"/>
      <c r="C18" s="206" t="str">
        <f>'Прайс рабочий'!C4</f>
        <v>Прайс на декабрь 2023</v>
      </c>
    </row>
    <row r="19" spans="1:6" s="211" customFormat="1" ht="58.5" customHeight="1">
      <c r="A19" s="207" t="s">
        <v>3</v>
      </c>
      <c r="B19" s="208" t="s">
        <v>4</v>
      </c>
      <c r="C19" s="208" t="s">
        <v>5</v>
      </c>
      <c r="D19" s="209" t="s">
        <v>6</v>
      </c>
      <c r="E19" s="500" t="s">
        <v>11</v>
      </c>
      <c r="F19" s="210" t="s">
        <v>17</v>
      </c>
    </row>
    <row r="20" spans="1:6" ht="28.5" customHeight="1">
      <c r="A20" s="964" t="s">
        <v>22</v>
      </c>
      <c r="B20" s="964"/>
      <c r="C20" s="964"/>
      <c r="D20" s="964"/>
      <c r="E20" s="501"/>
      <c r="F20" s="212"/>
    </row>
    <row r="21" spans="1:6" s="214" customFormat="1" ht="18" customHeight="1">
      <c r="A21" s="961" t="s">
        <v>23</v>
      </c>
      <c r="B21" s="961"/>
      <c r="C21" s="961"/>
      <c r="D21" s="961"/>
      <c r="E21" s="502"/>
      <c r="F21" s="965"/>
    </row>
    <row r="22" spans="1:6" s="214" customFormat="1" ht="18" customHeight="1">
      <c r="A22" s="968" t="s">
        <v>439</v>
      </c>
      <c r="B22" s="968"/>
      <c r="C22" s="215" t="s">
        <v>25</v>
      </c>
      <c r="D22" s="963" t="s">
        <v>26</v>
      </c>
      <c r="E22" s="775">
        <f>'Прайс рабочий'!K13</f>
        <v>94</v>
      </c>
      <c r="F22" s="966"/>
    </row>
    <row r="23" spans="1:6" s="214" customFormat="1" ht="18" customHeight="1">
      <c r="A23" s="968"/>
      <c r="B23" s="968"/>
      <c r="C23" s="215" t="s">
        <v>27</v>
      </c>
      <c r="D23" s="963"/>
      <c r="E23" s="776"/>
      <c r="F23" s="966"/>
    </row>
    <row r="24" spans="1:6" s="214" customFormat="1" ht="18" customHeight="1">
      <c r="A24" s="968"/>
      <c r="B24" s="968"/>
      <c r="C24" s="215" t="s">
        <v>28</v>
      </c>
      <c r="D24" s="963"/>
      <c r="E24" s="777"/>
      <c r="F24" s="966"/>
    </row>
    <row r="25" spans="1:6" s="214" customFormat="1" ht="18" customHeight="1">
      <c r="A25" s="962" t="s">
        <v>440</v>
      </c>
      <c r="B25" s="962"/>
      <c r="C25" s="215" t="s">
        <v>30</v>
      </c>
      <c r="D25" s="963" t="s">
        <v>26</v>
      </c>
      <c r="E25" s="775">
        <f>'Прайс рабочий'!K16</f>
        <v>190</v>
      </c>
      <c r="F25" s="966"/>
    </row>
    <row r="26" spans="1:6" s="214" customFormat="1" ht="18" customHeight="1">
      <c r="A26" s="962"/>
      <c r="B26" s="962"/>
      <c r="C26" s="215" t="s">
        <v>31</v>
      </c>
      <c r="D26" s="963"/>
      <c r="E26" s="776"/>
      <c r="F26" s="966"/>
    </row>
    <row r="27" spans="1:6" s="214" customFormat="1" ht="18" customHeight="1">
      <c r="A27" s="962"/>
      <c r="B27" s="962"/>
      <c r="C27" s="215">
        <v>8.5</v>
      </c>
      <c r="D27" s="963"/>
      <c r="E27" s="777"/>
      <c r="F27" s="966"/>
    </row>
    <row r="28" spans="1:6" s="214" customFormat="1" ht="18" customHeight="1">
      <c r="A28" s="778" t="s">
        <v>359</v>
      </c>
      <c r="B28" s="768"/>
      <c r="C28" s="98" t="s">
        <v>25</v>
      </c>
      <c r="D28" s="602" t="s">
        <v>26</v>
      </c>
      <c r="E28" s="775">
        <f>'Прайс рабочий'!K20</f>
        <v>124</v>
      </c>
      <c r="F28" s="966"/>
    </row>
    <row r="29" spans="1:6" s="214" customFormat="1" ht="18" customHeight="1">
      <c r="A29" s="769"/>
      <c r="B29" s="770"/>
      <c r="C29" s="99" t="s">
        <v>27</v>
      </c>
      <c r="D29" s="773"/>
      <c r="E29" s="776"/>
      <c r="F29" s="966"/>
    </row>
    <row r="30" spans="1:6" s="214" customFormat="1" ht="18" customHeight="1">
      <c r="A30" s="771"/>
      <c r="B30" s="772"/>
      <c r="C30" s="99" t="s">
        <v>28</v>
      </c>
      <c r="D30" s="774"/>
      <c r="E30" s="777"/>
      <c r="F30" s="966"/>
    </row>
    <row r="31" spans="1:6" s="214" customFormat="1" ht="18" customHeight="1">
      <c r="A31" s="961" t="s">
        <v>32</v>
      </c>
      <c r="B31" s="961"/>
      <c r="C31" s="961"/>
      <c r="D31" s="961"/>
      <c r="E31" s="119"/>
      <c r="F31" s="966"/>
    </row>
    <row r="32" spans="1:6" s="214" customFormat="1" ht="18" customHeight="1">
      <c r="A32" s="962" t="s">
        <v>441</v>
      </c>
      <c r="B32" s="962"/>
      <c r="C32" s="215" t="s">
        <v>34</v>
      </c>
      <c r="D32" s="963" t="s">
        <v>26</v>
      </c>
      <c r="E32" s="775">
        <f>'Прайс рабочий'!K44</f>
        <v>89</v>
      </c>
      <c r="F32" s="966"/>
    </row>
    <row r="33" spans="1:6" s="214" customFormat="1" ht="18" customHeight="1">
      <c r="A33" s="962"/>
      <c r="B33" s="962"/>
      <c r="C33" s="215" t="s">
        <v>25</v>
      </c>
      <c r="D33" s="963"/>
      <c r="E33" s="776"/>
      <c r="F33" s="966"/>
    </row>
    <row r="34" spans="1:6" s="214" customFormat="1" ht="18" customHeight="1">
      <c r="A34" s="962"/>
      <c r="B34" s="962"/>
      <c r="C34" s="215" t="s">
        <v>27</v>
      </c>
      <c r="D34" s="963"/>
      <c r="E34" s="776"/>
      <c r="F34" s="966"/>
    </row>
    <row r="35" spans="1:6" s="214" customFormat="1" ht="18" customHeight="1">
      <c r="A35" s="962"/>
      <c r="B35" s="962"/>
      <c r="C35" s="215" t="s">
        <v>28</v>
      </c>
      <c r="D35" s="963"/>
      <c r="E35" s="777"/>
      <c r="F35" s="967"/>
    </row>
    <row r="36" spans="1:6" ht="28.5" customHeight="1">
      <c r="A36" s="964" t="s">
        <v>35</v>
      </c>
      <c r="B36" s="964"/>
      <c r="C36" s="964"/>
      <c r="D36" s="964"/>
      <c r="E36" s="501"/>
      <c r="F36" s="212"/>
    </row>
    <row r="37" spans="1:6" ht="18" customHeight="1">
      <c r="A37" s="961" t="s">
        <v>23</v>
      </c>
      <c r="B37" s="961"/>
      <c r="C37" s="961"/>
      <c r="D37" s="961"/>
      <c r="E37" s="502"/>
      <c r="F37" s="970"/>
    </row>
    <row r="38" spans="1:6" ht="18" customHeight="1">
      <c r="A38" s="973" t="s">
        <v>442</v>
      </c>
      <c r="B38" s="973"/>
      <c r="C38" s="216" t="s">
        <v>37</v>
      </c>
      <c r="D38" s="963" t="s">
        <v>26</v>
      </c>
      <c r="E38" s="775">
        <f>'Прайс рабочий'!K50</f>
        <v>30</v>
      </c>
      <c r="F38" s="971"/>
    </row>
    <row r="39" spans="1:6" ht="18" customHeight="1">
      <c r="A39" s="973"/>
      <c r="B39" s="973"/>
      <c r="C39" s="216" t="s">
        <v>38</v>
      </c>
      <c r="D39" s="963"/>
      <c r="E39" s="805"/>
      <c r="F39" s="971"/>
    </row>
    <row r="40" spans="1:6" ht="18" customHeight="1">
      <c r="A40" s="973"/>
      <c r="B40" s="973"/>
      <c r="C40" s="216" t="s">
        <v>39</v>
      </c>
      <c r="D40" s="963"/>
      <c r="E40" s="806"/>
      <c r="F40" s="971"/>
    </row>
    <row r="41" spans="1:6" ht="18" customHeight="1">
      <c r="A41" s="780" t="s">
        <v>360</v>
      </c>
      <c r="B41" s="768"/>
      <c r="C41" s="101" t="s">
        <v>25</v>
      </c>
      <c r="D41" s="602" t="s">
        <v>26</v>
      </c>
      <c r="E41" s="775">
        <f>'Прайс рабочий'!K53</f>
        <v>96</v>
      </c>
      <c r="F41" s="971"/>
    </row>
    <row r="42" spans="1:6" ht="18" customHeight="1">
      <c r="A42" s="769"/>
      <c r="B42" s="770"/>
      <c r="C42" s="102" t="s">
        <v>27</v>
      </c>
      <c r="D42" s="773"/>
      <c r="E42" s="805"/>
      <c r="F42" s="971"/>
    </row>
    <row r="43" spans="1:6" ht="18" customHeight="1">
      <c r="A43" s="771"/>
      <c r="B43" s="772"/>
      <c r="C43" s="102" t="s">
        <v>28</v>
      </c>
      <c r="D43" s="774"/>
      <c r="E43" s="806"/>
      <c r="F43" s="971"/>
    </row>
    <row r="44" spans="1:6" ht="18" customHeight="1">
      <c r="A44" s="781" t="s">
        <v>361</v>
      </c>
      <c r="B44" s="770"/>
      <c r="C44" s="102" t="s">
        <v>40</v>
      </c>
      <c r="D44" s="602" t="s">
        <v>26</v>
      </c>
      <c r="E44" s="775">
        <f>'Прайс рабочий'!K56</f>
        <v>71</v>
      </c>
      <c r="F44" s="971"/>
    </row>
    <row r="45" spans="1:6" ht="18" customHeight="1">
      <c r="A45" s="769"/>
      <c r="B45" s="770"/>
      <c r="C45" s="102" t="s">
        <v>37</v>
      </c>
      <c r="D45" s="773"/>
      <c r="E45" s="805"/>
      <c r="F45" s="971"/>
    </row>
    <row r="46" spans="1:6" ht="18" customHeight="1">
      <c r="A46" s="769"/>
      <c r="B46" s="770"/>
      <c r="C46" s="102" t="s">
        <v>38</v>
      </c>
      <c r="D46" s="773"/>
      <c r="E46" s="805"/>
      <c r="F46" s="971"/>
    </row>
    <row r="47" spans="1:6" ht="18" customHeight="1">
      <c r="A47" s="771"/>
      <c r="B47" s="772"/>
      <c r="C47" s="103" t="s">
        <v>39</v>
      </c>
      <c r="D47" s="774"/>
      <c r="E47" s="806"/>
      <c r="F47" s="971"/>
    </row>
    <row r="48" spans="1:6" s="214" customFormat="1" ht="18" customHeight="1">
      <c r="A48" s="961" t="s">
        <v>32</v>
      </c>
      <c r="B48" s="961"/>
      <c r="C48" s="961"/>
      <c r="D48" s="961"/>
      <c r="E48" s="119"/>
      <c r="F48" s="971"/>
    </row>
    <row r="49" spans="1:6" s="214" customFormat="1" ht="18" customHeight="1">
      <c r="A49" s="968" t="s">
        <v>443</v>
      </c>
      <c r="B49" s="968"/>
      <c r="C49" s="215" t="s">
        <v>42</v>
      </c>
      <c r="D49" s="963" t="s">
        <v>26</v>
      </c>
      <c r="E49" s="775">
        <f>'Прайс рабочий'!K61</f>
        <v>27</v>
      </c>
      <c r="F49" s="971"/>
    </row>
    <row r="50" spans="1:6" s="214" customFormat="1" ht="18" customHeight="1">
      <c r="A50" s="968"/>
      <c r="B50" s="968"/>
      <c r="C50" s="215" t="s">
        <v>27</v>
      </c>
      <c r="D50" s="963"/>
      <c r="E50" s="805"/>
      <c r="F50" s="971"/>
    </row>
    <row r="51" spans="1:6" s="214" customFormat="1" ht="18" customHeight="1">
      <c r="A51" s="968"/>
      <c r="B51" s="968"/>
      <c r="C51" s="215" t="s">
        <v>28</v>
      </c>
      <c r="D51" s="963"/>
      <c r="E51" s="806"/>
      <c r="F51" s="971"/>
    </row>
    <row r="52" spans="1:6" s="214" customFormat="1" ht="18" customHeight="1">
      <c r="A52" s="962" t="s">
        <v>444</v>
      </c>
      <c r="B52" s="962"/>
      <c r="C52" s="215" t="s">
        <v>25</v>
      </c>
      <c r="D52" s="963" t="s">
        <v>26</v>
      </c>
      <c r="E52" s="775">
        <f>'Прайс рабочий'!K67</f>
        <v>50</v>
      </c>
      <c r="F52" s="971"/>
    </row>
    <row r="53" spans="1:6" s="214" customFormat="1" ht="18" customHeight="1">
      <c r="A53" s="962"/>
      <c r="B53" s="962"/>
      <c r="C53" s="215" t="s">
        <v>46</v>
      </c>
      <c r="D53" s="963"/>
      <c r="E53" s="776"/>
      <c r="F53" s="971"/>
    </row>
    <row r="54" spans="1:6" s="214" customFormat="1" ht="18" customHeight="1">
      <c r="A54" s="962"/>
      <c r="B54" s="962"/>
      <c r="C54" s="215" t="s">
        <v>28</v>
      </c>
      <c r="D54" s="963"/>
      <c r="E54" s="777"/>
      <c r="F54" s="972"/>
    </row>
    <row r="55" spans="1:6" ht="28.5" customHeight="1">
      <c r="A55" s="964" t="s">
        <v>193</v>
      </c>
      <c r="B55" s="964"/>
      <c r="C55" s="964"/>
      <c r="D55" s="964"/>
      <c r="E55" s="501"/>
      <c r="F55" s="212"/>
    </row>
    <row r="56" spans="1:6" ht="18" customHeight="1">
      <c r="A56" s="961" t="s">
        <v>100</v>
      </c>
      <c r="B56" s="961"/>
      <c r="C56" s="961"/>
      <c r="D56" s="961"/>
      <c r="E56" s="502"/>
      <c r="F56" s="965"/>
    </row>
    <row r="57" spans="1:6" ht="18" customHeight="1">
      <c r="A57" s="968" t="s">
        <v>194</v>
      </c>
      <c r="B57" s="978" t="s">
        <v>195</v>
      </c>
      <c r="C57" s="215" t="s">
        <v>71</v>
      </c>
      <c r="D57" s="980" t="s">
        <v>196</v>
      </c>
      <c r="E57" s="118">
        <f>'Прайс рабочий'!K292</f>
        <v>120</v>
      </c>
      <c r="F57" s="966"/>
    </row>
    <row r="58" spans="1:6" ht="18" customHeight="1">
      <c r="A58" s="968"/>
      <c r="B58" s="978"/>
      <c r="C58" s="215" t="s">
        <v>67</v>
      </c>
      <c r="D58" s="980"/>
      <c r="E58" s="118">
        <f>'Прайс рабочий'!K293</f>
        <v>125</v>
      </c>
      <c r="F58" s="966"/>
    </row>
    <row r="59" spans="1:6" ht="18" customHeight="1">
      <c r="A59" s="968"/>
      <c r="B59" s="978" t="s">
        <v>197</v>
      </c>
      <c r="C59" s="215" t="s">
        <v>71</v>
      </c>
      <c r="D59" s="980"/>
      <c r="E59" s="118">
        <f>'Прайс рабочий'!K294</f>
        <v>101</v>
      </c>
      <c r="F59" s="966"/>
    </row>
    <row r="60" spans="1:6" ht="18" customHeight="1">
      <c r="A60" s="968"/>
      <c r="B60" s="978"/>
      <c r="C60" s="215" t="s">
        <v>67</v>
      </c>
      <c r="D60" s="980"/>
      <c r="E60" s="118">
        <f>'Прайс рабочий'!K295</f>
        <v>120</v>
      </c>
      <c r="F60" s="966"/>
    </row>
    <row r="61" spans="1:6" ht="18" customHeight="1">
      <c r="A61" s="968"/>
      <c r="B61" s="978" t="s">
        <v>198</v>
      </c>
      <c r="C61" s="215" t="s">
        <v>71</v>
      </c>
      <c r="D61" s="980"/>
      <c r="E61" s="118">
        <f>'Прайс рабочий'!K296</f>
        <v>150</v>
      </c>
      <c r="F61" s="966"/>
    </row>
    <row r="62" spans="1:6" ht="18" customHeight="1">
      <c r="A62" s="968"/>
      <c r="B62" s="978"/>
      <c r="C62" s="215" t="s">
        <v>67</v>
      </c>
      <c r="D62" s="980"/>
      <c r="E62" s="118">
        <f>'Прайс рабочий'!K297</f>
        <v>155</v>
      </c>
      <c r="F62" s="966"/>
    </row>
    <row r="63" spans="1:6" ht="18" customHeight="1">
      <c r="A63" s="968"/>
      <c r="B63" s="978" t="s">
        <v>199</v>
      </c>
      <c r="C63" s="215" t="s">
        <v>71</v>
      </c>
      <c r="D63" s="980"/>
      <c r="E63" s="118">
        <f>'Прайс рабочий'!K298</f>
        <v>153</v>
      </c>
      <c r="F63" s="966"/>
    </row>
    <row r="64" spans="1:6" ht="18" customHeight="1">
      <c r="A64" s="968"/>
      <c r="B64" s="978"/>
      <c r="C64" s="215" t="s">
        <v>67</v>
      </c>
      <c r="D64" s="980"/>
      <c r="E64" s="118">
        <f>'Прайс рабочий'!K299</f>
        <v>161</v>
      </c>
      <c r="F64" s="966"/>
    </row>
    <row r="65" spans="1:6" ht="18" customHeight="1">
      <c r="A65" s="968"/>
      <c r="B65" s="978" t="s">
        <v>200</v>
      </c>
      <c r="C65" s="215" t="s">
        <v>71</v>
      </c>
      <c r="D65" s="980"/>
      <c r="E65" s="118">
        <f>'Прайс рабочий'!K300</f>
        <v>153</v>
      </c>
      <c r="F65" s="966"/>
    </row>
    <row r="66" spans="1:6" ht="18" customHeight="1">
      <c r="A66" s="968"/>
      <c r="B66" s="978"/>
      <c r="C66" s="215" t="s">
        <v>67</v>
      </c>
      <c r="D66" s="980"/>
      <c r="E66" s="118">
        <f>'Прайс рабочий'!K301</f>
        <v>162</v>
      </c>
      <c r="F66" s="966"/>
    </row>
    <row r="67" spans="1:6" ht="18" customHeight="1">
      <c r="A67" s="968"/>
      <c r="B67" s="978" t="s">
        <v>201</v>
      </c>
      <c r="C67" s="215" t="s">
        <v>71</v>
      </c>
      <c r="D67" s="980"/>
      <c r="E67" s="118">
        <f>'Прайс рабочий'!K302</f>
        <v>217</v>
      </c>
      <c r="F67" s="966"/>
    </row>
    <row r="68" spans="1:6" ht="18" customHeight="1">
      <c r="A68" s="968"/>
      <c r="B68" s="978"/>
      <c r="C68" s="215" t="s">
        <v>67</v>
      </c>
      <c r="D68" s="980"/>
      <c r="E68" s="118">
        <f>'Прайс рабочий'!K303</f>
        <v>272</v>
      </c>
      <c r="F68" s="966"/>
    </row>
    <row r="69" spans="1:6" ht="18" customHeight="1">
      <c r="A69" s="968"/>
      <c r="B69" s="978" t="s">
        <v>202</v>
      </c>
      <c r="C69" s="215" t="s">
        <v>71</v>
      </c>
      <c r="D69" s="980"/>
      <c r="E69" s="118">
        <f>'Прайс рабочий'!K304</f>
        <v>361</v>
      </c>
      <c r="F69" s="966"/>
    </row>
    <row r="70" spans="1:6" ht="18" customHeight="1">
      <c r="A70" s="968"/>
      <c r="B70" s="978"/>
      <c r="C70" s="215" t="s">
        <v>67</v>
      </c>
      <c r="D70" s="980"/>
      <c r="E70" s="118">
        <f>'Прайс рабочий'!K305</f>
        <v>499</v>
      </c>
      <c r="F70" s="966"/>
    </row>
    <row r="71" spans="1:6" ht="18" customHeight="1">
      <c r="A71" s="968"/>
      <c r="B71" s="978" t="s">
        <v>203</v>
      </c>
      <c r="C71" s="215" t="s">
        <v>71</v>
      </c>
      <c r="D71" s="980"/>
      <c r="E71" s="118">
        <f>'Прайс рабочий'!K306</f>
        <v>263</v>
      </c>
      <c r="F71" s="966"/>
    </row>
    <row r="72" spans="1:6" ht="18" customHeight="1">
      <c r="A72" s="968"/>
      <c r="B72" s="978"/>
      <c r="C72" s="215" t="s">
        <v>67</v>
      </c>
      <c r="D72" s="980"/>
      <c r="E72" s="118">
        <f>'Прайс рабочий'!K307</f>
        <v>344</v>
      </c>
      <c r="F72" s="966"/>
    </row>
    <row r="73" spans="1:6" ht="18" customHeight="1">
      <c r="A73" s="968"/>
      <c r="B73" s="978" t="s">
        <v>204</v>
      </c>
      <c r="C73" s="215" t="s">
        <v>71</v>
      </c>
      <c r="D73" s="980"/>
      <c r="E73" s="118">
        <f>'Прайс рабочий'!K308</f>
        <v>245</v>
      </c>
      <c r="F73" s="966"/>
    </row>
    <row r="74" spans="1:6" ht="18" customHeight="1">
      <c r="A74" s="968"/>
      <c r="B74" s="978"/>
      <c r="C74" s="215" t="s">
        <v>67</v>
      </c>
      <c r="D74" s="980"/>
      <c r="E74" s="118">
        <f>'Прайс рабочий'!K309</f>
        <v>314</v>
      </c>
      <c r="F74" s="966"/>
    </row>
    <row r="75" spans="1:6" ht="18" customHeight="1">
      <c r="A75" s="979" t="s">
        <v>449</v>
      </c>
      <c r="B75" s="215" t="s">
        <v>206</v>
      </c>
      <c r="C75" s="215" t="s">
        <v>207</v>
      </c>
      <c r="D75" s="963" t="s">
        <v>208</v>
      </c>
      <c r="E75" s="118">
        <f>'Прайс рабочий'!K310</f>
        <v>3851</v>
      </c>
      <c r="F75" s="966"/>
    </row>
    <row r="76" spans="1:6" s="205" customFormat="1" ht="18" customHeight="1">
      <c r="A76" s="979"/>
      <c r="B76" s="215" t="s">
        <v>209</v>
      </c>
      <c r="C76" s="215" t="s">
        <v>207</v>
      </c>
      <c r="D76" s="963"/>
      <c r="E76" s="118">
        <f>'Прайс рабочий'!K311</f>
        <v>3926</v>
      </c>
      <c r="F76" s="966"/>
    </row>
    <row r="77" spans="1:6" ht="18" customHeight="1">
      <c r="A77" s="979"/>
      <c r="B77" s="215" t="s">
        <v>206</v>
      </c>
      <c r="C77" s="215" t="s">
        <v>210</v>
      </c>
      <c r="D77" s="963"/>
      <c r="E77" s="118">
        <f>'Прайс рабочий'!K312</f>
        <v>5250</v>
      </c>
      <c r="F77" s="966"/>
    </row>
    <row r="78" spans="1:6" ht="18" customHeight="1">
      <c r="A78" s="979"/>
      <c r="B78" s="215" t="s">
        <v>209</v>
      </c>
      <c r="C78" s="215" t="s">
        <v>210</v>
      </c>
      <c r="D78" s="963"/>
      <c r="E78" s="118">
        <f>'Прайс рабочий'!K313</f>
        <v>4717</v>
      </c>
      <c r="F78" s="966"/>
    </row>
    <row r="79" spans="1:6" ht="18" customHeight="1">
      <c r="A79" s="979"/>
      <c r="B79" s="215" t="s">
        <v>206</v>
      </c>
      <c r="C79" s="215" t="s">
        <v>362</v>
      </c>
      <c r="D79" s="963"/>
      <c r="E79" s="118">
        <f>'Прайс рабочий'!K314</f>
        <v>5509</v>
      </c>
      <c r="F79" s="966"/>
    </row>
    <row r="80" spans="1:6" ht="18" customHeight="1">
      <c r="A80" s="961" t="s">
        <v>211</v>
      </c>
      <c r="B80" s="961"/>
      <c r="C80" s="961"/>
      <c r="D80" s="961"/>
      <c r="E80" s="118"/>
      <c r="F80" s="966"/>
    </row>
    <row r="81" spans="1:6" ht="18" customHeight="1">
      <c r="A81" s="979" t="s">
        <v>450</v>
      </c>
      <c r="B81" s="981" t="s">
        <v>195</v>
      </c>
      <c r="C81" s="215" t="s">
        <v>71</v>
      </c>
      <c r="D81" s="963" t="s">
        <v>213</v>
      </c>
      <c r="E81" s="118">
        <f>'Прайс рабочий'!K316</f>
        <v>168</v>
      </c>
      <c r="F81" s="966"/>
    </row>
    <row r="82" spans="1:6" ht="18" customHeight="1">
      <c r="A82" s="979"/>
      <c r="B82" s="981"/>
      <c r="C82" s="215" t="s">
        <v>67</v>
      </c>
      <c r="D82" s="963"/>
      <c r="E82" s="118">
        <f>'Прайс рабочий'!K317</f>
        <v>172</v>
      </c>
      <c r="F82" s="966"/>
    </row>
    <row r="83" spans="1:6" ht="18" customHeight="1">
      <c r="A83" s="979"/>
      <c r="B83" s="981" t="s">
        <v>197</v>
      </c>
      <c r="C83" s="215" t="s">
        <v>71</v>
      </c>
      <c r="D83" s="963"/>
      <c r="E83" s="118">
        <f>'Прайс рабочий'!K318</f>
        <v>151</v>
      </c>
      <c r="F83" s="966"/>
    </row>
    <row r="84" spans="1:6" ht="18" customHeight="1">
      <c r="A84" s="979"/>
      <c r="B84" s="981"/>
      <c r="C84" s="215" t="s">
        <v>67</v>
      </c>
      <c r="D84" s="963"/>
      <c r="E84" s="118">
        <f>'Прайс рабочий'!K319</f>
        <v>171</v>
      </c>
      <c r="F84" s="966"/>
    </row>
    <row r="85" spans="1:6" ht="18" customHeight="1">
      <c r="A85" s="979"/>
      <c r="B85" s="981" t="s">
        <v>176</v>
      </c>
      <c r="C85" s="215" t="s">
        <v>71</v>
      </c>
      <c r="D85" s="963"/>
      <c r="E85" s="118">
        <f>'Прайс рабочий'!K320</f>
        <v>195</v>
      </c>
      <c r="F85" s="966"/>
    </row>
    <row r="86" spans="1:6" ht="18" customHeight="1">
      <c r="A86" s="979"/>
      <c r="B86" s="981"/>
      <c r="C86" s="215" t="s">
        <v>67</v>
      </c>
      <c r="D86" s="963"/>
      <c r="E86" s="118">
        <f>'Прайс рабочий'!K321</f>
        <v>209</v>
      </c>
      <c r="F86" s="966"/>
    </row>
    <row r="87" spans="1:6" ht="18" customHeight="1">
      <c r="A87" s="979"/>
      <c r="B87" s="981" t="s">
        <v>198</v>
      </c>
      <c r="C87" s="215" t="s">
        <v>71</v>
      </c>
      <c r="D87" s="963"/>
      <c r="E87" s="118">
        <f>'Прайс рабочий'!K322</f>
        <v>200</v>
      </c>
      <c r="F87" s="966"/>
    </row>
    <row r="88" spans="1:6" ht="18" customHeight="1">
      <c r="A88" s="979"/>
      <c r="B88" s="981"/>
      <c r="C88" s="215" t="s">
        <v>67</v>
      </c>
      <c r="D88" s="963"/>
      <c r="E88" s="118">
        <f>'Прайс рабочий'!K323</f>
        <v>209</v>
      </c>
      <c r="F88" s="966"/>
    </row>
    <row r="89" spans="1:6" ht="18" customHeight="1">
      <c r="A89" s="979"/>
      <c r="B89" s="981" t="s">
        <v>200</v>
      </c>
      <c r="C89" s="215" t="s">
        <v>71</v>
      </c>
      <c r="D89" s="963"/>
      <c r="E89" s="118">
        <f>'Прайс рабочий'!K326</f>
        <v>203</v>
      </c>
      <c r="F89" s="966"/>
    </row>
    <row r="90" spans="1:6" ht="18" customHeight="1">
      <c r="A90" s="979"/>
      <c r="B90" s="981"/>
      <c r="C90" s="215" t="s">
        <v>67</v>
      </c>
      <c r="D90" s="963"/>
      <c r="E90" s="118">
        <f>'Прайс рабочий'!K327</f>
        <v>206</v>
      </c>
      <c r="F90" s="966"/>
    </row>
    <row r="91" spans="1:6" ht="18" customHeight="1">
      <c r="A91" s="979"/>
      <c r="B91" s="981" t="s">
        <v>201</v>
      </c>
      <c r="C91" s="215" t="s">
        <v>71</v>
      </c>
      <c r="D91" s="963"/>
      <c r="E91" s="118">
        <f>'Прайс рабочий'!K328</f>
        <v>305</v>
      </c>
      <c r="F91" s="966"/>
    </row>
    <row r="92" spans="1:6" ht="18" customHeight="1">
      <c r="A92" s="979"/>
      <c r="B92" s="981"/>
      <c r="C92" s="215" t="s">
        <v>67</v>
      </c>
      <c r="D92" s="963"/>
      <c r="E92" s="118">
        <f>'Прайс рабочий'!K329</f>
        <v>330</v>
      </c>
      <c r="F92" s="966"/>
    </row>
    <row r="93" spans="1:6" ht="18" customHeight="1">
      <c r="A93" s="979"/>
      <c r="B93" s="981" t="s">
        <v>202</v>
      </c>
      <c r="C93" s="215" t="s">
        <v>71</v>
      </c>
      <c r="D93" s="963"/>
      <c r="E93" s="118">
        <f>'Прайс рабочий'!K330</f>
        <v>361</v>
      </c>
      <c r="F93" s="966"/>
    </row>
    <row r="94" spans="1:6" ht="18" customHeight="1">
      <c r="A94" s="979"/>
      <c r="B94" s="981"/>
      <c r="C94" s="215" t="s">
        <v>67</v>
      </c>
      <c r="D94" s="963"/>
      <c r="E94" s="118">
        <f>'Прайс рабочий'!K331</f>
        <v>495</v>
      </c>
      <c r="F94" s="966"/>
    </row>
    <row r="95" spans="1:6" ht="18" customHeight="1">
      <c r="A95" s="979"/>
      <c r="B95" s="981" t="s">
        <v>203</v>
      </c>
      <c r="C95" s="215" t="s">
        <v>71</v>
      </c>
      <c r="D95" s="963"/>
      <c r="E95" s="118">
        <f>'Прайс рабочий'!K332</f>
        <v>361</v>
      </c>
      <c r="F95" s="966"/>
    </row>
    <row r="96" spans="1:6" ht="18" customHeight="1">
      <c r="A96" s="979"/>
      <c r="B96" s="981"/>
      <c r="C96" s="215" t="s">
        <v>67</v>
      </c>
      <c r="D96" s="963"/>
      <c r="E96" s="118">
        <f>'Прайс рабочий'!K333</f>
        <v>400</v>
      </c>
      <c r="F96" s="966"/>
    </row>
    <row r="97" spans="1:6" ht="18" customHeight="1">
      <c r="A97" s="979"/>
      <c r="B97" s="981" t="s">
        <v>204</v>
      </c>
      <c r="C97" s="215" t="s">
        <v>71</v>
      </c>
      <c r="D97" s="963"/>
      <c r="E97" s="118">
        <f>'Прайс рабочий'!K334</f>
        <v>342</v>
      </c>
      <c r="F97" s="966"/>
    </row>
    <row r="98" spans="1:6" ht="18" customHeight="1">
      <c r="A98" s="979"/>
      <c r="B98" s="981"/>
      <c r="C98" s="215" t="s">
        <v>67</v>
      </c>
      <c r="D98" s="963"/>
      <c r="E98" s="118">
        <f>'Прайс рабочий'!K335</f>
        <v>371</v>
      </c>
      <c r="F98" s="967"/>
    </row>
    <row r="99" spans="1:6" ht="28.5" customHeight="1">
      <c r="A99" s="964" t="s">
        <v>223</v>
      </c>
      <c r="B99" s="964"/>
      <c r="C99" s="964"/>
      <c r="D99" s="964"/>
      <c r="E99" s="501"/>
      <c r="F99" s="212"/>
    </row>
    <row r="100" spans="1:6" s="225" customFormat="1" ht="18" customHeight="1">
      <c r="A100" s="982" t="s">
        <v>100</v>
      </c>
      <c r="B100" s="982"/>
      <c r="C100" s="982"/>
      <c r="D100" s="982"/>
      <c r="E100" s="502"/>
      <c r="F100" s="965"/>
    </row>
    <row r="101" spans="1:6" ht="18" customHeight="1">
      <c r="A101" s="968" t="s">
        <v>223</v>
      </c>
      <c r="B101" s="981" t="s">
        <v>224</v>
      </c>
      <c r="C101" s="215" t="s">
        <v>66</v>
      </c>
      <c r="D101" s="980" t="s">
        <v>225</v>
      </c>
      <c r="E101" s="118">
        <f>'Прайс рабочий'!K347</f>
        <v>23</v>
      </c>
      <c r="F101" s="966"/>
    </row>
    <row r="102" spans="1:6" ht="18" customHeight="1">
      <c r="A102" s="968"/>
      <c r="B102" s="981"/>
      <c r="C102" s="215" t="s">
        <v>67</v>
      </c>
      <c r="D102" s="980"/>
      <c r="E102" s="118">
        <f>'Прайс рабочий'!K348</f>
        <v>26</v>
      </c>
      <c r="F102" s="966"/>
    </row>
    <row r="103" spans="1:6" ht="18" customHeight="1">
      <c r="A103" s="968"/>
      <c r="B103" s="981" t="s">
        <v>226</v>
      </c>
      <c r="C103" s="215" t="s">
        <v>66</v>
      </c>
      <c r="D103" s="980"/>
      <c r="E103" s="118">
        <f>'Прайс рабочий'!K349</f>
        <v>41</v>
      </c>
      <c r="F103" s="966"/>
    </row>
    <row r="104" spans="1:6" ht="18" customHeight="1">
      <c r="A104" s="968"/>
      <c r="B104" s="981"/>
      <c r="C104" s="215" t="s">
        <v>67</v>
      </c>
      <c r="D104" s="980"/>
      <c r="E104" s="118">
        <f>'Прайс рабочий'!K350</f>
        <v>42</v>
      </c>
      <c r="F104" s="966"/>
    </row>
    <row r="105" spans="1:6" ht="18" customHeight="1">
      <c r="A105" s="968"/>
      <c r="B105" s="981" t="s">
        <v>227</v>
      </c>
      <c r="C105" s="215" t="s">
        <v>66</v>
      </c>
      <c r="D105" s="980"/>
      <c r="E105" s="118">
        <f>'Прайс рабочий'!K351</f>
        <v>54</v>
      </c>
      <c r="F105" s="966"/>
    </row>
    <row r="106" spans="1:6" ht="18" customHeight="1">
      <c r="A106" s="968"/>
      <c r="B106" s="981"/>
      <c r="C106" s="215" t="s">
        <v>67</v>
      </c>
      <c r="D106" s="980"/>
      <c r="E106" s="118">
        <f>'Прайс рабочий'!K352</f>
        <v>57</v>
      </c>
      <c r="F106" s="966"/>
    </row>
    <row r="107" spans="1:6" ht="18" customHeight="1">
      <c r="A107" s="968"/>
      <c r="B107" s="981" t="s">
        <v>228</v>
      </c>
      <c r="C107" s="215" t="s">
        <v>66</v>
      </c>
      <c r="D107" s="980"/>
      <c r="E107" s="118">
        <f>'Прайс рабочий'!K353</f>
        <v>49</v>
      </c>
      <c r="F107" s="966"/>
    </row>
    <row r="108" spans="1:6" ht="18" customHeight="1">
      <c r="A108" s="968"/>
      <c r="B108" s="981"/>
      <c r="C108" s="215" t="s">
        <v>67</v>
      </c>
      <c r="D108" s="980"/>
      <c r="E108" s="118">
        <f>'Прайс рабочий'!K354</f>
        <v>54</v>
      </c>
      <c r="F108" s="966"/>
    </row>
    <row r="109" spans="1:6" ht="18" customHeight="1">
      <c r="A109" s="968"/>
      <c r="B109" s="981" t="s">
        <v>229</v>
      </c>
      <c r="C109" s="215" t="s">
        <v>66</v>
      </c>
      <c r="D109" s="980"/>
      <c r="E109" s="118">
        <f>'Прайс рабочий'!K355</f>
        <v>59</v>
      </c>
      <c r="F109" s="966"/>
    </row>
    <row r="110" spans="1:6" ht="18" customHeight="1">
      <c r="A110" s="968"/>
      <c r="B110" s="981"/>
      <c r="C110" s="215" t="s">
        <v>67</v>
      </c>
      <c r="D110" s="980"/>
      <c r="E110" s="118">
        <f>'Прайс рабочий'!K356</f>
        <v>60</v>
      </c>
      <c r="F110" s="966"/>
    </row>
    <row r="111" spans="1:6" ht="18" customHeight="1">
      <c r="A111" s="961" t="s">
        <v>104</v>
      </c>
      <c r="B111" s="961"/>
      <c r="C111" s="961"/>
      <c r="D111" s="961"/>
      <c r="E111" s="118"/>
      <c r="F111" s="966"/>
    </row>
    <row r="112" spans="1:6" ht="18" customHeight="1">
      <c r="A112" s="968" t="s">
        <v>223</v>
      </c>
      <c r="B112" s="981" t="s">
        <v>230</v>
      </c>
      <c r="C112" s="215" t="s">
        <v>71</v>
      </c>
      <c r="D112" s="963"/>
      <c r="E112" s="118">
        <f>'Прайс рабочий'!K358</f>
        <v>105</v>
      </c>
      <c r="F112" s="966"/>
    </row>
    <row r="113" spans="1:6" ht="18" customHeight="1">
      <c r="A113" s="968"/>
      <c r="B113" s="981"/>
      <c r="C113" s="215" t="s">
        <v>67</v>
      </c>
      <c r="D113" s="963"/>
      <c r="E113" s="118">
        <f>'Прайс рабочий'!K359</f>
        <v>107</v>
      </c>
      <c r="F113" s="966"/>
    </row>
    <row r="114" spans="1:6" ht="18" customHeight="1">
      <c r="A114" s="968"/>
      <c r="B114" s="981" t="s">
        <v>231</v>
      </c>
      <c r="C114" s="215" t="s">
        <v>71</v>
      </c>
      <c r="D114" s="963"/>
      <c r="E114" s="118">
        <f>'Прайс рабочий'!K360</f>
        <v>120</v>
      </c>
      <c r="F114" s="966"/>
    </row>
    <row r="115" spans="1:6" ht="18" customHeight="1">
      <c r="A115" s="968"/>
      <c r="B115" s="981"/>
      <c r="C115" s="215" t="s">
        <v>67</v>
      </c>
      <c r="D115" s="963"/>
      <c r="E115" s="118">
        <f>'Прайс рабочий'!K361</f>
        <v>125</v>
      </c>
      <c r="F115" s="966"/>
    </row>
    <row r="116" spans="1:6" ht="18" customHeight="1">
      <c r="A116" s="968"/>
      <c r="B116" s="981" t="s">
        <v>228</v>
      </c>
      <c r="C116" s="215" t="s">
        <v>71</v>
      </c>
      <c r="D116" s="963"/>
      <c r="E116" s="118">
        <f>'Прайс рабочий'!K362</f>
        <v>110</v>
      </c>
      <c r="F116" s="966"/>
    </row>
    <row r="117" spans="1:6" ht="18" customHeight="1">
      <c r="A117" s="968"/>
      <c r="B117" s="981"/>
      <c r="C117" s="215" t="s">
        <v>67</v>
      </c>
      <c r="D117" s="963"/>
      <c r="E117" s="118">
        <f>'Прайс рабочий'!K363</f>
        <v>115</v>
      </c>
      <c r="F117" s="966"/>
    </row>
    <row r="118" spans="1:6" ht="18" customHeight="1">
      <c r="A118" s="968"/>
      <c r="B118" s="226" t="s">
        <v>229</v>
      </c>
      <c r="C118" s="215" t="s">
        <v>67</v>
      </c>
      <c r="D118" s="963"/>
      <c r="E118" s="118">
        <f>'Прайс рабочий'!K364</f>
        <v>244</v>
      </c>
      <c r="F118" s="967"/>
    </row>
    <row r="119" spans="1:6" ht="28.5" customHeight="1">
      <c r="A119" s="964" t="s">
        <v>232</v>
      </c>
      <c r="B119" s="964"/>
      <c r="C119" s="964"/>
      <c r="D119" s="212"/>
      <c r="E119" s="501"/>
      <c r="F119" s="212"/>
    </row>
    <row r="120" spans="1:6" s="211" customFormat="1" ht="18" customHeight="1">
      <c r="A120" s="1029" t="s">
        <v>452</v>
      </c>
      <c r="B120" s="215" t="s">
        <v>38</v>
      </c>
      <c r="C120" s="1030" t="s">
        <v>67</v>
      </c>
      <c r="D120" s="963" t="s">
        <v>234</v>
      </c>
      <c r="E120" s="775">
        <f>'Прайс рабочий'!K366</f>
        <v>730</v>
      </c>
      <c r="F120" s="1026"/>
    </row>
    <row r="121" spans="1:6" s="211" customFormat="1" ht="18" customHeight="1">
      <c r="A121" s="1029"/>
      <c r="B121" s="215" t="s">
        <v>39</v>
      </c>
      <c r="C121" s="1030"/>
      <c r="D121" s="963"/>
      <c r="E121" s="805"/>
      <c r="F121" s="1027"/>
    </row>
    <row r="122" spans="1:6" s="211" customFormat="1" ht="18" customHeight="1">
      <c r="A122" s="1029"/>
      <c r="B122" s="215" t="s">
        <v>235</v>
      </c>
      <c r="C122" s="1030"/>
      <c r="D122" s="963"/>
      <c r="E122" s="805"/>
      <c r="F122" s="1027"/>
    </row>
    <row r="123" spans="1:6" s="211" customFormat="1" ht="18" customHeight="1">
      <c r="A123" s="1029"/>
      <c r="B123" s="215" t="s">
        <v>236</v>
      </c>
      <c r="C123" s="1030"/>
      <c r="D123" s="963"/>
      <c r="E123" s="806"/>
      <c r="F123" s="1027"/>
    </row>
    <row r="124" spans="1:6" s="211" customFormat="1" ht="18" customHeight="1">
      <c r="A124" s="1029" t="s">
        <v>453</v>
      </c>
      <c r="B124" s="215" t="s">
        <v>38</v>
      </c>
      <c r="C124" s="1030" t="s">
        <v>93</v>
      </c>
      <c r="D124" s="963"/>
      <c r="E124" s="775">
        <f>'Прайс рабочий'!K370</f>
        <v>916</v>
      </c>
      <c r="F124" s="1027"/>
    </row>
    <row r="125" spans="1:6" s="211" customFormat="1" ht="18" customHeight="1">
      <c r="A125" s="1029"/>
      <c r="B125" s="215" t="s">
        <v>39</v>
      </c>
      <c r="C125" s="1030"/>
      <c r="D125" s="963"/>
      <c r="E125" s="806"/>
      <c r="F125" s="1027"/>
    </row>
    <row r="126" spans="1:6" s="211" customFormat="1" ht="18" customHeight="1">
      <c r="A126" s="1029" t="s">
        <v>454</v>
      </c>
      <c r="B126" s="215" t="s">
        <v>38</v>
      </c>
      <c r="C126" s="1030" t="s">
        <v>239</v>
      </c>
      <c r="D126" s="963"/>
      <c r="E126" s="775">
        <f>'Прайс рабочий'!K372</f>
        <v>780</v>
      </c>
      <c r="F126" s="1027"/>
    </row>
    <row r="127" spans="1:6" s="211" customFormat="1" ht="18" customHeight="1">
      <c r="A127" s="1029"/>
      <c r="B127" s="215" t="s">
        <v>39</v>
      </c>
      <c r="C127" s="1030"/>
      <c r="D127" s="963"/>
      <c r="E127" s="805"/>
      <c r="F127" s="1027"/>
    </row>
    <row r="128" spans="1:6" s="211" customFormat="1" ht="18" customHeight="1">
      <c r="A128" s="1029"/>
      <c r="B128" s="215" t="s">
        <v>235</v>
      </c>
      <c r="C128" s="1030"/>
      <c r="D128" s="963"/>
      <c r="E128" s="806"/>
      <c r="F128" s="1027"/>
    </row>
    <row r="129" spans="1:6" s="229" customFormat="1" ht="36" customHeight="1">
      <c r="A129" s="227" t="s">
        <v>453</v>
      </c>
      <c r="B129" s="215" t="s">
        <v>235</v>
      </c>
      <c r="C129" s="228" t="s">
        <v>241</v>
      </c>
      <c r="D129" s="963"/>
      <c r="E129" s="118">
        <f>'Прайс рабочий'!K375</f>
        <v>1133</v>
      </c>
      <c r="F129" s="1027"/>
    </row>
    <row r="130" spans="1:6" s="211" customFormat="1" ht="18" customHeight="1">
      <c r="A130" s="1029" t="s">
        <v>455</v>
      </c>
      <c r="B130" s="215" t="s">
        <v>37</v>
      </c>
      <c r="C130" s="1030" t="s">
        <v>241</v>
      </c>
      <c r="D130" s="963"/>
      <c r="E130" s="775">
        <f>'Прайс рабочий'!K376</f>
        <v>1228</v>
      </c>
      <c r="F130" s="1027"/>
    </row>
    <row r="131" spans="1:6" s="211" customFormat="1" ht="18" customHeight="1">
      <c r="A131" s="1029"/>
      <c r="B131" s="215" t="s">
        <v>38</v>
      </c>
      <c r="C131" s="1030"/>
      <c r="D131" s="963"/>
      <c r="E131" s="805"/>
      <c r="F131" s="1027"/>
    </row>
    <row r="132" spans="1:6" s="211" customFormat="1" ht="18" customHeight="1">
      <c r="A132" s="1029"/>
      <c r="B132" s="215" t="s">
        <v>235</v>
      </c>
      <c r="C132" s="1030"/>
      <c r="D132" s="963"/>
      <c r="E132" s="806"/>
      <c r="F132" s="1027"/>
    </row>
    <row r="133" spans="1:6" s="211" customFormat="1" ht="44.25" customHeight="1">
      <c r="A133" s="227" t="s">
        <v>456</v>
      </c>
      <c r="B133" s="215" t="s">
        <v>235</v>
      </c>
      <c r="C133" s="228" t="s">
        <v>244</v>
      </c>
      <c r="D133" s="221"/>
      <c r="E133" s="118">
        <f>'Прайс рабочий'!K379</f>
        <v>1137</v>
      </c>
      <c r="F133" s="1028"/>
    </row>
    <row r="134" spans="1:6" ht="28.5" customHeight="1">
      <c r="A134" s="964" t="s">
        <v>255</v>
      </c>
      <c r="B134" s="964"/>
      <c r="C134" s="964"/>
      <c r="D134" s="964"/>
      <c r="E134" s="501"/>
      <c r="F134" s="212"/>
    </row>
    <row r="135" spans="1:6" ht="18" customHeight="1">
      <c r="A135" s="29" t="s">
        <v>100</v>
      </c>
      <c r="B135" s="30"/>
      <c r="C135" s="30"/>
      <c r="D135" s="29"/>
      <c r="E135" s="119"/>
      <c r="F135" s="29"/>
    </row>
    <row r="136" spans="1:6" ht="18" customHeight="1">
      <c r="A136" s="676" t="s">
        <v>256</v>
      </c>
      <c r="B136" s="104" t="s">
        <v>37</v>
      </c>
      <c r="C136" s="795" t="s">
        <v>71</v>
      </c>
      <c r="D136" s="602" t="s">
        <v>250</v>
      </c>
      <c r="E136" s="775">
        <f>'Прайс рабочий'!K419</f>
        <v>345</v>
      </c>
      <c r="F136" s="685" t="s">
        <v>257</v>
      </c>
    </row>
    <row r="137" spans="1:6" ht="18" customHeight="1">
      <c r="A137" s="773"/>
      <c r="B137" s="104" t="s">
        <v>38</v>
      </c>
      <c r="C137" s="773"/>
      <c r="D137" s="773"/>
      <c r="E137" s="776"/>
      <c r="F137" s="773"/>
    </row>
    <row r="138" spans="1:6" ht="15.75">
      <c r="A138" s="773"/>
      <c r="B138" s="104" t="s">
        <v>39</v>
      </c>
      <c r="C138" s="773"/>
      <c r="D138" s="773"/>
      <c r="E138" s="776"/>
      <c r="F138" s="774"/>
    </row>
    <row r="139" spans="1:6" ht="18" customHeight="1">
      <c r="A139" s="773"/>
      <c r="B139" s="104" t="s">
        <v>235</v>
      </c>
      <c r="C139" s="773"/>
      <c r="D139" s="773"/>
      <c r="E139" s="776"/>
      <c r="F139" s="685" t="s">
        <v>258</v>
      </c>
    </row>
    <row r="140" spans="1:6" ht="15.75">
      <c r="A140" s="773"/>
      <c r="B140" s="104" t="s">
        <v>236</v>
      </c>
      <c r="C140" s="774"/>
      <c r="D140" s="773"/>
      <c r="E140" s="777"/>
      <c r="F140" s="773"/>
    </row>
    <row r="141" spans="1:6" ht="18" customHeight="1">
      <c r="A141" s="773"/>
      <c r="B141" s="104" t="s">
        <v>37</v>
      </c>
      <c r="C141" s="795" t="s">
        <v>67</v>
      </c>
      <c r="D141" s="773"/>
      <c r="E141" s="775">
        <f>'Прайс рабочий'!K424</f>
        <v>503</v>
      </c>
      <c r="F141" s="774"/>
    </row>
    <row r="142" spans="1:6" ht="18" customHeight="1">
      <c r="A142" s="773"/>
      <c r="B142" s="104" t="s">
        <v>38</v>
      </c>
      <c r="C142" s="773"/>
      <c r="D142" s="773"/>
      <c r="E142" s="776"/>
      <c r="F142" s="685" t="s">
        <v>259</v>
      </c>
    </row>
    <row r="143" spans="1:6" ht="18" customHeight="1">
      <c r="A143" s="773"/>
      <c r="B143" s="104" t="s">
        <v>39</v>
      </c>
      <c r="C143" s="773"/>
      <c r="D143" s="773"/>
      <c r="E143" s="776"/>
      <c r="F143" s="773"/>
    </row>
    <row r="144" spans="1:6" ht="15.75">
      <c r="A144" s="773"/>
      <c r="B144" s="104" t="s">
        <v>235</v>
      </c>
      <c r="C144" s="773"/>
      <c r="D144" s="773"/>
      <c r="E144" s="776"/>
      <c r="F144" s="774"/>
    </row>
    <row r="145" spans="1:6" ht="18" customHeight="1">
      <c r="A145" s="773"/>
      <c r="B145" s="104" t="s">
        <v>236</v>
      </c>
      <c r="C145" s="774"/>
      <c r="D145" s="773"/>
      <c r="E145" s="777"/>
      <c r="F145" s="685" t="s">
        <v>260</v>
      </c>
    </row>
    <row r="146" spans="1:6" ht="18" customHeight="1">
      <c r="A146" s="773"/>
      <c r="B146" s="104" t="s">
        <v>37</v>
      </c>
      <c r="C146" s="795" t="s">
        <v>93</v>
      </c>
      <c r="D146" s="773"/>
      <c r="E146" s="118">
        <f>'Прайс рабочий'!K429</f>
        <v>652</v>
      </c>
      <c r="F146" s="773"/>
    </row>
    <row r="147" spans="1:6" ht="15.75">
      <c r="A147" s="773"/>
      <c r="B147" s="104" t="s">
        <v>38</v>
      </c>
      <c r="C147" s="773"/>
      <c r="D147" s="773"/>
      <c r="E147" s="118">
        <f>'Прайс рабочий'!K430</f>
        <v>689</v>
      </c>
      <c r="F147" s="774"/>
    </row>
    <row r="148" spans="1:6" ht="18" customHeight="1">
      <c r="A148" s="773"/>
      <c r="B148" s="104" t="s">
        <v>39</v>
      </c>
      <c r="C148" s="773"/>
      <c r="D148" s="773"/>
      <c r="E148" s="118">
        <f>'Прайс рабочий'!K431</f>
        <v>707</v>
      </c>
      <c r="F148" s="685" t="s">
        <v>261</v>
      </c>
    </row>
    <row r="149" spans="1:6" ht="18" customHeight="1">
      <c r="A149" s="773"/>
      <c r="B149" s="104" t="s">
        <v>235</v>
      </c>
      <c r="C149" s="773"/>
      <c r="D149" s="773"/>
      <c r="E149" s="118">
        <f>'Прайс рабочий'!K432</f>
        <v>718</v>
      </c>
      <c r="F149" s="773"/>
    </row>
    <row r="150" spans="1:6" ht="15.75">
      <c r="A150" s="774"/>
      <c r="B150" s="104" t="s">
        <v>236</v>
      </c>
      <c r="C150" s="774"/>
      <c r="D150" s="774"/>
      <c r="E150" s="118">
        <f>'Прайс рабочий'!K433</f>
        <v>725</v>
      </c>
      <c r="F150" s="774"/>
    </row>
    <row r="151" spans="1:6" ht="18" customHeight="1">
      <c r="A151" s="676" t="s">
        <v>262</v>
      </c>
      <c r="B151" s="104" t="s">
        <v>38</v>
      </c>
      <c r="C151" s="795" t="s">
        <v>71</v>
      </c>
      <c r="D151" s="602" t="s">
        <v>69</v>
      </c>
      <c r="E151" s="118">
        <f>'Прайс рабочий'!K434</f>
        <v>396</v>
      </c>
      <c r="F151" s="685"/>
    </row>
    <row r="152" spans="1:6" ht="18" customHeight="1">
      <c r="A152" s="773"/>
      <c r="B152" s="104" t="s">
        <v>39</v>
      </c>
      <c r="C152" s="774"/>
      <c r="D152" s="773"/>
      <c r="E152" s="118">
        <f>'Прайс рабочий'!K435</f>
        <v>405</v>
      </c>
      <c r="F152" s="773"/>
    </row>
    <row r="153" spans="1:6" ht="18" customHeight="1">
      <c r="A153" s="773"/>
      <c r="B153" s="104" t="s">
        <v>37</v>
      </c>
      <c r="C153" s="795" t="s">
        <v>67</v>
      </c>
      <c r="D153" s="773"/>
      <c r="E153" s="118">
        <f>'Прайс рабочий'!K436</f>
        <v>424</v>
      </c>
      <c r="F153" s="773"/>
    </row>
    <row r="154" spans="1:6" ht="18" customHeight="1">
      <c r="A154" s="773"/>
      <c r="B154" s="104" t="s">
        <v>38</v>
      </c>
      <c r="C154" s="773"/>
      <c r="D154" s="773"/>
      <c r="E154" s="118">
        <f>'Прайс рабочий'!K437</f>
        <v>393</v>
      </c>
      <c r="F154" s="773"/>
    </row>
    <row r="155" spans="1:6" ht="18" customHeight="1">
      <c r="A155" s="774"/>
      <c r="B155" s="104" t="s">
        <v>39</v>
      </c>
      <c r="C155" s="774"/>
      <c r="D155" s="774"/>
      <c r="E155" s="118">
        <f>'Прайс рабочий'!K438</f>
        <v>405</v>
      </c>
      <c r="F155" s="774"/>
    </row>
    <row r="156" spans="1:6" ht="18" customHeight="1">
      <c r="A156" s="647" t="s">
        <v>211</v>
      </c>
      <c r="B156" s="765"/>
      <c r="C156" s="765"/>
      <c r="D156" s="766"/>
      <c r="E156" s="119"/>
      <c r="F156" s="685"/>
    </row>
    <row r="157" spans="1:6" ht="18" customHeight="1">
      <c r="A157" s="676" t="s">
        <v>263</v>
      </c>
      <c r="B157" s="104" t="s">
        <v>37</v>
      </c>
      <c r="C157" s="795" t="s">
        <v>71</v>
      </c>
      <c r="D157" s="602" t="s">
        <v>69</v>
      </c>
      <c r="E157" s="775">
        <f>'Прайс рабочий'!K440</f>
        <v>405</v>
      </c>
      <c r="F157" s="773"/>
    </row>
    <row r="158" spans="1:6" ht="18" customHeight="1">
      <c r="A158" s="773"/>
      <c r="B158" s="104" t="s">
        <v>38</v>
      </c>
      <c r="C158" s="773"/>
      <c r="D158" s="773"/>
      <c r="E158" s="776"/>
      <c r="F158" s="773"/>
    </row>
    <row r="159" spans="1:6" ht="18" customHeight="1">
      <c r="A159" s="773"/>
      <c r="B159" s="104" t="s">
        <v>39</v>
      </c>
      <c r="C159" s="773"/>
      <c r="D159" s="773"/>
      <c r="E159" s="776"/>
      <c r="F159" s="773"/>
    </row>
    <row r="160" spans="1:6" ht="18" customHeight="1">
      <c r="A160" s="773"/>
      <c r="B160" s="104" t="s">
        <v>235</v>
      </c>
      <c r="C160" s="773"/>
      <c r="D160" s="773"/>
      <c r="E160" s="776"/>
      <c r="F160" s="773"/>
    </row>
    <row r="161" spans="1:6" ht="18" customHeight="1">
      <c r="A161" s="773"/>
      <c r="B161" s="104" t="s">
        <v>236</v>
      </c>
      <c r="C161" s="774"/>
      <c r="D161" s="773"/>
      <c r="E161" s="777"/>
      <c r="F161" s="773"/>
    </row>
    <row r="162" spans="1:6" ht="18" customHeight="1">
      <c r="A162" s="773"/>
      <c r="B162" s="104" t="s">
        <v>37</v>
      </c>
      <c r="C162" s="795" t="s">
        <v>67</v>
      </c>
      <c r="D162" s="773"/>
      <c r="E162" s="775">
        <f>'Прайс рабочий'!K445</f>
        <v>576</v>
      </c>
      <c r="F162" s="773"/>
    </row>
    <row r="163" spans="1:6" ht="18" customHeight="1">
      <c r="A163" s="773"/>
      <c r="B163" s="104" t="s">
        <v>38</v>
      </c>
      <c r="C163" s="773"/>
      <c r="D163" s="773"/>
      <c r="E163" s="776"/>
      <c r="F163" s="773"/>
    </row>
    <row r="164" spans="1:6" ht="18" customHeight="1">
      <c r="A164" s="773"/>
      <c r="B164" s="104" t="s">
        <v>39</v>
      </c>
      <c r="C164" s="773"/>
      <c r="D164" s="773"/>
      <c r="E164" s="776"/>
      <c r="F164" s="773"/>
    </row>
    <row r="165" spans="1:6" ht="18" customHeight="1">
      <c r="A165" s="773"/>
      <c r="B165" s="104" t="s">
        <v>235</v>
      </c>
      <c r="C165" s="773"/>
      <c r="D165" s="773"/>
      <c r="E165" s="776"/>
      <c r="F165" s="773"/>
    </row>
    <row r="166" spans="1:6" ht="18" customHeight="1">
      <c r="A166" s="773"/>
      <c r="B166" s="104" t="s">
        <v>236</v>
      </c>
      <c r="C166" s="774"/>
      <c r="D166" s="773"/>
      <c r="E166" s="777"/>
      <c r="F166" s="773"/>
    </row>
    <row r="167" spans="1:6" ht="18" customHeight="1">
      <c r="A167" s="773"/>
      <c r="B167" s="104" t="s">
        <v>37</v>
      </c>
      <c r="C167" s="795" t="s">
        <v>93</v>
      </c>
      <c r="D167" s="773"/>
      <c r="E167" s="118">
        <f>'Прайс рабочий'!K450</f>
        <v>675</v>
      </c>
      <c r="F167" s="773"/>
    </row>
    <row r="168" spans="1:6" ht="18" customHeight="1">
      <c r="A168" s="773"/>
      <c r="B168" s="104" t="s">
        <v>38</v>
      </c>
      <c r="C168" s="773"/>
      <c r="D168" s="773"/>
      <c r="E168" s="118">
        <f>'Прайс рабочий'!K451</f>
        <v>711</v>
      </c>
      <c r="F168" s="773"/>
    </row>
    <row r="169" spans="1:6" ht="18" customHeight="1">
      <c r="A169" s="773"/>
      <c r="B169" s="104" t="s">
        <v>39</v>
      </c>
      <c r="C169" s="773"/>
      <c r="D169" s="773"/>
      <c r="E169" s="118">
        <f>'Прайс рабочий'!K452</f>
        <v>729</v>
      </c>
      <c r="F169" s="773"/>
    </row>
    <row r="170" spans="1:6" ht="18" customHeight="1">
      <c r="A170" s="773"/>
      <c r="B170" s="104" t="s">
        <v>235</v>
      </c>
      <c r="C170" s="773"/>
      <c r="D170" s="773"/>
      <c r="E170" s="118">
        <f>'Прайс рабочий'!K453</f>
        <v>741</v>
      </c>
      <c r="F170" s="773"/>
    </row>
    <row r="171" spans="1:6" ht="18" customHeight="1">
      <c r="A171" s="773"/>
      <c r="B171" s="104" t="s">
        <v>236</v>
      </c>
      <c r="C171" s="774"/>
      <c r="D171" s="773"/>
      <c r="E171" s="118">
        <f>'Прайс рабочий'!K454</f>
        <v>748</v>
      </c>
      <c r="F171" s="773"/>
    </row>
    <row r="172" spans="1:6" ht="18" customHeight="1">
      <c r="A172" s="773"/>
      <c r="B172" s="104" t="s">
        <v>37</v>
      </c>
      <c r="C172" s="795" t="s">
        <v>94</v>
      </c>
      <c r="D172" s="773"/>
      <c r="E172" s="118">
        <f>'Прайс рабочий'!K455</f>
        <v>1397</v>
      </c>
      <c r="F172" s="773"/>
    </row>
    <row r="173" spans="1:6" ht="18" customHeight="1">
      <c r="A173" s="773"/>
      <c r="B173" s="104" t="s">
        <v>38</v>
      </c>
      <c r="C173" s="773"/>
      <c r="D173" s="773"/>
      <c r="E173" s="118">
        <f>'Прайс рабочий'!K456</f>
        <v>1389</v>
      </c>
      <c r="F173" s="773"/>
    </row>
    <row r="174" spans="1:6" ht="18" customHeight="1">
      <c r="A174" s="773"/>
      <c r="B174" s="104" t="s">
        <v>39</v>
      </c>
      <c r="C174" s="773"/>
      <c r="D174" s="773"/>
      <c r="E174" s="118">
        <f>'Прайс рабочий'!K457</f>
        <v>1376</v>
      </c>
      <c r="F174" s="773"/>
    </row>
    <row r="175" spans="1:6" ht="18" customHeight="1">
      <c r="A175" s="773"/>
      <c r="B175" s="104" t="s">
        <v>235</v>
      </c>
      <c r="C175" s="773"/>
      <c r="D175" s="773"/>
      <c r="E175" s="118">
        <f>'Прайс рабочий'!K458</f>
        <v>1334</v>
      </c>
      <c r="F175" s="773"/>
    </row>
    <row r="176" spans="1:6" ht="18" customHeight="1">
      <c r="A176" s="774"/>
      <c r="B176" s="104" t="s">
        <v>236</v>
      </c>
      <c r="C176" s="774"/>
      <c r="D176" s="774"/>
      <c r="E176" s="118">
        <f>'Прайс рабочий'!K459</f>
        <v>1330</v>
      </c>
      <c r="F176" s="773"/>
    </row>
    <row r="177" spans="1:6" ht="18" customHeight="1">
      <c r="A177" s="676" t="s">
        <v>264</v>
      </c>
      <c r="B177" s="104" t="s">
        <v>37</v>
      </c>
      <c r="C177" s="795" t="s">
        <v>67</v>
      </c>
      <c r="D177" s="602" t="s">
        <v>69</v>
      </c>
      <c r="E177" s="775">
        <f>'Прайс рабочий'!K460</f>
        <v>441</v>
      </c>
      <c r="F177" s="773"/>
    </row>
    <row r="178" spans="1:6" ht="18" customHeight="1">
      <c r="A178" s="773"/>
      <c r="B178" s="104" t="s">
        <v>38</v>
      </c>
      <c r="C178" s="773"/>
      <c r="D178" s="773"/>
      <c r="E178" s="776"/>
      <c r="F178" s="773"/>
    </row>
    <row r="179" spans="1:6" ht="18" customHeight="1">
      <c r="A179" s="773"/>
      <c r="B179" s="104" t="s">
        <v>39</v>
      </c>
      <c r="C179" s="774"/>
      <c r="D179" s="773"/>
      <c r="E179" s="777"/>
      <c r="F179" s="773"/>
    </row>
    <row r="180" spans="1:6" ht="18" customHeight="1">
      <c r="A180" s="773"/>
      <c r="B180" s="104" t="s">
        <v>38</v>
      </c>
      <c r="C180" s="795" t="s">
        <v>71</v>
      </c>
      <c r="D180" s="773"/>
      <c r="E180" s="775">
        <f>'Прайс рабочий'!K463</f>
        <v>441</v>
      </c>
      <c r="F180" s="773"/>
    </row>
    <row r="181" spans="1:6" ht="18" customHeight="1">
      <c r="A181" s="774"/>
      <c r="B181" s="104" t="s">
        <v>39</v>
      </c>
      <c r="C181" s="774"/>
      <c r="D181" s="774"/>
      <c r="E181" s="777"/>
      <c r="F181" s="774"/>
    </row>
    <row r="182" spans="1:6" ht="28.5" customHeight="1">
      <c r="A182" s="964" t="s">
        <v>265</v>
      </c>
      <c r="B182" s="964"/>
      <c r="C182" s="964"/>
      <c r="D182" s="964"/>
      <c r="E182" s="501"/>
      <c r="F182" s="212"/>
    </row>
    <row r="183" spans="1:6" ht="36" customHeight="1">
      <c r="A183" s="53" t="s">
        <v>266</v>
      </c>
      <c r="B183" s="32" t="s">
        <v>267</v>
      </c>
      <c r="C183" s="32" t="s">
        <v>268</v>
      </c>
      <c r="D183" s="55" t="s">
        <v>269</v>
      </c>
      <c r="E183" s="118">
        <f>'Прайс рабочий'!K466</f>
        <v>5</v>
      </c>
      <c r="F183" s="681"/>
    </row>
    <row r="184" spans="1:6" ht="36" customHeight="1">
      <c r="A184" s="56" t="s">
        <v>270</v>
      </c>
      <c r="B184" s="32" t="s">
        <v>271</v>
      </c>
      <c r="C184" s="32" t="s">
        <v>272</v>
      </c>
      <c r="D184" s="55" t="s">
        <v>269</v>
      </c>
      <c r="E184" s="118">
        <f>'Прайс рабочий'!K467</f>
        <v>5</v>
      </c>
      <c r="F184" s="945"/>
    </row>
    <row r="185" spans="1:6" ht="36" customHeight="1">
      <c r="A185" s="57" t="s">
        <v>273</v>
      </c>
      <c r="B185" s="32" t="s">
        <v>274</v>
      </c>
      <c r="C185" s="796" t="s">
        <v>275</v>
      </c>
      <c r="D185" s="947"/>
      <c r="E185" s="118">
        <f>'Прайс рабочий'!K468</f>
        <v>11</v>
      </c>
      <c r="F185" s="945"/>
    </row>
    <row r="186" spans="1:6" ht="45.75">
      <c r="A186" s="57" t="s">
        <v>276</v>
      </c>
      <c r="B186" s="32" t="s">
        <v>277</v>
      </c>
      <c r="C186" s="796" t="s">
        <v>275</v>
      </c>
      <c r="D186" s="947"/>
      <c r="E186" s="118" t="str">
        <f>'Прайс рабочий'!K469</f>
        <v>под заказ</v>
      </c>
      <c r="F186" s="945"/>
    </row>
    <row r="187" spans="1:6" ht="36" customHeight="1">
      <c r="A187" s="58" t="s">
        <v>278</v>
      </c>
      <c r="B187" s="32" t="s">
        <v>274</v>
      </c>
      <c r="C187" s="796" t="s">
        <v>102</v>
      </c>
      <c r="D187" s="947"/>
      <c r="E187" s="118">
        <f>'Прайс рабочий'!K470</f>
        <v>28</v>
      </c>
      <c r="F187" s="945"/>
    </row>
    <row r="188" spans="1:6" ht="36" customHeight="1">
      <c r="A188" s="58" t="s">
        <v>279</v>
      </c>
      <c r="B188" s="42" t="s">
        <v>280</v>
      </c>
      <c r="C188" s="23" t="s">
        <v>281</v>
      </c>
      <c r="D188" s="55" t="s">
        <v>282</v>
      </c>
      <c r="E188" s="118" t="str">
        <f>'Прайс рабочий'!K471</f>
        <v>под заказ</v>
      </c>
      <c r="F188" s="945"/>
    </row>
    <row r="189" spans="1:6" ht="25.5" customHeight="1">
      <c r="A189" s="676" t="s">
        <v>283</v>
      </c>
      <c r="B189" s="800" t="s">
        <v>284</v>
      </c>
      <c r="C189" s="23" t="s">
        <v>285</v>
      </c>
      <c r="D189" s="36" t="s">
        <v>286</v>
      </c>
      <c r="E189" s="118">
        <f>'Прайс рабочий'!K472</f>
        <v>72</v>
      </c>
      <c r="F189" s="945"/>
    </row>
    <row r="190" spans="1:6" ht="14.25" customHeight="1">
      <c r="A190" s="948"/>
      <c r="B190" s="949"/>
      <c r="C190" s="23" t="s">
        <v>288</v>
      </c>
      <c r="D190" s="24" t="s">
        <v>289</v>
      </c>
      <c r="E190" s="118">
        <f>'Прайс рабочий'!K473</f>
        <v>157</v>
      </c>
      <c r="F190" s="945"/>
    </row>
    <row r="191" spans="1:6" ht="25.5">
      <c r="A191" s="948"/>
      <c r="B191" s="949"/>
      <c r="C191" s="23" t="s">
        <v>290</v>
      </c>
      <c r="D191" s="55" t="s">
        <v>286</v>
      </c>
      <c r="E191" s="118">
        <f>'Прайс рабочий'!K474</f>
        <v>55</v>
      </c>
      <c r="F191" s="945"/>
    </row>
    <row r="192" spans="1:6" ht="14.25" customHeight="1">
      <c r="A192" s="948"/>
      <c r="B192" s="949"/>
      <c r="C192" s="23" t="s">
        <v>291</v>
      </c>
      <c r="D192" s="55" t="s">
        <v>289</v>
      </c>
      <c r="E192" s="118">
        <f>'Прайс рабочий'!K475</f>
        <v>60</v>
      </c>
      <c r="F192" s="945"/>
    </row>
    <row r="193" spans="1:41" ht="25.5">
      <c r="A193" s="948"/>
      <c r="B193" s="949"/>
      <c r="C193" s="23" t="s">
        <v>292</v>
      </c>
      <c r="D193" s="55" t="s">
        <v>286</v>
      </c>
      <c r="E193" s="118">
        <f>'Прайс рабочий'!K476</f>
        <v>65</v>
      </c>
      <c r="F193" s="945"/>
    </row>
    <row r="194" spans="1:41" ht="14.25" customHeight="1">
      <c r="A194" s="944"/>
      <c r="B194" s="950"/>
      <c r="C194" s="23" t="s">
        <v>293</v>
      </c>
      <c r="D194" s="32" t="s">
        <v>289</v>
      </c>
      <c r="E194" s="118">
        <f>'Прайс рабочий'!K477</f>
        <v>70</v>
      </c>
      <c r="F194" s="945"/>
    </row>
    <row r="195" spans="1:41" ht="36" customHeight="1">
      <c r="A195" s="58" t="s">
        <v>294</v>
      </c>
      <c r="B195" s="42" t="s">
        <v>295</v>
      </c>
      <c r="C195" s="23" t="s">
        <v>290</v>
      </c>
      <c r="D195" s="55" t="s">
        <v>296</v>
      </c>
      <c r="E195" s="118">
        <f>'Прайс рабочий'!K478</f>
        <v>343</v>
      </c>
      <c r="F195" s="946"/>
    </row>
    <row r="196" spans="1:41" s="229" customFormat="1" ht="30" customHeight="1">
      <c r="A196" s="964" t="s">
        <v>297</v>
      </c>
      <c r="B196" s="964"/>
      <c r="C196" s="964"/>
      <c r="D196" s="964"/>
      <c r="E196" s="501"/>
      <c r="F196" s="212"/>
      <c r="G196" s="236"/>
      <c r="H196" s="236"/>
      <c r="I196" s="236"/>
      <c r="K196" s="236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6"/>
      <c r="Y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  <c r="AN196" s="236"/>
      <c r="AO196" s="236"/>
    </row>
    <row r="197" spans="1:41" s="211" customFormat="1" ht="36" customHeight="1">
      <c r="A197" s="53" t="s">
        <v>298</v>
      </c>
      <c r="B197" s="32" t="s">
        <v>299</v>
      </c>
      <c r="C197" s="32" t="s">
        <v>300</v>
      </c>
      <c r="D197" s="24" t="s">
        <v>301</v>
      </c>
      <c r="E197" s="118">
        <f>'Прайс рабочий'!K480</f>
        <v>13</v>
      </c>
      <c r="F197" s="686"/>
    </row>
    <row r="198" spans="1:41" s="211" customFormat="1" ht="18" customHeight="1">
      <c r="A198" s="676" t="s">
        <v>302</v>
      </c>
      <c r="B198" s="784" t="s">
        <v>274</v>
      </c>
      <c r="C198" s="32" t="s">
        <v>71</v>
      </c>
      <c r="D198" s="696" t="s">
        <v>225</v>
      </c>
      <c r="E198" s="118">
        <f>'Прайс рабочий'!K483</f>
        <v>59</v>
      </c>
      <c r="F198" s="687"/>
    </row>
    <row r="199" spans="1:41" s="211" customFormat="1" ht="18" customHeight="1">
      <c r="A199" s="944"/>
      <c r="B199" s="804"/>
      <c r="C199" s="32" t="s">
        <v>67</v>
      </c>
      <c r="D199" s="710"/>
      <c r="E199" s="118">
        <f>'Прайс рабочий'!K484</f>
        <v>62</v>
      </c>
      <c r="F199" s="687"/>
    </row>
    <row r="200" spans="1:41" s="211" customFormat="1" ht="18" customHeight="1">
      <c r="A200" s="676" t="s">
        <v>303</v>
      </c>
      <c r="B200" s="784" t="s">
        <v>274</v>
      </c>
      <c r="C200" s="32" t="s">
        <v>71</v>
      </c>
      <c r="D200" s="696" t="s">
        <v>304</v>
      </c>
      <c r="E200" s="118">
        <f>'Прайс рабочий'!K485</f>
        <v>69</v>
      </c>
      <c r="F200" s="687"/>
    </row>
    <row r="201" spans="1:41" s="211" customFormat="1" ht="18" customHeight="1">
      <c r="A201" s="944"/>
      <c r="B201" s="804"/>
      <c r="C201" s="32" t="s">
        <v>67</v>
      </c>
      <c r="D201" s="710"/>
      <c r="E201" s="118">
        <f>'Прайс рабочий'!K486</f>
        <v>69</v>
      </c>
      <c r="F201" s="943"/>
    </row>
    <row r="202" spans="1:41" s="229" customFormat="1" ht="30" customHeight="1">
      <c r="A202" s="964" t="s">
        <v>305</v>
      </c>
      <c r="B202" s="964"/>
      <c r="C202" s="964"/>
      <c r="D202" s="964"/>
      <c r="E202" s="501"/>
      <c r="F202" s="212"/>
      <c r="G202" s="236"/>
      <c r="H202" s="236"/>
      <c r="I202" s="236"/>
      <c r="K202" s="236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  <c r="AN202" s="236"/>
      <c r="AO202" s="236"/>
    </row>
    <row r="203" spans="1:41" s="229" customFormat="1" ht="30" customHeight="1">
      <c r="A203" s="1031" t="s">
        <v>306</v>
      </c>
      <c r="B203" s="1034" t="s">
        <v>307</v>
      </c>
      <c r="C203" s="32" t="s">
        <v>794</v>
      </c>
      <c r="D203" s="1037">
        <v>1000</v>
      </c>
      <c r="E203" s="118">
        <f>'Прайс рабочий'!K488</f>
        <v>8.5</v>
      </c>
      <c r="F203" s="1038"/>
      <c r="G203" s="236"/>
      <c r="H203" s="236"/>
      <c r="I203" s="236"/>
      <c r="K203" s="236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  <c r="AN203" s="236"/>
      <c r="AO203" s="236"/>
    </row>
    <row r="204" spans="1:41" s="211" customFormat="1" ht="18" customHeight="1">
      <c r="A204" s="1032"/>
      <c r="B204" s="1035"/>
      <c r="C204" s="32" t="s">
        <v>308</v>
      </c>
      <c r="D204" s="887"/>
      <c r="E204" s="118">
        <f>'Прайс рабочий'!K489</f>
        <v>13</v>
      </c>
      <c r="F204" s="1039"/>
    </row>
    <row r="205" spans="1:41" s="211" customFormat="1" ht="18" customHeight="1">
      <c r="A205" s="1033"/>
      <c r="B205" s="1036"/>
      <c r="C205" s="32" t="s">
        <v>308</v>
      </c>
      <c r="D205" s="888"/>
      <c r="E205" s="118">
        <f>'Прайс рабочий'!K490</f>
        <v>12</v>
      </c>
      <c r="F205" s="1039"/>
    </row>
    <row r="206" spans="1:41" s="211" customFormat="1" ht="33" customHeight="1">
      <c r="A206" s="53" t="s">
        <v>309</v>
      </c>
      <c r="B206" s="32" t="s">
        <v>274</v>
      </c>
      <c r="C206" s="32" t="s">
        <v>71</v>
      </c>
      <c r="D206" s="24" t="s">
        <v>310</v>
      </c>
      <c r="E206" s="118">
        <f>'Прайс рабочий'!K491</f>
        <v>28</v>
      </c>
      <c r="F206" s="1039"/>
    </row>
    <row r="207" spans="1:41" s="211" customFormat="1" ht="18" customHeight="1">
      <c r="A207" s="677" t="s">
        <v>311</v>
      </c>
      <c r="B207" s="784" t="s">
        <v>274</v>
      </c>
      <c r="C207" s="32" t="s">
        <v>71</v>
      </c>
      <c r="D207" s="696" t="s">
        <v>312</v>
      </c>
      <c r="E207" s="118">
        <f>'Прайс рабочий'!K492</f>
        <v>139</v>
      </c>
      <c r="F207" s="1039"/>
    </row>
    <row r="208" spans="1:41" s="211" customFormat="1" ht="18" customHeight="1">
      <c r="A208" s="870"/>
      <c r="B208" s="804"/>
      <c r="C208" s="32" t="s">
        <v>67</v>
      </c>
      <c r="D208" s="710"/>
      <c r="E208" s="118">
        <f>'Прайс рабочий'!K493</f>
        <v>139</v>
      </c>
      <c r="F208" s="1039"/>
    </row>
    <row r="209" spans="1:41" s="211" customFormat="1" ht="26.25" customHeight="1">
      <c r="A209" s="676" t="s">
        <v>313</v>
      </c>
      <c r="B209" s="784" t="s">
        <v>274</v>
      </c>
      <c r="C209" s="32" t="s">
        <v>314</v>
      </c>
      <c r="D209" s="696" t="s">
        <v>315</v>
      </c>
      <c r="E209" s="118">
        <f>'Прайс рабочий'!K494</f>
        <v>144</v>
      </c>
      <c r="F209" s="1039"/>
    </row>
    <row r="210" spans="1:41" s="211" customFormat="1" ht="26.25" customHeight="1">
      <c r="A210" s="944"/>
      <c r="B210" s="804"/>
      <c r="C210" s="32" t="s">
        <v>316</v>
      </c>
      <c r="D210" s="710"/>
      <c r="E210" s="118">
        <f>'Прайс рабочий'!K495</f>
        <v>165</v>
      </c>
      <c r="F210" s="1040"/>
    </row>
    <row r="211" spans="1:41" s="229" customFormat="1" ht="30" customHeight="1">
      <c r="A211" s="964" t="s">
        <v>317</v>
      </c>
      <c r="B211" s="964"/>
      <c r="C211" s="964"/>
      <c r="D211" s="964"/>
      <c r="E211" s="501"/>
      <c r="F211" s="212"/>
      <c r="G211" s="236"/>
      <c r="H211" s="236"/>
      <c r="I211" s="236"/>
      <c r="K211" s="236"/>
      <c r="L211" s="236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  <c r="AN211" s="236"/>
      <c r="AO211" s="236"/>
    </row>
    <row r="212" spans="1:41" ht="18" customHeight="1">
      <c r="A212" s="672" t="s">
        <v>319</v>
      </c>
      <c r="B212" s="954"/>
      <c r="C212" s="32" t="s">
        <v>71</v>
      </c>
      <c r="D212" s="602" t="s">
        <v>320</v>
      </c>
      <c r="E212" s="118">
        <f>'Прайс рабочий'!K498</f>
        <v>27</v>
      </c>
      <c r="F212" s="945"/>
    </row>
    <row r="213" spans="1:41" ht="18" customHeight="1">
      <c r="A213" s="955"/>
      <c r="B213" s="956"/>
      <c r="C213" s="32" t="s">
        <v>67</v>
      </c>
      <c r="D213" s="915"/>
      <c r="E213" s="118">
        <f>'Прайс рабочий'!K499</f>
        <v>28</v>
      </c>
      <c r="F213" s="945"/>
    </row>
    <row r="214" spans="1:41" ht="18" customHeight="1">
      <c r="A214" s="672" t="s">
        <v>329</v>
      </c>
      <c r="B214" s="954"/>
      <c r="C214" s="32" t="s">
        <v>67</v>
      </c>
      <c r="D214" s="36" t="s">
        <v>330</v>
      </c>
      <c r="E214" s="118">
        <f>'Прайс рабочий'!K507</f>
        <v>116</v>
      </c>
      <c r="F214" s="945"/>
    </row>
    <row r="215" spans="1:41" ht="18" customHeight="1">
      <c r="A215" s="955"/>
      <c r="B215" s="956"/>
      <c r="C215" s="32" t="s">
        <v>331</v>
      </c>
      <c r="D215" s="36" t="s">
        <v>332</v>
      </c>
      <c r="E215" s="118">
        <f>'Прайс рабочий'!K508</f>
        <v>91</v>
      </c>
      <c r="F215" s="945"/>
    </row>
    <row r="216" spans="1:41" ht="18" customHeight="1">
      <c r="A216" s="677" t="s">
        <v>333</v>
      </c>
      <c r="B216" s="60" t="s">
        <v>334</v>
      </c>
      <c r="C216" s="32" t="s">
        <v>59</v>
      </c>
      <c r="D216" s="36" t="s">
        <v>335</v>
      </c>
      <c r="E216" s="118">
        <f>'Прайс рабочий'!K509</f>
        <v>97</v>
      </c>
      <c r="F216" s="945"/>
    </row>
    <row r="217" spans="1:41" ht="18" customHeight="1">
      <c r="A217" s="870"/>
      <c r="B217" s="60" t="s">
        <v>336</v>
      </c>
      <c r="C217" s="32" t="s">
        <v>59</v>
      </c>
      <c r="D217" s="36" t="s">
        <v>337</v>
      </c>
      <c r="E217" s="118">
        <f>'Прайс рабочий'!K510</f>
        <v>143</v>
      </c>
      <c r="F217" s="946"/>
    </row>
    <row r="218" spans="1:41" ht="15.75" customHeight="1">
      <c r="A218" s="239"/>
      <c r="B218" s="240"/>
      <c r="C218" s="241"/>
      <c r="D218" s="242"/>
      <c r="E218" s="511"/>
      <c r="F218" s="260"/>
    </row>
    <row r="219" spans="1:41" s="238" customFormat="1" ht="20.100000000000001" customHeight="1">
      <c r="A219" s="244" t="s">
        <v>338</v>
      </c>
      <c r="B219" s="245"/>
      <c r="C219" s="245"/>
      <c r="D219" s="246"/>
      <c r="E219" s="512"/>
      <c r="F219" s="205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</row>
    <row r="220" spans="1:41" s="238" customFormat="1" ht="20.100000000000001" customHeight="1">
      <c r="A220" s="248" t="s">
        <v>339</v>
      </c>
      <c r="B220" s="249"/>
      <c r="C220" s="249"/>
      <c r="D220" s="248"/>
      <c r="E220" s="513"/>
      <c r="F220" s="205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</row>
    <row r="221" spans="1:41" s="238" customFormat="1" ht="20.100000000000001" customHeight="1">
      <c r="A221" s="248" t="s">
        <v>340</v>
      </c>
      <c r="B221" s="249"/>
      <c r="C221" s="249"/>
      <c r="D221" s="248"/>
      <c r="E221" s="514"/>
      <c r="F221" s="205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</row>
    <row r="222" spans="1:41" s="238" customFormat="1" ht="20.100000000000001" customHeight="1">
      <c r="A222" s="248" t="s">
        <v>341</v>
      </c>
      <c r="B222" s="249"/>
      <c r="C222" s="249"/>
      <c r="D222" s="248"/>
      <c r="E222" s="514"/>
      <c r="F222" s="205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</row>
    <row r="223" spans="1:41" s="238" customFormat="1" ht="20.100000000000001" customHeight="1">
      <c r="A223" s="250" t="s">
        <v>342</v>
      </c>
      <c r="B223" s="251"/>
      <c r="C223" s="251"/>
      <c r="D223" s="250"/>
      <c r="E223" s="515"/>
      <c r="F223" s="205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</row>
    <row r="224" spans="1:41" ht="20.100000000000001" customHeight="1">
      <c r="A224" s="250" t="s">
        <v>343</v>
      </c>
      <c r="B224" s="251"/>
      <c r="C224" s="251"/>
      <c r="D224" s="250"/>
      <c r="E224" s="515"/>
      <c r="F224" s="199"/>
    </row>
    <row r="225" spans="1:6" ht="20.100000000000001" customHeight="1">
      <c r="A225" s="248"/>
      <c r="B225" s="249"/>
      <c r="C225" s="249"/>
      <c r="D225" s="248"/>
      <c r="E225" s="514"/>
      <c r="F225" s="199"/>
    </row>
    <row r="228" spans="1:6" ht="20.100000000000001" customHeight="1">
      <c r="A228" s="253" t="s">
        <v>344</v>
      </c>
      <c r="C228" s="254" t="s">
        <v>345</v>
      </c>
      <c r="F228" s="199"/>
    </row>
    <row r="230" spans="1:6" ht="20.100000000000001" customHeight="1">
      <c r="A230" s="253" t="s">
        <v>346</v>
      </c>
      <c r="C230" s="255" t="s">
        <v>347</v>
      </c>
      <c r="F230" s="199"/>
    </row>
    <row r="231" spans="1:6" ht="20.100000000000001" customHeight="1">
      <c r="C231" s="200"/>
      <c r="F231" s="199"/>
    </row>
    <row r="232" spans="1:6" ht="20.100000000000001" customHeight="1">
      <c r="A232" s="256" t="s">
        <v>348</v>
      </c>
      <c r="C232" s="255" t="s">
        <v>349</v>
      </c>
      <c r="F232" s="199"/>
    </row>
    <row r="233" spans="1:6" ht="20.100000000000001" customHeight="1">
      <c r="C233" s="200"/>
      <c r="F233" s="199"/>
    </row>
    <row r="234" spans="1:6" ht="20.100000000000001" customHeight="1">
      <c r="A234" s="253"/>
      <c r="C234" s="255"/>
      <c r="F234" s="199"/>
    </row>
  </sheetData>
  <mergeCells count="161">
    <mergeCell ref="A214:B215"/>
    <mergeCell ref="A216:A217"/>
    <mergeCell ref="D209:D210"/>
    <mergeCell ref="A211:D211"/>
    <mergeCell ref="F212:F217"/>
    <mergeCell ref="A212:B213"/>
    <mergeCell ref="D212:D213"/>
    <mergeCell ref="A202:D202"/>
    <mergeCell ref="A207:A208"/>
    <mergeCell ref="B207:B208"/>
    <mergeCell ref="D207:D208"/>
    <mergeCell ref="A209:A210"/>
    <mergeCell ref="B209:B210"/>
    <mergeCell ref="A203:A205"/>
    <mergeCell ref="B203:B205"/>
    <mergeCell ref="D203:D205"/>
    <mergeCell ref="F203:F210"/>
    <mergeCell ref="A196:D196"/>
    <mergeCell ref="F197:F201"/>
    <mergeCell ref="A198:A199"/>
    <mergeCell ref="B198:B199"/>
    <mergeCell ref="D198:D199"/>
    <mergeCell ref="A200:A201"/>
    <mergeCell ref="B200:B201"/>
    <mergeCell ref="D200:D201"/>
    <mergeCell ref="A182:D182"/>
    <mergeCell ref="F183:F195"/>
    <mergeCell ref="C185:D185"/>
    <mergeCell ref="C186:D186"/>
    <mergeCell ref="C187:D187"/>
    <mergeCell ref="A189:A194"/>
    <mergeCell ref="B189:B194"/>
    <mergeCell ref="A177:A181"/>
    <mergeCell ref="C177:C179"/>
    <mergeCell ref="D177:D181"/>
    <mergeCell ref="E177:E179"/>
    <mergeCell ref="C180:C181"/>
    <mergeCell ref="E180:E181"/>
    <mergeCell ref="A156:D156"/>
    <mergeCell ref="F156:F181"/>
    <mergeCell ref="A157:A176"/>
    <mergeCell ref="C157:C161"/>
    <mergeCell ref="D157:D176"/>
    <mergeCell ref="E157:E161"/>
    <mergeCell ref="C162:C166"/>
    <mergeCell ref="E162:E166"/>
    <mergeCell ref="C167:C171"/>
    <mergeCell ref="C172:C176"/>
    <mergeCell ref="A134:D134"/>
    <mergeCell ref="A120:A123"/>
    <mergeCell ref="C120:C123"/>
    <mergeCell ref="D120:D123"/>
    <mergeCell ref="E120:E123"/>
    <mergeCell ref="C146:C150"/>
    <mergeCell ref="F148:F150"/>
    <mergeCell ref="A151:A155"/>
    <mergeCell ref="C151:C152"/>
    <mergeCell ref="D151:D155"/>
    <mergeCell ref="F151:F155"/>
    <mergeCell ref="C153:C155"/>
    <mergeCell ref="A136:A150"/>
    <mergeCell ref="C136:C140"/>
    <mergeCell ref="D136:D150"/>
    <mergeCell ref="E136:E140"/>
    <mergeCell ref="F136:F138"/>
    <mergeCell ref="F139:F141"/>
    <mergeCell ref="C141:C145"/>
    <mergeCell ref="E141:E145"/>
    <mergeCell ref="F142:F144"/>
    <mergeCell ref="F145:F147"/>
    <mergeCell ref="F120:F133"/>
    <mergeCell ref="A124:A125"/>
    <mergeCell ref="C124:C125"/>
    <mergeCell ref="D124:D132"/>
    <mergeCell ref="E124:E125"/>
    <mergeCell ref="A126:A128"/>
    <mergeCell ref="A112:A118"/>
    <mergeCell ref="B112:B113"/>
    <mergeCell ref="D112:D118"/>
    <mergeCell ref="B114:B115"/>
    <mergeCell ref="B116:B117"/>
    <mergeCell ref="A119:C119"/>
    <mergeCell ref="C126:C128"/>
    <mergeCell ref="E126:E128"/>
    <mergeCell ref="A130:A132"/>
    <mergeCell ref="C130:C132"/>
    <mergeCell ref="E130:E132"/>
    <mergeCell ref="A100:D100"/>
    <mergeCell ref="F100:F118"/>
    <mergeCell ref="A101:A110"/>
    <mergeCell ref="B101:B102"/>
    <mergeCell ref="D101:D110"/>
    <mergeCell ref="B103:B104"/>
    <mergeCell ref="B105:B106"/>
    <mergeCell ref="B107:B108"/>
    <mergeCell ref="B109:B110"/>
    <mergeCell ref="A111:D111"/>
    <mergeCell ref="B93:B94"/>
    <mergeCell ref="B95:B96"/>
    <mergeCell ref="B97:B98"/>
    <mergeCell ref="A99:D99"/>
    <mergeCell ref="B73:B74"/>
    <mergeCell ref="A75:A79"/>
    <mergeCell ref="D75:D79"/>
    <mergeCell ref="A80:D80"/>
    <mergeCell ref="A81:A98"/>
    <mergeCell ref="B81:B82"/>
    <mergeCell ref="D81:D98"/>
    <mergeCell ref="B83:B84"/>
    <mergeCell ref="B85:B86"/>
    <mergeCell ref="B87:B88"/>
    <mergeCell ref="F56:F98"/>
    <mergeCell ref="A57:A74"/>
    <mergeCell ref="B57:B58"/>
    <mergeCell ref="D57:D74"/>
    <mergeCell ref="B59:B60"/>
    <mergeCell ref="D44:D47"/>
    <mergeCell ref="E44:E47"/>
    <mergeCell ref="A48:D48"/>
    <mergeCell ref="A49:B51"/>
    <mergeCell ref="D49:D51"/>
    <mergeCell ref="E49:E51"/>
    <mergeCell ref="B61:B62"/>
    <mergeCell ref="B63:B64"/>
    <mergeCell ref="B65:B66"/>
    <mergeCell ref="B67:B68"/>
    <mergeCell ref="B69:B70"/>
    <mergeCell ref="B71:B72"/>
    <mergeCell ref="A52:B54"/>
    <mergeCell ref="D52:D54"/>
    <mergeCell ref="E52:E54"/>
    <mergeCell ref="A55:D55"/>
    <mergeCell ref="A56:D56"/>
    <mergeCell ref="B89:B90"/>
    <mergeCell ref="B91:B92"/>
    <mergeCell ref="A36:D36"/>
    <mergeCell ref="A37:D37"/>
    <mergeCell ref="F37:F54"/>
    <mergeCell ref="A38:B40"/>
    <mergeCell ref="D38:D40"/>
    <mergeCell ref="E38:E40"/>
    <mergeCell ref="A41:B43"/>
    <mergeCell ref="D41:D43"/>
    <mergeCell ref="E41:E43"/>
    <mergeCell ref="A44:B47"/>
    <mergeCell ref="D28:D30"/>
    <mergeCell ref="E28:E30"/>
    <mergeCell ref="A31:D31"/>
    <mergeCell ref="A32:B35"/>
    <mergeCell ref="D32:D35"/>
    <mergeCell ref="E32:E35"/>
    <mergeCell ref="A20:D20"/>
    <mergeCell ref="A21:D21"/>
    <mergeCell ref="F21:F35"/>
    <mergeCell ref="A22:B24"/>
    <mergeCell ref="D22:D24"/>
    <mergeCell ref="E22:E24"/>
    <mergeCell ref="A25:B27"/>
    <mergeCell ref="D25:D27"/>
    <mergeCell ref="E25:E27"/>
    <mergeCell ref="A28:B30"/>
  </mergeCells>
  <pageMargins left="0.7" right="0.7" top="0.75" bottom="0.75" header="0.3" footer="0.3"/>
  <pageSetup paperSize="9" scale="62" orientation="portrait" verticalDpi="0" r:id="rId1"/>
  <rowBreaks count="3" manualBreakCount="3">
    <brk id="54" max="5" man="1"/>
    <brk id="118" max="5" man="1"/>
    <brk id="181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13</vt:i4>
      </vt:variant>
    </vt:vector>
  </HeadingPairs>
  <TitlesOfParts>
    <vt:vector size="28" baseType="lpstr">
      <vt:lpstr>!!!</vt:lpstr>
      <vt:lpstr>Прайс рабочий</vt:lpstr>
      <vt:lpstr>ОП</vt:lpstr>
      <vt:lpstr>Розница</vt:lpstr>
      <vt:lpstr>Годовой</vt:lpstr>
      <vt:lpstr>Экспорт дол</vt:lpstr>
      <vt:lpstr>Экспорт рус долл </vt:lpstr>
      <vt:lpstr>Экспорт руб</vt:lpstr>
      <vt:lpstr>Экспорт сом</vt:lpstr>
      <vt:lpstr>Экспорт сум</vt:lpstr>
      <vt:lpstr>Гин</vt:lpstr>
      <vt:lpstr>Стом</vt:lpstr>
      <vt:lpstr>Бьюти</vt:lpstr>
      <vt:lpstr>Аптека</vt:lpstr>
      <vt:lpstr>Хорека</vt:lpstr>
      <vt:lpstr>Аптека!Область_печати</vt:lpstr>
      <vt:lpstr>Бьюти!Область_печати</vt:lpstr>
      <vt:lpstr>Гин!Область_печати</vt:lpstr>
      <vt:lpstr>Годовой!Область_печати</vt:lpstr>
      <vt:lpstr>'Прайс рабочий'!Область_печати</vt:lpstr>
      <vt:lpstr>Розница!Область_печати</vt:lpstr>
      <vt:lpstr>Стом!Область_печати</vt:lpstr>
      <vt:lpstr>Хорека!Область_печати</vt:lpstr>
      <vt:lpstr>'Экспорт дол'!Область_печати</vt:lpstr>
      <vt:lpstr>'Экспорт руб'!Область_печати</vt:lpstr>
      <vt:lpstr>'Экспорт рус долл '!Область_печати</vt:lpstr>
      <vt:lpstr>'Экспорт сом'!Область_печати</vt:lpstr>
      <vt:lpstr>'Экспорт сум'!Область_печати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Владислав Асташов</dc:creator>
  <cp:lastModifiedBy>Владислав Асташов</cp:lastModifiedBy>
  <cp:lastPrinted>2023-12-05T10:00:23Z</cp:lastPrinted>
  <dcterms:created xsi:type="dcterms:W3CDTF">2023-05-30T05:34:20Z</dcterms:created>
  <dcterms:modified xsi:type="dcterms:W3CDTF">2023-12-26T03:45:38Z</dcterms:modified>
</cp:coreProperties>
</file>