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A69" i="4"/>
  <c r="A68"/>
  <c r="A67"/>
  <c r="A66"/>
  <c r="A65"/>
  <c r="A64"/>
  <c r="F63"/>
  <c r="A63"/>
  <c r="G62"/>
  <c r="F62"/>
  <c r="A62"/>
  <c r="I50"/>
  <c r="A58"/>
  <c r="H50"/>
  <c r="A57"/>
  <c r="G50"/>
  <c r="A56"/>
  <c r="F50"/>
  <c r="A55"/>
  <c r="E50"/>
  <c r="A54"/>
  <c r="D50"/>
  <c r="A53"/>
  <c r="C50"/>
  <c r="A52"/>
  <c r="B50"/>
  <c r="A51"/>
  <c r="D45"/>
  <c r="D44"/>
  <c r="D42"/>
  <c r="D41"/>
  <c r="D40"/>
  <c r="A47"/>
  <c r="A46"/>
  <c r="A45"/>
  <c r="A44"/>
  <c r="A43"/>
  <c r="A42"/>
  <c r="C41"/>
  <c r="A41"/>
  <c r="C40"/>
  <c r="B29" s="1"/>
  <c r="B62" s="1"/>
  <c r="A40"/>
  <c r="A36"/>
  <c r="A35"/>
  <c r="A34"/>
  <c r="A33"/>
  <c r="A32"/>
  <c r="A31"/>
  <c r="A30"/>
  <c r="A29"/>
  <c r="A25"/>
  <c r="A24"/>
  <c r="A23"/>
  <c r="A22"/>
  <c r="A21"/>
  <c r="A20"/>
  <c r="A19"/>
  <c r="A18"/>
  <c r="G15"/>
  <c r="H15" s="1"/>
  <c r="F15"/>
  <c r="B25" s="1"/>
  <c r="G14"/>
  <c r="H14" s="1"/>
  <c r="F14"/>
  <c r="B24" s="1"/>
  <c r="G13"/>
  <c r="H13" s="1"/>
  <c r="F13"/>
  <c r="B23" s="1"/>
  <c r="G12"/>
  <c r="H12" s="1"/>
  <c r="F12"/>
  <c r="B22" s="1"/>
  <c r="G11"/>
  <c r="H11" s="1"/>
  <c r="F11"/>
  <c r="B21" s="1"/>
  <c r="G10"/>
  <c r="H10" s="1"/>
  <c r="F10"/>
  <c r="B20" s="1"/>
  <c r="G9"/>
  <c r="H9" s="1"/>
  <c r="F9"/>
  <c r="B19" s="1"/>
  <c r="H8"/>
  <c r="G8"/>
  <c r="F8"/>
  <c r="B18" s="1"/>
  <c r="B30" l="1"/>
  <c r="B63" s="1"/>
  <c r="G63"/>
  <c r="F64"/>
  <c r="C30"/>
  <c r="D43" s="1"/>
  <c r="C29"/>
  <c r="C42" l="1"/>
  <c r="B31" s="1"/>
  <c r="C43"/>
  <c r="B32" s="1"/>
  <c r="B64"/>
  <c r="C31"/>
  <c r="F65"/>
  <c r="G64"/>
  <c r="C44" l="1"/>
  <c r="B33" s="1"/>
  <c r="B66" s="1"/>
  <c r="H65" s="1"/>
  <c r="C45"/>
  <c r="B34" s="1"/>
  <c r="C33"/>
  <c r="D46" s="1"/>
  <c r="B65"/>
  <c r="C32"/>
  <c r="C46" s="1"/>
  <c r="B35" s="1"/>
  <c r="F66"/>
  <c r="G65"/>
  <c r="B68" l="1"/>
  <c r="H63" s="1"/>
  <c r="C35"/>
  <c r="D47" s="1"/>
  <c r="C34"/>
  <c r="C47" s="1"/>
  <c r="B36" s="1"/>
  <c r="B67"/>
  <c r="H64" s="1"/>
  <c r="F67"/>
  <c r="G66"/>
  <c r="H66"/>
  <c r="C36" l="1"/>
  <c r="B69"/>
  <c r="H62" s="1"/>
  <c r="C37"/>
  <c r="G56"/>
  <c r="D58"/>
  <c r="G53"/>
  <c r="E51"/>
  <c r="C58"/>
  <c r="H55"/>
  <c r="E52"/>
  <c r="B52"/>
  <c r="G55"/>
  <c r="E53"/>
  <c r="C51"/>
  <c r="E58"/>
  <c r="D57"/>
  <c r="C56"/>
  <c r="I54"/>
  <c r="H53"/>
  <c r="G52"/>
  <c r="F51"/>
  <c r="G57"/>
  <c r="F56"/>
  <c r="E55"/>
  <c r="D54"/>
  <c r="C53"/>
  <c r="I51"/>
  <c r="B57"/>
  <c r="E56"/>
  <c r="G54"/>
  <c r="I52"/>
  <c r="H51"/>
  <c r="B56"/>
  <c r="F58"/>
  <c r="H56"/>
  <c r="C55"/>
  <c r="I53"/>
  <c r="H52"/>
  <c r="G51"/>
  <c r="B55"/>
  <c r="I58"/>
  <c r="H57"/>
  <c r="F55"/>
  <c r="E54"/>
  <c r="D53"/>
  <c r="C52"/>
  <c r="B58"/>
  <c r="C57"/>
  <c r="I55"/>
  <c r="H54"/>
  <c r="F52"/>
  <c r="B51"/>
  <c r="I56"/>
  <c r="F53"/>
  <c r="D51"/>
  <c r="I57"/>
  <c r="F54"/>
  <c r="D52"/>
  <c r="I59"/>
  <c r="E36" s="1"/>
  <c r="D36" s="1"/>
  <c r="F36" s="1"/>
  <c r="H67"/>
  <c r="F68"/>
  <c r="G67"/>
  <c r="H58" l="1"/>
  <c r="H59" s="1"/>
  <c r="E35" s="1"/>
  <c r="D35" s="1"/>
  <c r="F57" s="1"/>
  <c r="F59" s="1"/>
  <c r="E33" s="1"/>
  <c r="D33" s="1"/>
  <c r="G58"/>
  <c r="G59" s="1"/>
  <c r="E34" s="1"/>
  <c r="D34" s="1"/>
  <c r="F35"/>
  <c r="E57"/>
  <c r="E59" s="1"/>
  <c r="E32" s="1"/>
  <c r="D32" s="1"/>
  <c r="C54" s="1"/>
  <c r="C59" s="1"/>
  <c r="E30" s="1"/>
  <c r="D30" s="1"/>
  <c r="F30" s="1"/>
  <c r="E63" s="1"/>
  <c r="K68" s="1"/>
  <c r="F33"/>
  <c r="D55"/>
  <c r="E66"/>
  <c r="K65" s="1"/>
  <c r="D66"/>
  <c r="J65" s="1"/>
  <c r="I33"/>
  <c r="C66"/>
  <c r="I65" s="1"/>
  <c r="E68"/>
  <c r="K63" s="1"/>
  <c r="D68"/>
  <c r="J63" s="1"/>
  <c r="I35"/>
  <c r="C68"/>
  <c r="I63" s="1"/>
  <c r="I36"/>
  <c r="E69"/>
  <c r="K62" s="1"/>
  <c r="D69"/>
  <c r="J62" s="1"/>
  <c r="C69"/>
  <c r="I62" s="1"/>
  <c r="F32"/>
  <c r="B54"/>
  <c r="F69"/>
  <c r="G68"/>
  <c r="H68"/>
  <c r="F34" l="1"/>
  <c r="D56"/>
  <c r="C63"/>
  <c r="I68" s="1"/>
  <c r="D59"/>
  <c r="E31" s="1"/>
  <c r="D31" s="1"/>
  <c r="I30"/>
  <c r="D63"/>
  <c r="J68" s="1"/>
  <c r="I32"/>
  <c r="E65"/>
  <c r="K66" s="1"/>
  <c r="D65"/>
  <c r="J66" s="1"/>
  <c r="C65"/>
  <c r="I66" s="1"/>
  <c r="H69"/>
  <c r="G69"/>
  <c r="D67" l="1"/>
  <c r="J64" s="1"/>
  <c r="I34"/>
  <c r="C67"/>
  <c r="I64" s="1"/>
  <c r="E67"/>
  <c r="K64" s="1"/>
  <c r="B53"/>
  <c r="B59" s="1"/>
  <c r="E29" s="1"/>
  <c r="D29" s="1"/>
  <c r="F29" s="1"/>
  <c r="I29" s="1"/>
  <c r="F31"/>
  <c r="E62" l="1"/>
  <c r="K69" s="1"/>
  <c r="E64"/>
  <c r="K67" s="1"/>
  <c r="I31"/>
  <c r="I37" s="1"/>
  <c r="I38" s="1"/>
  <c r="D64"/>
  <c r="J67" s="1"/>
  <c r="C64"/>
  <c r="I67" s="1"/>
  <c r="D62"/>
  <c r="J69" s="1"/>
  <c r="C62"/>
  <c r="I69" s="1"/>
</calcChain>
</file>

<file path=xl/sharedStrings.xml><?xml version="1.0" encoding="utf-8"?>
<sst xmlns="http://schemas.openxmlformats.org/spreadsheetml/2006/main" count="55" uniqueCount="37">
  <si>
    <t>Project Management</t>
  </si>
  <si>
    <t>Precedences; 3 time estimates</t>
  </si>
  <si>
    <t>Data</t>
  </si>
  <si>
    <t>Immediate Predecessors (1 per column)</t>
  </si>
  <si>
    <t>Precedences</t>
  </si>
  <si>
    <t>Activity</t>
  </si>
  <si>
    <t>Optimistic</t>
  </si>
  <si>
    <t>Likely</t>
  </si>
  <si>
    <t>Pessimistic</t>
  </si>
  <si>
    <t>A</t>
  </si>
  <si>
    <t>B</t>
  </si>
  <si>
    <t>C</t>
  </si>
  <si>
    <t>D</t>
  </si>
  <si>
    <t>E</t>
  </si>
  <si>
    <t>F</t>
  </si>
  <si>
    <t>G</t>
  </si>
  <si>
    <t>H</t>
  </si>
  <si>
    <t>Mean</t>
  </si>
  <si>
    <t>Std dev</t>
  </si>
  <si>
    <t>Variance</t>
  </si>
  <si>
    <t>Time</t>
  </si>
  <si>
    <t>Pred 1</t>
  </si>
  <si>
    <t>Pred 2</t>
  </si>
  <si>
    <t>Results</t>
  </si>
  <si>
    <t>Early Start</t>
  </si>
  <si>
    <t>Early Finish</t>
  </si>
  <si>
    <t>Late  Start</t>
  </si>
  <si>
    <t>Late Finish</t>
  </si>
  <si>
    <t>Slack</t>
  </si>
  <si>
    <t>Project</t>
  </si>
  <si>
    <t>Std.dev</t>
  </si>
  <si>
    <t>Early start computations</t>
  </si>
  <si>
    <t>Late finish computations</t>
  </si>
  <si>
    <t>Graph</t>
  </si>
  <si>
    <t>Critical Activity</t>
  </si>
  <si>
    <t>Noncritical Activity</t>
  </si>
  <si>
    <t>CHAPTER 3: Example 8 and 9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</si>
</sst>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3"/>
      <color rgb="FF1F497D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3" borderId="6" xfId="0" applyFont="1" applyFill="1" applyBorder="1"/>
    <xf numFmtId="0" fontId="5" fillId="0" borderId="5" xfId="0" applyFont="1" applyBorder="1"/>
    <xf numFmtId="0" fontId="0" fillId="0" borderId="0" xfId="0" applyFont="1" applyBorder="1"/>
    <xf numFmtId="0" fontId="0" fillId="0" borderId="7" xfId="0" applyFont="1" applyBorder="1"/>
    <xf numFmtId="0" fontId="0" fillId="2" borderId="0" xfId="0" applyFont="1" applyFill="1" applyBorder="1"/>
    <xf numFmtId="0" fontId="0" fillId="0" borderId="8" xfId="0" applyFont="1" applyBorder="1"/>
    <xf numFmtId="0" fontId="0" fillId="2" borderId="9" xfId="0" applyFont="1" applyFill="1" applyBorder="1"/>
    <xf numFmtId="0" fontId="1" fillId="0" borderId="0" xfId="0" applyFont="1"/>
    <xf numFmtId="0" fontId="0" fillId="0" borderId="0" xfId="0" applyFont="1" applyAlignment="1">
      <alignment wrapText="1"/>
    </xf>
    <xf numFmtId="0" fontId="6" fillId="4" borderId="1" xfId="0" applyFont="1" applyFill="1" applyBorder="1"/>
    <xf numFmtId="0" fontId="6" fillId="4" borderId="12" xfId="0" applyFont="1" applyFill="1" applyBorder="1"/>
    <xf numFmtId="0" fontId="6" fillId="4" borderId="13" xfId="0" applyFont="1" applyFill="1" applyBorder="1" applyAlignment="1">
      <alignment wrapText="1"/>
    </xf>
    <xf numFmtId="0" fontId="6" fillId="4" borderId="14" xfId="0" applyFont="1" applyFill="1" applyBorder="1" applyAlignment="1">
      <alignment wrapText="1"/>
    </xf>
    <xf numFmtId="0" fontId="6" fillId="4" borderId="15" xfId="0" applyFont="1" applyFill="1" applyBorder="1"/>
    <xf numFmtId="0" fontId="6" fillId="4" borderId="16" xfId="0" applyFont="1" applyFill="1" applyBorder="1"/>
    <xf numFmtId="0" fontId="6" fillId="4" borderId="17" xfId="0" applyFont="1" applyFill="1" applyBorder="1" applyAlignment="1">
      <alignment wrapText="1"/>
    </xf>
    <xf numFmtId="0" fontId="6" fillId="4" borderId="18" xfId="0" applyFont="1" applyFill="1" applyBorder="1"/>
    <xf numFmtId="0" fontId="6" fillId="4" borderId="19" xfId="0" applyFont="1" applyFill="1" applyBorder="1"/>
    <xf numFmtId="0" fontId="1" fillId="4" borderId="13" xfId="0" applyFont="1" applyFill="1" applyBorder="1"/>
    <xf numFmtId="0" fontId="1" fillId="4" borderId="15" xfId="0" applyFont="1" applyFill="1" applyBorder="1"/>
    <xf numFmtId="0" fontId="1" fillId="4" borderId="19" xfId="0" applyFont="1" applyFill="1" applyBorder="1"/>
    <xf numFmtId="0" fontId="6" fillId="4" borderId="20" xfId="0" applyFont="1" applyFill="1" applyBorder="1"/>
    <xf numFmtId="0" fontId="6" fillId="4" borderId="21" xfId="0" applyFont="1" applyFill="1" applyBorder="1"/>
    <xf numFmtId="0" fontId="1" fillId="4" borderId="16" xfId="0" applyFont="1" applyFill="1" applyBorder="1"/>
    <xf numFmtId="0" fontId="1" fillId="4" borderId="17" xfId="0" applyFont="1" applyFill="1" applyBorder="1"/>
    <xf numFmtId="0" fontId="7" fillId="0" borderId="0" xfId="0" applyFont="1"/>
    <xf numFmtId="0" fontId="0" fillId="3" borderId="1" xfId="0" applyFill="1" applyBorder="1"/>
    <xf numFmtId="0" fontId="0" fillId="3" borderId="6" xfId="0" applyFill="1" applyBorder="1"/>
    <xf numFmtId="0" fontId="0" fillId="3" borderId="10" xfId="0" applyFill="1" applyBorder="1"/>
    <xf numFmtId="0" fontId="0" fillId="3" borderId="11" xfId="0" applyFill="1" applyBorder="1"/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Gantt Chart</a:t>
            </a:r>
            <a:endParaRPr/>
          </a:p>
        </c:rich>
      </c:tx>
      <c:layout/>
      <c:spPr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Sheet4!$H$61</c:f>
              <c:strCache>
                <c:ptCount val="1"/>
              </c:strCache>
            </c:strRef>
          </c:tx>
          <c:spPr>
            <a:noFill/>
            <a:ln w="25400">
              <a:noFill/>
            </a:ln>
            <a:effectLst/>
          </c:spPr>
          <c:cat>
            <c:strRef>
              <c:f>Sheet4!$G$62:$G$69</c:f>
              <c:strCache>
                <c:ptCount val="8"/>
                <c:pt idx="0">
                  <c:v>H</c:v>
                </c:pt>
                <c:pt idx="1">
                  <c:v>G</c:v>
                </c:pt>
                <c:pt idx="2">
                  <c:v>F</c:v>
                </c:pt>
                <c:pt idx="3">
                  <c:v>E</c:v>
                </c:pt>
                <c:pt idx="4">
                  <c:v>D</c:v>
                </c:pt>
                <c:pt idx="5">
                  <c:v>C</c:v>
                </c:pt>
                <c:pt idx="6">
                  <c:v>B</c:v>
                </c:pt>
                <c:pt idx="7">
                  <c:v>A</c:v>
                </c:pt>
              </c:strCache>
            </c:strRef>
          </c:cat>
          <c:val>
            <c:numRef>
              <c:f>Sheet4!$H$62:$H$69</c:f>
              <c:numCache>
                <c:formatCode>General</c:formatCode>
                <c:ptCount val="8"/>
                <c:pt idx="0">
                  <c:v>13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Sheet4!$I$61</c:f>
              <c:strCache>
                <c:ptCount val="1"/>
                <c:pt idx="0">
                  <c:v>Critical Activity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100000">
                  <a:srgbClr val="FF0000">
                    <a:shade val="46275"/>
                  </a:srgbClr>
                </a:gs>
              </a:gsLst>
              <a:lin ang="5400000" scaled="1"/>
              <a:tileRect/>
            </a:gradFill>
            <a:effectLst/>
          </c:spPr>
          <c:cat>
            <c:strRef>
              <c:f>Sheet4!$G$62:$G$69</c:f>
              <c:strCache>
                <c:ptCount val="8"/>
                <c:pt idx="0">
                  <c:v>H</c:v>
                </c:pt>
                <c:pt idx="1">
                  <c:v>G</c:v>
                </c:pt>
                <c:pt idx="2">
                  <c:v>F</c:v>
                </c:pt>
                <c:pt idx="3">
                  <c:v>E</c:v>
                </c:pt>
                <c:pt idx="4">
                  <c:v>D</c:v>
                </c:pt>
                <c:pt idx="5">
                  <c:v>C</c:v>
                </c:pt>
                <c:pt idx="6">
                  <c:v>B</c:v>
                </c:pt>
                <c:pt idx="7">
                  <c:v>A</c:v>
                </c:pt>
              </c:strCache>
            </c:strRef>
          </c:cat>
          <c:val>
            <c:numRef>
              <c:f>Sheet4!$I$62:$I$69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Sheet4!$J$61</c:f>
              <c:strCache>
                <c:ptCount val="1"/>
                <c:pt idx="0">
                  <c:v>Noncritical Activity</c:v>
                </c:pt>
              </c:strCache>
            </c:strRef>
          </c:tx>
          <c:spPr>
            <a:gradFill flip="none" rotWithShape="1">
              <a:gsLst>
                <a:gs pos="0">
                  <a:srgbClr val="FFFFCC"/>
                </a:gs>
                <a:gs pos="100000">
                  <a:srgbClr val="9BBB59">
                    <a:shade val="46275"/>
                  </a:srgbClr>
                </a:gs>
              </a:gsLst>
              <a:lin ang="5400000" scaled="1"/>
              <a:tileRect/>
            </a:gradFill>
            <a:effectLst/>
          </c:spPr>
          <c:cat>
            <c:strRef>
              <c:f>Sheet4!$G$62:$G$69</c:f>
              <c:strCache>
                <c:ptCount val="8"/>
                <c:pt idx="0">
                  <c:v>H</c:v>
                </c:pt>
                <c:pt idx="1">
                  <c:v>G</c:v>
                </c:pt>
                <c:pt idx="2">
                  <c:v>F</c:v>
                </c:pt>
                <c:pt idx="3">
                  <c:v>E</c:v>
                </c:pt>
                <c:pt idx="4">
                  <c:v>D</c:v>
                </c:pt>
                <c:pt idx="5">
                  <c:v>C</c:v>
                </c:pt>
                <c:pt idx="6">
                  <c:v>B</c:v>
                </c:pt>
                <c:pt idx="7">
                  <c:v>A</c:v>
                </c:pt>
              </c:strCache>
            </c:strRef>
          </c:cat>
          <c:val>
            <c:numRef>
              <c:f>Sheet4!$J$62:$J$69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Sheet4!$K$61</c:f>
              <c:strCache>
                <c:ptCount val="1"/>
                <c:pt idx="0">
                  <c:v>Slack</c:v>
                </c:pt>
              </c:strCache>
            </c:strRef>
          </c:tx>
          <c:spPr>
            <a:gradFill flip="none" rotWithShape="1">
              <a:gsLst>
                <a:gs pos="0">
                  <a:srgbClr val="C0C0C0"/>
                </a:gs>
                <a:gs pos="100000">
                  <a:srgbClr val="FFFFFF">
                    <a:shade val="46275"/>
                  </a:srgbClr>
                </a:gs>
              </a:gsLst>
              <a:lin ang="5400000" scaled="1"/>
              <a:tileRect/>
            </a:gradFill>
            <a:effectLst/>
          </c:spPr>
          <c:cat>
            <c:strRef>
              <c:f>Sheet4!$G$62:$G$69</c:f>
              <c:strCache>
                <c:ptCount val="8"/>
                <c:pt idx="0">
                  <c:v>H</c:v>
                </c:pt>
                <c:pt idx="1">
                  <c:v>G</c:v>
                </c:pt>
                <c:pt idx="2">
                  <c:v>F</c:v>
                </c:pt>
                <c:pt idx="3">
                  <c:v>E</c:v>
                </c:pt>
                <c:pt idx="4">
                  <c:v>D</c:v>
                </c:pt>
                <c:pt idx="5">
                  <c:v>C</c:v>
                </c:pt>
                <c:pt idx="6">
                  <c:v>B</c:v>
                </c:pt>
                <c:pt idx="7">
                  <c:v>A</c:v>
                </c:pt>
              </c:strCache>
            </c:strRef>
          </c:cat>
          <c:val>
            <c:numRef>
              <c:f>Sheet4!$K$62:$K$69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overlap val="100"/>
        <c:axId val="61245312"/>
        <c:axId val="109005056"/>
      </c:barChart>
      <c:catAx>
        <c:axId val="61245312"/>
        <c:scaling>
          <c:orientation val="minMax"/>
        </c:scaling>
        <c:axPos val="l"/>
        <c:tickLblPos val="nextTo"/>
        <c:crossAx val="109005056"/>
        <c:crosses val="autoZero"/>
        <c:auto val="1"/>
        <c:lblAlgn val="ctr"/>
        <c:lblOffset val="100"/>
        <c:tickLblSkip val="1"/>
        <c:tickMarkSkip val="1"/>
      </c:catAx>
      <c:valAx>
        <c:axId val="1090050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endParaRPr/>
              </a:p>
            </c:rich>
          </c:tx>
          <c:layout/>
        </c:title>
        <c:numFmt formatCode="General" sourceLinked="1"/>
        <c:tickLblPos val="nextTo"/>
        <c:crossAx val="61245312"/>
        <c:crossesAt val="1"/>
        <c:crossBetween val="between"/>
      </c:valAx>
    </c:plotArea>
    <c:legend>
      <c:legendPos val="b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439420</xdr:colOff>
      <xdr:row>2</xdr:row>
      <xdr:rowOff>20320</xdr:rowOff>
    </xdr:from>
    <xdr:to>
      <xdr:col>13</xdr:col>
      <xdr:colOff>276860</xdr:colOff>
      <xdr:row>19</xdr:row>
      <xdr:rowOff>12065</xdr:rowOff>
    </xdr:to>
    <xdr:graphicFrame macro="">
      <xdr:nvGraphicFramePr>
        <xdr:cNvPr id="2" name="hjw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</xdr:row>
      <xdr:rowOff>0</xdr:rowOff>
    </xdr:from>
    <xdr:to>
      <xdr:col>8</xdr:col>
      <xdr:colOff>600075</xdr:colOff>
      <xdr:row>4</xdr:row>
      <xdr:rowOff>127000</xdr:rowOff>
    </xdr:to>
    <xdr:sp macro="" textlink="">
      <xdr:nvSpPr>
        <xdr:cNvPr id="3" name="messageTextbox"/>
        <xdr:cNvSpPr txBox="1"/>
      </xdr:nvSpPr>
      <xdr:spPr>
        <a:xfrm>
          <a:off x="254000" y="647700"/>
          <a:ext cx="5080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times in the appropriate column(s). Enter the precedences, one per column. (Do not try to use commas). 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9"/>
  <sheetViews>
    <sheetView tabSelected="1" workbookViewId="0">
      <selection activeCell="A2" sqref="A2"/>
    </sheetView>
  </sheetViews>
  <sheetFormatPr defaultRowHeight="15"/>
  <cols>
    <col min="1" max="1" width="9.140625" style="2"/>
    <col min="2" max="6" width="8.7109375" style="2" customWidth="1"/>
    <col min="7" max="16384" width="9.140625" style="2"/>
  </cols>
  <sheetData>
    <row r="1" spans="1:8" ht="18.75">
      <c r="A1" s="36" t="s">
        <v>36</v>
      </c>
    </row>
    <row r="3" spans="1:8" ht="17.25">
      <c r="A3" s="3" t="s">
        <v>0</v>
      </c>
      <c r="B3" s="3"/>
      <c r="C3" s="3"/>
      <c r="D3" s="3" t="s">
        <v>1</v>
      </c>
      <c r="E3" s="3"/>
      <c r="F3" s="3"/>
      <c r="G3" s="3"/>
      <c r="H3" s="3"/>
    </row>
    <row r="4" spans="1:8">
      <c r="A4" s="1"/>
      <c r="B4" s="1"/>
    </row>
    <row r="6" spans="1:8" ht="15.75" thickBot="1">
      <c r="A6" s="4" t="s">
        <v>2</v>
      </c>
    </row>
    <row r="7" spans="1:8">
      <c r="A7" s="7" t="s">
        <v>5</v>
      </c>
      <c r="B7" s="8" t="s">
        <v>6</v>
      </c>
      <c r="C7" s="8" t="s">
        <v>7</v>
      </c>
      <c r="D7" s="9" t="s">
        <v>8</v>
      </c>
      <c r="F7" s="2" t="s">
        <v>17</v>
      </c>
      <c r="G7" s="2" t="s">
        <v>18</v>
      </c>
      <c r="H7" s="2" t="s">
        <v>19</v>
      </c>
    </row>
    <row r="8" spans="1:8">
      <c r="A8" s="10" t="s">
        <v>9</v>
      </c>
      <c r="B8" s="6">
        <v>1</v>
      </c>
      <c r="C8" s="6">
        <v>2</v>
      </c>
      <c r="D8" s="11">
        <v>3</v>
      </c>
      <c r="F8" s="2">
        <f>(B8+4*C8+D8)/6</f>
        <v>2</v>
      </c>
      <c r="G8" s="2">
        <f>(D8-B8)/6</f>
        <v>0.33333333333333331</v>
      </c>
      <c r="H8" s="2">
        <f>G8^2</f>
        <v>0.1111111111111111</v>
      </c>
    </row>
    <row r="9" spans="1:8">
      <c r="A9" s="10" t="s">
        <v>10</v>
      </c>
      <c r="B9" s="6">
        <v>2</v>
      </c>
      <c r="C9" s="6">
        <v>3</v>
      </c>
      <c r="D9" s="11">
        <v>4</v>
      </c>
      <c r="F9" s="2">
        <f t="shared" ref="F9:F15" si="0">(B9+4*C9+D9)/6</f>
        <v>3</v>
      </c>
      <c r="G9" s="2">
        <f t="shared" ref="G9:G15" si="1">(D9-B9)/6</f>
        <v>0.33333333333333331</v>
      </c>
      <c r="H9" s="2">
        <f t="shared" ref="H9:H15" si="2">G9^2</f>
        <v>0.1111111111111111</v>
      </c>
    </row>
    <row r="10" spans="1:8">
      <c r="A10" s="10" t="s">
        <v>11</v>
      </c>
      <c r="B10" s="6">
        <v>1</v>
      </c>
      <c r="C10" s="6">
        <v>2</v>
      </c>
      <c r="D10" s="11">
        <v>3</v>
      </c>
      <c r="F10" s="2">
        <f t="shared" si="0"/>
        <v>2</v>
      </c>
      <c r="G10" s="2">
        <f t="shared" si="1"/>
        <v>0.33333333333333331</v>
      </c>
      <c r="H10" s="2">
        <f t="shared" si="2"/>
        <v>0.1111111111111111</v>
      </c>
    </row>
    <row r="11" spans="1:8">
      <c r="A11" s="10" t="s">
        <v>12</v>
      </c>
      <c r="B11" s="6">
        <v>2</v>
      </c>
      <c r="C11" s="6">
        <v>4</v>
      </c>
      <c r="D11" s="11">
        <v>6</v>
      </c>
      <c r="F11" s="2">
        <f t="shared" si="0"/>
        <v>4</v>
      </c>
      <c r="G11" s="2">
        <f t="shared" si="1"/>
        <v>0.66666666666666663</v>
      </c>
      <c r="H11" s="2">
        <f t="shared" si="2"/>
        <v>0.44444444444444442</v>
      </c>
    </row>
    <row r="12" spans="1:8">
      <c r="A12" s="10" t="s">
        <v>13</v>
      </c>
      <c r="B12" s="6">
        <v>1</v>
      </c>
      <c r="C12" s="6">
        <v>4</v>
      </c>
      <c r="D12" s="11">
        <v>7</v>
      </c>
      <c r="F12" s="2">
        <f t="shared" si="0"/>
        <v>4</v>
      </c>
      <c r="G12" s="2">
        <f t="shared" si="1"/>
        <v>1</v>
      </c>
      <c r="H12" s="2">
        <f t="shared" si="2"/>
        <v>1</v>
      </c>
    </row>
    <row r="13" spans="1:8">
      <c r="A13" s="10" t="s">
        <v>14</v>
      </c>
      <c r="B13" s="6">
        <v>1</v>
      </c>
      <c r="C13" s="6">
        <v>2</v>
      </c>
      <c r="D13" s="11">
        <v>9</v>
      </c>
      <c r="F13" s="2">
        <f t="shared" si="0"/>
        <v>3</v>
      </c>
      <c r="G13" s="2">
        <f t="shared" si="1"/>
        <v>1.3333333333333333</v>
      </c>
      <c r="H13" s="2">
        <f t="shared" si="2"/>
        <v>1.7777777777777777</v>
      </c>
    </row>
    <row r="14" spans="1:8">
      <c r="A14" s="10" t="s">
        <v>15</v>
      </c>
      <c r="B14" s="6">
        <v>3</v>
      </c>
      <c r="C14" s="6">
        <v>4</v>
      </c>
      <c r="D14" s="11">
        <v>11</v>
      </c>
      <c r="F14" s="2">
        <f t="shared" si="0"/>
        <v>5</v>
      </c>
      <c r="G14" s="2">
        <f t="shared" si="1"/>
        <v>1.3333333333333333</v>
      </c>
      <c r="H14" s="2">
        <f t="shared" si="2"/>
        <v>1.7777777777777777</v>
      </c>
    </row>
    <row r="15" spans="1:8">
      <c r="A15" s="10" t="s">
        <v>16</v>
      </c>
      <c r="B15" s="6">
        <v>1</v>
      </c>
      <c r="C15" s="6">
        <v>2</v>
      </c>
      <c r="D15" s="11">
        <v>3</v>
      </c>
      <c r="F15" s="2">
        <f t="shared" si="0"/>
        <v>2</v>
      </c>
      <c r="G15" s="2">
        <f t="shared" si="1"/>
        <v>0.33333333333333331</v>
      </c>
      <c r="H15" s="2">
        <f t="shared" si="2"/>
        <v>0.1111111111111111</v>
      </c>
    </row>
    <row r="16" spans="1:8">
      <c r="A16" s="12" t="s">
        <v>4</v>
      </c>
      <c r="B16" s="13"/>
      <c r="C16" s="13" t="s">
        <v>3</v>
      </c>
      <c r="D16" s="14"/>
    </row>
    <row r="17" spans="1:9">
      <c r="A17" s="10" t="s">
        <v>5</v>
      </c>
      <c r="B17" s="13" t="s">
        <v>20</v>
      </c>
      <c r="C17" s="13" t="s">
        <v>21</v>
      </c>
      <c r="D17" s="14" t="s">
        <v>22</v>
      </c>
    </row>
    <row r="18" spans="1:9">
      <c r="A18" s="10" t="str">
        <f>A8</f>
        <v>A</v>
      </c>
      <c r="B18" s="15">
        <f>F8</f>
        <v>2</v>
      </c>
      <c r="C18" s="6"/>
      <c r="D18" s="11"/>
    </row>
    <row r="19" spans="1:9">
      <c r="A19" s="10" t="str">
        <f>A9</f>
        <v>B</v>
      </c>
      <c r="B19" s="15">
        <f>F9</f>
        <v>3</v>
      </c>
      <c r="C19" s="6"/>
      <c r="D19" s="11"/>
    </row>
    <row r="20" spans="1:9">
      <c r="A20" s="10" t="str">
        <f>A10</f>
        <v>C</v>
      </c>
      <c r="B20" s="15">
        <f>F10</f>
        <v>2</v>
      </c>
      <c r="C20" s="37" t="s">
        <v>9</v>
      </c>
      <c r="D20" s="11"/>
    </row>
    <row r="21" spans="1:9">
      <c r="A21" s="10" t="str">
        <f>A11</f>
        <v>D</v>
      </c>
      <c r="B21" s="15">
        <f>F11</f>
        <v>4</v>
      </c>
      <c r="C21" s="37" t="s">
        <v>9</v>
      </c>
      <c r="D21" s="38" t="s">
        <v>10</v>
      </c>
    </row>
    <row r="22" spans="1:9">
      <c r="A22" s="10" t="str">
        <f>A12</f>
        <v>E</v>
      </c>
      <c r="B22" s="15">
        <f>F12</f>
        <v>4</v>
      </c>
      <c r="C22" s="37" t="s">
        <v>11</v>
      </c>
      <c r="D22" s="11"/>
    </row>
    <row r="23" spans="1:9">
      <c r="A23" s="10" t="str">
        <f>A13</f>
        <v>F</v>
      </c>
      <c r="B23" s="15">
        <f>F13</f>
        <v>3</v>
      </c>
      <c r="C23" s="37" t="s">
        <v>11</v>
      </c>
      <c r="D23" s="11"/>
    </row>
    <row r="24" spans="1:9">
      <c r="A24" s="10" t="str">
        <f>A14</f>
        <v>G</v>
      </c>
      <c r="B24" s="15">
        <f>F14</f>
        <v>5</v>
      </c>
      <c r="C24" s="37" t="s">
        <v>12</v>
      </c>
      <c r="D24" s="38" t="s">
        <v>13</v>
      </c>
    </row>
    <row r="25" spans="1:9" ht="15.75" thickBot="1">
      <c r="A25" s="16" t="str">
        <f>A15</f>
        <v>H</v>
      </c>
      <c r="B25" s="17">
        <f>F15</f>
        <v>2</v>
      </c>
      <c r="C25" s="39" t="s">
        <v>14</v>
      </c>
      <c r="D25" s="40" t="s">
        <v>15</v>
      </c>
    </row>
    <row r="27" spans="1:9" ht="15.75" thickBot="1">
      <c r="A27" s="18" t="s">
        <v>23</v>
      </c>
    </row>
    <row r="28" spans="1:9" s="19" customFormat="1" ht="30">
      <c r="A28" s="22" t="s">
        <v>5</v>
      </c>
      <c r="B28" s="23" t="s">
        <v>24</v>
      </c>
      <c r="C28" s="23" t="s">
        <v>25</v>
      </c>
      <c r="D28" s="23" t="s">
        <v>26</v>
      </c>
      <c r="E28" s="23" t="s">
        <v>27</v>
      </c>
      <c r="F28" s="26" t="s">
        <v>28</v>
      </c>
      <c r="H28" s="22"/>
      <c r="I28" s="26" t="s">
        <v>19</v>
      </c>
    </row>
    <row r="29" spans="1:9">
      <c r="A29" s="21" t="str">
        <f>A18</f>
        <v>A</v>
      </c>
      <c r="B29" s="20">
        <f>MAX(C40:D40)</f>
        <v>0</v>
      </c>
      <c r="C29" s="20">
        <f>B18+B29</f>
        <v>2</v>
      </c>
      <c r="D29" s="20">
        <f>E29-B18</f>
        <v>0</v>
      </c>
      <c r="E29" s="20">
        <f>B59</f>
        <v>2</v>
      </c>
      <c r="F29" s="27">
        <f>D29-B29</f>
        <v>0</v>
      </c>
      <c r="H29" s="21"/>
      <c r="I29" s="27">
        <f>IF(F29&lt;0.00001,H8,"")</f>
        <v>0.1111111111111111</v>
      </c>
    </row>
    <row r="30" spans="1:9">
      <c r="A30" s="21" t="str">
        <f t="shared" ref="A30:A36" si="3">A19</f>
        <v>B</v>
      </c>
      <c r="B30" s="20">
        <f t="shared" ref="B30:B36" si="4">MAX(C41:D41)</f>
        <v>0</v>
      </c>
      <c r="C30" s="20">
        <f t="shared" ref="C30:C36" si="5">B19+B30</f>
        <v>3</v>
      </c>
      <c r="D30" s="20">
        <f t="shared" ref="D30:D36" si="6">E30-B19</f>
        <v>1</v>
      </c>
      <c r="E30" s="20">
        <f>C59</f>
        <v>4</v>
      </c>
      <c r="F30" s="27">
        <f t="shared" ref="F30:F36" si="7">D30-B30</f>
        <v>1</v>
      </c>
      <c r="H30" s="21"/>
      <c r="I30" s="27" t="str">
        <f t="shared" ref="I30:I36" si="8">IF(F30&lt;0.00001,H9,"")</f>
        <v/>
      </c>
    </row>
    <row r="31" spans="1:9">
      <c r="A31" s="21" t="str">
        <f t="shared" si="3"/>
        <v>C</v>
      </c>
      <c r="B31" s="20">
        <f t="shared" si="4"/>
        <v>2</v>
      </c>
      <c r="C31" s="20">
        <f t="shared" si="5"/>
        <v>4</v>
      </c>
      <c r="D31" s="20">
        <f t="shared" si="6"/>
        <v>2</v>
      </c>
      <c r="E31" s="20">
        <f>D59</f>
        <v>4</v>
      </c>
      <c r="F31" s="27">
        <f t="shared" si="7"/>
        <v>0</v>
      </c>
      <c r="H31" s="21"/>
      <c r="I31" s="27">
        <f t="shared" si="8"/>
        <v>0.1111111111111111</v>
      </c>
    </row>
    <row r="32" spans="1:9">
      <c r="A32" s="21" t="str">
        <f t="shared" si="3"/>
        <v>D</v>
      </c>
      <c r="B32" s="20">
        <f t="shared" si="4"/>
        <v>3</v>
      </c>
      <c r="C32" s="20">
        <f t="shared" si="5"/>
        <v>7</v>
      </c>
      <c r="D32" s="20">
        <f t="shared" si="6"/>
        <v>4</v>
      </c>
      <c r="E32" s="20">
        <f>E59</f>
        <v>8</v>
      </c>
      <c r="F32" s="27">
        <f t="shared" si="7"/>
        <v>1</v>
      </c>
      <c r="H32" s="21"/>
      <c r="I32" s="27" t="str">
        <f t="shared" si="8"/>
        <v/>
      </c>
    </row>
    <row r="33" spans="1:9">
      <c r="A33" s="21" t="str">
        <f t="shared" si="3"/>
        <v>E</v>
      </c>
      <c r="B33" s="20">
        <f t="shared" si="4"/>
        <v>4</v>
      </c>
      <c r="C33" s="20">
        <f t="shared" si="5"/>
        <v>8</v>
      </c>
      <c r="D33" s="20">
        <f t="shared" si="6"/>
        <v>4</v>
      </c>
      <c r="E33" s="20">
        <f>F59</f>
        <v>8</v>
      </c>
      <c r="F33" s="27">
        <f t="shared" si="7"/>
        <v>0</v>
      </c>
      <c r="H33" s="21"/>
      <c r="I33" s="27">
        <f t="shared" si="8"/>
        <v>1</v>
      </c>
    </row>
    <row r="34" spans="1:9">
      <c r="A34" s="21" t="str">
        <f t="shared" si="3"/>
        <v>F</v>
      </c>
      <c r="B34" s="20">
        <f t="shared" si="4"/>
        <v>4</v>
      </c>
      <c r="C34" s="20">
        <f t="shared" si="5"/>
        <v>7</v>
      </c>
      <c r="D34" s="20">
        <f t="shared" si="6"/>
        <v>10</v>
      </c>
      <c r="E34" s="20">
        <f>G59</f>
        <v>13</v>
      </c>
      <c r="F34" s="27">
        <f t="shared" si="7"/>
        <v>6</v>
      </c>
      <c r="H34" s="21"/>
      <c r="I34" s="27" t="str">
        <f t="shared" si="8"/>
        <v/>
      </c>
    </row>
    <row r="35" spans="1:9">
      <c r="A35" s="21" t="str">
        <f t="shared" si="3"/>
        <v>G</v>
      </c>
      <c r="B35" s="20">
        <f t="shared" si="4"/>
        <v>8</v>
      </c>
      <c r="C35" s="20">
        <f t="shared" si="5"/>
        <v>13</v>
      </c>
      <c r="D35" s="20">
        <f t="shared" si="6"/>
        <v>8</v>
      </c>
      <c r="E35" s="20">
        <f>H59</f>
        <v>13</v>
      </c>
      <c r="F35" s="27">
        <f t="shared" si="7"/>
        <v>0</v>
      </c>
      <c r="H35" s="21"/>
      <c r="I35" s="27">
        <f t="shared" si="8"/>
        <v>1.7777777777777777</v>
      </c>
    </row>
    <row r="36" spans="1:9" ht="15.75" thickBot="1">
      <c r="A36" s="21" t="str">
        <f t="shared" si="3"/>
        <v>H</v>
      </c>
      <c r="B36" s="20">
        <f t="shared" si="4"/>
        <v>13</v>
      </c>
      <c r="C36" s="20">
        <f t="shared" si="5"/>
        <v>15</v>
      </c>
      <c r="D36" s="20">
        <f t="shared" si="6"/>
        <v>13</v>
      </c>
      <c r="E36" s="20">
        <f>I59</f>
        <v>15</v>
      </c>
      <c r="F36" s="27">
        <f t="shared" si="7"/>
        <v>0</v>
      </c>
      <c r="H36" s="32"/>
      <c r="I36" s="33">
        <f t="shared" si="8"/>
        <v>0.1111111111111111</v>
      </c>
    </row>
    <row r="37" spans="1:9" ht="15.75" thickBot="1">
      <c r="A37" s="24"/>
      <c r="B37" s="34" t="s">
        <v>29</v>
      </c>
      <c r="C37" s="34">
        <f>MAX(C29:C36)</f>
        <v>15</v>
      </c>
      <c r="D37" s="25"/>
      <c r="E37" s="25"/>
      <c r="F37" s="28"/>
      <c r="H37" s="29" t="s">
        <v>29</v>
      </c>
      <c r="I37" s="35">
        <f>SUM(I29:I36)</f>
        <v>3.1111111111111112</v>
      </c>
    </row>
    <row r="38" spans="1:9" ht="15.75" thickBot="1">
      <c r="H38" s="30" t="s">
        <v>30</v>
      </c>
      <c r="I38" s="31">
        <f>SQRT(I37)</f>
        <v>1.7638342073763937</v>
      </c>
    </row>
    <row r="39" spans="1:9">
      <c r="A39" s="5" t="s">
        <v>31</v>
      </c>
    </row>
    <row r="40" spans="1:9">
      <c r="A40" s="2" t="str">
        <f>A18</f>
        <v>A</v>
      </c>
      <c r="C40" s="2">
        <f>IF(ISNUMBER(VLOOKUP(C18,$A$29:$C$36,3,FALSE)),VLOOKUP(C18,$A$29:$C$36,3,FALSE),0)</f>
        <v>0</v>
      </c>
      <c r="D40" s="2">
        <f t="shared" ref="D40" si="9">IF(ISNUMBER(VLOOKUP(D18,$A$29:$C$36,3,FALSE)),VLOOKUP(D18,$A$29:$C$36,3,FALSE),0)</f>
        <v>0</v>
      </c>
    </row>
    <row r="41" spans="1:9">
      <c r="A41" s="2" t="str">
        <f t="shared" ref="A41:A47" si="10">A19</f>
        <v>B</v>
      </c>
      <c r="C41" s="2">
        <f t="shared" ref="C41:D47" si="11">IF(ISNUMBER(VLOOKUP(C19,$A$29:$C$36,3,FALSE)),VLOOKUP(C19,$A$29:$C$36,3,FALSE),0)</f>
        <v>0</v>
      </c>
      <c r="D41" s="2">
        <f t="shared" si="11"/>
        <v>0</v>
      </c>
    </row>
    <row r="42" spans="1:9">
      <c r="A42" s="2" t="str">
        <f t="shared" si="10"/>
        <v>C</v>
      </c>
      <c r="C42" s="2">
        <f t="shared" si="11"/>
        <v>2</v>
      </c>
      <c r="D42" s="2">
        <f t="shared" si="11"/>
        <v>0</v>
      </c>
    </row>
    <row r="43" spans="1:9">
      <c r="A43" s="2" t="str">
        <f t="shared" si="10"/>
        <v>D</v>
      </c>
      <c r="C43" s="2">
        <f t="shared" si="11"/>
        <v>2</v>
      </c>
      <c r="D43" s="2">
        <f t="shared" si="11"/>
        <v>3</v>
      </c>
    </row>
    <row r="44" spans="1:9">
      <c r="A44" s="2" t="str">
        <f t="shared" si="10"/>
        <v>E</v>
      </c>
      <c r="C44" s="2">
        <f t="shared" si="11"/>
        <v>4</v>
      </c>
      <c r="D44" s="2">
        <f t="shared" si="11"/>
        <v>0</v>
      </c>
    </row>
    <row r="45" spans="1:9">
      <c r="A45" s="2" t="str">
        <f t="shared" si="10"/>
        <v>F</v>
      </c>
      <c r="C45" s="2">
        <f t="shared" si="11"/>
        <v>4</v>
      </c>
      <c r="D45" s="2">
        <f t="shared" si="11"/>
        <v>0</v>
      </c>
    </row>
    <row r="46" spans="1:9">
      <c r="A46" s="2" t="str">
        <f t="shared" si="10"/>
        <v>G</v>
      </c>
      <c r="C46" s="2">
        <f t="shared" si="11"/>
        <v>7</v>
      </c>
      <c r="D46" s="2">
        <f t="shared" si="11"/>
        <v>8</v>
      </c>
    </row>
    <row r="47" spans="1:9">
      <c r="A47" s="2" t="str">
        <f t="shared" si="10"/>
        <v>H</v>
      </c>
      <c r="C47" s="2">
        <f t="shared" si="11"/>
        <v>7</v>
      </c>
      <c r="D47" s="2">
        <f t="shared" si="11"/>
        <v>13</v>
      </c>
    </row>
    <row r="49" spans="1:11">
      <c r="A49" s="5" t="s">
        <v>32</v>
      </c>
    </row>
    <row r="50" spans="1:11">
      <c r="B50" s="2" t="str">
        <f>A18</f>
        <v>A</v>
      </c>
      <c r="C50" s="2" t="str">
        <f>A19</f>
        <v>B</v>
      </c>
      <c r="D50" s="2" t="str">
        <f>A20</f>
        <v>C</v>
      </c>
      <c r="E50" s="2" t="str">
        <f>A21</f>
        <v>D</v>
      </c>
      <c r="F50" s="2" t="str">
        <f>A22</f>
        <v>E</v>
      </c>
      <c r="G50" s="2" t="str">
        <f>A23</f>
        <v>F</v>
      </c>
      <c r="H50" s="2" t="str">
        <f>A24</f>
        <v>G</v>
      </c>
      <c r="I50" s="2" t="str">
        <f>A25</f>
        <v>H</v>
      </c>
    </row>
    <row r="51" spans="1:11">
      <c r="A51" s="2" t="str">
        <f>A18</f>
        <v>A</v>
      </c>
      <c r="B51" s="2">
        <f>IF($D18=B$50,$D29,IF($C18=B$50,$D29,$C$37))</f>
        <v>15</v>
      </c>
      <c r="C51" s="2">
        <f t="shared" ref="C51:I51" si="12">IF($D18=C$50,$D29,IF($C18=C$50,$D29,$C$37))</f>
        <v>15</v>
      </c>
      <c r="D51" s="2">
        <f t="shared" si="12"/>
        <v>15</v>
      </c>
      <c r="E51" s="2">
        <f t="shared" si="12"/>
        <v>15</v>
      </c>
      <c r="F51" s="2">
        <f t="shared" si="12"/>
        <v>15</v>
      </c>
      <c r="G51" s="2">
        <f t="shared" si="12"/>
        <v>15</v>
      </c>
      <c r="H51" s="2">
        <f t="shared" si="12"/>
        <v>15</v>
      </c>
      <c r="I51" s="2">
        <f t="shared" si="12"/>
        <v>15</v>
      </c>
    </row>
    <row r="52" spans="1:11">
      <c r="A52" s="2" t="str">
        <f>A19</f>
        <v>B</v>
      </c>
      <c r="B52" s="2">
        <f t="shared" ref="B52:I58" si="13">IF($D19=B$50,$D30,IF($C19=B$50,$D30,$C$37))</f>
        <v>15</v>
      </c>
      <c r="C52" s="2">
        <f t="shared" si="13"/>
        <v>15</v>
      </c>
      <c r="D52" s="2">
        <f t="shared" si="13"/>
        <v>15</v>
      </c>
      <c r="E52" s="2">
        <f t="shared" si="13"/>
        <v>15</v>
      </c>
      <c r="F52" s="2">
        <f t="shared" si="13"/>
        <v>15</v>
      </c>
      <c r="G52" s="2">
        <f t="shared" si="13"/>
        <v>15</v>
      </c>
      <c r="H52" s="2">
        <f t="shared" si="13"/>
        <v>15</v>
      </c>
      <c r="I52" s="2">
        <f t="shared" si="13"/>
        <v>15</v>
      </c>
    </row>
    <row r="53" spans="1:11">
      <c r="A53" s="2" t="str">
        <f>A20</f>
        <v>C</v>
      </c>
      <c r="B53" s="2">
        <f t="shared" si="13"/>
        <v>2</v>
      </c>
      <c r="C53" s="2">
        <f t="shared" si="13"/>
        <v>15</v>
      </c>
      <c r="D53" s="2">
        <f t="shared" si="13"/>
        <v>15</v>
      </c>
      <c r="E53" s="2">
        <f t="shared" si="13"/>
        <v>15</v>
      </c>
      <c r="F53" s="2">
        <f t="shared" si="13"/>
        <v>15</v>
      </c>
      <c r="G53" s="2">
        <f t="shared" si="13"/>
        <v>15</v>
      </c>
      <c r="H53" s="2">
        <f t="shared" si="13"/>
        <v>15</v>
      </c>
      <c r="I53" s="2">
        <f t="shared" si="13"/>
        <v>15</v>
      </c>
    </row>
    <row r="54" spans="1:11">
      <c r="A54" s="2" t="str">
        <f>A21</f>
        <v>D</v>
      </c>
      <c r="B54" s="2">
        <f t="shared" si="13"/>
        <v>4</v>
      </c>
      <c r="C54" s="2">
        <f t="shared" si="13"/>
        <v>4</v>
      </c>
      <c r="D54" s="2">
        <f t="shared" si="13"/>
        <v>15</v>
      </c>
      <c r="E54" s="2">
        <f t="shared" si="13"/>
        <v>15</v>
      </c>
      <c r="F54" s="2">
        <f t="shared" si="13"/>
        <v>15</v>
      </c>
      <c r="G54" s="2">
        <f t="shared" si="13"/>
        <v>15</v>
      </c>
      <c r="H54" s="2">
        <f t="shared" si="13"/>
        <v>15</v>
      </c>
      <c r="I54" s="2">
        <f t="shared" si="13"/>
        <v>15</v>
      </c>
    </row>
    <row r="55" spans="1:11">
      <c r="A55" s="2" t="str">
        <f>A22</f>
        <v>E</v>
      </c>
      <c r="B55" s="2">
        <f t="shared" si="13"/>
        <v>15</v>
      </c>
      <c r="C55" s="2">
        <f t="shared" si="13"/>
        <v>15</v>
      </c>
      <c r="D55" s="2">
        <f t="shared" si="13"/>
        <v>4</v>
      </c>
      <c r="E55" s="2">
        <f t="shared" si="13"/>
        <v>15</v>
      </c>
      <c r="F55" s="2">
        <f t="shared" si="13"/>
        <v>15</v>
      </c>
      <c r="G55" s="2">
        <f t="shared" si="13"/>
        <v>15</v>
      </c>
      <c r="H55" s="2">
        <f t="shared" si="13"/>
        <v>15</v>
      </c>
      <c r="I55" s="2">
        <f t="shared" si="13"/>
        <v>15</v>
      </c>
    </row>
    <row r="56" spans="1:11">
      <c r="A56" s="2" t="str">
        <f>A23</f>
        <v>F</v>
      </c>
      <c r="B56" s="2">
        <f t="shared" si="13"/>
        <v>15</v>
      </c>
      <c r="C56" s="2">
        <f t="shared" si="13"/>
        <v>15</v>
      </c>
      <c r="D56" s="2">
        <f t="shared" si="13"/>
        <v>10</v>
      </c>
      <c r="E56" s="2">
        <f t="shared" si="13"/>
        <v>15</v>
      </c>
      <c r="F56" s="2">
        <f t="shared" si="13"/>
        <v>15</v>
      </c>
      <c r="G56" s="2">
        <f t="shared" si="13"/>
        <v>15</v>
      </c>
      <c r="H56" s="2">
        <f t="shared" si="13"/>
        <v>15</v>
      </c>
      <c r="I56" s="2">
        <f t="shared" si="13"/>
        <v>15</v>
      </c>
    </row>
    <row r="57" spans="1:11">
      <c r="A57" s="2" t="str">
        <f>A24</f>
        <v>G</v>
      </c>
      <c r="B57" s="2">
        <f t="shared" si="13"/>
        <v>15</v>
      </c>
      <c r="C57" s="2">
        <f t="shared" si="13"/>
        <v>15</v>
      </c>
      <c r="D57" s="2">
        <f t="shared" si="13"/>
        <v>15</v>
      </c>
      <c r="E57" s="2">
        <f t="shared" si="13"/>
        <v>8</v>
      </c>
      <c r="F57" s="2">
        <f t="shared" si="13"/>
        <v>8</v>
      </c>
      <c r="G57" s="2">
        <f t="shared" si="13"/>
        <v>15</v>
      </c>
      <c r="H57" s="2">
        <f t="shared" si="13"/>
        <v>15</v>
      </c>
      <c r="I57" s="2">
        <f t="shared" si="13"/>
        <v>15</v>
      </c>
    </row>
    <row r="58" spans="1:11">
      <c r="A58" s="2" t="str">
        <f>A25</f>
        <v>H</v>
      </c>
      <c r="B58" s="2">
        <f t="shared" si="13"/>
        <v>15</v>
      </c>
      <c r="C58" s="2">
        <f t="shared" si="13"/>
        <v>15</v>
      </c>
      <c r="D58" s="2">
        <f t="shared" si="13"/>
        <v>15</v>
      </c>
      <c r="E58" s="2">
        <f t="shared" si="13"/>
        <v>15</v>
      </c>
      <c r="F58" s="2">
        <f t="shared" si="13"/>
        <v>15</v>
      </c>
      <c r="G58" s="2">
        <f t="shared" si="13"/>
        <v>13</v>
      </c>
      <c r="H58" s="2">
        <f t="shared" si="13"/>
        <v>13</v>
      </c>
      <c r="I58" s="2">
        <f t="shared" si="13"/>
        <v>15</v>
      </c>
    </row>
    <row r="59" spans="1:11">
      <c r="B59" s="2">
        <f>MIN(B51:B58)</f>
        <v>2</v>
      </c>
      <c r="C59" s="2">
        <f t="shared" ref="C59:I59" si="14">MIN(C51:C58)</f>
        <v>4</v>
      </c>
      <c r="D59" s="2">
        <f t="shared" si="14"/>
        <v>4</v>
      </c>
      <c r="E59" s="2">
        <f t="shared" si="14"/>
        <v>8</v>
      </c>
      <c r="F59" s="2">
        <f t="shared" si="14"/>
        <v>8</v>
      </c>
      <c r="G59" s="2">
        <f t="shared" si="14"/>
        <v>13</v>
      </c>
      <c r="H59" s="2">
        <f t="shared" si="14"/>
        <v>13</v>
      </c>
      <c r="I59" s="2">
        <f t="shared" si="14"/>
        <v>15</v>
      </c>
    </row>
    <row r="61" spans="1:11">
      <c r="A61" s="2" t="s">
        <v>33</v>
      </c>
      <c r="C61" s="2" t="s">
        <v>34</v>
      </c>
      <c r="D61" s="2" t="s">
        <v>35</v>
      </c>
      <c r="E61" s="2" t="s">
        <v>28</v>
      </c>
      <c r="F61" s="2">
        <v>9</v>
      </c>
      <c r="G61" s="2" t="s">
        <v>33</v>
      </c>
      <c r="I61" s="2" t="s">
        <v>34</v>
      </c>
      <c r="J61" s="2" t="s">
        <v>35</v>
      </c>
      <c r="K61" s="2" t="s">
        <v>28</v>
      </c>
    </row>
    <row r="62" spans="1:11">
      <c r="A62" s="2" t="str">
        <f>A18</f>
        <v>A</v>
      </c>
      <c r="B62" s="2">
        <f>B29</f>
        <v>0</v>
      </c>
      <c r="C62" s="2">
        <f>IF(F29=0,B18,0)</f>
        <v>2</v>
      </c>
      <c r="D62" s="2">
        <f>IF(F29&gt;0,B18,0)</f>
        <v>0</v>
      </c>
      <c r="E62" s="2">
        <f>F29</f>
        <v>0</v>
      </c>
      <c r="F62" s="2">
        <f>F61-1</f>
        <v>8</v>
      </c>
      <c r="G62" s="2" t="str">
        <f>INDEX($A$62:$E$69,F62,1)</f>
        <v>H</v>
      </c>
      <c r="H62" s="2">
        <f>INDEX($A$62:$E$69,F62,2)</f>
        <v>13</v>
      </c>
      <c r="I62" s="2">
        <f>INDEX($A$62:$E$69,F62,3)</f>
        <v>2</v>
      </c>
      <c r="J62" s="2">
        <f>INDEX($A$62:$E$69,F62,4)</f>
        <v>0</v>
      </c>
      <c r="K62" s="2">
        <f>INDEX($A$62:$E$69,F62,5)</f>
        <v>0</v>
      </c>
    </row>
    <row r="63" spans="1:11">
      <c r="A63" s="2" t="str">
        <f t="shared" ref="A63:A69" si="15">A19</f>
        <v>B</v>
      </c>
      <c r="B63" s="2">
        <f t="shared" ref="B63:B69" si="16">B30</f>
        <v>0</v>
      </c>
      <c r="C63" s="2">
        <f t="shared" ref="C63:C69" si="17">IF(F30=0,B19,0)</f>
        <v>0</v>
      </c>
      <c r="D63" s="2">
        <f t="shared" ref="D63:D69" si="18">IF(F30&gt;0,B19,0)</f>
        <v>3</v>
      </c>
      <c r="E63" s="2">
        <f t="shared" ref="E63:E69" si="19">F30</f>
        <v>1</v>
      </c>
      <c r="F63" s="2">
        <f t="shared" ref="F63:F69" si="20">F62-1</f>
        <v>7</v>
      </c>
      <c r="G63" s="2" t="str">
        <f t="shared" ref="G63:G69" si="21">INDEX($A$62:$E$69,F63,1)</f>
        <v>G</v>
      </c>
      <c r="H63" s="2">
        <f t="shared" ref="H63:H69" si="22">INDEX($A$62:$E$69,F63,2)</f>
        <v>8</v>
      </c>
      <c r="I63" s="2">
        <f t="shared" ref="I63:I69" si="23">INDEX($A$62:$E$69,F63,3)</f>
        <v>5</v>
      </c>
      <c r="J63" s="2">
        <f t="shared" ref="J63:J69" si="24">INDEX($A$62:$E$69,F63,4)</f>
        <v>0</v>
      </c>
      <c r="K63" s="2">
        <f t="shared" ref="K63:K69" si="25">INDEX($A$62:$E$69,F63,5)</f>
        <v>0</v>
      </c>
    </row>
    <row r="64" spans="1:11">
      <c r="A64" s="2" t="str">
        <f t="shared" si="15"/>
        <v>C</v>
      </c>
      <c r="B64" s="2">
        <f t="shared" si="16"/>
        <v>2</v>
      </c>
      <c r="C64" s="2">
        <f t="shared" si="17"/>
        <v>2</v>
      </c>
      <c r="D64" s="2">
        <f t="shared" si="18"/>
        <v>0</v>
      </c>
      <c r="E64" s="2">
        <f t="shared" si="19"/>
        <v>0</v>
      </c>
      <c r="F64" s="2">
        <f t="shared" si="20"/>
        <v>6</v>
      </c>
      <c r="G64" s="2" t="str">
        <f t="shared" si="21"/>
        <v>F</v>
      </c>
      <c r="H64" s="2">
        <f t="shared" si="22"/>
        <v>4</v>
      </c>
      <c r="I64" s="2">
        <f t="shared" si="23"/>
        <v>0</v>
      </c>
      <c r="J64" s="2">
        <f t="shared" si="24"/>
        <v>3</v>
      </c>
      <c r="K64" s="2">
        <f t="shared" si="25"/>
        <v>6</v>
      </c>
    </row>
    <row r="65" spans="1:11">
      <c r="A65" s="2" t="str">
        <f t="shared" si="15"/>
        <v>D</v>
      </c>
      <c r="B65" s="2">
        <f t="shared" si="16"/>
        <v>3</v>
      </c>
      <c r="C65" s="2">
        <f t="shared" si="17"/>
        <v>0</v>
      </c>
      <c r="D65" s="2">
        <f t="shared" si="18"/>
        <v>4</v>
      </c>
      <c r="E65" s="2">
        <f t="shared" si="19"/>
        <v>1</v>
      </c>
      <c r="F65" s="2">
        <f t="shared" si="20"/>
        <v>5</v>
      </c>
      <c r="G65" s="2" t="str">
        <f t="shared" si="21"/>
        <v>E</v>
      </c>
      <c r="H65" s="2">
        <f t="shared" si="22"/>
        <v>4</v>
      </c>
      <c r="I65" s="2">
        <f t="shared" si="23"/>
        <v>4</v>
      </c>
      <c r="J65" s="2">
        <f t="shared" si="24"/>
        <v>0</v>
      </c>
      <c r="K65" s="2">
        <f t="shared" si="25"/>
        <v>0</v>
      </c>
    </row>
    <row r="66" spans="1:11">
      <c r="A66" s="2" t="str">
        <f t="shared" si="15"/>
        <v>E</v>
      </c>
      <c r="B66" s="2">
        <f t="shared" si="16"/>
        <v>4</v>
      </c>
      <c r="C66" s="2">
        <f t="shared" si="17"/>
        <v>4</v>
      </c>
      <c r="D66" s="2">
        <f t="shared" si="18"/>
        <v>0</v>
      </c>
      <c r="E66" s="2">
        <f t="shared" si="19"/>
        <v>0</v>
      </c>
      <c r="F66" s="2">
        <f t="shared" si="20"/>
        <v>4</v>
      </c>
      <c r="G66" s="2" t="str">
        <f t="shared" si="21"/>
        <v>D</v>
      </c>
      <c r="H66" s="2">
        <f t="shared" si="22"/>
        <v>3</v>
      </c>
      <c r="I66" s="2">
        <f t="shared" si="23"/>
        <v>0</v>
      </c>
      <c r="J66" s="2">
        <f t="shared" si="24"/>
        <v>4</v>
      </c>
      <c r="K66" s="2">
        <f t="shared" si="25"/>
        <v>1</v>
      </c>
    </row>
    <row r="67" spans="1:11">
      <c r="A67" s="2" t="str">
        <f t="shared" si="15"/>
        <v>F</v>
      </c>
      <c r="B67" s="2">
        <f t="shared" si="16"/>
        <v>4</v>
      </c>
      <c r="C67" s="2">
        <f t="shared" si="17"/>
        <v>0</v>
      </c>
      <c r="D67" s="2">
        <f t="shared" si="18"/>
        <v>3</v>
      </c>
      <c r="E67" s="2">
        <f t="shared" si="19"/>
        <v>6</v>
      </c>
      <c r="F67" s="2">
        <f t="shared" si="20"/>
        <v>3</v>
      </c>
      <c r="G67" s="2" t="str">
        <f t="shared" si="21"/>
        <v>C</v>
      </c>
      <c r="H67" s="2">
        <f t="shared" si="22"/>
        <v>2</v>
      </c>
      <c r="I67" s="2">
        <f t="shared" si="23"/>
        <v>2</v>
      </c>
      <c r="J67" s="2">
        <f t="shared" si="24"/>
        <v>0</v>
      </c>
      <c r="K67" s="2">
        <f t="shared" si="25"/>
        <v>0</v>
      </c>
    </row>
    <row r="68" spans="1:11">
      <c r="A68" s="2" t="str">
        <f t="shared" si="15"/>
        <v>G</v>
      </c>
      <c r="B68" s="2">
        <f t="shared" si="16"/>
        <v>8</v>
      </c>
      <c r="C68" s="2">
        <f t="shared" si="17"/>
        <v>5</v>
      </c>
      <c r="D68" s="2">
        <f t="shared" si="18"/>
        <v>0</v>
      </c>
      <c r="E68" s="2">
        <f t="shared" si="19"/>
        <v>0</v>
      </c>
      <c r="F68" s="2">
        <f t="shared" si="20"/>
        <v>2</v>
      </c>
      <c r="G68" s="2" t="str">
        <f t="shared" si="21"/>
        <v>B</v>
      </c>
      <c r="H68" s="2">
        <f t="shared" si="22"/>
        <v>0</v>
      </c>
      <c r="I68" s="2">
        <f t="shared" si="23"/>
        <v>0</v>
      </c>
      <c r="J68" s="2">
        <f t="shared" si="24"/>
        <v>3</v>
      </c>
      <c r="K68" s="2">
        <f t="shared" si="25"/>
        <v>1</v>
      </c>
    </row>
    <row r="69" spans="1:11">
      <c r="A69" s="2" t="str">
        <f t="shared" si="15"/>
        <v>H</v>
      </c>
      <c r="B69" s="2">
        <f t="shared" si="16"/>
        <v>13</v>
      </c>
      <c r="C69" s="2">
        <f t="shared" si="17"/>
        <v>2</v>
      </c>
      <c r="D69" s="2">
        <f t="shared" si="18"/>
        <v>0</v>
      </c>
      <c r="E69" s="2">
        <f t="shared" si="19"/>
        <v>0</v>
      </c>
      <c r="F69" s="2">
        <f t="shared" si="20"/>
        <v>1</v>
      </c>
      <c r="G69" s="2" t="str">
        <f t="shared" si="21"/>
        <v>A</v>
      </c>
      <c r="H69" s="2">
        <f t="shared" si="22"/>
        <v>0</v>
      </c>
      <c r="I69" s="2">
        <f t="shared" si="23"/>
        <v>2</v>
      </c>
      <c r="J69" s="2">
        <f t="shared" si="24"/>
        <v>0</v>
      </c>
      <c r="K69" s="2">
        <f t="shared" si="25"/>
        <v>0</v>
      </c>
    </row>
  </sheetData>
  <conditionalFormatting sqref="F29:F36">
    <cfRule type="cellIs" dxfId="0" priority="1" stopIfTrue="1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2007-08-18T01:01:40Z</dcterms:created>
  <dcterms:modified xsi:type="dcterms:W3CDTF">2007-08-18T01:03:27Z</dcterms:modified>
</cp:coreProperties>
</file>