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B25" i="4"/>
  <c r="E20"/>
  <c r="F20" s="1"/>
  <c r="G20" s="1"/>
  <c r="I20" s="1"/>
  <c r="E19"/>
  <c r="F19" s="1"/>
  <c r="E18"/>
  <c r="F18" s="1"/>
  <c r="G18" s="1"/>
  <c r="I18" s="1"/>
  <c r="E17"/>
  <c r="F17" s="1"/>
  <c r="E16"/>
  <c r="F16" s="1"/>
  <c r="G16" s="1"/>
  <c r="I16" s="1"/>
  <c r="E15"/>
  <c r="F15" s="1"/>
  <c r="E14"/>
  <c r="F14" s="1"/>
  <c r="G14" s="1"/>
  <c r="I14" s="1"/>
  <c r="E13"/>
  <c r="F13" s="1"/>
  <c r="E12"/>
  <c r="F12" s="1"/>
  <c r="F22" s="1"/>
  <c r="H13" l="1"/>
  <c r="G13"/>
  <c r="I13" s="1"/>
  <c r="H17"/>
  <c r="G17"/>
  <c r="I17" s="1"/>
  <c r="H15"/>
  <c r="G15"/>
  <c r="I15" s="1"/>
  <c r="H19"/>
  <c r="G19"/>
  <c r="I19" s="1"/>
  <c r="H12"/>
  <c r="H14"/>
  <c r="H16"/>
  <c r="H18"/>
  <c r="H20"/>
  <c r="G12"/>
  <c r="F21"/>
  <c r="H22" l="1"/>
  <c r="H21"/>
  <c r="H24" s="1"/>
  <c r="H25"/>
  <c r="I12"/>
  <c r="G22"/>
  <c r="G21"/>
  <c r="I22" l="1"/>
  <c r="I21"/>
</calcChain>
</file>

<file path=xl/sharedStrings.xml><?xml version="1.0" encoding="utf-8"?>
<sst xmlns="http://schemas.openxmlformats.org/spreadsheetml/2006/main" count="33" uniqueCount="33">
  <si>
    <t>Forecasting</t>
  </si>
  <si>
    <t>Weighted moving averages -  3 period moving average</t>
  </si>
  <si>
    <t>Data</t>
  </si>
  <si>
    <t>Period</t>
  </si>
  <si>
    <t>Demand</t>
  </si>
  <si>
    <t>Forecast</t>
  </si>
  <si>
    <t>Error</t>
  </si>
  <si>
    <t>Absolute</t>
  </si>
  <si>
    <t>Squared</t>
  </si>
  <si>
    <t>Abs Pct Err</t>
  </si>
  <si>
    <t>Weights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</si>
  <si>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</si>
  <si>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</si>
  <si>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</si>
  <si>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</si>
  <si>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</si>
  <si>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</si>
  <si>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</si>
  <si>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</si>
  <si>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Forecasts and Error Analysis</t>
  </si>
  <si>
    <t>CHAPTER 4: Example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</si>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</sst>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1">
    <numFmt numFmtId="164" formatCode="00.00%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5" fillId="3" borderId="1" xfId="0" applyFont="1" applyFill="1" applyBorder="1"/>
    <xf numFmtId="0" fontId="5" fillId="3" borderId="9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0" borderId="0" xfId="0" applyFont="1"/>
    <xf numFmtId="0" fontId="6" fillId="3" borderId="1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64" fontId="6" fillId="3" borderId="16" xfId="0" applyNumberFormat="1" applyFont="1" applyFill="1" applyBorder="1"/>
    <xf numFmtId="164" fontId="6" fillId="3" borderId="17" xfId="0" applyNumberFormat="1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164" fontId="5" fillId="3" borderId="17" xfId="0" applyNumberFormat="1" applyFont="1" applyFill="1" applyBorder="1"/>
    <xf numFmtId="0" fontId="7" fillId="0" borderId="0" xfId="0" applyFont="1"/>
    <xf numFmtId="0" fontId="1" fillId="2" borderId="8" xfId="0" applyFont="1" applyFill="1" applyBorder="1"/>
    <xf numFmtId="0" fontId="1" fillId="2" borderId="20" xfId="0" applyFont="1" applyFill="1" applyBorder="1"/>
    <xf numFmtId="0" fontId="1" fillId="0" borderId="19" xfId="0" applyFont="1" applyBorder="1"/>
    <xf numFmtId="2" fontId="5" fillId="3" borderId="9" xfId="0" applyNumberFormat="1" applyFont="1" applyFill="1" applyBorder="1"/>
    <xf numFmtId="2" fontId="5" fillId="3" borderId="1" xfId="0" applyNumberFormat="1" applyFont="1" applyFill="1" applyBorder="1"/>
    <xf numFmtId="2" fontId="6" fillId="3" borderId="1" xfId="0" applyNumberFormat="1" applyFont="1" applyFill="1" applyBorder="1"/>
    <xf numFmtId="2" fontId="6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Forecasting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Sheet4!$B$8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Sheet4!$B$9:$B$20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</c:ser>
        <c:ser>
          <c:idx val="3"/>
          <c:order val="1"/>
          <c:tx>
            <c:strRef>
              <c:f>Sheet4!$E$8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Sheet4!$E$9:$E$20</c:f>
              <c:numCache>
                <c:formatCode>General</c:formatCode>
                <c:ptCount val="12"/>
                <c:pt idx="3" formatCode="0.00">
                  <c:v>12.166666666666666</c:v>
                </c:pt>
                <c:pt idx="4" formatCode="0.00">
                  <c:v>14.333333333333334</c:v>
                </c:pt>
                <c:pt idx="5" formatCode="0.00">
                  <c:v>17</c:v>
                </c:pt>
                <c:pt idx="6" formatCode="0.00">
                  <c:v>20.5</c:v>
                </c:pt>
                <c:pt idx="7" formatCode="0.00">
                  <c:v>23.833333333333332</c:v>
                </c:pt>
                <c:pt idx="8" formatCode="0.00">
                  <c:v>27.5</c:v>
                </c:pt>
                <c:pt idx="9" formatCode="0.00">
                  <c:v>28.333333333333332</c:v>
                </c:pt>
                <c:pt idx="10" formatCode="0.00">
                  <c:v>23.333333333333332</c:v>
                </c:pt>
                <c:pt idx="11" formatCode="0.00">
                  <c:v>18.666666666666668</c:v>
                </c:pt>
              </c:numCache>
            </c:numRef>
          </c:val>
        </c:ser>
        <c:marker val="1"/>
        <c:axId val="87484672"/>
        <c:axId val="122598144"/>
      </c:lineChart>
      <c:catAx>
        <c:axId val="874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122598144"/>
        <c:crosses val="autoZero"/>
        <c:auto val="1"/>
        <c:lblAlgn val="ctr"/>
        <c:lblOffset val="100"/>
      </c:catAx>
      <c:valAx>
        <c:axId val="122598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87484672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82105</xdr:colOff>
      <xdr:row>19</xdr:row>
      <xdr:rowOff>0</xdr:rowOff>
    </xdr:from>
    <xdr:to>
      <xdr:col>15</xdr:col>
      <xdr:colOff>253555</xdr:colOff>
      <xdr:row>42</xdr:row>
      <xdr:rowOff>57150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253999</xdr:colOff>
      <xdr:row>3</xdr:row>
      <xdr:rowOff>0</xdr:rowOff>
    </xdr:from>
    <xdr:to>
      <xdr:col>4</xdr:col>
      <xdr:colOff>536574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253999" y="600075"/>
          <a:ext cx="2921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Enter weights in INCREASING order from top to bottom.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G27" sqref="G27"/>
    </sheetView>
  </sheetViews>
  <sheetFormatPr defaultRowHeight="12.75"/>
  <cols>
    <col min="1" max="2" width="10.7109375" style="1" customWidth="1"/>
    <col min="3" max="8" width="9.140625" style="1"/>
    <col min="9" max="9" width="9.42578125" style="1" bestFit="1" customWidth="1"/>
    <col min="10" max="16384" width="9.140625" style="1"/>
  </cols>
  <sheetData>
    <row r="1" spans="1:9" ht="18.75">
      <c r="A1" s="27" t="s">
        <v>20</v>
      </c>
    </row>
    <row r="3" spans="1:9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9">
      <c r="A4" s="2"/>
      <c r="B4" s="2"/>
    </row>
    <row r="7" spans="1:9" ht="13.5" thickBot="1">
      <c r="A7" s="4" t="s">
        <v>2</v>
      </c>
      <c r="E7" s="15" t="s">
        <v>19</v>
      </c>
    </row>
    <row r="8" spans="1:9">
      <c r="A8" s="5" t="s">
        <v>3</v>
      </c>
      <c r="B8" s="6" t="s">
        <v>4</v>
      </c>
      <c r="C8" s="7" t="s">
        <v>10</v>
      </c>
      <c r="E8" s="18" t="s">
        <v>5</v>
      </c>
      <c r="F8" s="19" t="s">
        <v>6</v>
      </c>
      <c r="G8" s="19" t="s">
        <v>7</v>
      </c>
      <c r="H8" s="19" t="s">
        <v>8</v>
      </c>
      <c r="I8" s="22" t="s">
        <v>9</v>
      </c>
    </row>
    <row r="9" spans="1:9">
      <c r="A9" s="30" t="s">
        <v>21</v>
      </c>
      <c r="B9" s="28">
        <v>10</v>
      </c>
      <c r="C9" s="8">
        <v>1</v>
      </c>
      <c r="E9" s="12"/>
      <c r="F9" s="11"/>
      <c r="G9" s="11"/>
      <c r="H9" s="11"/>
      <c r="I9" s="26"/>
    </row>
    <row r="10" spans="1:9">
      <c r="A10" s="30" t="s">
        <v>22</v>
      </c>
      <c r="B10" s="28">
        <v>12</v>
      </c>
      <c r="C10" s="8">
        <v>2</v>
      </c>
      <c r="E10" s="12"/>
      <c r="F10" s="11"/>
      <c r="G10" s="11"/>
      <c r="H10" s="11"/>
      <c r="I10" s="26"/>
    </row>
    <row r="11" spans="1:9">
      <c r="A11" s="30" t="s">
        <v>23</v>
      </c>
      <c r="B11" s="28">
        <v>13</v>
      </c>
      <c r="C11" s="8">
        <v>3</v>
      </c>
      <c r="E11" s="12"/>
      <c r="F11" s="11"/>
      <c r="G11" s="11"/>
      <c r="H11" s="11"/>
      <c r="I11" s="26"/>
    </row>
    <row r="12" spans="1:9">
      <c r="A12" s="30" t="s">
        <v>24</v>
      </c>
      <c r="B12" s="28">
        <v>16</v>
      </c>
      <c r="C12" s="9"/>
      <c r="E12" s="31">
        <f>SUMPRODUCT(B9:B11,$C$9:$C$11)/SUM($C$9:$C$11)</f>
        <v>12.166666666666666</v>
      </c>
      <c r="F12" s="32">
        <f>B12-E12</f>
        <v>3.8333333333333339</v>
      </c>
      <c r="G12" s="32">
        <f>ABS(F12)</f>
        <v>3.8333333333333339</v>
      </c>
      <c r="H12" s="32">
        <f>F12^2</f>
        <v>14.694444444444448</v>
      </c>
      <c r="I12" s="26">
        <f>G12/B12</f>
        <v>0.23958333333333337</v>
      </c>
    </row>
    <row r="13" spans="1:9">
      <c r="A13" s="30" t="s">
        <v>25</v>
      </c>
      <c r="B13" s="28">
        <v>19</v>
      </c>
      <c r="C13" s="9"/>
      <c r="E13" s="31">
        <f>SUMPRODUCT(B10:B12,$C$9:$C$11)/SUM($C$9:$C$11)</f>
        <v>14.333333333333334</v>
      </c>
      <c r="F13" s="32">
        <f>B13-E13</f>
        <v>4.6666666666666661</v>
      </c>
      <c r="G13" s="32">
        <f>ABS(F13)</f>
        <v>4.6666666666666661</v>
      </c>
      <c r="H13" s="32">
        <f>F13^2</f>
        <v>21.777777777777771</v>
      </c>
      <c r="I13" s="26">
        <f>G13/B13</f>
        <v>0.24561403508771926</v>
      </c>
    </row>
    <row r="14" spans="1:9">
      <c r="A14" s="30" t="s">
        <v>26</v>
      </c>
      <c r="B14" s="28">
        <v>23</v>
      </c>
      <c r="C14" s="9"/>
      <c r="E14" s="31">
        <f>SUMPRODUCT(B11:B13,$C$9:$C$11)/SUM($C$9:$C$11)</f>
        <v>17</v>
      </c>
      <c r="F14" s="32">
        <f>B14-E14</f>
        <v>6</v>
      </c>
      <c r="G14" s="32">
        <f>ABS(F14)</f>
        <v>6</v>
      </c>
      <c r="H14" s="32">
        <f>F14^2</f>
        <v>36</v>
      </c>
      <c r="I14" s="26">
        <f>G14/B14</f>
        <v>0.2608695652173913</v>
      </c>
    </row>
    <row r="15" spans="1:9">
      <c r="A15" s="30" t="s">
        <v>27</v>
      </c>
      <c r="B15" s="28">
        <v>26</v>
      </c>
      <c r="C15" s="9"/>
      <c r="E15" s="31">
        <f>SUMPRODUCT(B12:B14,$C$9:$C$11)/SUM($C$9:$C$11)</f>
        <v>20.5</v>
      </c>
      <c r="F15" s="32">
        <f>B15-E15</f>
        <v>5.5</v>
      </c>
      <c r="G15" s="32">
        <f>ABS(F15)</f>
        <v>5.5</v>
      </c>
      <c r="H15" s="32">
        <f>F15^2</f>
        <v>30.25</v>
      </c>
      <c r="I15" s="26">
        <f>G15/B15</f>
        <v>0.21153846153846154</v>
      </c>
    </row>
    <row r="16" spans="1:9">
      <c r="A16" s="30" t="s">
        <v>28</v>
      </c>
      <c r="B16" s="28">
        <v>30</v>
      </c>
      <c r="C16" s="9"/>
      <c r="E16" s="31">
        <f>SUMPRODUCT(B13:B15,$C$9:$C$11)/SUM($C$9:$C$11)</f>
        <v>23.833333333333332</v>
      </c>
      <c r="F16" s="32">
        <f>B16-E16</f>
        <v>6.1666666666666679</v>
      </c>
      <c r="G16" s="32">
        <f>ABS(F16)</f>
        <v>6.1666666666666679</v>
      </c>
      <c r="H16" s="32">
        <f>F16^2</f>
        <v>38.027777777777793</v>
      </c>
      <c r="I16" s="26">
        <f>G16/B16</f>
        <v>0.2055555555555556</v>
      </c>
    </row>
    <row r="17" spans="1:9">
      <c r="A17" s="30" t="s">
        <v>29</v>
      </c>
      <c r="B17" s="28">
        <v>28</v>
      </c>
      <c r="C17" s="9"/>
      <c r="E17" s="31">
        <f>SUMPRODUCT(B14:B16,$C$9:$C$11)/SUM($C$9:$C$11)</f>
        <v>27.5</v>
      </c>
      <c r="F17" s="32">
        <f>B17-E17</f>
        <v>0.5</v>
      </c>
      <c r="G17" s="32">
        <f>ABS(F17)</f>
        <v>0.5</v>
      </c>
      <c r="H17" s="32">
        <f>F17^2</f>
        <v>0.25</v>
      </c>
      <c r="I17" s="26">
        <f>G17/B17</f>
        <v>1.7857142857142856E-2</v>
      </c>
    </row>
    <row r="18" spans="1:9">
      <c r="A18" s="30" t="s">
        <v>30</v>
      </c>
      <c r="B18" s="28">
        <v>18</v>
      </c>
      <c r="C18" s="9"/>
      <c r="E18" s="31">
        <f>SUMPRODUCT(B15:B17,$C$9:$C$11)/SUM($C$9:$C$11)</f>
        <v>28.333333333333332</v>
      </c>
      <c r="F18" s="32">
        <f>B18-E18</f>
        <v>-10.333333333333332</v>
      </c>
      <c r="G18" s="32">
        <f>ABS(F18)</f>
        <v>10.333333333333332</v>
      </c>
      <c r="H18" s="32">
        <f>F18^2</f>
        <v>106.77777777777776</v>
      </c>
      <c r="I18" s="26">
        <f>G18/B18</f>
        <v>0.57407407407407396</v>
      </c>
    </row>
    <row r="19" spans="1:9">
      <c r="A19" s="30" t="s">
        <v>31</v>
      </c>
      <c r="B19" s="28">
        <v>16</v>
      </c>
      <c r="C19" s="9"/>
      <c r="E19" s="31">
        <f>SUMPRODUCT(B16:B18,$C$9:$C$11)/SUM($C$9:$C$11)</f>
        <v>23.333333333333332</v>
      </c>
      <c r="F19" s="32">
        <f>B19-E19</f>
        <v>-7.3333333333333321</v>
      </c>
      <c r="G19" s="32">
        <f>ABS(F19)</f>
        <v>7.3333333333333321</v>
      </c>
      <c r="H19" s="32">
        <f>F19^2</f>
        <v>53.777777777777757</v>
      </c>
      <c r="I19" s="26">
        <f>G19/B19</f>
        <v>0.45833333333333326</v>
      </c>
    </row>
    <row r="20" spans="1:9" ht="13.5" thickBot="1">
      <c r="A20" s="30" t="s">
        <v>32</v>
      </c>
      <c r="B20" s="29">
        <v>14</v>
      </c>
      <c r="C20" s="10"/>
      <c r="E20" s="31">
        <f>SUMPRODUCT(B17:B19,$C$9:$C$11)/SUM($C$9:$C$11)</f>
        <v>18.666666666666668</v>
      </c>
      <c r="F20" s="32">
        <f>B20-E20</f>
        <v>-4.6666666666666679</v>
      </c>
      <c r="G20" s="32">
        <f>ABS(F20)</f>
        <v>4.6666666666666679</v>
      </c>
      <c r="H20" s="32">
        <f>F20^2</f>
        <v>21.777777777777789</v>
      </c>
      <c r="I20" s="26">
        <f>G20/B20</f>
        <v>0.33333333333333343</v>
      </c>
    </row>
    <row r="21" spans="1:9">
      <c r="E21" s="12" t="s">
        <v>11</v>
      </c>
      <c r="F21" s="32">
        <f>SUM(F12:F20)</f>
        <v>4.3333333333333357</v>
      </c>
      <c r="G21" s="32">
        <f>SUM(G12:G20)</f>
        <v>49</v>
      </c>
      <c r="H21" s="32">
        <f>SUM(H12:H20)</f>
        <v>323.33333333333331</v>
      </c>
      <c r="I21" s="26">
        <f>SUM(I12:I20)</f>
        <v>2.5467588343303444</v>
      </c>
    </row>
    <row r="22" spans="1:9">
      <c r="E22" s="17" t="s">
        <v>12</v>
      </c>
      <c r="F22" s="33">
        <f>AVERAGE(F12:F20)</f>
        <v>0.48148148148148173</v>
      </c>
      <c r="G22" s="33">
        <f>AVERAGE(G12:G20)</f>
        <v>5.4444444444444446</v>
      </c>
      <c r="H22" s="33">
        <f>AVERAGE(H12:H20)</f>
        <v>35.925925925925924</v>
      </c>
      <c r="I22" s="23">
        <f>AVERAGE(I12:I20)</f>
        <v>0.28297320381448271</v>
      </c>
    </row>
    <row r="23" spans="1:9">
      <c r="E23" s="17"/>
      <c r="F23" s="16" t="s">
        <v>13</v>
      </c>
      <c r="G23" s="16" t="s">
        <v>14</v>
      </c>
      <c r="H23" s="16" t="s">
        <v>15</v>
      </c>
      <c r="I23" s="24" t="s">
        <v>16</v>
      </c>
    </row>
    <row r="24" spans="1:9" ht="13.5" thickBot="1">
      <c r="E24" s="20"/>
      <c r="F24" s="21"/>
      <c r="G24" s="21" t="s">
        <v>17</v>
      </c>
      <c r="H24" s="34">
        <f>SQRT(H21/(COUNT(H9:H20)-2))</f>
        <v>6.7963575678797383</v>
      </c>
      <c r="I24" s="25"/>
    </row>
    <row r="25" spans="1:9" ht="13.5" thickBot="1">
      <c r="A25" s="13" t="s">
        <v>18</v>
      </c>
      <c r="B25" s="14">
        <f>SUMPRODUCT(B18:B20,$C$9:$C$11)/SUM($C$9:$C$11)</f>
        <v>15.333333333333334</v>
      </c>
      <c r="H25" s="1" t="str">
        <f>IF(COUNT(H9:H20)-2&lt;1,"Not enough data to compute the standard error","")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2007-08-18T01:35:42Z</dcterms:created>
  <dcterms:modified xsi:type="dcterms:W3CDTF">2007-08-18T01:37:25Z</dcterms:modified>
</cp:coreProperties>
</file>