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11" i="4"/>
  <c r="D12" s="1"/>
  <c r="E10"/>
  <c r="C7"/>
  <c r="D13" l="1"/>
  <c r="E12"/>
  <c r="G10"/>
  <c r="F10"/>
  <c r="E11"/>
  <c r="H10" l="1"/>
  <c r="D14"/>
  <c r="E13"/>
  <c r="F11"/>
  <c r="H11" s="1"/>
  <c r="G11"/>
  <c r="G12"/>
  <c r="F12"/>
  <c r="H12" s="1"/>
  <c r="D15" l="1"/>
  <c r="E14"/>
  <c r="F13"/>
  <c r="G13"/>
  <c r="H13" l="1"/>
  <c r="D16"/>
  <c r="E15"/>
  <c r="G14"/>
  <c r="F14"/>
  <c r="F15" l="1"/>
  <c r="G15"/>
  <c r="H14"/>
  <c r="D17"/>
  <c r="E16"/>
  <c r="B22" l="1"/>
  <c r="E17"/>
  <c r="H15"/>
  <c r="G16"/>
  <c r="F16"/>
  <c r="F17" l="1"/>
  <c r="H17" s="1"/>
  <c r="G17"/>
  <c r="E19"/>
  <c r="E18"/>
  <c r="H16"/>
  <c r="H19" s="1"/>
  <c r="F19"/>
  <c r="H18" l="1"/>
  <c r="F18"/>
  <c r="G19"/>
  <c r="G22"/>
  <c r="G18"/>
  <c r="G21" s="1"/>
</calcChain>
</file>

<file path=xl/sharedStrings.xml><?xml version="1.0" encoding="utf-8"?>
<sst xmlns="http://schemas.openxmlformats.org/spreadsheetml/2006/main" count="21" uniqueCount="21">
  <si>
    <t>Forecasting</t>
  </si>
  <si>
    <t>Exponential smoothing</t>
  </si>
  <si>
    <t>Data</t>
  </si>
  <si>
    <t>Alpha</t>
  </si>
  <si>
    <t>Demand</t>
  </si>
  <si>
    <t>Forecast</t>
  </si>
  <si>
    <t>Error</t>
  </si>
  <si>
    <t>Absolute</t>
  </si>
  <si>
    <t>Squared</t>
  </si>
  <si>
    <t>Abs Pct Err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</si>
  <si>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</si>
  <si>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</si>
  <si>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</si>
  <si>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</si>
  <si>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</si>
  <si>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</si>
  <si>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</si>
  <si>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</si>
  <si>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Forecasts and Error Analysis</t>
  </si>
  <si>
    <t>CHAPTER 4: Example 4 (alpha = 0.1)</t>
  </si>
  <si>
    <t>Quarter</t>
  </si>
</sst>
</file>

<file path=xl/styles.xml><?xml version="1.0" encoding="utf-8"?>
<styleSheet xmlns="http://schemas.openxmlformats.org/spreadsheetml/2006/main">
  <numFmts count="1">
    <numFmt numFmtId="164" formatCode="00.00%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6" fillId="3" borderId="1" xfId="0" applyFont="1" applyFill="1" applyBorder="1"/>
    <xf numFmtId="0" fontId="6" fillId="3" borderId="4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10" xfId="0" applyFont="1" applyFill="1" applyBorder="1" applyAlignment="1">
      <alignment horizontal="right"/>
    </xf>
    <xf numFmtId="164" fontId="7" fillId="3" borderId="11" xfId="0" applyNumberFormat="1" applyFont="1" applyFill="1" applyBorder="1"/>
    <xf numFmtId="164" fontId="7" fillId="3" borderId="12" xfId="0" applyNumberFormat="1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164" fontId="6" fillId="3" borderId="12" xfId="0" applyNumberFormat="1" applyFont="1" applyFill="1" applyBorder="1"/>
    <xf numFmtId="0" fontId="6" fillId="3" borderId="12" xfId="0" applyFont="1" applyFill="1" applyBorder="1"/>
    <xf numFmtId="0" fontId="6" fillId="3" borderId="4" xfId="0" applyFont="1" applyFill="1" applyBorder="1" applyAlignment="1">
      <alignment horizontal="right"/>
    </xf>
    <xf numFmtId="0" fontId="6" fillId="2" borderId="1" xfId="0" applyFont="1" applyFill="1" applyBorder="1"/>
    <xf numFmtId="0" fontId="8" fillId="0" borderId="0" xfId="0" applyFont="1"/>
    <xf numFmtId="2" fontId="6" fillId="3" borderId="4" xfId="0" applyNumberFormat="1" applyFont="1" applyFill="1" applyBorder="1"/>
    <xf numFmtId="2" fontId="6" fillId="3" borderId="1" xfId="0" applyNumberFormat="1" applyFont="1" applyFill="1" applyBorder="1"/>
    <xf numFmtId="2" fontId="7" fillId="3" borderId="1" xfId="0" applyNumberFormat="1" applyFont="1" applyFill="1" applyBorder="1"/>
    <xf numFmtId="2" fontId="7" fillId="3" borderId="10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Forecasting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Sheet4!$B$10</c:f>
              <c:strCache>
                <c:ptCount val="1"/>
                <c:pt idx="0">
                  <c:v>180</c:v>
                </c:pt>
              </c:strCache>
            </c:strRef>
          </c:tx>
          <c:val>
            <c:numRef>
              <c:f>Sheet4!$B$11:$B$17</c:f>
              <c:numCache>
                <c:formatCode>General</c:formatCode>
                <c:ptCount val="7"/>
                <c:pt idx="0">
                  <c:v>168</c:v>
                </c:pt>
                <c:pt idx="1">
                  <c:v>159</c:v>
                </c:pt>
                <c:pt idx="2">
                  <c:v>175</c:v>
                </c:pt>
                <c:pt idx="3">
                  <c:v>190</c:v>
                </c:pt>
                <c:pt idx="4">
                  <c:v>205</c:v>
                </c:pt>
                <c:pt idx="5">
                  <c:v>180</c:v>
                </c:pt>
                <c:pt idx="6">
                  <c:v>182</c:v>
                </c:pt>
              </c:numCache>
            </c:numRef>
          </c:val>
        </c:ser>
        <c:ser>
          <c:idx val="2"/>
          <c:order val="1"/>
          <c:tx>
            <c:strRef>
              <c:f>Sheet4!$D$10</c:f>
              <c:strCache>
                <c:ptCount val="1"/>
                <c:pt idx="0">
                  <c:v>175</c:v>
                </c:pt>
              </c:strCache>
            </c:strRef>
          </c:tx>
          <c:val>
            <c:numRef>
              <c:f>Sheet4!$D$11:$D$17</c:f>
              <c:numCache>
                <c:formatCode>0.00</c:formatCode>
                <c:ptCount val="7"/>
                <c:pt idx="0" formatCode="General">
                  <c:v>175.5</c:v>
                </c:pt>
                <c:pt idx="1">
                  <c:v>174.75</c:v>
                </c:pt>
                <c:pt idx="2">
                  <c:v>173.17500000000001</c:v>
                </c:pt>
                <c:pt idx="3">
                  <c:v>173.35750000000002</c:v>
                </c:pt>
                <c:pt idx="4">
                  <c:v>175.02175000000003</c:v>
                </c:pt>
                <c:pt idx="5">
                  <c:v>178.01957500000003</c:v>
                </c:pt>
                <c:pt idx="6">
                  <c:v>178.21761750000002</c:v>
                </c:pt>
              </c:numCache>
            </c:numRef>
          </c:val>
        </c:ser>
        <c:marker val="1"/>
        <c:axId val="56045952"/>
        <c:axId val="56047872"/>
      </c:lineChart>
      <c:catAx>
        <c:axId val="5604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6047872"/>
        <c:crosses val="autoZero"/>
        <c:auto val="1"/>
        <c:lblAlgn val="ctr"/>
        <c:lblOffset val="100"/>
      </c:catAx>
      <c:valAx>
        <c:axId val="560478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6045952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53530</xdr:colOff>
      <xdr:row>17</xdr:row>
      <xdr:rowOff>0</xdr:rowOff>
    </xdr:from>
    <xdr:to>
      <xdr:col>14</xdr:col>
      <xdr:colOff>205930</xdr:colOff>
      <xdr:row>40</xdr:row>
      <xdr:rowOff>66675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</xdr:row>
      <xdr:rowOff>0</xdr:rowOff>
    </xdr:from>
    <xdr:to>
      <xdr:col>7</xdr:col>
      <xdr:colOff>422275</xdr:colOff>
      <xdr:row>3</xdr:row>
      <xdr:rowOff>91440</xdr:rowOff>
    </xdr:to>
    <xdr:sp macro="" textlink="">
      <xdr:nvSpPr>
        <xdr:cNvPr id="3" name="messageTextbox"/>
        <xdr:cNvSpPr txBox="1"/>
      </xdr:nvSpPr>
      <xdr:spPr>
        <a:xfrm>
          <a:off x="63500" y="238125"/>
          <a:ext cx="4826000" cy="45339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alpha (between 0 and 1), enter the past demands in the shaded column then enter a starting forecast. If the starting forecast is not in the first period then delete the error analysis for all rows above the starting forecast.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A10" sqref="A10:A17"/>
    </sheetView>
  </sheetViews>
  <sheetFormatPr defaultRowHeight="12.75"/>
  <cols>
    <col min="1" max="2" width="10.7109375" style="1" customWidth="1"/>
    <col min="3" max="7" width="9.140625" style="1"/>
    <col min="8" max="8" width="9.42578125" style="1" bestFit="1" customWidth="1"/>
    <col min="9" max="16384" width="9.140625" style="1"/>
  </cols>
  <sheetData>
    <row r="1" spans="1:8" ht="18.75">
      <c r="A1" s="31" t="s">
        <v>19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7" spans="1:8">
      <c r="A7" s="1" t="s">
        <v>3</v>
      </c>
      <c r="B7" s="6">
        <v>0.1</v>
      </c>
      <c r="C7" s="5" t="str">
        <f>IF(OR(B7&lt;0,B7&gt;1),"Alpha should be between 0 and 1","")</f>
        <v/>
      </c>
      <c r="H7" s="7"/>
    </row>
    <row r="8" spans="1:8" ht="13.5" thickBot="1">
      <c r="A8" s="4" t="s">
        <v>2</v>
      </c>
      <c r="D8" s="14" t="s">
        <v>18</v>
      </c>
      <c r="H8" s="7"/>
    </row>
    <row r="9" spans="1:8">
      <c r="A9" s="8" t="s">
        <v>20</v>
      </c>
      <c r="B9" s="9" t="s">
        <v>4</v>
      </c>
      <c r="D9" s="18" t="s">
        <v>5</v>
      </c>
      <c r="E9" s="19" t="s">
        <v>6</v>
      </c>
      <c r="F9" s="19" t="s">
        <v>7</v>
      </c>
      <c r="G9" s="19" t="s">
        <v>8</v>
      </c>
      <c r="H9" s="23" t="s">
        <v>9</v>
      </c>
    </row>
    <row r="10" spans="1:8">
      <c r="A10" s="38">
        <v>1</v>
      </c>
      <c r="B10" s="36">
        <v>180</v>
      </c>
      <c r="D10" s="30">
        <v>175</v>
      </c>
      <c r="E10" s="10">
        <f>B10-D10</f>
        <v>5</v>
      </c>
      <c r="F10" s="10">
        <f>ABS(E10)</f>
        <v>5</v>
      </c>
      <c r="G10" s="10">
        <f>E10^2</f>
        <v>25</v>
      </c>
      <c r="H10" s="27">
        <f>F10/B10</f>
        <v>2.7777777777777776E-2</v>
      </c>
    </row>
    <row r="11" spans="1:8">
      <c r="A11" s="38">
        <v>2</v>
      </c>
      <c r="B11" s="36">
        <v>168</v>
      </c>
      <c r="D11" s="11">
        <f>+D10+$B$7*(B10-D10)</f>
        <v>175.5</v>
      </c>
      <c r="E11" s="10">
        <f>B11-D11</f>
        <v>-7.5</v>
      </c>
      <c r="F11" s="10">
        <f>ABS(E11)</f>
        <v>7.5</v>
      </c>
      <c r="G11" s="10">
        <f>E11^2</f>
        <v>56.25</v>
      </c>
      <c r="H11" s="27">
        <f>F11/B11</f>
        <v>4.4642857142857144E-2</v>
      </c>
    </row>
    <row r="12" spans="1:8">
      <c r="A12" s="38">
        <v>3</v>
      </c>
      <c r="B12" s="36">
        <v>159</v>
      </c>
      <c r="D12" s="32">
        <f>+D11+$B$7*(B11-D11)</f>
        <v>174.75</v>
      </c>
      <c r="E12" s="33">
        <f>B12-D12</f>
        <v>-15.75</v>
      </c>
      <c r="F12" s="33">
        <f>ABS(E12)</f>
        <v>15.75</v>
      </c>
      <c r="G12" s="33">
        <f>E12^2</f>
        <v>248.0625</v>
      </c>
      <c r="H12" s="27">
        <f>F12/B12</f>
        <v>9.9056603773584911E-2</v>
      </c>
    </row>
    <row r="13" spans="1:8">
      <c r="A13" s="38">
        <v>4</v>
      </c>
      <c r="B13" s="36">
        <v>175</v>
      </c>
      <c r="D13" s="32">
        <f>+D12+$B$7*(B12-D12)</f>
        <v>173.17500000000001</v>
      </c>
      <c r="E13" s="33">
        <f>B13-D13</f>
        <v>1.8249999999999886</v>
      </c>
      <c r="F13" s="33">
        <f>ABS(E13)</f>
        <v>1.8249999999999886</v>
      </c>
      <c r="G13" s="33">
        <f>E13^2</f>
        <v>3.3306249999999586</v>
      </c>
      <c r="H13" s="27">
        <f>F13/B13</f>
        <v>1.0428571428571363E-2</v>
      </c>
    </row>
    <row r="14" spans="1:8">
      <c r="A14" s="38">
        <v>5</v>
      </c>
      <c r="B14" s="36">
        <v>190</v>
      </c>
      <c r="D14" s="32">
        <f>+D13+$B$7*(B13-D13)</f>
        <v>173.35750000000002</v>
      </c>
      <c r="E14" s="33">
        <f>B14-D14</f>
        <v>16.642499999999984</v>
      </c>
      <c r="F14" s="33">
        <f>ABS(E14)</f>
        <v>16.642499999999984</v>
      </c>
      <c r="G14" s="33">
        <f>E14^2</f>
        <v>276.97280624999945</v>
      </c>
      <c r="H14" s="27">
        <f>F14/B14</f>
        <v>8.7592105263157805E-2</v>
      </c>
    </row>
    <row r="15" spans="1:8">
      <c r="A15" s="38">
        <v>6</v>
      </c>
      <c r="B15" s="36">
        <v>205</v>
      </c>
      <c r="D15" s="32">
        <f>+D14+$B$7*(B14-D14)</f>
        <v>175.02175000000003</v>
      </c>
      <c r="E15" s="33">
        <f>B15-D15</f>
        <v>29.978249999999974</v>
      </c>
      <c r="F15" s="33">
        <f>ABS(E15)</f>
        <v>29.978249999999974</v>
      </c>
      <c r="G15" s="33">
        <f>E15^2</f>
        <v>898.69547306249842</v>
      </c>
      <c r="H15" s="27">
        <f>F15/B15</f>
        <v>0.1462353658536584</v>
      </c>
    </row>
    <row r="16" spans="1:8">
      <c r="A16" s="38">
        <v>7</v>
      </c>
      <c r="B16" s="36">
        <v>180</v>
      </c>
      <c r="D16" s="32">
        <f>+D15+$B$7*(B15-D15)</f>
        <v>178.01957500000003</v>
      </c>
      <c r="E16" s="33">
        <f>B16-D16</f>
        <v>1.9804249999999683</v>
      </c>
      <c r="F16" s="33">
        <f>ABS(E16)</f>
        <v>1.9804249999999683</v>
      </c>
      <c r="G16" s="33">
        <f>E16^2</f>
        <v>3.9220831806248748</v>
      </c>
      <c r="H16" s="27">
        <f>F16/B16</f>
        <v>1.1002361111110935E-2</v>
      </c>
    </row>
    <row r="17" spans="1:8" ht="13.5" thickBot="1">
      <c r="A17" s="38">
        <v>8</v>
      </c>
      <c r="B17" s="37">
        <v>182</v>
      </c>
      <c r="D17" s="32">
        <f>+D16+$B$7*(B16-D16)</f>
        <v>178.21761750000002</v>
      </c>
      <c r="E17" s="33">
        <f>B17-D17</f>
        <v>3.7823824999999829</v>
      </c>
      <c r="F17" s="33">
        <f>ABS(E17)</f>
        <v>3.7823824999999829</v>
      </c>
      <c r="G17" s="33">
        <f>E17^2</f>
        <v>14.30641737630612</v>
      </c>
      <c r="H17" s="28">
        <f>F17/B17</f>
        <v>2.0782321428571334E-2</v>
      </c>
    </row>
    <row r="18" spans="1:8">
      <c r="D18" s="29" t="s">
        <v>10</v>
      </c>
      <c r="E18" s="33">
        <f>SUM(E10:E17)</f>
        <v>35.958557499999898</v>
      </c>
      <c r="F18" s="33">
        <f>SUM(F10:F17)</f>
        <v>82.458557499999898</v>
      </c>
      <c r="G18" s="33">
        <f>SUM(G10:G17)</f>
        <v>1526.5399048694289</v>
      </c>
      <c r="H18" s="27">
        <f>SUM(H10:H17)</f>
        <v>0.44751796377928965</v>
      </c>
    </row>
    <row r="19" spans="1:8">
      <c r="D19" s="17" t="s">
        <v>11</v>
      </c>
      <c r="E19" s="34">
        <f>AVERAGE(E10:E17)</f>
        <v>4.4948196874999873</v>
      </c>
      <c r="F19" s="34">
        <f>AVERAGE(F10:F17)</f>
        <v>10.307319687499987</v>
      </c>
      <c r="G19" s="34">
        <f>AVERAGE(G10:G17)</f>
        <v>190.81748810867862</v>
      </c>
      <c r="H19" s="24">
        <f>AVERAGE(H10:H17)</f>
        <v>5.5939745472411206E-2</v>
      </c>
    </row>
    <row r="20" spans="1:8">
      <c r="D20" s="16"/>
      <c r="E20" s="15" t="s">
        <v>12</v>
      </c>
      <c r="F20" s="15" t="s">
        <v>13</v>
      </c>
      <c r="G20" s="15" t="s">
        <v>14</v>
      </c>
      <c r="H20" s="25" t="s">
        <v>15</v>
      </c>
    </row>
    <row r="21" spans="1:8" ht="13.5" thickBot="1">
      <c r="D21" s="20"/>
      <c r="E21" s="21"/>
      <c r="F21" s="22" t="s">
        <v>16</v>
      </c>
      <c r="G21" s="35">
        <f>SQRT(G18/(COUNT(G10:G17)-2))</f>
        <v>15.950652572175164</v>
      </c>
      <c r="H21" s="26"/>
    </row>
    <row r="22" spans="1:8" ht="13.5" thickBot="1">
      <c r="A22" s="12" t="s">
        <v>17</v>
      </c>
      <c r="B22" s="13">
        <f>+D17+$B$7*(B17-D17)</f>
        <v>178.59585575000003</v>
      </c>
      <c r="G22" s="1" t="str">
        <f>IF(COUNT(G10:G17)-2&lt;1,"Not enough data to compute the standard error","")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2007-08-18T01:40:01Z</dcterms:created>
  <dcterms:modified xsi:type="dcterms:W3CDTF">2007-08-18T01:53:26Z</dcterms:modified>
</cp:coreProperties>
</file>