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 activeTab="1"/>
  </bookViews>
  <sheets>
    <sheet name="Sheet1" sheetId="1" r:id="rId1"/>
    <sheet name="Sheet4" sheetId="4" r:id="rId2"/>
    <sheet name="Sheet2" sheetId="2" r:id="rId3"/>
    <sheet name="Sheet3" sheetId="3" r:id="rId4"/>
  </sheets>
  <calcPr calcId="124519"/>
</workbook>
</file>

<file path=xl/calcChain.xml><?xml version="1.0" encoding="utf-8"?>
<calcChain xmlns="http://schemas.openxmlformats.org/spreadsheetml/2006/main">
  <c r="A54" i="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G10"/>
  <c r="G9"/>
  <c r="D29"/>
  <c r="B54" s="1"/>
  <c r="D28"/>
  <c r="B53" s="1"/>
  <c r="D27"/>
  <c r="B52" s="1"/>
  <c r="D26"/>
  <c r="B51" s="1"/>
  <c r="D25"/>
  <c r="B50" s="1"/>
  <c r="D24"/>
  <c r="B49" s="1"/>
  <c r="D23"/>
  <c r="B48" s="1"/>
  <c r="D22"/>
  <c r="B47" s="1"/>
  <c r="D21"/>
  <c r="B46" s="1"/>
  <c r="D20"/>
  <c r="B45" s="1"/>
  <c r="D19"/>
  <c r="B44" s="1"/>
  <c r="D18"/>
  <c r="B43" s="1"/>
  <c r="D17"/>
  <c r="B42" s="1"/>
  <c r="D16"/>
  <c r="B41" s="1"/>
  <c r="D15"/>
  <c r="B40" s="1"/>
  <c r="D14"/>
  <c r="B39" s="1"/>
  <c r="D13"/>
  <c r="B38" s="1"/>
  <c r="D12"/>
  <c r="B37" s="1"/>
  <c r="D11"/>
  <c r="B36" s="1"/>
  <c r="D10"/>
  <c r="G11" l="1"/>
  <c r="G16" s="1"/>
  <c r="B35"/>
  <c r="G12"/>
  <c r="G15" s="1"/>
  <c r="E53" l="1"/>
  <c r="E51"/>
  <c r="E49"/>
  <c r="E47"/>
  <c r="E45"/>
  <c r="E43"/>
  <c r="E41"/>
  <c r="E39"/>
  <c r="E37"/>
  <c r="E35"/>
  <c r="E26"/>
  <c r="E54"/>
  <c r="E52"/>
  <c r="E50"/>
  <c r="E48"/>
  <c r="E46"/>
  <c r="E44"/>
  <c r="E42"/>
  <c r="E40"/>
  <c r="E38"/>
  <c r="E36"/>
  <c r="E10"/>
  <c r="D54"/>
  <c r="D52"/>
  <c r="D50"/>
  <c r="D48"/>
  <c r="D46"/>
  <c r="D44"/>
  <c r="D42"/>
  <c r="D40"/>
  <c r="D38"/>
  <c r="D36"/>
  <c r="D53"/>
  <c r="D51"/>
  <c r="D49"/>
  <c r="D47"/>
  <c r="D45"/>
  <c r="D43"/>
  <c r="D41"/>
  <c r="D39"/>
  <c r="D37"/>
  <c r="D35"/>
  <c r="G17"/>
  <c r="E28" s="1"/>
  <c r="E11" l="1"/>
  <c r="E13"/>
  <c r="E15"/>
  <c r="E17"/>
  <c r="E19"/>
  <c r="E21"/>
  <c r="E23"/>
  <c r="E25"/>
  <c r="E27"/>
  <c r="E29"/>
  <c r="E12"/>
  <c r="E14"/>
  <c r="E16"/>
  <c r="E18"/>
  <c r="E20"/>
  <c r="E22"/>
  <c r="E24"/>
  <c r="C53"/>
  <c r="C51"/>
  <c r="C49"/>
  <c r="C47"/>
  <c r="C45"/>
  <c r="C43"/>
  <c r="C41"/>
  <c r="C39"/>
  <c r="C37"/>
  <c r="C35"/>
  <c r="C54"/>
  <c r="C52"/>
  <c r="C50"/>
  <c r="C48"/>
  <c r="C46"/>
  <c r="C44"/>
  <c r="C42"/>
  <c r="C40"/>
  <c r="C38"/>
  <c r="C36"/>
</calcChain>
</file>

<file path=xl/sharedStrings.xml><?xml version="1.0" encoding="utf-8"?>
<sst xmlns="http://schemas.openxmlformats.org/spreadsheetml/2006/main" count="38" uniqueCount="38">
  <si>
    <t>Quality Control</t>
  </si>
  <si>
    <t>p chart</t>
  </si>
  <si>
    <t>Number of samples</t>
  </si>
  <si>
    <t>Sample size</t>
  </si>
  <si>
    <t>Data</t>
  </si>
  <si>
    <t>Results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</si>
  <si>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</si>
  <si>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</si>
  <si>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</si>
  <si>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</si>
  <si>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</si>
  <si>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</si>
  <si>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</si>
  <si>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</si>
  <si>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</si>
  <si>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Sample 10</t>
  </si>
  <si>
    <t>Sample 11</t>
  </si>
  <si>
    <t>Sample 12</t>
  </si>
  <si>
    <t>Sample 13</t>
  </si>
  <si>
    <t>Sample 14</t>
  </si>
  <si>
    <t>Sample 15</t>
  </si>
  <si>
    <t>Sample 16</t>
  </si>
  <si>
    <t>Sample 17</t>
  </si>
  <si>
    <t>Sample 18</t>
  </si>
  <si>
    <t>Sample 19</t>
  </si>
  <si>
    <t>Sample 20</t>
  </si>
  <si>
    <t># Defects</t>
  </si>
  <si>
    <t>% Defects</t>
  </si>
  <si>
    <t>Total Sample Size</t>
  </si>
  <si>
    <t>Total Defects</t>
  </si>
  <si>
    <t>Percentage defects</t>
  </si>
  <si>
    <t>Std dev of p-bar</t>
  </si>
  <si>
    <t>Upper Control Limit</t>
  </si>
  <si>
    <t>Center Line</t>
  </si>
  <si>
    <t>Lower Control Limit</t>
  </si>
  <si>
    <t>z value</t>
  </si>
  <si>
    <t>Graph information</t>
  </si>
  <si>
    <t>CHAPTER S6: Example S4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</si>
</sst>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2"/>
      <color rgb="FF1F497D"/>
      <name val="Calibri"/>
      <family val="2"/>
      <scheme val="minor"/>
    </font>
    <font>
      <b/>
      <sz val="10"/>
      <color rgb="FFFF6600"/>
      <name val="Calibri"/>
      <family val="2"/>
      <scheme val="minor"/>
    </font>
    <font>
      <sz val="10"/>
      <color rgb="FF3F3F3F"/>
      <name val="Calibri"/>
      <family val="2"/>
      <scheme val="minor"/>
    </font>
    <font>
      <b/>
      <sz val="10"/>
      <color rgb="FF3F3F3F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1" fillId="3" borderId="1" xfId="0" applyFont="1" applyFill="1" applyBorder="1"/>
    <xf numFmtId="0" fontId="4" fillId="0" borderId="0" xfId="0" applyFont="1"/>
    <xf numFmtId="0" fontId="6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3" borderId="5" xfId="0" applyFont="1" applyFill="1" applyBorder="1"/>
    <xf numFmtId="0" fontId="1" fillId="0" borderId="6" xfId="0" applyFont="1" applyBorder="1"/>
    <xf numFmtId="0" fontId="1" fillId="3" borderId="7" xfId="0" applyFont="1" applyFill="1" applyBorder="1"/>
    <xf numFmtId="0" fontId="7" fillId="0" borderId="0" xfId="0" applyFont="1"/>
    <xf numFmtId="0" fontId="5" fillId="4" borderId="8" xfId="0" applyFont="1" applyFill="1" applyBorder="1"/>
    <xf numFmtId="0" fontId="5" fillId="4" borderId="9" xfId="0" applyFont="1" applyFill="1" applyBorder="1"/>
    <xf numFmtId="0" fontId="5" fillId="4" borderId="11" xfId="0" applyFont="1" applyFill="1" applyBorder="1"/>
    <xf numFmtId="0" fontId="5" fillId="4" borderId="12" xfId="0" applyFont="1" applyFill="1" applyBorder="1"/>
    <xf numFmtId="0" fontId="5" fillId="4" borderId="13" xfId="0" applyFont="1" applyFill="1" applyBorder="1"/>
    <xf numFmtId="0" fontId="5" fillId="4" borderId="14" xfId="0" applyFont="1" applyFill="1" applyBorder="1"/>
    <xf numFmtId="0" fontId="5" fillId="4" borderId="15" xfId="0" applyFont="1" applyFill="1" applyBorder="1"/>
    <xf numFmtId="0" fontId="6" fillId="4" borderId="8" xfId="0" applyFont="1" applyFill="1" applyBorder="1"/>
    <xf numFmtId="0" fontId="6" fillId="4" borderId="15" xfId="0" applyFont="1" applyFill="1" applyBorder="1"/>
    <xf numFmtId="0" fontId="6" fillId="4" borderId="10" xfId="0" applyFont="1" applyFill="1" applyBorder="1"/>
    <xf numFmtId="0" fontId="6" fillId="4" borderId="16" xfId="0" applyFont="1" applyFill="1" applyBorder="1"/>
    <xf numFmtId="0" fontId="5" fillId="4" borderId="17" xfId="0" applyFont="1" applyFill="1" applyBorder="1"/>
    <xf numFmtId="0" fontId="5" fillId="4" borderId="18" xfId="0" applyFont="1" applyFill="1" applyBorder="1"/>
    <xf numFmtId="0" fontId="6" fillId="4" borderId="9" xfId="0" applyFont="1" applyFill="1" applyBorder="1"/>
    <xf numFmtId="0" fontId="6" fillId="4" borderId="14" xfId="0" applyFont="1" applyFill="1" applyBorder="1"/>
    <xf numFmtId="0" fontId="5" fillId="3" borderId="1" xfId="0" applyFont="1" applyFill="1" applyBorder="1"/>
    <xf numFmtId="0" fontId="8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i="0" u="none" strike="noStrike" baseline="0">
                <a:latin typeface="Calibri"/>
                <a:ea typeface="Calibri"/>
                <a:cs typeface="Calibri"/>
              </a:defRPr>
            </a:pPr>
            <a:r>
              <a:rPr lang="en-US"/>
              <a:t>p-chart</a:t>
            </a:r>
          </a:p>
        </c:rich>
      </c:tx>
      <c:layout/>
      <c:spPr>
        <a:effectLst/>
      </c:spPr>
    </c:title>
    <c:plotArea>
      <c:layout/>
      <c:lineChart>
        <c:grouping val="standard"/>
        <c:ser>
          <c:idx val="0"/>
          <c:order val="0"/>
          <c:tx>
            <c:strRef>
              <c:f>Sheet4!$B$34</c:f>
              <c:strCache>
                <c:ptCount val="1"/>
              </c:strCache>
            </c:strRef>
          </c:tx>
          <c:spPr>
            <a:ln w="25400">
              <a:noFill/>
            </a:ln>
          </c:spPr>
          <c:val>
            <c:numRef>
              <c:f>Sheet4!$B$35:$B$54</c:f>
              <c:numCache>
                <c:formatCode>General</c:formatCode>
                <c:ptCount val="20"/>
                <c:pt idx="0">
                  <c:v>0.06</c:v>
                </c:pt>
                <c:pt idx="1">
                  <c:v>0.05</c:v>
                </c:pt>
                <c:pt idx="2">
                  <c:v>0</c:v>
                </c:pt>
                <c:pt idx="3">
                  <c:v>0.01</c:v>
                </c:pt>
                <c:pt idx="4">
                  <c:v>0.04</c:v>
                </c:pt>
                <c:pt idx="5">
                  <c:v>0.02</c:v>
                </c:pt>
                <c:pt idx="6">
                  <c:v>0.05</c:v>
                </c:pt>
                <c:pt idx="7">
                  <c:v>0.03</c:v>
                </c:pt>
                <c:pt idx="8">
                  <c:v>0.03</c:v>
                </c:pt>
                <c:pt idx="9">
                  <c:v>0.02</c:v>
                </c:pt>
                <c:pt idx="10">
                  <c:v>0.06</c:v>
                </c:pt>
                <c:pt idx="11">
                  <c:v>0.01</c:v>
                </c:pt>
                <c:pt idx="12">
                  <c:v>0.08</c:v>
                </c:pt>
                <c:pt idx="13">
                  <c:v>7.0000000000000007E-2</c:v>
                </c:pt>
                <c:pt idx="14">
                  <c:v>0.05</c:v>
                </c:pt>
                <c:pt idx="15">
                  <c:v>0.04</c:v>
                </c:pt>
                <c:pt idx="16">
                  <c:v>0.11</c:v>
                </c:pt>
                <c:pt idx="17">
                  <c:v>0.03</c:v>
                </c:pt>
                <c:pt idx="18">
                  <c:v>0</c:v>
                </c:pt>
                <c:pt idx="19">
                  <c:v>0.04</c:v>
                </c:pt>
              </c:numCache>
            </c:numRef>
          </c:val>
        </c:ser>
        <c:ser>
          <c:idx val="1"/>
          <c:order val="1"/>
          <c:tx>
            <c:strRef>
              <c:f>Sheet4!$C$34</c:f>
              <c:strCache>
                <c:ptCount val="1"/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Sheet4!$C$35:$C$54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Sheet4!$D$34</c:f>
              <c:strCache>
                <c:ptCount val="1"/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Sheet4!$D$35:$D$54</c:f>
              <c:numCache>
                <c:formatCode>General</c:formatCode>
                <c:ptCount val="20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</c:numCache>
            </c:numRef>
          </c:val>
        </c:ser>
        <c:ser>
          <c:idx val="3"/>
          <c:order val="3"/>
          <c:tx>
            <c:strRef>
              <c:f>Sheet4!$E$34</c:f>
              <c:strCache>
                <c:ptCount val="1"/>
              </c:strCache>
            </c:strRef>
          </c:tx>
          <c:marker>
            <c:symbol val="none"/>
          </c:marker>
          <c:val>
            <c:numRef>
              <c:f>Sheet4!$E$35:$E$54</c:f>
              <c:numCache>
                <c:formatCode>General</c:formatCode>
                <c:ptCount val="20"/>
                <c:pt idx="0">
                  <c:v>9.8787753826796276E-2</c:v>
                </c:pt>
                <c:pt idx="1">
                  <c:v>9.8787753826796276E-2</c:v>
                </c:pt>
                <c:pt idx="2">
                  <c:v>9.8787753826796276E-2</c:v>
                </c:pt>
                <c:pt idx="3">
                  <c:v>9.8787753826796276E-2</c:v>
                </c:pt>
                <c:pt idx="4">
                  <c:v>9.8787753826796276E-2</c:v>
                </c:pt>
                <c:pt idx="5">
                  <c:v>9.8787753826796276E-2</c:v>
                </c:pt>
                <c:pt idx="6">
                  <c:v>9.8787753826796276E-2</c:v>
                </c:pt>
                <c:pt idx="7">
                  <c:v>9.8787753826796276E-2</c:v>
                </c:pt>
                <c:pt idx="8">
                  <c:v>9.8787753826796276E-2</c:v>
                </c:pt>
                <c:pt idx="9">
                  <c:v>9.8787753826796276E-2</c:v>
                </c:pt>
                <c:pt idx="10">
                  <c:v>9.8787753826796276E-2</c:v>
                </c:pt>
                <c:pt idx="11">
                  <c:v>9.8787753826796276E-2</c:v>
                </c:pt>
                <c:pt idx="12">
                  <c:v>9.8787753826796276E-2</c:v>
                </c:pt>
                <c:pt idx="13">
                  <c:v>9.8787753826796276E-2</c:v>
                </c:pt>
                <c:pt idx="14">
                  <c:v>9.8787753826796276E-2</c:v>
                </c:pt>
                <c:pt idx="15">
                  <c:v>9.8787753826796276E-2</c:v>
                </c:pt>
                <c:pt idx="16">
                  <c:v>9.8787753826796276E-2</c:v>
                </c:pt>
                <c:pt idx="17">
                  <c:v>9.8787753826796276E-2</c:v>
                </c:pt>
                <c:pt idx="18">
                  <c:v>9.8787753826796276E-2</c:v>
                </c:pt>
                <c:pt idx="19">
                  <c:v>9.8787753826796276E-2</c:v>
                </c:pt>
              </c:numCache>
            </c:numRef>
          </c:val>
        </c:ser>
        <c:marker val="1"/>
        <c:axId val="56055680"/>
        <c:axId val="66254336"/>
      </c:lineChart>
      <c:catAx>
        <c:axId val="560556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</a:t>
                </a:r>
              </a:p>
            </c:rich>
          </c:tx>
          <c:layout/>
        </c:title>
        <c:tickLblPos val="nextTo"/>
        <c:crossAx val="66254336"/>
        <c:crosses val="autoZero"/>
        <c:auto val="1"/>
        <c:lblAlgn val="ctr"/>
        <c:lblOffset val="100"/>
      </c:catAx>
      <c:valAx>
        <c:axId val="6625433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</a:t>
                </a:r>
              </a:p>
            </c:rich>
          </c:tx>
          <c:layout/>
        </c:title>
        <c:numFmt formatCode="General" sourceLinked="1"/>
        <c:tickLblPos val="nextTo"/>
        <c:crossAx val="56055680"/>
        <c:crosses val="autoZero"/>
        <c:crossBetween val="midCat"/>
      </c:valAx>
    </c:plotArea>
    <c:legend>
      <c:legendPos val="r"/>
      <c:layout/>
    </c:legend>
    <c:plotVisOnly val="1"/>
  </c:chart>
  <c:spPr>
    <a:effectLst/>
  </c:spPr>
  <c:txPr>
    <a:bodyPr/>
    <a:lstStyle/>
    <a:p>
      <a:pPr>
        <a:defRPr sz="1000" b="0" i="0" u="none" strike="noStrike" baseline="0"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18</xdr:row>
      <xdr:rowOff>0</xdr:rowOff>
    </xdr:from>
    <xdr:to>
      <xdr:col>12</xdr:col>
      <xdr:colOff>330200</xdr:colOff>
      <xdr:row>28</xdr:row>
      <xdr:rowOff>63500</xdr:rowOff>
    </xdr:to>
    <xdr:graphicFrame macro="">
      <xdr:nvGraphicFramePr>
        <xdr:cNvPr id="2" name="hjwGraph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133350</xdr:colOff>
      <xdr:row>3</xdr:row>
      <xdr:rowOff>0</xdr:rowOff>
    </xdr:from>
    <xdr:to>
      <xdr:col>6</xdr:col>
      <xdr:colOff>25400</xdr:colOff>
      <xdr:row>4</xdr:row>
      <xdr:rowOff>155575</xdr:rowOff>
    </xdr:to>
    <xdr:sp macro="" textlink="">
      <xdr:nvSpPr>
        <xdr:cNvPr id="3" name="messageTextbox"/>
        <xdr:cNvSpPr txBox="1"/>
      </xdr:nvSpPr>
      <xdr:spPr>
        <a:xfrm>
          <a:off x="1905000" y="600075"/>
          <a:ext cx="2540000" cy="317500"/>
        </a:xfrm>
        <a:prstGeom prst="rect">
          <a:avLst/>
        </a:prstGeom>
        <a:solidFill>
          <a:srgbClr val="FFEB9C"/>
        </a:solidFill>
        <a:ln w="12700" cmpd="sng">
          <a:solidFill>
            <a:schemeClr val="lt1">
              <a:shade val="50000"/>
            </a:schemeClr>
          </a:solidFill>
          <a:prstDash val="solid"/>
        </a:ln>
        <a:effectLst>
          <a:outerShdw blurRad="63500" dist="37357" dir="2700000" rotWithShape="0">
            <a:scrgbClr r="0" g="0" b="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ctr"/>
        <a:lstStyle/>
        <a:p>
          <a:r>
            <a:rPr lang="en-US" sz="900" b="0" i="0" u="none" strike="noStrike" baseline="0">
              <a:solidFill>
                <a:srgbClr val="9C6500"/>
              </a:solidFill>
              <a:effectLst/>
              <a:latin typeface="Arial"/>
            </a:rPr>
            <a:t>Enter the sample size then enter the number of defects in each sample.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4"/>
  <sheetViews>
    <sheetView tabSelected="1" workbookViewId="0">
      <selection activeCell="B7" sqref="B7"/>
    </sheetView>
  </sheetViews>
  <sheetFormatPr defaultRowHeight="12.75"/>
  <cols>
    <col min="1" max="1" width="17.42578125" style="1" customWidth="1"/>
    <col min="2" max="2" width="9.140625" style="1"/>
    <col min="3" max="3" width="3" style="1" customWidth="1"/>
    <col min="4" max="4" width="9.140625" style="1"/>
    <col min="5" max="5" width="10.140625" style="1" customWidth="1"/>
    <col min="6" max="6" width="17.42578125" style="1" customWidth="1"/>
    <col min="7" max="16384" width="9.140625" style="1"/>
  </cols>
  <sheetData>
    <row r="1" spans="1:8" ht="18.75">
      <c r="A1" s="31" t="s">
        <v>37</v>
      </c>
    </row>
    <row r="3" spans="1:8" ht="15.75">
      <c r="A3" s="3" t="s">
        <v>0</v>
      </c>
      <c r="B3" s="3"/>
      <c r="C3" s="3" t="s">
        <v>1</v>
      </c>
      <c r="D3" s="3"/>
      <c r="E3" s="3"/>
      <c r="F3" s="3"/>
      <c r="G3" s="3"/>
      <c r="H3" s="3"/>
    </row>
    <row r="4" spans="1:8">
      <c r="A4" s="2"/>
      <c r="B4" s="2"/>
    </row>
    <row r="5" spans="1:8">
      <c r="A5" s="1" t="s">
        <v>2</v>
      </c>
      <c r="B5" s="4">
        <v>20</v>
      </c>
    </row>
    <row r="6" spans="1:8">
      <c r="A6" s="1" t="s">
        <v>3</v>
      </c>
      <c r="B6" s="5">
        <v>100</v>
      </c>
    </row>
    <row r="8" spans="1:8" ht="13.5" thickBot="1">
      <c r="A8" s="6" t="s">
        <v>4</v>
      </c>
      <c r="F8" s="7" t="s">
        <v>5</v>
      </c>
    </row>
    <row r="9" spans="1:8">
      <c r="A9" s="8"/>
      <c r="B9" s="9" t="s">
        <v>26</v>
      </c>
      <c r="D9" s="17" t="s">
        <v>27</v>
      </c>
      <c r="F9" s="16" t="s">
        <v>28</v>
      </c>
      <c r="G9" s="20">
        <f>B5*B6</f>
        <v>2000</v>
      </c>
    </row>
    <row r="10" spans="1:8">
      <c r="A10" s="10" t="s">
        <v>6</v>
      </c>
      <c r="B10" s="11">
        <v>6</v>
      </c>
      <c r="D10" s="18">
        <f>B10/$B$6</f>
        <v>0.06</v>
      </c>
      <c r="E10" s="14" t="str">
        <f>IF(D10&gt;$G$15,"Above UCL",IF(D10&lt;$G$17,"Below LCL",""))</f>
        <v/>
      </c>
      <c r="F10" s="15" t="s">
        <v>29</v>
      </c>
      <c r="G10" s="21">
        <f>SUM(B10:B29)</f>
        <v>80</v>
      </c>
    </row>
    <row r="11" spans="1:8">
      <c r="A11" s="10" t="s">
        <v>7</v>
      </c>
      <c r="B11" s="11">
        <v>5</v>
      </c>
      <c r="D11" s="18">
        <f>B11/$B$6</f>
        <v>0.05</v>
      </c>
      <c r="E11" s="14" t="str">
        <f>IF(D11&gt;$G$15,"Above UCL",IF(D11&lt;$G$17,"Below LCL",""))</f>
        <v/>
      </c>
      <c r="F11" s="15" t="s">
        <v>30</v>
      </c>
      <c r="G11" s="21">
        <f>G10/G9</f>
        <v>0.04</v>
      </c>
    </row>
    <row r="12" spans="1:8">
      <c r="A12" s="10" t="s">
        <v>8</v>
      </c>
      <c r="B12" s="11">
        <v>0</v>
      </c>
      <c r="D12" s="18">
        <f>B12/$B$6</f>
        <v>0</v>
      </c>
      <c r="E12" s="14" t="str">
        <f>IF(D12&gt;$G$15,"Above UCL",IF(D12&lt;$G$17,"Below LCL",""))</f>
        <v/>
      </c>
      <c r="F12" s="15" t="s">
        <v>31</v>
      </c>
      <c r="G12" s="21">
        <f>SQRT(((1-G11)*G11)/B6)</f>
        <v>1.9595917942265423E-2</v>
      </c>
    </row>
    <row r="13" spans="1:8">
      <c r="A13" s="10" t="s">
        <v>9</v>
      </c>
      <c r="B13" s="11">
        <v>1</v>
      </c>
      <c r="D13" s="18">
        <f>B13/$B$6</f>
        <v>0.01</v>
      </c>
      <c r="E13" s="14" t="str">
        <f>IF(D13&gt;$G$15,"Above UCL",IF(D13&lt;$G$17,"Below LCL",""))</f>
        <v/>
      </c>
      <c r="F13" s="15" t="s">
        <v>35</v>
      </c>
      <c r="G13" s="30">
        <v>3</v>
      </c>
    </row>
    <row r="14" spans="1:8" ht="13.5" thickBot="1">
      <c r="A14" s="10" t="s">
        <v>10</v>
      </c>
      <c r="B14" s="11">
        <v>4</v>
      </c>
      <c r="D14" s="18">
        <f>B14/$B$6</f>
        <v>0.04</v>
      </c>
      <c r="E14" s="14" t="str">
        <f>IF(D14&gt;$G$15,"Above UCL",IF(D14&lt;$G$17,"Below LCL",""))</f>
        <v/>
      </c>
      <c r="F14" s="26"/>
      <c r="G14" s="27"/>
    </row>
    <row r="15" spans="1:8">
      <c r="A15" s="10" t="s">
        <v>11</v>
      </c>
      <c r="B15" s="11">
        <v>2</v>
      </c>
      <c r="D15" s="18">
        <f>B15/$B$6</f>
        <v>0.02</v>
      </c>
      <c r="E15" s="14" t="str">
        <f>IF(D15&gt;$G$15,"Above UCL",IF(D15&lt;$G$17,"Below LCL",""))</f>
        <v/>
      </c>
      <c r="F15" s="28" t="s">
        <v>32</v>
      </c>
      <c r="G15" s="29">
        <f>G11+G13*G12</f>
        <v>9.8787753826796276E-2</v>
      </c>
    </row>
    <row r="16" spans="1:8">
      <c r="A16" s="10" t="s">
        <v>12</v>
      </c>
      <c r="B16" s="11">
        <v>5</v>
      </c>
      <c r="D16" s="18">
        <f>B16/$B$6</f>
        <v>0.05</v>
      </c>
      <c r="E16" s="14" t="str">
        <f>IF(D16&gt;$G$15,"Above UCL",IF(D16&lt;$G$17,"Below LCL",""))</f>
        <v/>
      </c>
      <c r="F16" s="22" t="s">
        <v>33</v>
      </c>
      <c r="G16" s="23">
        <f>G11</f>
        <v>0.04</v>
      </c>
    </row>
    <row r="17" spans="1:7" ht="13.5" thickBot="1">
      <c r="A17" s="10" t="s">
        <v>13</v>
      </c>
      <c r="B17" s="11">
        <v>3</v>
      </c>
      <c r="D17" s="18">
        <f>B17/$B$6</f>
        <v>0.03</v>
      </c>
      <c r="E17" s="14" t="str">
        <f>IF(D17&gt;$G$15,"Above UCL",IF(D17&lt;$G$17,"Below LCL",""))</f>
        <v/>
      </c>
      <c r="F17" s="24" t="s">
        <v>34</v>
      </c>
      <c r="G17" s="25">
        <f>IF(G11-G13*G12&gt;0,G11-G13*G12,0)</f>
        <v>0</v>
      </c>
    </row>
    <row r="18" spans="1:7">
      <c r="A18" s="10" t="s">
        <v>14</v>
      </c>
      <c r="B18" s="11">
        <v>3</v>
      </c>
      <c r="D18" s="18">
        <f>B18/$B$6</f>
        <v>0.03</v>
      </c>
      <c r="E18" s="14" t="str">
        <f>IF(D18&gt;$G$15,"Above UCL",IF(D18&lt;$G$17,"Below LCL",""))</f>
        <v/>
      </c>
    </row>
    <row r="19" spans="1:7">
      <c r="A19" s="10" t="s">
        <v>15</v>
      </c>
      <c r="B19" s="11">
        <v>2</v>
      </c>
      <c r="D19" s="18">
        <f>B19/$B$6</f>
        <v>0.02</v>
      </c>
      <c r="E19" s="14" t="str">
        <f>IF(D19&gt;$G$15,"Above UCL",IF(D19&lt;$G$17,"Below LCL",""))</f>
        <v/>
      </c>
    </row>
    <row r="20" spans="1:7">
      <c r="A20" s="10" t="s">
        <v>16</v>
      </c>
      <c r="B20" s="11">
        <v>6</v>
      </c>
      <c r="D20" s="18">
        <f>B20/$B$6</f>
        <v>0.06</v>
      </c>
      <c r="E20" s="14" t="str">
        <f>IF(D20&gt;$G$15,"Above UCL",IF(D20&lt;$G$17,"Below LCL",""))</f>
        <v/>
      </c>
    </row>
    <row r="21" spans="1:7">
      <c r="A21" s="10" t="s">
        <v>17</v>
      </c>
      <c r="B21" s="11">
        <v>1</v>
      </c>
      <c r="D21" s="18">
        <f>B21/$B$6</f>
        <v>0.01</v>
      </c>
      <c r="E21" s="14" t="str">
        <f>IF(D21&gt;$G$15,"Above UCL",IF(D21&lt;$G$17,"Below LCL",""))</f>
        <v/>
      </c>
    </row>
    <row r="22" spans="1:7">
      <c r="A22" s="10" t="s">
        <v>18</v>
      </c>
      <c r="B22" s="11">
        <v>8</v>
      </c>
      <c r="D22" s="18">
        <f>B22/$B$6</f>
        <v>0.08</v>
      </c>
      <c r="E22" s="14" t="str">
        <f>IF(D22&gt;$G$15,"Above UCL",IF(D22&lt;$G$17,"Below LCL",""))</f>
        <v/>
      </c>
    </row>
    <row r="23" spans="1:7">
      <c r="A23" s="10" t="s">
        <v>19</v>
      </c>
      <c r="B23" s="11">
        <v>7</v>
      </c>
      <c r="D23" s="18">
        <f>B23/$B$6</f>
        <v>7.0000000000000007E-2</v>
      </c>
      <c r="E23" s="14" t="str">
        <f>IF(D23&gt;$G$15,"Above UCL",IF(D23&lt;$G$17,"Below LCL",""))</f>
        <v/>
      </c>
    </row>
    <row r="24" spans="1:7">
      <c r="A24" s="10" t="s">
        <v>20</v>
      </c>
      <c r="B24" s="11">
        <v>5</v>
      </c>
      <c r="D24" s="18">
        <f>B24/$B$6</f>
        <v>0.05</v>
      </c>
      <c r="E24" s="14" t="str">
        <f>IF(D24&gt;$G$15,"Above UCL",IF(D24&lt;$G$17,"Below LCL",""))</f>
        <v/>
      </c>
    </row>
    <row r="25" spans="1:7">
      <c r="A25" s="10" t="s">
        <v>21</v>
      </c>
      <c r="B25" s="11">
        <v>4</v>
      </c>
      <c r="D25" s="18">
        <f>B25/$B$6</f>
        <v>0.04</v>
      </c>
      <c r="E25" s="14" t="str">
        <f>IF(D25&gt;$G$15,"Above UCL",IF(D25&lt;$G$17,"Below LCL",""))</f>
        <v/>
      </c>
    </row>
    <row r="26" spans="1:7">
      <c r="A26" s="10" t="s">
        <v>22</v>
      </c>
      <c r="B26" s="11">
        <v>11</v>
      </c>
      <c r="D26" s="18">
        <f>B26/$B$6</f>
        <v>0.11</v>
      </c>
      <c r="E26" s="14" t="str">
        <f>IF(D26&gt;$G$15,"Above UCL",IF(D26&lt;$G$17,"Below LCL",""))</f>
        <v>Above UCL</v>
      </c>
    </row>
    <row r="27" spans="1:7">
      <c r="A27" s="10" t="s">
        <v>23</v>
      </c>
      <c r="B27" s="11">
        <v>3</v>
      </c>
      <c r="D27" s="18">
        <f>B27/$B$6</f>
        <v>0.03</v>
      </c>
      <c r="E27" s="14" t="str">
        <f>IF(D27&gt;$G$15,"Above UCL",IF(D27&lt;$G$17,"Below LCL",""))</f>
        <v/>
      </c>
    </row>
    <row r="28" spans="1:7">
      <c r="A28" s="10" t="s">
        <v>24</v>
      </c>
      <c r="B28" s="11">
        <v>0</v>
      </c>
      <c r="D28" s="18">
        <f>B28/$B$6</f>
        <v>0</v>
      </c>
      <c r="E28" s="14" t="str">
        <f>IF(D28&gt;$G$15,"Above UCL",IF(D28&lt;$G$17,"Below LCL",""))</f>
        <v/>
      </c>
    </row>
    <row r="29" spans="1:7" ht="13.5" thickBot="1">
      <c r="A29" s="12" t="s">
        <v>25</v>
      </c>
      <c r="B29" s="13">
        <v>4</v>
      </c>
      <c r="D29" s="19">
        <f>B29/$B$6</f>
        <v>0.04</v>
      </c>
      <c r="E29" s="14" t="str">
        <f>IF(D29&gt;$G$15,"Above UCL",IF(D29&lt;$G$17,"Below LCL",""))</f>
        <v/>
      </c>
    </row>
    <row r="34" spans="1:5">
      <c r="A34" s="1" t="s">
        <v>36</v>
      </c>
    </row>
    <row r="35" spans="1:5">
      <c r="A35" s="1" t="str">
        <f>A10</f>
        <v>Sample 1</v>
      </c>
      <c r="B35" s="1">
        <f>D10</f>
        <v>0.06</v>
      </c>
      <c r="C35" s="1">
        <f>$G$17</f>
        <v>0</v>
      </c>
      <c r="D35" s="1">
        <f>$G$16</f>
        <v>0.04</v>
      </c>
      <c r="E35" s="1">
        <f>$G$15</f>
        <v>9.8787753826796276E-2</v>
      </c>
    </row>
    <row r="36" spans="1:5">
      <c r="A36" s="1" t="str">
        <f>A11</f>
        <v>Sample 2</v>
      </c>
      <c r="B36" s="1">
        <f>D11</f>
        <v>0.05</v>
      </c>
      <c r="C36" s="1">
        <f>$G$17</f>
        <v>0</v>
      </c>
      <c r="D36" s="1">
        <f>$G$16</f>
        <v>0.04</v>
      </c>
      <c r="E36" s="1">
        <f>$G$15</f>
        <v>9.8787753826796276E-2</v>
      </c>
    </row>
    <row r="37" spans="1:5">
      <c r="A37" s="1" t="str">
        <f>A12</f>
        <v>Sample 3</v>
      </c>
      <c r="B37" s="1">
        <f>D12</f>
        <v>0</v>
      </c>
      <c r="C37" s="1">
        <f>$G$17</f>
        <v>0</v>
      </c>
      <c r="D37" s="1">
        <f>$G$16</f>
        <v>0.04</v>
      </c>
      <c r="E37" s="1">
        <f>$G$15</f>
        <v>9.8787753826796276E-2</v>
      </c>
    </row>
    <row r="38" spans="1:5">
      <c r="A38" s="1" t="str">
        <f>A13</f>
        <v>Sample 4</v>
      </c>
      <c r="B38" s="1">
        <f>D13</f>
        <v>0.01</v>
      </c>
      <c r="C38" s="1">
        <f>$G$17</f>
        <v>0</v>
      </c>
      <c r="D38" s="1">
        <f>$G$16</f>
        <v>0.04</v>
      </c>
      <c r="E38" s="1">
        <f>$G$15</f>
        <v>9.8787753826796276E-2</v>
      </c>
    </row>
    <row r="39" spans="1:5">
      <c r="A39" s="1" t="str">
        <f>A14</f>
        <v>Sample 5</v>
      </c>
      <c r="B39" s="1">
        <f>D14</f>
        <v>0.04</v>
      </c>
      <c r="C39" s="1">
        <f>$G$17</f>
        <v>0</v>
      </c>
      <c r="D39" s="1">
        <f>$G$16</f>
        <v>0.04</v>
      </c>
      <c r="E39" s="1">
        <f>$G$15</f>
        <v>9.8787753826796276E-2</v>
      </c>
    </row>
    <row r="40" spans="1:5">
      <c r="A40" s="1" t="str">
        <f>A15</f>
        <v>Sample 6</v>
      </c>
      <c r="B40" s="1">
        <f>D15</f>
        <v>0.02</v>
      </c>
      <c r="C40" s="1">
        <f>$G$17</f>
        <v>0</v>
      </c>
      <c r="D40" s="1">
        <f>$G$16</f>
        <v>0.04</v>
      </c>
      <c r="E40" s="1">
        <f>$G$15</f>
        <v>9.8787753826796276E-2</v>
      </c>
    </row>
    <row r="41" spans="1:5">
      <c r="A41" s="1" t="str">
        <f>A16</f>
        <v>Sample 7</v>
      </c>
      <c r="B41" s="1">
        <f>D16</f>
        <v>0.05</v>
      </c>
      <c r="C41" s="1">
        <f>$G$17</f>
        <v>0</v>
      </c>
      <c r="D41" s="1">
        <f>$G$16</f>
        <v>0.04</v>
      </c>
      <c r="E41" s="1">
        <f>$G$15</f>
        <v>9.8787753826796276E-2</v>
      </c>
    </row>
    <row r="42" spans="1:5">
      <c r="A42" s="1" t="str">
        <f>A17</f>
        <v>Sample 8</v>
      </c>
      <c r="B42" s="1">
        <f>D17</f>
        <v>0.03</v>
      </c>
      <c r="C42" s="1">
        <f>$G$17</f>
        <v>0</v>
      </c>
      <c r="D42" s="1">
        <f>$G$16</f>
        <v>0.04</v>
      </c>
      <c r="E42" s="1">
        <f>$G$15</f>
        <v>9.8787753826796276E-2</v>
      </c>
    </row>
    <row r="43" spans="1:5">
      <c r="A43" s="1" t="str">
        <f>A18</f>
        <v>Sample 9</v>
      </c>
      <c r="B43" s="1">
        <f>D18</f>
        <v>0.03</v>
      </c>
      <c r="C43" s="1">
        <f>$G$17</f>
        <v>0</v>
      </c>
      <c r="D43" s="1">
        <f>$G$16</f>
        <v>0.04</v>
      </c>
      <c r="E43" s="1">
        <f>$G$15</f>
        <v>9.8787753826796276E-2</v>
      </c>
    </row>
    <row r="44" spans="1:5">
      <c r="A44" s="1" t="str">
        <f>A19</f>
        <v>Sample 10</v>
      </c>
      <c r="B44" s="1">
        <f>D19</f>
        <v>0.02</v>
      </c>
      <c r="C44" s="1">
        <f>$G$17</f>
        <v>0</v>
      </c>
      <c r="D44" s="1">
        <f>$G$16</f>
        <v>0.04</v>
      </c>
      <c r="E44" s="1">
        <f>$G$15</f>
        <v>9.8787753826796276E-2</v>
      </c>
    </row>
    <row r="45" spans="1:5">
      <c r="A45" s="1" t="str">
        <f>A20</f>
        <v>Sample 11</v>
      </c>
      <c r="B45" s="1">
        <f>D20</f>
        <v>0.06</v>
      </c>
      <c r="C45" s="1">
        <f>$G$17</f>
        <v>0</v>
      </c>
      <c r="D45" s="1">
        <f>$G$16</f>
        <v>0.04</v>
      </c>
      <c r="E45" s="1">
        <f>$G$15</f>
        <v>9.8787753826796276E-2</v>
      </c>
    </row>
    <row r="46" spans="1:5">
      <c r="A46" s="1" t="str">
        <f>A21</f>
        <v>Sample 12</v>
      </c>
      <c r="B46" s="1">
        <f>D21</f>
        <v>0.01</v>
      </c>
      <c r="C46" s="1">
        <f>$G$17</f>
        <v>0</v>
      </c>
      <c r="D46" s="1">
        <f>$G$16</f>
        <v>0.04</v>
      </c>
      <c r="E46" s="1">
        <f>$G$15</f>
        <v>9.8787753826796276E-2</v>
      </c>
    </row>
    <row r="47" spans="1:5">
      <c r="A47" s="1" t="str">
        <f>A22</f>
        <v>Sample 13</v>
      </c>
      <c r="B47" s="1">
        <f>D22</f>
        <v>0.08</v>
      </c>
      <c r="C47" s="1">
        <f>$G$17</f>
        <v>0</v>
      </c>
      <c r="D47" s="1">
        <f>$G$16</f>
        <v>0.04</v>
      </c>
      <c r="E47" s="1">
        <f>$G$15</f>
        <v>9.8787753826796276E-2</v>
      </c>
    </row>
    <row r="48" spans="1:5">
      <c r="A48" s="1" t="str">
        <f>A23</f>
        <v>Sample 14</v>
      </c>
      <c r="B48" s="1">
        <f>D23</f>
        <v>7.0000000000000007E-2</v>
      </c>
      <c r="C48" s="1">
        <f>$G$17</f>
        <v>0</v>
      </c>
      <c r="D48" s="1">
        <f>$G$16</f>
        <v>0.04</v>
      </c>
      <c r="E48" s="1">
        <f>$G$15</f>
        <v>9.8787753826796276E-2</v>
      </c>
    </row>
    <row r="49" spans="1:5">
      <c r="A49" s="1" t="str">
        <f>A24</f>
        <v>Sample 15</v>
      </c>
      <c r="B49" s="1">
        <f>D24</f>
        <v>0.05</v>
      </c>
      <c r="C49" s="1">
        <f>$G$17</f>
        <v>0</v>
      </c>
      <c r="D49" s="1">
        <f>$G$16</f>
        <v>0.04</v>
      </c>
      <c r="E49" s="1">
        <f>$G$15</f>
        <v>9.8787753826796276E-2</v>
      </c>
    </row>
    <row r="50" spans="1:5">
      <c r="A50" s="1" t="str">
        <f>A25</f>
        <v>Sample 16</v>
      </c>
      <c r="B50" s="1">
        <f>D25</f>
        <v>0.04</v>
      </c>
      <c r="C50" s="1">
        <f>$G$17</f>
        <v>0</v>
      </c>
      <c r="D50" s="1">
        <f>$G$16</f>
        <v>0.04</v>
      </c>
      <c r="E50" s="1">
        <f>$G$15</f>
        <v>9.8787753826796276E-2</v>
      </c>
    </row>
    <row r="51" spans="1:5">
      <c r="A51" s="1" t="str">
        <f>A26</f>
        <v>Sample 17</v>
      </c>
      <c r="B51" s="1">
        <f>D26</f>
        <v>0.11</v>
      </c>
      <c r="C51" s="1">
        <f>$G$17</f>
        <v>0</v>
      </c>
      <c r="D51" s="1">
        <f>$G$16</f>
        <v>0.04</v>
      </c>
      <c r="E51" s="1">
        <f>$G$15</f>
        <v>9.8787753826796276E-2</v>
      </c>
    </row>
    <row r="52" spans="1:5">
      <c r="A52" s="1" t="str">
        <f>A27</f>
        <v>Sample 18</v>
      </c>
      <c r="B52" s="1">
        <f>D27</f>
        <v>0.03</v>
      </c>
      <c r="C52" s="1">
        <f>$G$17</f>
        <v>0</v>
      </c>
      <c r="D52" s="1">
        <f>$G$16</f>
        <v>0.04</v>
      </c>
      <c r="E52" s="1">
        <f>$G$15</f>
        <v>9.8787753826796276E-2</v>
      </c>
    </row>
    <row r="53" spans="1:5">
      <c r="A53" s="1" t="str">
        <f>A28</f>
        <v>Sample 19</v>
      </c>
      <c r="B53" s="1">
        <f>D28</f>
        <v>0</v>
      </c>
      <c r="C53" s="1">
        <f>$G$17</f>
        <v>0</v>
      </c>
      <c r="D53" s="1">
        <f>$G$16</f>
        <v>0.04</v>
      </c>
      <c r="E53" s="1">
        <f>$G$15</f>
        <v>9.8787753826796276E-2</v>
      </c>
    </row>
    <row r="54" spans="1:5">
      <c r="A54" s="1" t="str">
        <f>A29</f>
        <v>Sample 20</v>
      </c>
      <c r="B54" s="1">
        <f>D29</f>
        <v>0.04</v>
      </c>
      <c r="C54" s="1">
        <f>$G$17</f>
        <v>0</v>
      </c>
      <c r="D54" s="1">
        <f>$G$16</f>
        <v>0.04</v>
      </c>
      <c r="E54" s="1">
        <f>$G$15</f>
        <v>9.8787753826796276E-2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Preferred Customer</cp:lastModifiedBy>
  <dcterms:created xsi:type="dcterms:W3CDTF">2007-08-18T02:54:11Z</dcterms:created>
  <dcterms:modified xsi:type="dcterms:W3CDTF">2007-08-18T02:55:36Z</dcterms:modified>
</cp:coreProperties>
</file>