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Sheet1" sheetId="1" r:id="rId1"/>
    <sheet name="Sheet4" sheetId="4" r:id="rId2"/>
    <sheet name="Sheet2" sheetId="2" r:id="rId3"/>
    <sheet name="Sheet3" sheetId="3" r:id="rId4"/>
  </sheets>
  <calcPr calcId="124519"/>
</workbook>
</file>

<file path=xl/calcChain.xml><?xml version="1.0" encoding="utf-8"?>
<calcChain xmlns="http://schemas.openxmlformats.org/spreadsheetml/2006/main">
  <c r="C25" i="4"/>
  <c r="B25"/>
  <c r="A25"/>
  <c r="C24"/>
  <c r="B24"/>
  <c r="A24"/>
  <c r="C23"/>
  <c r="B23"/>
  <c r="A23"/>
  <c r="C22"/>
  <c r="B22"/>
  <c r="A22"/>
  <c r="B21"/>
  <c r="A21"/>
  <c r="D15"/>
  <c r="C15"/>
  <c r="B15"/>
  <c r="D14"/>
  <c r="C14"/>
  <c r="B14"/>
  <c r="C16" s="1"/>
  <c r="D16" l="1"/>
  <c r="D19" a="1"/>
  <c r="D19" s="1"/>
  <c r="D21" l="1"/>
  <c r="E20"/>
  <c r="D20"/>
  <c r="D24" s="1"/>
  <c r="E19"/>
  <c r="E21"/>
  <c r="F19"/>
  <c r="F20"/>
  <c r="F25" s="1"/>
  <c r="F21"/>
  <c r="G19"/>
  <c r="G25" s="1"/>
  <c r="G20"/>
  <c r="G21"/>
  <c r="D23"/>
  <c r="D25"/>
  <c r="E25"/>
  <c r="E24"/>
  <c r="E23"/>
  <c r="E22"/>
  <c r="D22"/>
  <c r="G22" l="1"/>
  <c r="F22"/>
  <c r="G24"/>
  <c r="F24"/>
  <c r="G23"/>
  <c r="F23"/>
  <c r="D26"/>
  <c r="D27"/>
  <c r="E26"/>
  <c r="E27"/>
  <c r="G26"/>
  <c r="G27"/>
  <c r="F27"/>
  <c r="F26"/>
</calcChain>
</file>

<file path=xl/sharedStrings.xml><?xml version="1.0" encoding="utf-8"?>
<sst xmlns="http://schemas.openxmlformats.org/spreadsheetml/2006/main" count="19" uniqueCount="17">
  <si>
    <t>Center of gravity</t>
  </si>
  <si>
    <t>Data</t>
  </si>
  <si>
    <t>Weight</t>
  </si>
  <si>
    <t>X coord</t>
  </si>
  <si>
    <t>Y coord</t>
  </si>
  <si>
    <t>Results</t>
  </si>
  <si>
    <t>Sum</t>
  </si>
  <si>
    <t>Average</t>
  </si>
  <si>
    <t>Weighted Average</t>
  </si>
  <si>
    <t>Distance table</t>
  </si>
  <si>
    <t>Total</t>
  </si>
  <si>
    <t>Weighted Total</t>
  </si>
  <si>
    <t>CHAPTER 8: Example 3</t>
  </si>
  <si>
    <t>Chicago</t>
  </si>
  <si>
    <t>New York</t>
  </si>
  <si>
    <t>Pittsburgh</t>
  </si>
  <si>
    <t>Atlanta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</si>
</sst>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0"/>
      <color rgb="FFFF6600"/>
      <name val="Calibri"/>
      <family val="2"/>
      <scheme val="minor"/>
    </font>
    <font>
      <sz val="10"/>
      <color rgb="FF3F3F3F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4"/>
      <color rgb="FF8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medium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8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7" xfId="0" applyFont="1" applyFill="1" applyBorder="1"/>
    <xf numFmtId="0" fontId="1" fillId="0" borderId="8" xfId="0" applyFont="1" applyBorder="1"/>
    <xf numFmtId="0" fontId="1" fillId="2" borderId="9" xfId="0" applyFont="1" applyFill="1" applyBorder="1"/>
    <xf numFmtId="0" fontId="1" fillId="2" borderId="10" xfId="0" applyFont="1" applyFill="1" applyBorder="1"/>
    <xf numFmtId="0" fontId="6" fillId="0" borderId="0" xfId="0" applyFont="1"/>
    <xf numFmtId="0" fontId="6" fillId="3" borderId="2" xfId="0" applyFont="1" applyFill="1" applyBorder="1"/>
    <xf numFmtId="0" fontId="6" fillId="3" borderId="11" xfId="0" applyFont="1" applyFill="1" applyBorder="1"/>
    <xf numFmtId="0" fontId="6" fillId="3" borderId="15" xfId="0" applyFont="1" applyFill="1" applyBorder="1"/>
    <xf numFmtId="0" fontId="6" fillId="3" borderId="16" xfId="0" applyFont="1" applyFill="1" applyBorder="1"/>
    <xf numFmtId="0" fontId="6" fillId="3" borderId="18" xfId="0" applyFont="1" applyFill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11" xfId="0" applyFont="1" applyFill="1" applyBorder="1"/>
    <xf numFmtId="0" fontId="5" fillId="3" borderId="12" xfId="0" applyFont="1" applyFill="1" applyBorder="1"/>
    <xf numFmtId="0" fontId="5" fillId="3" borderId="13" xfId="0" applyFont="1" applyFill="1" applyBorder="1"/>
    <xf numFmtId="0" fontId="5" fillId="3" borderId="17" xfId="0" applyFont="1" applyFill="1" applyBorder="1"/>
    <xf numFmtId="0" fontId="6" fillId="3" borderId="19" xfId="0" applyFont="1" applyFill="1" applyBorder="1"/>
    <xf numFmtId="0" fontId="1" fillId="4" borderId="0" xfId="0" applyFont="1" applyFill="1"/>
    <xf numFmtId="0" fontId="5" fillId="3" borderId="19" xfId="0" applyFont="1" applyFill="1" applyBorder="1"/>
    <xf numFmtId="0" fontId="5" fillId="3" borderId="20" xfId="0" applyFont="1" applyFill="1" applyBorder="1"/>
    <xf numFmtId="0" fontId="5" fillId="3" borderId="21" xfId="0" applyFont="1" applyFill="1" applyBorder="1"/>
    <xf numFmtId="0" fontId="5" fillId="3" borderId="22" xfId="0" applyFont="1" applyFill="1" applyBorder="1"/>
    <xf numFmtId="0" fontId="5" fillId="3" borderId="23" xfId="0" applyFont="1" applyFill="1" applyBorder="1"/>
    <xf numFmtId="0" fontId="6" fillId="3" borderId="14" xfId="0" applyFont="1" applyFill="1" applyBorder="1" applyAlignment="1">
      <alignment wrapText="1"/>
    </xf>
    <xf numFmtId="0" fontId="6" fillId="3" borderId="24" xfId="0" applyFont="1" applyFill="1" applyBorder="1"/>
    <xf numFmtId="0" fontId="6" fillId="3" borderId="25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200" b="1" i="0" u="none" strike="noStrike" baseline="0">
                <a:latin typeface="Calibri"/>
                <a:ea typeface="Calibri"/>
                <a:cs typeface="Calibri"/>
              </a:defRPr>
            </a:pPr>
            <a:r>
              <a:rPr lang="en-US"/>
              <a:t>Location</a:t>
            </a:r>
          </a:p>
        </c:rich>
      </c:tx>
      <c:layout/>
      <c:spPr>
        <a:effectLst/>
      </c:spPr>
    </c:title>
    <c:plotArea>
      <c:layout/>
      <c:bubbleChart>
        <c:ser>
          <c:idx val="0"/>
          <c:order val="0"/>
          <c:tx>
            <c:v>Sites</c:v>
          </c:tx>
          <c:xVal>
            <c:numRef>
              <c:f>Sheet4!$C$8:$C$11</c:f>
              <c:numCache>
                <c:formatCode>General</c:formatCode>
                <c:ptCount val="4"/>
                <c:pt idx="0">
                  <c:v>30</c:v>
                </c:pt>
                <c:pt idx="1">
                  <c:v>130</c:v>
                </c:pt>
                <c:pt idx="2">
                  <c:v>90</c:v>
                </c:pt>
                <c:pt idx="3">
                  <c:v>60</c:v>
                </c:pt>
              </c:numCache>
            </c:numRef>
          </c:xVal>
          <c:yVal>
            <c:numRef>
              <c:f>Sheet4!$D$8:$D$11</c:f>
              <c:numCache>
                <c:formatCode>General</c:formatCode>
                <c:ptCount val="4"/>
                <c:pt idx="0">
                  <c:v>120</c:v>
                </c:pt>
                <c:pt idx="1">
                  <c:v>130</c:v>
                </c:pt>
                <c:pt idx="2">
                  <c:v>110</c:v>
                </c:pt>
                <c:pt idx="3">
                  <c:v>40</c:v>
                </c:pt>
              </c:numCache>
            </c:numRef>
          </c:yVal>
          <c:bubbleSize>
            <c:numRef>
              <c:f>Sheet4!$B$8:$B$11</c:f>
              <c:numCache>
                <c:formatCode>General</c:formatCode>
                <c:ptCount val="4"/>
                <c:pt idx="0">
                  <c:v>2000</c:v>
                </c:pt>
                <c:pt idx="1">
                  <c:v>1000</c:v>
                </c:pt>
                <c:pt idx="2">
                  <c:v>1000</c:v>
                </c:pt>
                <c:pt idx="3">
                  <c:v>2000</c:v>
                </c:pt>
              </c:numCache>
            </c:numRef>
          </c:bubbleSize>
        </c:ser>
        <c:ser>
          <c:idx val="1"/>
          <c:order val="1"/>
          <c:tx>
            <c:v>COG</c:v>
          </c:tx>
          <c:xVal>
            <c:numRef>
              <c:f>Sheet4!$C$15</c:f>
              <c:numCache>
                <c:formatCode>General</c:formatCode>
                <c:ptCount val="1"/>
                <c:pt idx="0">
                  <c:v>77.5</c:v>
                </c:pt>
              </c:numCache>
            </c:numRef>
          </c:xVal>
          <c:yVal>
            <c:numRef>
              <c:f>Sheet4!$D$15</c:f>
              <c:numCache>
                <c:formatCode>General</c:formatCode>
                <c:ptCount val="1"/>
                <c:pt idx="0">
                  <c:v>100</c:v>
                </c:pt>
              </c:numCache>
            </c:numRef>
          </c:yVal>
          <c:bubbleSize>
            <c:numRef>
              <c:f>Sheet4!$B$15</c:f>
              <c:numCache>
                <c:formatCode>General</c:formatCode>
                <c:ptCount val="1"/>
                <c:pt idx="0">
                  <c:v>1500</c:v>
                </c:pt>
              </c:numCache>
            </c:numRef>
          </c:bubbleSize>
        </c:ser>
        <c:ser>
          <c:idx val="2"/>
          <c:order val="2"/>
          <c:tx>
            <c:v>Wtd COG</c:v>
          </c:tx>
          <c:spPr>
            <a:ln w="25400">
              <a:noFill/>
            </a:ln>
          </c:spPr>
          <c:xVal>
            <c:numRef>
              <c:f>Sheet4!$C$16</c:f>
              <c:numCache>
                <c:formatCode>General</c:formatCode>
                <c:ptCount val="1"/>
                <c:pt idx="0">
                  <c:v>66.666666666666671</c:v>
                </c:pt>
              </c:numCache>
            </c:numRef>
          </c:xVal>
          <c:yVal>
            <c:numRef>
              <c:f>Sheet4!$D$16</c:f>
              <c:numCache>
                <c:formatCode>General</c:formatCode>
                <c:ptCount val="1"/>
                <c:pt idx="0">
                  <c:v>93.333333333333329</c:v>
                </c:pt>
              </c:numCache>
            </c:numRef>
          </c:yVal>
          <c:bubbleSize>
            <c:numRef>
              <c:f>Sheet4!$B$15</c:f>
              <c:numCache>
                <c:formatCode>General</c:formatCode>
                <c:ptCount val="1"/>
                <c:pt idx="0">
                  <c:v>1500</c:v>
                </c:pt>
              </c:numCache>
            </c:numRef>
          </c:bubbleSize>
        </c:ser>
        <c:bubbleScale val="100"/>
        <c:axId val="180990720"/>
        <c:axId val="181850880"/>
      </c:bubbleChart>
      <c:valAx>
        <c:axId val="180990720"/>
        <c:scaling>
          <c:orientation val="minMax"/>
        </c:scaling>
        <c:axPos val="b"/>
        <c:numFmt formatCode="General" sourceLinked="1"/>
        <c:tickLblPos val="nextTo"/>
        <c:crossAx val="181850880"/>
        <c:crosses val="autoZero"/>
        <c:crossBetween val="midCat"/>
      </c:valAx>
      <c:valAx>
        <c:axId val="181850880"/>
        <c:scaling>
          <c:orientation val="minMax"/>
        </c:scaling>
        <c:axPos val="l"/>
        <c:numFmt formatCode="General" sourceLinked="1"/>
        <c:tickLblPos val="nextTo"/>
        <c:crossAx val="180990720"/>
        <c:crosses val="autoZero"/>
        <c:crossBetween val="midCat"/>
      </c:valAx>
    </c:plotArea>
    <c:legend>
      <c:legendPos val="b"/>
      <c:layout/>
    </c:legend>
    <c:plotVisOnly val="1"/>
  </c:chart>
  <c:spPr>
    <a:effectLst/>
  </c:spPr>
  <c:txPr>
    <a:bodyPr/>
    <a:lstStyle/>
    <a:p>
      <a:pPr>
        <a:defRPr sz="1000" b="0" i="0" u="none" strike="noStrike" baseline="0"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3</xdr:row>
      <xdr:rowOff>0</xdr:rowOff>
    </xdr:from>
    <xdr:to>
      <xdr:col>14</xdr:col>
      <xdr:colOff>425450</xdr:colOff>
      <xdr:row>17</xdr:row>
      <xdr:rowOff>63500</xdr:rowOff>
    </xdr:to>
    <xdr:graphicFrame macro="">
      <xdr:nvGraphicFramePr>
        <xdr:cNvPr id="2" name="hjwGraph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254000</xdr:colOff>
      <xdr:row>3</xdr:row>
      <xdr:rowOff>0</xdr:rowOff>
    </xdr:from>
    <xdr:to>
      <xdr:col>4</xdr:col>
      <xdr:colOff>419100</xdr:colOff>
      <xdr:row>4</xdr:row>
      <xdr:rowOff>41275</xdr:rowOff>
    </xdr:to>
    <xdr:sp macro="" textlink="">
      <xdr:nvSpPr>
        <xdr:cNvPr id="3" name="messageTextbox"/>
        <xdr:cNvSpPr txBox="1"/>
      </xdr:nvSpPr>
      <xdr:spPr>
        <a:xfrm>
          <a:off x="254000" y="600075"/>
          <a:ext cx="3175000" cy="203200"/>
        </a:xfrm>
        <a:prstGeom prst="rect">
          <a:avLst/>
        </a:prstGeom>
        <a:solidFill>
          <a:srgbClr val="FFEB9C"/>
        </a:solidFill>
        <a:ln w="12700" cmpd="sng">
          <a:solidFill>
            <a:schemeClr val="lt1">
              <a:shade val="50000"/>
            </a:schemeClr>
          </a:solidFill>
          <a:prstDash val="solid"/>
        </a:ln>
        <a:effectLst>
          <a:outerShdw blurRad="63500" dist="37357" dir="2700000" rotWithShape="0">
            <a:scrgbClr r="0" g="0" b="0"/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ctr"/>
        <a:lstStyle/>
        <a:p>
          <a:r>
            <a:rPr lang="en-US" sz="900" b="0" i="0" u="none" strike="noStrike" baseline="0">
              <a:solidFill>
                <a:srgbClr val="9C6500"/>
              </a:solidFill>
              <a:effectLst/>
              <a:latin typeface="Arial"/>
            </a:rPr>
            <a:t>Enter the weights and coordinates in the data area.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D16" sqref="D16"/>
    </sheetView>
  </sheetViews>
  <sheetFormatPr defaultRowHeight="12.75"/>
  <cols>
    <col min="1" max="1" width="17.7109375" style="1" bestFit="1" customWidth="1"/>
    <col min="2" max="16384" width="9.140625" style="1"/>
  </cols>
  <sheetData>
    <row r="1" spans="1:8" ht="18.75">
      <c r="A1" s="36" t="s">
        <v>12</v>
      </c>
    </row>
    <row r="3" spans="1:8" ht="15.75">
      <c r="A3" s="3" t="s">
        <v>0</v>
      </c>
      <c r="B3" s="3"/>
      <c r="C3" s="3"/>
      <c r="D3" s="3"/>
      <c r="E3" s="3"/>
      <c r="F3" s="3"/>
      <c r="G3" s="3"/>
      <c r="H3" s="3"/>
    </row>
    <row r="4" spans="1:8">
      <c r="A4" s="2"/>
      <c r="B4" s="2"/>
    </row>
    <row r="6" spans="1:8" ht="13.5" thickBot="1">
      <c r="A6" s="4" t="s">
        <v>1</v>
      </c>
    </row>
    <row r="7" spans="1:8">
      <c r="A7" s="6"/>
      <c r="B7" s="7" t="s">
        <v>2</v>
      </c>
      <c r="C7" s="7" t="s">
        <v>3</v>
      </c>
      <c r="D7" s="8" t="s">
        <v>4</v>
      </c>
    </row>
    <row r="8" spans="1:8">
      <c r="A8" s="9" t="s">
        <v>13</v>
      </c>
      <c r="B8" s="5">
        <v>2000</v>
      </c>
      <c r="C8" s="5">
        <v>30</v>
      </c>
      <c r="D8" s="10">
        <v>120</v>
      </c>
    </row>
    <row r="9" spans="1:8">
      <c r="A9" s="9" t="s">
        <v>14</v>
      </c>
      <c r="B9" s="5">
        <v>1000</v>
      </c>
      <c r="C9" s="5">
        <v>130</v>
      </c>
      <c r="D9" s="10">
        <v>130</v>
      </c>
    </row>
    <row r="10" spans="1:8">
      <c r="A10" s="9" t="s">
        <v>15</v>
      </c>
      <c r="B10" s="5">
        <v>1000</v>
      </c>
      <c r="C10" s="5">
        <v>90</v>
      </c>
      <c r="D10" s="10">
        <v>110</v>
      </c>
    </row>
    <row r="11" spans="1:8" ht="13.5" thickBot="1">
      <c r="A11" s="11" t="s">
        <v>16</v>
      </c>
      <c r="B11" s="12">
        <v>2000</v>
      </c>
      <c r="C11" s="12">
        <v>60</v>
      </c>
      <c r="D11" s="13">
        <v>40</v>
      </c>
    </row>
    <row r="13" spans="1:8" ht="13.5" thickBot="1">
      <c r="A13" s="14" t="s">
        <v>5</v>
      </c>
    </row>
    <row r="14" spans="1:8">
      <c r="A14" s="23" t="s">
        <v>6</v>
      </c>
      <c r="B14" s="24">
        <f>SUM(B8:B11)</f>
        <v>6000</v>
      </c>
      <c r="C14" s="24">
        <f>SUM(C8:C11)</f>
        <v>310</v>
      </c>
      <c r="D14" s="25">
        <f>SUM(D8:D11)</f>
        <v>400</v>
      </c>
    </row>
    <row r="15" spans="1:8">
      <c r="A15" s="16" t="s">
        <v>7</v>
      </c>
      <c r="B15" s="15">
        <f>AVERAGE(B8:B11)</f>
        <v>1500</v>
      </c>
      <c r="C15" s="15">
        <f>IF(COUNT(C8:C11)&gt;0,AVERAGE(C8:C11),0)</f>
        <v>77.5</v>
      </c>
      <c r="D15" s="26">
        <f>IF(COUNT(D8:D11)&gt;0,AVERAGE(D8:D11),0)</f>
        <v>100</v>
      </c>
    </row>
    <row r="16" spans="1:8" ht="13.5" thickBot="1">
      <c r="A16" s="17" t="s">
        <v>8</v>
      </c>
      <c r="B16" s="18"/>
      <c r="C16" s="18">
        <f>IF($B$14&gt;0,SUMPRODUCT($B$8:$B$11,C8:C11)/$B$14,0)</f>
        <v>66.666666666666671</v>
      </c>
      <c r="D16" s="19">
        <f>IF($B$14&gt;0,SUMPRODUCT($B$8:$B$11,D8:D11)/$B$14,0)</f>
        <v>93.333333333333329</v>
      </c>
    </row>
    <row r="18" spans="1:7">
      <c r="A18" s="14" t="s">
        <v>9</v>
      </c>
    </row>
    <row r="19" spans="1:7">
      <c r="C19" s="1" t="s">
        <v>3</v>
      </c>
      <c r="D19" s="27">
        <f t="array" ref="D19:G21">TRANSPOSE(A22:C25)</f>
        <v>30</v>
      </c>
      <c r="E19" s="27">
        <v>130</v>
      </c>
      <c r="F19" s="27">
        <v>90</v>
      </c>
      <c r="G19" s="27">
        <v>60</v>
      </c>
    </row>
    <row r="20" spans="1:7" ht="13.5" thickBot="1">
      <c r="C20" s="1" t="s">
        <v>4</v>
      </c>
      <c r="D20" s="27">
        <v>120</v>
      </c>
      <c r="E20" s="27">
        <v>130</v>
      </c>
      <c r="F20" s="27">
        <v>110</v>
      </c>
      <c r="G20" s="27">
        <v>40</v>
      </c>
    </row>
    <row r="21" spans="1:7">
      <c r="A21" s="1" t="str">
        <f>C7</f>
        <v>X coord</v>
      </c>
      <c r="B21" s="1" t="str">
        <f>D7</f>
        <v>Y coord</v>
      </c>
      <c r="C21" s="23"/>
      <c r="D21" s="24" t="str">
        <v>Chicago</v>
      </c>
      <c r="E21" s="24" t="str">
        <v>New York</v>
      </c>
      <c r="F21" s="24" t="str">
        <v>Pittsburgh</v>
      </c>
      <c r="G21" s="25" t="str">
        <v>Atlanta</v>
      </c>
    </row>
    <row r="22" spans="1:7">
      <c r="A22" s="27">
        <f t="shared" ref="A22:B22" si="0">C8</f>
        <v>30</v>
      </c>
      <c r="B22" s="27">
        <f t="shared" si="0"/>
        <v>120</v>
      </c>
      <c r="C22" s="22" t="str">
        <f t="shared" ref="C22:C25" si="1">A8</f>
        <v>Chicago</v>
      </c>
      <c r="D22" s="21">
        <f>SQRT(($A22-D$19)^2+($B22-D$20)^2)</f>
        <v>0</v>
      </c>
      <c r="E22" s="21">
        <f t="shared" ref="E22:G25" si="2">SQRT(($A22-E$19)^2+($B22-E$20)^2)</f>
        <v>100.4987562112089</v>
      </c>
      <c r="F22" s="21">
        <f t="shared" si="2"/>
        <v>60.827625302982199</v>
      </c>
      <c r="G22" s="28">
        <f t="shared" si="2"/>
        <v>85.440037453175307</v>
      </c>
    </row>
    <row r="23" spans="1:7">
      <c r="A23" s="27">
        <f t="shared" ref="A23:B23" si="3">C9</f>
        <v>130</v>
      </c>
      <c r="B23" s="27">
        <f t="shared" si="3"/>
        <v>130</v>
      </c>
      <c r="C23" s="22" t="str">
        <f t="shared" si="1"/>
        <v>New York</v>
      </c>
      <c r="D23" s="21">
        <f t="shared" ref="D23:D25" si="4">SQRT(($A23-D$19)^2+($B23-D$20)^2)</f>
        <v>100.4987562112089</v>
      </c>
      <c r="E23" s="21">
        <f t="shared" si="2"/>
        <v>0</v>
      </c>
      <c r="F23" s="21">
        <f t="shared" si="2"/>
        <v>44.721359549995796</v>
      </c>
      <c r="G23" s="28">
        <f t="shared" si="2"/>
        <v>114.0175425099138</v>
      </c>
    </row>
    <row r="24" spans="1:7">
      <c r="A24" s="27">
        <f t="shared" ref="A24:B24" si="5">C10</f>
        <v>90</v>
      </c>
      <c r="B24" s="27">
        <f t="shared" si="5"/>
        <v>110</v>
      </c>
      <c r="C24" s="22" t="str">
        <f t="shared" si="1"/>
        <v>Pittsburgh</v>
      </c>
      <c r="D24" s="21">
        <f t="shared" si="4"/>
        <v>60.827625302982199</v>
      </c>
      <c r="E24" s="21">
        <f t="shared" si="2"/>
        <v>44.721359549995796</v>
      </c>
      <c r="F24" s="21">
        <f t="shared" si="2"/>
        <v>0</v>
      </c>
      <c r="G24" s="28">
        <f t="shared" si="2"/>
        <v>76.157731058639087</v>
      </c>
    </row>
    <row r="25" spans="1:7" ht="13.5" thickBot="1">
      <c r="A25" s="27">
        <f t="shared" ref="A25:B25" si="6">C11</f>
        <v>60</v>
      </c>
      <c r="B25" s="27">
        <f t="shared" si="6"/>
        <v>40</v>
      </c>
      <c r="C25" s="29" t="str">
        <f t="shared" si="1"/>
        <v>Atlanta</v>
      </c>
      <c r="D25" s="20">
        <f t="shared" si="4"/>
        <v>85.440037453175307</v>
      </c>
      <c r="E25" s="20">
        <f t="shared" si="2"/>
        <v>114.0175425099138</v>
      </c>
      <c r="F25" s="20">
        <f t="shared" si="2"/>
        <v>76.157731058639087</v>
      </c>
      <c r="G25" s="30">
        <f t="shared" si="2"/>
        <v>0</v>
      </c>
    </row>
    <row r="26" spans="1:7" ht="13.5" thickBot="1">
      <c r="C26" s="31" t="s">
        <v>10</v>
      </c>
      <c r="D26" s="32">
        <f>SUM(D22:D25)</f>
        <v>246.76641896736641</v>
      </c>
      <c r="E26" s="32">
        <f t="shared" ref="E26:G26" si="7">SUM(E22:E25)</f>
        <v>259.23765827111845</v>
      </c>
      <c r="F26" s="32">
        <f t="shared" si="7"/>
        <v>181.7067159116171</v>
      </c>
      <c r="G26" s="32">
        <f t="shared" si="7"/>
        <v>275.61531102172819</v>
      </c>
    </row>
    <row r="27" spans="1:7" ht="26.25" thickBot="1">
      <c r="C27" s="33" t="s">
        <v>11</v>
      </c>
      <c r="D27" s="34">
        <f>SUMPRODUCT(D22:D25,$B$8:$B$11)</f>
        <v>332206.45642054174</v>
      </c>
      <c r="E27" s="34">
        <f t="shared" ref="E27:G27" si="8">SUMPRODUCT(E22:E25,$B$8:$B$11)</f>
        <v>473753.9569922412</v>
      </c>
      <c r="F27" s="34">
        <f t="shared" si="8"/>
        <v>318692.07227323833</v>
      </c>
      <c r="G27" s="35">
        <f t="shared" si="8"/>
        <v>361055.34847490344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Preferred Customer</cp:lastModifiedBy>
  <dcterms:created xsi:type="dcterms:W3CDTF">2007-08-18T03:37:00Z</dcterms:created>
  <dcterms:modified xsi:type="dcterms:W3CDTF">2007-08-18T03:39:51Z</dcterms:modified>
</cp:coreProperties>
</file>