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C14" i="4"/>
  <c r="I13"/>
  <c r="J13" s="1"/>
  <c r="G13"/>
  <c r="F13"/>
  <c r="B13"/>
  <c r="I12"/>
  <c r="J12" s="1"/>
  <c r="G12"/>
  <c r="F12"/>
  <c r="B10"/>
  <c r="I11"/>
  <c r="J11" s="1"/>
  <c r="G11"/>
  <c r="F11"/>
  <c r="B12"/>
  <c r="I10"/>
  <c r="J10" s="1"/>
  <c r="G10"/>
  <c r="F10"/>
  <c r="B9"/>
  <c r="J9"/>
  <c r="I9"/>
  <c r="H9"/>
  <c r="G9"/>
  <c r="F9"/>
  <c r="B11"/>
  <c r="C6"/>
  <c r="I15" l="1"/>
  <c r="H10"/>
  <c r="H11"/>
  <c r="J15"/>
  <c r="H12"/>
  <c r="H13"/>
  <c r="H14" s="1"/>
  <c r="I14"/>
  <c r="J14"/>
  <c r="H16" l="1"/>
  <c r="F18" s="1"/>
  <c r="H15"/>
  <c r="F19"/>
</calcChain>
</file>

<file path=xl/sharedStrings.xml><?xml version="1.0" encoding="utf-8"?>
<sst xmlns="http://schemas.openxmlformats.org/spreadsheetml/2006/main" count="24" uniqueCount="24">
  <si>
    <t>One machine scheduling</t>
  </si>
  <si>
    <t>Start day</t>
  </si>
  <si>
    <t>Received</t>
  </si>
  <si>
    <t>Time</t>
  </si>
  <si>
    <t>Due Date</t>
  </si>
  <si>
    <t>Slack</t>
  </si>
  <si>
    <t>Crit ratio</t>
  </si>
  <si>
    <t>Flow time</t>
  </si>
  <si>
    <t>Completion time</t>
  </si>
  <si>
    <t>Late days</t>
  </si>
  <si>
    <t>Data</t>
  </si>
  <si>
    <t>A</t>
  </si>
  <si>
    <t>B</t>
  </si>
  <si>
    <t>C</t>
  </si>
  <si>
    <t>D</t>
  </si>
  <si>
    <t>E</t>
  </si>
  <si>
    <t>Total</t>
  </si>
  <si>
    <t>Average</t>
  </si>
  <si>
    <t>Total job work (processing) time since start</t>
  </si>
  <si>
    <t>Average number of jobs in system since start</t>
  </si>
  <si>
    <t>Utilization since start</t>
  </si>
  <si>
    <t>Results</t>
  </si>
  <si>
    <t>CHAPTER 15: Example 5</t>
  </si>
  <si>
    <t>Moore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</si>
</sst>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5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6" fillId="3" borderId="1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6" fillId="3" borderId="16" xfId="0" applyFont="1" applyFill="1" applyBorder="1"/>
    <xf numFmtId="0" fontId="6" fillId="3" borderId="17" xfId="0" applyFont="1" applyFill="1" applyBorder="1"/>
    <xf numFmtId="0" fontId="6" fillId="3" borderId="18" xfId="0" applyFont="1" applyFill="1" applyBorder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0" fontId="7" fillId="3" borderId="11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7" fillId="3" borderId="19" xfId="0" applyFont="1" applyFill="1" applyBorder="1"/>
    <xf numFmtId="0" fontId="7" fillId="3" borderId="20" xfId="0" applyFont="1" applyFill="1" applyBorder="1"/>
    <xf numFmtId="0" fontId="7" fillId="3" borderId="12" xfId="0" applyFont="1" applyFill="1" applyBorder="1" applyAlignment="1">
      <alignment horizontal="right"/>
    </xf>
    <xf numFmtId="0" fontId="7" fillId="3" borderId="14" xfId="0" applyFont="1" applyFill="1" applyBorder="1"/>
    <xf numFmtId="0" fontId="7" fillId="3" borderId="15" xfId="0" applyFont="1" applyFill="1" applyBorder="1"/>
    <xf numFmtId="0" fontId="7" fillId="3" borderId="15" xfId="0" applyFont="1" applyFill="1" applyBorder="1" applyAlignment="1">
      <alignment horizontal="right"/>
    </xf>
    <xf numFmtId="0" fontId="7" fillId="3" borderId="16" xfId="0" applyFont="1" applyFill="1" applyBorder="1"/>
    <xf numFmtId="0" fontId="7" fillId="3" borderId="18" xfId="0" applyFont="1" applyFill="1" applyBorder="1"/>
    <xf numFmtId="0" fontId="8" fillId="0" borderId="0" xfId="0" applyFont="1"/>
  </cellXfs>
  <cellStyles count="1">
    <cellStyle name="Normal" xfId="0" builtinId="0"/>
  </cellStyles>
  <dxfs count="5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Gantt Chart</a:t>
            </a:r>
          </a:p>
        </c:rich>
      </c:tx>
      <c:layout/>
      <c:spPr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Sheet4!$A$9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Sheet4!$C$9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Sheet4!$A$10</c:f>
              <c:strCache>
                <c:ptCount val="1"/>
                <c:pt idx="0">
                  <c:v>D</c:v>
                </c:pt>
              </c:strCache>
            </c:strRef>
          </c:tx>
          <c:val>
            <c:numRef>
              <c:f>Sheet4!$C$10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Sheet4!$A$11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Sheet4!$C$11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Sheet4!$A$12</c:f>
              <c:strCache>
                <c:ptCount val="1"/>
                <c:pt idx="0">
                  <c:v>C</c:v>
                </c:pt>
              </c:strCache>
            </c:strRef>
          </c:tx>
          <c:val>
            <c:numRef>
              <c:f>Sheet4!$C$12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Sheet4!$A$13</c:f>
              <c:strCache>
                <c:ptCount val="1"/>
                <c:pt idx="0">
                  <c:v>E</c:v>
                </c:pt>
              </c:strCache>
            </c:strRef>
          </c:tx>
          <c:val>
            <c:numRef>
              <c:f>Sheet4!$C$13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overlap val="100"/>
        <c:axId val="192044032"/>
        <c:axId val="192054400"/>
      </c:barChart>
      <c:catAx>
        <c:axId val="192044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Machine</a:t>
                </a:r>
              </a:p>
            </c:rich>
          </c:tx>
          <c:layout/>
        </c:title>
        <c:tickLblPos val="nextTo"/>
        <c:crossAx val="192054400"/>
        <c:crosses val="autoZero"/>
        <c:auto val="1"/>
        <c:lblAlgn val="ctr"/>
        <c:lblOffset val="100"/>
      </c:catAx>
      <c:valAx>
        <c:axId val="1920544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from start</a:t>
                </a:r>
              </a:p>
            </c:rich>
          </c:tx>
          <c:layout/>
        </c:title>
        <c:numFmt formatCode="General" sourceLinked="1"/>
        <c:tickLblPos val="nextTo"/>
        <c:crossAx val="192044032"/>
        <c:crosses val="autoZero"/>
        <c:crossBetween val="between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16</xdr:row>
      <xdr:rowOff>0</xdr:rowOff>
    </xdr:from>
    <xdr:to>
      <xdr:col>15</xdr:col>
      <xdr:colOff>320675</xdr:colOff>
      <xdr:row>30</xdr:row>
      <xdr:rowOff>82550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244475</xdr:colOff>
      <xdr:row>0</xdr:row>
      <xdr:rowOff>0</xdr:rowOff>
    </xdr:from>
    <xdr:to>
      <xdr:col>10</xdr:col>
      <xdr:colOff>447675</xdr:colOff>
      <xdr:row>2</xdr:row>
      <xdr:rowOff>44450</xdr:rowOff>
    </xdr:to>
    <xdr:sp macro="" textlink="">
      <xdr:nvSpPr>
        <xdr:cNvPr id="3" name="messageTextbox"/>
        <xdr:cNvSpPr txBox="1"/>
      </xdr:nvSpPr>
      <xdr:spPr>
        <a:xfrm>
          <a:off x="2540000" y="0"/>
          <a:ext cx="5080000" cy="444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area, select items in columns A through G then sort by whatever criterion you desire. In Excel 2007 Sort is on the Data tab while in earlier versions Sort is on the Data menu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ExcelOM3/ExcelOM3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do"/>
      <sheetName val="V3 History"/>
      <sheetName val="MenuSheet"/>
      <sheetName val="MenuHR9"/>
      <sheetName val="InvSSNorm"/>
      <sheetName val="WorkMeas"/>
      <sheetName val="Simulation"/>
      <sheetName val="Raw data"/>
      <sheetName val="Frequencies"/>
      <sheetName val="Prob dist"/>
      <sheetName val="Normal"/>
      <sheetName val="Reliability"/>
      <sheetName val="Markov"/>
      <sheetName val="ProjCrashing"/>
      <sheetName val="Changes - V2 to V3"/>
      <sheetName val="dlgMRP"/>
      <sheetName val="Trans_agg"/>
      <sheetName val="MRPData"/>
      <sheetName val="HJW"/>
      <sheetName val="LP_max"/>
      <sheetName val="LP_min"/>
      <sheetName val="HWPert"/>
      <sheetName val="Trans_max"/>
      <sheetName val="Trans_min"/>
      <sheetName val="Assign_min"/>
      <sheetName val="Assign_max"/>
      <sheetName val="Game Theoryx"/>
      <sheetName val="Game Theory"/>
      <sheetName val="FontSizes"/>
      <sheetName val="dlgDisplay"/>
      <sheetName val="sqc-1"/>
      <sheetName val="HWShortPath"/>
      <sheetName val="HWMaxFlow"/>
      <sheetName val="Markov chain solver"/>
      <sheetName val="SQC"/>
      <sheetName val="Version 1 History &amp; Todo "/>
      <sheetName val="V2 History"/>
      <sheetName val="dlgCreate"/>
      <sheetName val="Balakrishnan"/>
    </sheetNames>
    <definedNames>
      <definedName name="Moor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/>
  </sheetViews>
  <sheetFormatPr defaultRowHeight="12.75"/>
  <cols>
    <col min="1" max="1" width="25.28515625" style="1" bestFit="1" customWidth="1"/>
    <col min="2" max="16384" width="9.140625" style="1"/>
  </cols>
  <sheetData>
    <row r="1" spans="1:10" ht="18.75">
      <c r="A1" s="38" t="s">
        <v>22</v>
      </c>
    </row>
    <row r="3" spans="1:10" ht="15.75">
      <c r="A3" s="3" t="s">
        <v>0</v>
      </c>
      <c r="B3" s="3"/>
      <c r="C3" s="3"/>
      <c r="D3" s="3"/>
      <c r="E3" s="3"/>
      <c r="F3" s="3"/>
      <c r="G3" s="3"/>
      <c r="H3" s="3"/>
    </row>
    <row r="4" spans="1:10">
      <c r="A4" s="2"/>
      <c r="B4" s="2"/>
    </row>
    <row r="6" spans="1:10">
      <c r="A6" s="1" t="s">
        <v>1</v>
      </c>
      <c r="B6" s="5">
        <v>1</v>
      </c>
      <c r="C6" s="4" t="str">
        <f>IF(B6=0,"Start day should be at least 1","")</f>
        <v/>
      </c>
    </row>
    <row r="7" spans="1:10" ht="13.5" thickBot="1">
      <c r="A7" s="6" t="s">
        <v>10</v>
      </c>
      <c r="F7" s="25" t="s">
        <v>21</v>
      </c>
    </row>
    <row r="8" spans="1:10">
      <c r="A8" s="7"/>
      <c r="B8" s="8" t="s">
        <v>2</v>
      </c>
      <c r="C8" s="8" t="s">
        <v>3</v>
      </c>
      <c r="D8" s="9" t="s">
        <v>4</v>
      </c>
      <c r="E8" s="1" t="s">
        <v>23</v>
      </c>
      <c r="F8" s="17" t="s">
        <v>5</v>
      </c>
      <c r="G8" s="18" t="s">
        <v>6</v>
      </c>
      <c r="H8" s="18" t="s">
        <v>7</v>
      </c>
      <c r="I8" s="18" t="s">
        <v>8</v>
      </c>
      <c r="J8" s="21" t="s">
        <v>9</v>
      </c>
    </row>
    <row r="9" spans="1:10">
      <c r="A9" s="10" t="s">
        <v>12</v>
      </c>
      <c r="B9" s="5">
        <f>$B$6</f>
        <v>1</v>
      </c>
      <c r="C9" s="5">
        <v>2</v>
      </c>
      <c r="D9" s="11">
        <v>6</v>
      </c>
      <c r="E9" s="1">
        <v>1</v>
      </c>
      <c r="F9" s="16">
        <f>IF(D9&gt;0,D9-($B$6+C9),"")</f>
        <v>3</v>
      </c>
      <c r="G9" s="15">
        <f>IF(C9*D9&gt;0,(D9-$B$6)/C9,"")</f>
        <v>2.5</v>
      </c>
      <c r="H9" s="15">
        <f>I9-B9+1</f>
        <v>2</v>
      </c>
      <c r="I9" s="15">
        <f>$B$6+SUM(C8:C9)-1</f>
        <v>2</v>
      </c>
      <c r="J9" s="22">
        <f>IF(AND(D9&gt;0,I9-D9&gt;=0),I9-D9,0)</f>
        <v>0</v>
      </c>
    </row>
    <row r="10" spans="1:10">
      <c r="A10" s="10" t="s">
        <v>14</v>
      </c>
      <c r="B10" s="5">
        <f>$B$6</f>
        <v>1</v>
      </c>
      <c r="C10" s="5">
        <v>3</v>
      </c>
      <c r="D10" s="11">
        <v>15</v>
      </c>
      <c r="E10" s="1">
        <v>2</v>
      </c>
      <c r="F10" s="16">
        <f>IF(D10&gt;0,D10-($B$6+C10),"")</f>
        <v>11</v>
      </c>
      <c r="G10" s="15">
        <f>IF(C10*D10&gt;0,(D10-$B$6)/C10,"")</f>
        <v>4.666666666666667</v>
      </c>
      <c r="H10" s="15">
        <f>I10-B10+1</f>
        <v>5</v>
      </c>
      <c r="I10" s="15">
        <f>$B$6+SUM(C8:C10)-1</f>
        <v>5</v>
      </c>
      <c r="J10" s="22">
        <f>IF(AND(D10&gt;0,I10-D10&gt;=0),I10-D10,0)</f>
        <v>0</v>
      </c>
    </row>
    <row r="11" spans="1:10">
      <c r="A11" s="10" t="s">
        <v>11</v>
      </c>
      <c r="B11" s="5">
        <f>$B$6</f>
        <v>1</v>
      </c>
      <c r="C11" s="5">
        <v>6</v>
      </c>
      <c r="D11" s="11">
        <v>8</v>
      </c>
      <c r="E11" s="1">
        <v>3</v>
      </c>
      <c r="F11" s="16">
        <f>IF(D11&gt;0,D11-($B$6+C11),"")</f>
        <v>1</v>
      </c>
      <c r="G11" s="15">
        <f>IF(C11*D11&gt;0,(D11-$B$6)/C11,"")</f>
        <v>1.1666666666666667</v>
      </c>
      <c r="H11" s="15">
        <f>I11-B11+1</f>
        <v>11</v>
      </c>
      <c r="I11" s="15">
        <f>$B$6+SUM(C8:C11)-1</f>
        <v>11</v>
      </c>
      <c r="J11" s="22">
        <f>IF(AND(D11&gt;0,I11-D11&gt;=0),I11-D11,0)</f>
        <v>3</v>
      </c>
    </row>
    <row r="12" spans="1:10">
      <c r="A12" s="10" t="s">
        <v>13</v>
      </c>
      <c r="B12" s="5">
        <f>$B$6</f>
        <v>1</v>
      </c>
      <c r="C12" s="5">
        <v>8</v>
      </c>
      <c r="D12" s="11">
        <v>18</v>
      </c>
      <c r="E12" s="1">
        <v>4</v>
      </c>
      <c r="F12" s="16">
        <f>IF(D12&gt;0,D12-($B$6+C12),"")</f>
        <v>9</v>
      </c>
      <c r="G12" s="15">
        <f>IF(C12*D12&gt;0,(D12-$B$6)/C12,"")</f>
        <v>2.125</v>
      </c>
      <c r="H12" s="15">
        <f>I12-B12+1</f>
        <v>19</v>
      </c>
      <c r="I12" s="15">
        <f>$B$6+SUM(C8:C12)-1</f>
        <v>19</v>
      </c>
      <c r="J12" s="22">
        <f>IF(AND(D12&gt;0,I12-D12&gt;=0),I12-D12,0)</f>
        <v>1</v>
      </c>
    </row>
    <row r="13" spans="1:10" ht="13.5" thickBot="1">
      <c r="A13" s="12" t="s">
        <v>15</v>
      </c>
      <c r="B13" s="13">
        <f>$B$6</f>
        <v>1</v>
      </c>
      <c r="C13" s="13">
        <v>9</v>
      </c>
      <c r="D13" s="14">
        <v>23</v>
      </c>
      <c r="E13" s="1">
        <v>5</v>
      </c>
      <c r="F13" s="19">
        <f>IF(D13&gt;0,D13-($B$6+C13),"")</f>
        <v>13</v>
      </c>
      <c r="G13" s="20">
        <f>IF(C13*D13&gt;0,(D13-$B$6)/C13,"")</f>
        <v>2.4444444444444446</v>
      </c>
      <c r="H13" s="20">
        <f>I13-B13+1</f>
        <v>28</v>
      </c>
      <c r="I13" s="20">
        <f>$B$6+SUM(C8:C13)-1</f>
        <v>28</v>
      </c>
      <c r="J13" s="23">
        <f>IF(AND(D13&gt;0,I13-D13&gt;=0),I13-D13,0)</f>
        <v>5</v>
      </c>
    </row>
    <row r="14" spans="1:10" ht="13.5" thickBot="1">
      <c r="A14" s="24" t="s">
        <v>16</v>
      </c>
      <c r="C14" s="1">
        <f>SUM(C9:C13)</f>
        <v>28</v>
      </c>
      <c r="H14" s="1">
        <f>SUM(H9:H13)</f>
        <v>65</v>
      </c>
      <c r="I14" s="1">
        <f>SUM(I9:I13)</f>
        <v>65</v>
      </c>
      <c r="J14" s="1">
        <f>SUM(J9:J13)</f>
        <v>9</v>
      </c>
    </row>
    <row r="15" spans="1:10" ht="13.5" thickBot="1">
      <c r="G15" s="29" t="s">
        <v>17</v>
      </c>
      <c r="H15" s="30">
        <f>AVERAGE(H9:H13)</f>
        <v>13</v>
      </c>
      <c r="I15" s="30">
        <f>AVERAGE(I9:I13)</f>
        <v>13</v>
      </c>
      <c r="J15" s="31">
        <f>AVERAGE(J9:J13)</f>
        <v>1.8</v>
      </c>
    </row>
    <row r="16" spans="1:10">
      <c r="G16" s="26" t="s">
        <v>18</v>
      </c>
      <c r="H16" s="1">
        <f>(I14-COUNT(H9:H13)*(B6-1))</f>
        <v>65</v>
      </c>
    </row>
    <row r="17" spans="1:6" ht="13.5" thickBot="1"/>
    <row r="18" spans="1:6">
      <c r="A18" s="27"/>
      <c r="B18" s="28"/>
      <c r="C18" s="28"/>
      <c r="D18" s="28"/>
      <c r="E18" s="32" t="s">
        <v>19</v>
      </c>
      <c r="F18" s="36">
        <f>H16/C14</f>
        <v>2.3214285714285716</v>
      </c>
    </row>
    <row r="19" spans="1:6" ht="13.5" thickBot="1">
      <c r="A19" s="33"/>
      <c r="B19" s="34"/>
      <c r="C19" s="34"/>
      <c r="D19" s="34"/>
      <c r="E19" s="35" t="s">
        <v>20</v>
      </c>
      <c r="F19" s="37">
        <f>C14/H16</f>
        <v>0.43076923076923079</v>
      </c>
    </row>
  </sheetData>
  <sortState ref="A9:D13">
    <sortCondition ref="C9:C13"/>
  </sortState>
  <conditionalFormatting sqref="J9">
    <cfRule type="cellIs" dxfId="4" priority="1" stopIfTrue="1" operator="greaterThan">
      <formula>0</formula>
    </cfRule>
  </conditionalFormatting>
  <conditionalFormatting sqref="J10">
    <cfRule type="cellIs" dxfId="3" priority="2" stopIfTrue="1" operator="greaterThan">
      <formula>0</formula>
    </cfRule>
  </conditionalFormatting>
  <conditionalFormatting sqref="J11">
    <cfRule type="cellIs" dxfId="2" priority="3" stopIfTrue="1" operator="greaterThan">
      <formula>0</formula>
    </cfRule>
  </conditionalFormatting>
  <conditionalFormatting sqref="J12">
    <cfRule type="cellIs" dxfId="1" priority="4" stopIfTrue="1" operator="greaterThan">
      <formula>0</formula>
    </cfRule>
  </conditionalFormatting>
  <conditionalFormatting sqref="J13">
    <cfRule type="cellIs" dxfId="0" priority="5" stopIfTrue="1" operator="greaterThan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2007-08-18T05:40:10Z</dcterms:created>
  <dcterms:modified xsi:type="dcterms:W3CDTF">2007-08-18T05:43:20Z</dcterms:modified>
</cp:coreProperties>
</file>