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B65" i="4"/>
  <c r="B64"/>
  <c r="B63"/>
  <c r="B62"/>
  <c r="B61"/>
  <c r="B57"/>
  <c r="B56"/>
  <c r="B55"/>
  <c r="B54"/>
  <c r="B53"/>
  <c r="B49"/>
  <c r="B48"/>
  <c r="B47"/>
  <c r="B46"/>
  <c r="B45"/>
  <c r="B41"/>
  <c r="B40"/>
  <c r="B39"/>
  <c r="B38"/>
  <c r="B37"/>
  <c r="D33"/>
  <c r="C33"/>
  <c r="B33"/>
  <c r="D32"/>
  <c r="C32"/>
  <c r="B32"/>
  <c r="D31"/>
  <c r="C31"/>
  <c r="B31"/>
  <c r="D30"/>
  <c r="C30"/>
  <c r="B30"/>
  <c r="D29"/>
  <c r="C29"/>
  <c r="C34" s="1"/>
  <c r="B29"/>
  <c r="E16"/>
  <c r="D16"/>
  <c r="C16"/>
  <c r="B16"/>
  <c r="D35" l="1"/>
  <c r="C35"/>
  <c r="G35" l="1"/>
  <c r="E35"/>
  <c r="D41" l="1"/>
  <c r="D39"/>
  <c r="D37"/>
  <c r="C40"/>
  <c r="C38"/>
  <c r="F35"/>
  <c r="D40"/>
  <c r="D38"/>
  <c r="C41"/>
  <c r="C39"/>
  <c r="C37"/>
  <c r="C42" l="1"/>
  <c r="C43" l="1"/>
  <c r="D43"/>
  <c r="G43" l="1"/>
  <c r="E43"/>
  <c r="D48" l="1"/>
  <c r="D46"/>
  <c r="C49"/>
  <c r="C47"/>
  <c r="C45"/>
  <c r="D49"/>
  <c r="D47"/>
  <c r="D45"/>
  <c r="C48"/>
  <c r="C46"/>
  <c r="F43"/>
  <c r="C50" l="1"/>
  <c r="D51" l="1"/>
  <c r="C51"/>
  <c r="G51" l="1"/>
  <c r="E51"/>
  <c r="D57" l="1"/>
  <c r="D55"/>
  <c r="D53"/>
  <c r="C56"/>
  <c r="C54"/>
  <c r="F51"/>
  <c r="D56"/>
  <c r="D54"/>
  <c r="C57"/>
  <c r="C55"/>
  <c r="C53"/>
  <c r="C58" l="1"/>
  <c r="C59" l="1"/>
  <c r="D59"/>
  <c r="G59" l="1"/>
  <c r="E59"/>
  <c r="D64" l="1"/>
  <c r="D62"/>
  <c r="C65"/>
  <c r="C63"/>
  <c r="C61"/>
  <c r="D65"/>
  <c r="D63"/>
  <c r="D61"/>
  <c r="C64"/>
  <c r="C62"/>
  <c r="F59"/>
  <c r="C66" l="1"/>
  <c r="D67" l="1"/>
  <c r="C67"/>
  <c r="G67" l="1"/>
  <c r="E67"/>
  <c r="F67" s="1"/>
  <c r="G32" l="1"/>
  <c r="H32" s="1"/>
  <c r="I32" s="1"/>
  <c r="A20" s="1"/>
  <c r="G31"/>
  <c r="H31" s="1"/>
  <c r="I31" s="1"/>
  <c r="A19" s="1"/>
  <c r="G33"/>
  <c r="H33" s="1"/>
  <c r="I33" s="1"/>
  <c r="A21" s="1"/>
  <c r="G29"/>
  <c r="H29" s="1"/>
  <c r="I29" s="1"/>
  <c r="A17" s="1"/>
  <c r="G30"/>
  <c r="H30" s="1"/>
  <c r="I30" s="1"/>
  <c r="A18" s="1"/>
  <c r="D21" l="1"/>
  <c r="B21"/>
  <c r="B20"/>
  <c r="D20"/>
  <c r="D18"/>
  <c r="B18"/>
  <c r="D17"/>
  <c r="B17"/>
  <c r="C17" s="1"/>
  <c r="D19"/>
  <c r="B19"/>
  <c r="E17" l="1"/>
  <c r="C18"/>
  <c r="C19" s="1"/>
  <c r="C20" s="1"/>
  <c r="C21" s="1"/>
  <c r="E18" l="1"/>
  <c r="E19" s="1"/>
  <c r="E20" s="1"/>
  <c r="E21" s="1"/>
  <c r="B23" s="1"/>
</calcChain>
</file>

<file path=xl/sharedStrings.xml><?xml version="1.0" encoding="utf-8"?>
<sst xmlns="http://schemas.openxmlformats.org/spreadsheetml/2006/main" count="25" uniqueCount="17">
  <si>
    <t>Two machine scheduling</t>
  </si>
  <si>
    <t>Data</t>
  </si>
  <si>
    <t>Machine 1</t>
  </si>
  <si>
    <t>Machine 2</t>
  </si>
  <si>
    <t>A</t>
  </si>
  <si>
    <t>B</t>
  </si>
  <si>
    <t>C</t>
  </si>
  <si>
    <t>D</t>
  </si>
  <si>
    <t>E</t>
  </si>
  <si>
    <t>Results</t>
  </si>
  <si>
    <t>Job</t>
  </si>
  <si>
    <t>Makespan</t>
  </si>
  <si>
    <t>Iterations</t>
  </si>
  <si>
    <t>number of jobs</t>
  </si>
  <si>
    <t>Step</t>
  </si>
  <si>
    <t>Overall Minimum</t>
  </si>
  <si>
    <t>CHAPTER 15: Example 7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</si>
</sst>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2" borderId="6" xfId="0" applyFont="1" applyFill="1" applyBorder="1"/>
    <xf numFmtId="0" fontId="1" fillId="0" borderId="7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6" fillId="0" borderId="0" xfId="0" applyFont="1"/>
    <xf numFmtId="0" fontId="5" fillId="3" borderId="1" xfId="0" applyFont="1" applyFill="1" applyBorder="1"/>
    <xf numFmtId="0" fontId="5" fillId="3" borderId="10" xfId="0" applyFont="1" applyFill="1" applyBorder="1"/>
    <xf numFmtId="0" fontId="5" fillId="3" borderId="14" xfId="0" applyFont="1" applyFill="1" applyBorder="1"/>
    <xf numFmtId="0" fontId="5" fillId="3" borderId="15" xfId="0" applyFont="1" applyFill="1" applyBorder="1"/>
    <xf numFmtId="0" fontId="5" fillId="3" borderId="17" xfId="0" applyFont="1" applyFill="1" applyBorder="1"/>
    <xf numFmtId="0" fontId="5" fillId="3" borderId="18" xfId="0" applyFont="1" applyFill="1" applyBorder="1"/>
    <xf numFmtId="0" fontId="5" fillId="3" borderId="11" xfId="0" applyFont="1" applyFill="1" applyBorder="1" applyAlignment="1">
      <alignment wrapText="1"/>
    </xf>
    <xf numFmtId="0" fontId="5" fillId="3" borderId="12" xfId="0" applyFont="1" applyFill="1" applyBorder="1" applyAlignment="1">
      <alignment wrapText="1"/>
    </xf>
    <xf numFmtId="0" fontId="5" fillId="3" borderId="16" xfId="0" applyFont="1" applyFill="1" applyBorder="1" applyAlignment="1">
      <alignment wrapText="1"/>
    </xf>
    <xf numFmtId="0" fontId="7" fillId="0" borderId="0" xfId="0" applyFont="1"/>
    <xf numFmtId="0" fontId="6" fillId="3" borderId="13" xfId="0" applyFont="1" applyFill="1" applyBorder="1"/>
    <xf numFmtId="0" fontId="6" fillId="3" borderId="19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0</xdr:rowOff>
    </xdr:from>
    <xdr:to>
      <xdr:col>4</xdr:col>
      <xdr:colOff>355600</xdr:colOff>
      <xdr:row>4</xdr:row>
      <xdr:rowOff>41275</xdr:rowOff>
    </xdr:to>
    <xdr:sp macro="" textlink="">
      <xdr:nvSpPr>
        <xdr:cNvPr id="2" name="messageTextbox"/>
        <xdr:cNvSpPr txBox="1"/>
      </xdr:nvSpPr>
      <xdr:spPr>
        <a:xfrm>
          <a:off x="254000" y="238125"/>
          <a:ext cx="2540000" cy="2032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data in the shaded area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7"/>
  <sheetViews>
    <sheetView tabSelected="1" workbookViewId="0">
      <selection activeCell="C12" sqref="C12"/>
    </sheetView>
  </sheetViews>
  <sheetFormatPr defaultRowHeight="12.75"/>
  <cols>
    <col min="1" max="1" width="25.5703125" style="1" bestFit="1" customWidth="1"/>
    <col min="2" max="16384" width="9.140625" style="1"/>
  </cols>
  <sheetData>
    <row r="1" spans="1:8" ht="18.75">
      <c r="A1" s="27" t="s">
        <v>16</v>
      </c>
    </row>
    <row r="3" spans="1:8" ht="15.75">
      <c r="A3" s="3" t="s">
        <v>0</v>
      </c>
      <c r="B3" s="3"/>
      <c r="C3" s="3"/>
      <c r="D3" s="3"/>
      <c r="E3" s="3"/>
      <c r="F3" s="3"/>
      <c r="G3" s="3"/>
      <c r="H3" s="3"/>
    </row>
    <row r="4" spans="1:8">
      <c r="A4" s="2"/>
      <c r="B4" s="2"/>
    </row>
    <row r="7" spans="1:8" ht="13.5" thickBot="1">
      <c r="A7" s="4" t="s">
        <v>1</v>
      </c>
    </row>
    <row r="8" spans="1:8">
      <c r="A8" s="6"/>
      <c r="B8" s="7" t="s">
        <v>2</v>
      </c>
      <c r="C8" s="8" t="s">
        <v>3</v>
      </c>
    </row>
    <row r="9" spans="1:8">
      <c r="A9" s="9" t="s">
        <v>4</v>
      </c>
      <c r="B9" s="5">
        <v>5</v>
      </c>
      <c r="C9" s="10">
        <v>2</v>
      </c>
    </row>
    <row r="10" spans="1:8">
      <c r="A10" s="9" t="s">
        <v>5</v>
      </c>
      <c r="B10" s="5">
        <v>3</v>
      </c>
      <c r="C10" s="10">
        <v>6</v>
      </c>
    </row>
    <row r="11" spans="1:8">
      <c r="A11" s="9" t="s">
        <v>6</v>
      </c>
      <c r="B11" s="5">
        <v>8</v>
      </c>
      <c r="C11" s="10">
        <v>4</v>
      </c>
    </row>
    <row r="12" spans="1:8">
      <c r="A12" s="9" t="s">
        <v>7</v>
      </c>
      <c r="B12" s="5">
        <v>10</v>
      </c>
      <c r="C12" s="10">
        <v>7</v>
      </c>
    </row>
    <row r="13" spans="1:8" ht="13.5" thickBot="1">
      <c r="A13" s="11" t="s">
        <v>8</v>
      </c>
      <c r="B13" s="12">
        <v>7</v>
      </c>
      <c r="C13" s="13">
        <v>12</v>
      </c>
    </row>
    <row r="14" spans="1:8">
      <c r="A14" s="14"/>
    </row>
    <row r="15" spans="1:8" ht="13.5" thickBot="1">
      <c r="A15" s="14" t="s">
        <v>9</v>
      </c>
    </row>
    <row r="16" spans="1:8" ht="38.25">
      <c r="A16" s="21" t="s">
        <v>10</v>
      </c>
      <c r="B16" s="22" t="str">
        <f>B8 &amp; " time"</f>
        <v>Machine 1 time</v>
      </c>
      <c r="C16" s="22" t="str">
        <f>B8 &amp; " flow time"</f>
        <v>Machine 1 flow time</v>
      </c>
      <c r="D16" s="22" t="str">
        <f>C8 &amp; " time"</f>
        <v>Machine 2 time</v>
      </c>
      <c r="E16" s="23" t="str">
        <f>C8 &amp; " flow time"</f>
        <v>Machine 2 flow time</v>
      </c>
    </row>
    <row r="17" spans="1:9">
      <c r="A17" s="16" t="str">
        <f>I29</f>
        <v>B</v>
      </c>
      <c r="B17" s="15">
        <f>INDEX($A$9:$C$13,MATCH(A17,$A$9:$A$13,0),2)</f>
        <v>3</v>
      </c>
      <c r="C17" s="15">
        <f>B17</f>
        <v>3</v>
      </c>
      <c r="D17" s="15">
        <f>INDEX($A$9:$C$13,MATCH(A17,$A$9:$A$13,0),3)</f>
        <v>6</v>
      </c>
      <c r="E17" s="19">
        <f>C17+D17</f>
        <v>9</v>
      </c>
    </row>
    <row r="18" spans="1:9">
      <c r="A18" s="16" t="str">
        <f>I30</f>
        <v>E</v>
      </c>
      <c r="B18" s="15">
        <f t="shared" ref="B18:B21" si="0">INDEX($A$9:$C$13,MATCH(A18,$A$9:$A$13,0),2)</f>
        <v>7</v>
      </c>
      <c r="C18" s="15">
        <f>C17+B18</f>
        <v>10</v>
      </c>
      <c r="D18" s="15">
        <f t="shared" ref="D18:D21" si="1">INDEX($A$9:$C$13,MATCH(A18,$A$9:$A$13,0),3)</f>
        <v>12</v>
      </c>
      <c r="E18" s="19">
        <f>MAX(E17,C18)+D18</f>
        <v>22</v>
      </c>
    </row>
    <row r="19" spans="1:9">
      <c r="A19" s="16" t="str">
        <f>I31</f>
        <v>D</v>
      </c>
      <c r="B19" s="15">
        <f t="shared" si="0"/>
        <v>10</v>
      </c>
      <c r="C19" s="15">
        <f t="shared" ref="C19:C21" si="2">C18+B19</f>
        <v>20</v>
      </c>
      <c r="D19" s="15">
        <f t="shared" si="1"/>
        <v>7</v>
      </c>
      <c r="E19" s="19">
        <f t="shared" ref="E19:E21" si="3">MAX(E18,C19)+D19</f>
        <v>29</v>
      </c>
    </row>
    <row r="20" spans="1:9">
      <c r="A20" s="16" t="str">
        <f>I32</f>
        <v>C</v>
      </c>
      <c r="B20" s="15">
        <f t="shared" si="0"/>
        <v>8</v>
      </c>
      <c r="C20" s="15">
        <f t="shared" si="2"/>
        <v>28</v>
      </c>
      <c r="D20" s="15">
        <f t="shared" si="1"/>
        <v>4</v>
      </c>
      <c r="E20" s="19">
        <f t="shared" si="3"/>
        <v>33</v>
      </c>
    </row>
    <row r="21" spans="1:9" ht="13.5" thickBot="1">
      <c r="A21" s="17" t="str">
        <f>I33</f>
        <v>A</v>
      </c>
      <c r="B21" s="18">
        <f t="shared" si="0"/>
        <v>5</v>
      </c>
      <c r="C21" s="18">
        <f t="shared" si="2"/>
        <v>33</v>
      </c>
      <c r="D21" s="18">
        <f t="shared" si="1"/>
        <v>2</v>
      </c>
      <c r="E21" s="20">
        <f t="shared" si="3"/>
        <v>35</v>
      </c>
    </row>
    <row r="22" spans="1:9" ht="13.5" thickBot="1"/>
    <row r="23" spans="1:9" ht="13.5" thickBot="1">
      <c r="A23" s="25" t="s">
        <v>11</v>
      </c>
      <c r="B23" s="26">
        <f>E21</f>
        <v>35</v>
      </c>
    </row>
    <row r="25" spans="1:9">
      <c r="A25" s="24" t="s">
        <v>12</v>
      </c>
    </row>
    <row r="26" spans="1:9">
      <c r="A26" s="1" t="s">
        <v>13</v>
      </c>
      <c r="B26" s="1">
        <v>5</v>
      </c>
    </row>
    <row r="28" spans="1:9">
      <c r="A28" s="1" t="s">
        <v>14</v>
      </c>
      <c r="B28" s="1">
        <v>1</v>
      </c>
    </row>
    <row r="29" spans="1:9">
      <c r="A29" s="1">
        <v>1</v>
      </c>
      <c r="B29" s="1" t="str">
        <f>A9</f>
        <v>A</v>
      </c>
      <c r="C29" s="1">
        <f t="shared" ref="C29:D29" si="4">B9</f>
        <v>5</v>
      </c>
      <c r="D29" s="1">
        <f t="shared" si="4"/>
        <v>2</v>
      </c>
      <c r="F29" s="1">
        <v>1</v>
      </c>
      <c r="G29" s="1">
        <f>SMALL(G$35:G$67,F29)</f>
        <v>2</v>
      </c>
      <c r="H29" s="1">
        <f>MATCH(G29,G$35:G$67,0)</f>
        <v>9</v>
      </c>
      <c r="I29" s="1" t="str">
        <f>INDEX(F$35:F$67,H29,1)</f>
        <v>B</v>
      </c>
    </row>
    <row r="30" spans="1:9">
      <c r="A30" s="1">
        <v>2</v>
      </c>
      <c r="B30" s="1" t="str">
        <f t="shared" ref="B30:D30" si="5">A10</f>
        <v>B</v>
      </c>
      <c r="C30" s="1">
        <f t="shared" si="5"/>
        <v>3</v>
      </c>
      <c r="D30" s="1">
        <f t="shared" si="5"/>
        <v>6</v>
      </c>
      <c r="F30" s="1">
        <v>2</v>
      </c>
      <c r="G30" s="1">
        <f t="shared" ref="G30:G33" si="6">SMALL(G$35:G$67,F30)</f>
        <v>4</v>
      </c>
      <c r="H30" s="1">
        <f t="shared" ref="H30:H33" si="7">MATCH(G30,G$35:G$67,0)</f>
        <v>25</v>
      </c>
      <c r="I30" s="1" t="str">
        <f t="shared" ref="I30:I33" si="8">INDEX(F$35:F$67,H30,1)</f>
        <v>E</v>
      </c>
    </row>
    <row r="31" spans="1:9">
      <c r="A31" s="1">
        <v>3</v>
      </c>
      <c r="B31" s="1" t="str">
        <f t="shared" ref="B31:D31" si="9">A11</f>
        <v>C</v>
      </c>
      <c r="C31" s="1">
        <f t="shared" si="9"/>
        <v>8</v>
      </c>
      <c r="D31" s="1">
        <f t="shared" si="9"/>
        <v>4</v>
      </c>
      <c r="F31" s="1">
        <v>3</v>
      </c>
      <c r="G31" s="1">
        <f t="shared" si="6"/>
        <v>5</v>
      </c>
      <c r="H31" s="1">
        <f t="shared" si="7"/>
        <v>33</v>
      </c>
      <c r="I31" s="1" t="str">
        <f t="shared" si="8"/>
        <v>D</v>
      </c>
    </row>
    <row r="32" spans="1:9">
      <c r="A32" s="1">
        <v>4</v>
      </c>
      <c r="B32" s="1" t="str">
        <f t="shared" ref="B32:D32" si="10">A12</f>
        <v>D</v>
      </c>
      <c r="C32" s="1">
        <f t="shared" si="10"/>
        <v>10</v>
      </c>
      <c r="D32" s="1">
        <f t="shared" si="10"/>
        <v>7</v>
      </c>
      <c r="F32" s="1">
        <v>4</v>
      </c>
      <c r="G32" s="1">
        <f t="shared" si="6"/>
        <v>7</v>
      </c>
      <c r="H32" s="1">
        <f t="shared" si="7"/>
        <v>17</v>
      </c>
      <c r="I32" s="1" t="str">
        <f t="shared" si="8"/>
        <v>C</v>
      </c>
    </row>
    <row r="33" spans="1:9">
      <c r="A33" s="1">
        <v>5</v>
      </c>
      <c r="B33" s="1" t="str">
        <f t="shared" ref="B33:D33" si="11">A13</f>
        <v>E</v>
      </c>
      <c r="C33" s="1">
        <f t="shared" si="11"/>
        <v>7</v>
      </c>
      <c r="D33" s="1">
        <f t="shared" si="11"/>
        <v>12</v>
      </c>
      <c r="F33" s="1">
        <v>5</v>
      </c>
      <c r="G33" s="1">
        <f t="shared" si="6"/>
        <v>9</v>
      </c>
      <c r="H33" s="1">
        <f t="shared" si="7"/>
        <v>1</v>
      </c>
      <c r="I33" s="1" t="str">
        <f t="shared" si="8"/>
        <v>A</v>
      </c>
    </row>
    <row r="34" spans="1:9">
      <c r="B34" s="1" t="s">
        <v>15</v>
      </c>
      <c r="C34" s="1">
        <f>MIN(C29:D33)</f>
        <v>2</v>
      </c>
    </row>
    <row r="35" spans="1:9">
      <c r="C35" s="1" t="e">
        <f>MATCH($C34,C29:C33,0)</f>
        <v>#N/A</v>
      </c>
      <c r="D35" s="1">
        <f t="shared" ref="D35" si="12">MATCH($C34,D29:D33,0)</f>
        <v>1</v>
      </c>
      <c r="E35" s="1">
        <f>IF(ISNA(C35),D35,C35)</f>
        <v>1</v>
      </c>
      <c r="F35" s="1" t="str">
        <f>INDEX(B29:B33,E35,1)</f>
        <v>A</v>
      </c>
      <c r="G35" s="1">
        <f>IF(ISNA(C35),2*$B$26-B28,B28)</f>
        <v>9</v>
      </c>
    </row>
    <row r="36" spans="1:9">
      <c r="A36" s="1" t="s">
        <v>14</v>
      </c>
      <c r="B36" s="1">
        <v>2</v>
      </c>
    </row>
    <row r="37" spans="1:9">
      <c r="A37" s="1">
        <v>1</v>
      </c>
      <c r="B37" s="1" t="str">
        <f>A9</f>
        <v>A</v>
      </c>
      <c r="C37" s="1">
        <f>IF($E$35=$A37,999999,C29)</f>
        <v>999999</v>
      </c>
      <c r="D37" s="1">
        <f t="shared" ref="D37" si="13">IF($E$35=$A37,999999,D29)</f>
        <v>999999</v>
      </c>
    </row>
    <row r="38" spans="1:9">
      <c r="A38" s="1">
        <v>2</v>
      </c>
      <c r="B38" s="1" t="str">
        <f t="shared" ref="B38:B41" si="14">A10</f>
        <v>B</v>
      </c>
      <c r="C38" s="1">
        <f t="shared" ref="C38:D41" si="15">IF($E$35=$A38,999999,C30)</f>
        <v>3</v>
      </c>
      <c r="D38" s="1">
        <f t="shared" si="15"/>
        <v>6</v>
      </c>
    </row>
    <row r="39" spans="1:9">
      <c r="A39" s="1">
        <v>3</v>
      </c>
      <c r="B39" s="1" t="str">
        <f t="shared" si="14"/>
        <v>C</v>
      </c>
      <c r="C39" s="1">
        <f t="shared" si="15"/>
        <v>8</v>
      </c>
      <c r="D39" s="1">
        <f t="shared" si="15"/>
        <v>4</v>
      </c>
    </row>
    <row r="40" spans="1:9">
      <c r="A40" s="1">
        <v>4</v>
      </c>
      <c r="B40" s="1" t="str">
        <f t="shared" si="14"/>
        <v>D</v>
      </c>
      <c r="C40" s="1">
        <f t="shared" si="15"/>
        <v>10</v>
      </c>
      <c r="D40" s="1">
        <f t="shared" si="15"/>
        <v>7</v>
      </c>
    </row>
    <row r="41" spans="1:9">
      <c r="A41" s="1">
        <v>5</v>
      </c>
      <c r="B41" s="1" t="str">
        <f t="shared" si="14"/>
        <v>E</v>
      </c>
      <c r="C41" s="1">
        <f t="shared" si="15"/>
        <v>7</v>
      </c>
      <c r="D41" s="1">
        <f t="shared" si="15"/>
        <v>12</v>
      </c>
    </row>
    <row r="42" spans="1:9">
      <c r="B42" s="1" t="s">
        <v>15</v>
      </c>
      <c r="C42" s="1">
        <f>MIN(C37:D41)</f>
        <v>3</v>
      </c>
    </row>
    <row r="43" spans="1:9">
      <c r="C43" s="1">
        <f>MATCH($C42,C37:C41,0)</f>
        <v>2</v>
      </c>
      <c r="D43" s="1" t="e">
        <f t="shared" ref="D43" si="16">MATCH($C42,D37:D41,0)</f>
        <v>#N/A</v>
      </c>
      <c r="E43" s="1">
        <f>IF(ISNA(C43),D43,C43)</f>
        <v>2</v>
      </c>
      <c r="F43" s="1" t="str">
        <f>INDEX(B37:B41,E43,1)</f>
        <v>B</v>
      </c>
      <c r="G43" s="1">
        <f>IF(ISNA(C43),2*$B$26-B36,B36)</f>
        <v>2</v>
      </c>
    </row>
    <row r="44" spans="1:9">
      <c r="A44" s="1" t="s">
        <v>14</v>
      </c>
      <c r="B44" s="1">
        <v>3</v>
      </c>
    </row>
    <row r="45" spans="1:9">
      <c r="A45" s="1">
        <v>1</v>
      </c>
      <c r="B45" s="1" t="str">
        <f>A9</f>
        <v>A</v>
      </c>
      <c r="C45" s="1">
        <f>IF($E$43=$A45,999999,C37)</f>
        <v>999999</v>
      </c>
      <c r="D45" s="1">
        <f t="shared" ref="D45" si="17">IF($E$43=$A45,999999,D37)</f>
        <v>999999</v>
      </c>
    </row>
    <row r="46" spans="1:9">
      <c r="A46" s="1">
        <v>2</v>
      </c>
      <c r="B46" s="1" t="str">
        <f t="shared" ref="B46:B49" si="18">A10</f>
        <v>B</v>
      </c>
      <c r="C46" s="1">
        <f t="shared" ref="C46:D49" si="19">IF($E$43=$A46,999999,C38)</f>
        <v>999999</v>
      </c>
      <c r="D46" s="1">
        <f t="shared" si="19"/>
        <v>999999</v>
      </c>
    </row>
    <row r="47" spans="1:9">
      <c r="A47" s="1">
        <v>3</v>
      </c>
      <c r="B47" s="1" t="str">
        <f t="shared" si="18"/>
        <v>C</v>
      </c>
      <c r="C47" s="1">
        <f t="shared" si="19"/>
        <v>8</v>
      </c>
      <c r="D47" s="1">
        <f t="shared" si="19"/>
        <v>4</v>
      </c>
    </row>
    <row r="48" spans="1:9">
      <c r="A48" s="1">
        <v>4</v>
      </c>
      <c r="B48" s="1" t="str">
        <f t="shared" si="18"/>
        <v>D</v>
      </c>
      <c r="C48" s="1">
        <f t="shared" si="19"/>
        <v>10</v>
      </c>
      <c r="D48" s="1">
        <f t="shared" si="19"/>
        <v>7</v>
      </c>
    </row>
    <row r="49" spans="1:7">
      <c r="A49" s="1">
        <v>5</v>
      </c>
      <c r="B49" s="1" t="str">
        <f t="shared" si="18"/>
        <v>E</v>
      </c>
      <c r="C49" s="1">
        <f t="shared" si="19"/>
        <v>7</v>
      </c>
      <c r="D49" s="1">
        <f t="shared" si="19"/>
        <v>12</v>
      </c>
    </row>
    <row r="50" spans="1:7">
      <c r="B50" s="1" t="s">
        <v>15</v>
      </c>
      <c r="C50" s="1">
        <f>MIN(C45:D49)</f>
        <v>4</v>
      </c>
    </row>
    <row r="51" spans="1:7">
      <c r="C51" s="1" t="e">
        <f>MATCH($C50,C45:C49,0)</f>
        <v>#N/A</v>
      </c>
      <c r="D51" s="1">
        <f t="shared" ref="D51" si="20">MATCH($C50,D45:D49,0)</f>
        <v>3</v>
      </c>
      <c r="E51" s="1">
        <f>IF(ISNA(C51),D51,C51)</f>
        <v>3</v>
      </c>
      <c r="F51" s="1" t="str">
        <f>INDEX(B45:B49,E51,1)</f>
        <v>C</v>
      </c>
      <c r="G51" s="1">
        <f>IF(ISNA(C51),2*$B$26-B44,B44)</f>
        <v>7</v>
      </c>
    </row>
    <row r="52" spans="1:7">
      <c r="A52" s="1" t="s">
        <v>14</v>
      </c>
      <c r="B52" s="1">
        <v>4</v>
      </c>
    </row>
    <row r="53" spans="1:7">
      <c r="A53" s="1">
        <v>1</v>
      </c>
      <c r="B53" s="1" t="str">
        <f>A9</f>
        <v>A</v>
      </c>
      <c r="C53" s="1">
        <f>IF($E$51=$A53,999999,C45)</f>
        <v>999999</v>
      </c>
      <c r="D53" s="1">
        <f t="shared" ref="D53" si="21">IF($E$51=$A53,999999,D45)</f>
        <v>999999</v>
      </c>
    </row>
    <row r="54" spans="1:7">
      <c r="A54" s="1">
        <v>2</v>
      </c>
      <c r="B54" s="1" t="str">
        <f t="shared" ref="B54:B57" si="22">A10</f>
        <v>B</v>
      </c>
      <c r="C54" s="1">
        <f t="shared" ref="C54:D57" si="23">IF($E$51=$A54,999999,C46)</f>
        <v>999999</v>
      </c>
      <c r="D54" s="1">
        <f t="shared" si="23"/>
        <v>999999</v>
      </c>
    </row>
    <row r="55" spans="1:7">
      <c r="A55" s="1">
        <v>3</v>
      </c>
      <c r="B55" s="1" t="str">
        <f t="shared" si="22"/>
        <v>C</v>
      </c>
      <c r="C55" s="1">
        <f t="shared" si="23"/>
        <v>999999</v>
      </c>
      <c r="D55" s="1">
        <f t="shared" si="23"/>
        <v>999999</v>
      </c>
    </row>
    <row r="56" spans="1:7">
      <c r="A56" s="1">
        <v>4</v>
      </c>
      <c r="B56" s="1" t="str">
        <f t="shared" si="22"/>
        <v>D</v>
      </c>
      <c r="C56" s="1">
        <f t="shared" si="23"/>
        <v>10</v>
      </c>
      <c r="D56" s="1">
        <f t="shared" si="23"/>
        <v>7</v>
      </c>
    </row>
    <row r="57" spans="1:7">
      <c r="A57" s="1">
        <v>5</v>
      </c>
      <c r="B57" s="1" t="str">
        <f t="shared" si="22"/>
        <v>E</v>
      </c>
      <c r="C57" s="1">
        <f t="shared" si="23"/>
        <v>7</v>
      </c>
      <c r="D57" s="1">
        <f t="shared" si="23"/>
        <v>12</v>
      </c>
    </row>
    <row r="58" spans="1:7">
      <c r="B58" s="1" t="s">
        <v>15</v>
      </c>
      <c r="C58" s="1">
        <f>MIN(C53:D57)</f>
        <v>7</v>
      </c>
    </row>
    <row r="59" spans="1:7">
      <c r="C59" s="1">
        <f>MATCH($C58,C53:C57,0)</f>
        <v>5</v>
      </c>
      <c r="D59" s="1">
        <f t="shared" ref="D59" si="24">MATCH($C58,D53:D57,0)</f>
        <v>4</v>
      </c>
      <c r="E59" s="1">
        <f>IF(ISNA(C59),D59,C59)</f>
        <v>5</v>
      </c>
      <c r="F59" s="1" t="str">
        <f>INDEX(B53:B57,E59,1)</f>
        <v>E</v>
      </c>
      <c r="G59" s="1">
        <f>IF(ISNA(C59),2*$B$26-B52,B52)</f>
        <v>4</v>
      </c>
    </row>
    <row r="60" spans="1:7">
      <c r="A60" s="1" t="s">
        <v>14</v>
      </c>
      <c r="B60" s="1">
        <v>5</v>
      </c>
    </row>
    <row r="61" spans="1:7">
      <c r="A61" s="1">
        <v>1</v>
      </c>
      <c r="B61" s="1" t="str">
        <f>A9</f>
        <v>A</v>
      </c>
      <c r="C61" s="1">
        <f>IF($E$59=$A61,999999,C53)</f>
        <v>999999</v>
      </c>
      <c r="D61" s="1">
        <f t="shared" ref="D61" si="25">IF($E$59=$A61,999999,D53)</f>
        <v>999999</v>
      </c>
    </row>
    <row r="62" spans="1:7">
      <c r="A62" s="1">
        <v>2</v>
      </c>
      <c r="B62" s="1" t="str">
        <f t="shared" ref="B62:B65" si="26">A10</f>
        <v>B</v>
      </c>
      <c r="C62" s="1">
        <f t="shared" ref="C62:D65" si="27">IF($E$59=$A62,999999,C54)</f>
        <v>999999</v>
      </c>
      <c r="D62" s="1">
        <f t="shared" si="27"/>
        <v>999999</v>
      </c>
    </row>
    <row r="63" spans="1:7">
      <c r="A63" s="1">
        <v>3</v>
      </c>
      <c r="B63" s="1" t="str">
        <f t="shared" si="26"/>
        <v>C</v>
      </c>
      <c r="C63" s="1">
        <f t="shared" si="27"/>
        <v>999999</v>
      </c>
      <c r="D63" s="1">
        <f t="shared" si="27"/>
        <v>999999</v>
      </c>
    </row>
    <row r="64" spans="1:7">
      <c r="A64" s="1">
        <v>4</v>
      </c>
      <c r="B64" s="1" t="str">
        <f t="shared" si="26"/>
        <v>D</v>
      </c>
      <c r="C64" s="1">
        <f t="shared" si="27"/>
        <v>10</v>
      </c>
      <c r="D64" s="1">
        <f t="shared" si="27"/>
        <v>7</v>
      </c>
    </row>
    <row r="65" spans="1:7">
      <c r="A65" s="1">
        <v>5</v>
      </c>
      <c r="B65" s="1" t="str">
        <f t="shared" si="26"/>
        <v>E</v>
      </c>
      <c r="C65" s="1">
        <f t="shared" si="27"/>
        <v>999999</v>
      </c>
      <c r="D65" s="1">
        <f t="shared" si="27"/>
        <v>999999</v>
      </c>
    </row>
    <row r="66" spans="1:7">
      <c r="B66" s="1" t="s">
        <v>15</v>
      </c>
      <c r="C66" s="1">
        <f>MIN(C61:D65)</f>
        <v>7</v>
      </c>
    </row>
    <row r="67" spans="1:7">
      <c r="C67" s="1" t="e">
        <f>MATCH($C66,C61:C65,0)</f>
        <v>#N/A</v>
      </c>
      <c r="D67" s="1">
        <f t="shared" ref="D67" si="28">MATCH($C66,D61:D65,0)</f>
        <v>4</v>
      </c>
      <c r="E67" s="1">
        <f>IF(ISNA(C67),D67,C67)</f>
        <v>4</v>
      </c>
      <c r="F67" s="1" t="str">
        <f>INDEX(B61:B65,E67,1)</f>
        <v>D</v>
      </c>
      <c r="G67" s="1">
        <f>IF(ISNA(C67),2*$B$26-B60,B60)</f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2007-08-18T05:45:10Z</dcterms:created>
  <dcterms:modified xsi:type="dcterms:W3CDTF">2007-08-18T05:45:49Z</dcterms:modified>
</cp:coreProperties>
</file>