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K49" i="4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J46"/>
  <c r="I46"/>
  <c r="H46"/>
  <c r="G46"/>
  <c r="F46"/>
  <c r="E46"/>
  <c r="D46"/>
  <c r="K45"/>
  <c r="J45"/>
  <c r="I45"/>
  <c r="H45"/>
  <c r="G45"/>
  <c r="F45"/>
  <c r="E45"/>
  <c r="D45"/>
  <c r="K44"/>
  <c r="J44"/>
  <c r="I44"/>
  <c r="H44"/>
  <c r="G44"/>
  <c r="F44"/>
  <c r="E44"/>
  <c r="D44"/>
  <c r="K43"/>
  <c r="J43"/>
  <c r="I43"/>
  <c r="H43"/>
  <c r="G43"/>
  <c r="F43"/>
  <c r="E43"/>
  <c r="D43"/>
  <c r="K42"/>
  <c r="J42"/>
  <c r="I42"/>
  <c r="H42"/>
  <c r="G42"/>
  <c r="F42"/>
  <c r="E42"/>
  <c r="D42"/>
  <c r="K41"/>
  <c r="J41"/>
  <c r="I41"/>
  <c r="H41"/>
  <c r="G41"/>
  <c r="F41"/>
  <c r="E41"/>
  <c r="D41"/>
  <c r="K40"/>
  <c r="J40"/>
  <c r="I40"/>
  <c r="H40"/>
  <c r="G40"/>
  <c r="F40"/>
  <c r="E40"/>
  <c r="D40"/>
  <c r="K39"/>
  <c r="J39"/>
  <c r="I39"/>
  <c r="H39"/>
  <c r="G39"/>
  <c r="F39"/>
  <c r="E39"/>
  <c r="D39"/>
  <c r="K38"/>
  <c r="J38"/>
  <c r="I38"/>
  <c r="H38"/>
  <c r="G38"/>
  <c r="F38"/>
  <c r="E38"/>
  <c r="D38"/>
  <c r="K37"/>
  <c r="J37"/>
  <c r="I37"/>
  <c r="H37"/>
  <c r="G37"/>
  <c r="F37"/>
  <c r="E37"/>
  <c r="D37"/>
  <c r="K36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2"/>
  <c r="J32"/>
  <c r="I32"/>
  <c r="H32"/>
  <c r="G32"/>
  <c r="F32"/>
  <c r="E32"/>
  <c r="D32"/>
  <c r="K31"/>
  <c r="J31"/>
  <c r="I31"/>
  <c r="H31"/>
  <c r="G31"/>
  <c r="F31"/>
  <c r="E31"/>
  <c r="D31"/>
  <c r="K30"/>
  <c r="J30"/>
  <c r="I30"/>
  <c r="H30"/>
  <c r="G30"/>
  <c r="F30"/>
  <c r="E30"/>
  <c r="D30"/>
  <c r="K29"/>
  <c r="J29"/>
  <c r="I29"/>
  <c r="H29"/>
  <c r="G29"/>
  <c r="F29"/>
  <c r="E29"/>
  <c r="D29"/>
  <c r="K28"/>
  <c r="J28"/>
  <c r="I28"/>
  <c r="H28"/>
  <c r="G28"/>
  <c r="F28"/>
  <c r="E28"/>
  <c r="D28"/>
  <c r="K27"/>
  <c r="J27"/>
  <c r="I27"/>
  <c r="H27"/>
  <c r="G27"/>
  <c r="F27"/>
  <c r="E27"/>
  <c r="D27"/>
  <c r="K26"/>
  <c r="J26"/>
  <c r="I26"/>
  <c r="H26"/>
  <c r="G26"/>
  <c r="F26"/>
  <c r="E26"/>
  <c r="D26"/>
  <c r="K25"/>
  <c r="J25"/>
  <c r="I25"/>
  <c r="H25"/>
  <c r="G25"/>
  <c r="F25"/>
  <c r="E25"/>
  <c r="D25"/>
  <c r="K24"/>
  <c r="J24"/>
  <c r="I24"/>
  <c r="H24"/>
  <c r="G24"/>
  <c r="F24"/>
  <c r="E24"/>
  <c r="D24"/>
  <c r="K23"/>
  <c r="H23"/>
  <c r="G23"/>
  <c r="F23"/>
  <c r="E23"/>
  <c r="D23"/>
  <c r="K22"/>
  <c r="H22"/>
  <c r="G22"/>
  <c r="F22"/>
  <c r="E22"/>
  <c r="D22"/>
  <c r="K21"/>
  <c r="H21"/>
  <c r="G21"/>
  <c r="F21"/>
  <c r="E21"/>
  <c r="D21"/>
  <c r="K20"/>
  <c r="H20"/>
  <c r="G20"/>
  <c r="F20"/>
  <c r="E20"/>
  <c r="D20"/>
  <c r="I19"/>
  <c r="H19"/>
  <c r="F19"/>
  <c r="E19"/>
  <c r="D19"/>
  <c r="H18"/>
  <c r="I18" s="1"/>
  <c r="F18"/>
  <c r="G18" s="1"/>
  <c r="E18"/>
  <c r="D18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I20" l="1"/>
  <c r="I21"/>
  <c r="I22"/>
  <c r="I23"/>
  <c r="I16" s="1"/>
  <c r="G19"/>
  <c r="K18"/>
  <c r="J18" l="1"/>
  <c r="J23"/>
  <c r="J22"/>
  <c r="J21"/>
  <c r="J20"/>
  <c r="J19"/>
  <c r="K19"/>
  <c r="E12" s="1"/>
  <c r="B23" l="1"/>
  <c r="B21"/>
  <c r="B22"/>
  <c r="B20"/>
  <c r="B19"/>
  <c r="C18"/>
  <c r="B18"/>
  <c r="E8" s="1"/>
  <c r="E13"/>
  <c r="C19" l="1"/>
  <c r="C20" s="1"/>
  <c r="C21" s="1"/>
  <c r="C22" s="1"/>
  <c r="C23" s="1"/>
  <c r="E7"/>
  <c r="E9"/>
  <c r="E10"/>
  <c r="E11" s="1"/>
</calcChain>
</file>

<file path=xl/sharedStrings.xml><?xml version="1.0" encoding="utf-8"?>
<sst xmlns="http://schemas.openxmlformats.org/spreadsheetml/2006/main" count="28" uniqueCount="28">
  <si>
    <t>Waiting Lines</t>
  </si>
  <si>
    <t>M/M/s with a finite population</t>
  </si>
  <si>
    <r>
      <t>Service rate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Calibri"/>
        <family val="2"/>
        <scheme val="minor"/>
      </rPr>
      <t>)</t>
    </r>
  </si>
  <si>
    <t>Number of servers</t>
  </si>
  <si>
    <t>Population size (N)</t>
  </si>
  <si>
    <t>Data</t>
  </si>
  <si>
    <t>Results</t>
  </si>
  <si>
    <r>
      <t>Arrival rate (</t>
    </r>
    <r>
      <rPr>
        <sz val="10"/>
        <color theme="1"/>
        <rFont val="Symbol"/>
        <family val="1"/>
        <charset val="2"/>
      </rPr>
      <t>l</t>
    </r>
    <r>
      <rPr>
        <sz val="10"/>
        <color theme="1"/>
        <rFont val="Calibri"/>
        <family val="2"/>
        <scheme val="minor"/>
      </rPr>
      <t>) per customer</t>
    </r>
  </si>
  <si>
    <t>Effective arrival rate</t>
  </si>
  <si>
    <r>
      <t>Average server utilization(</t>
    </r>
    <r>
      <rPr>
        <b/>
        <sz val="10"/>
        <color rgb="FF3F3F3F"/>
        <rFont val="Symbol"/>
        <family val="1"/>
        <charset val="2"/>
      </rPr>
      <t>r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</si>
  <si>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queue(L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</si>
  <si>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system(L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</si>
  <si>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Average waiting time in the queue(W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</si>
  <si>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time in the system(W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</si>
  <si>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Probability (% of time) system is empty (P</t>
    </r>
    <r>
      <rPr>
        <b/>
        <vertAlign val="subscript"/>
        <sz val="10"/>
        <color rgb="FF3F3F3F"/>
        <rFont val="Calibri"/>
        <family val="2"/>
        <scheme val="minor"/>
      </rPr>
      <t>0</t>
    </r>
    <r>
      <rPr>
        <b/>
        <sz val="10"/>
        <color rgb="FF3F3F3F"/>
        <rFont val="Calibri"/>
        <family val="2"/>
        <scheme val="minor"/>
      </rPr>
      <t>)</t>
    </r>
  </si>
  <si>
    <t>Probabilities</t>
  </si>
  <si>
    <t>Number, n</t>
  </si>
  <si>
    <t>Probability, P(n)</t>
  </si>
  <si>
    <t>Cumulative Probability</t>
  </si>
  <si>
    <t>Number waiting</t>
  </si>
  <si>
    <t>Arrival rate(n)</t>
  </si>
  <si>
    <t>Term 1</t>
  </si>
  <si>
    <t>Sum term 1</t>
  </si>
  <si>
    <t>Term 2</t>
  </si>
  <si>
    <t>Sum term 2</t>
  </si>
  <si>
    <t>Decum term 2</t>
  </si>
  <si>
    <t>P0(s)</t>
  </si>
  <si>
    <t>MODULE D: Example D6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</si>
</sst>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theme="1"/>
      <name val="Symbol"/>
      <family val="1"/>
      <charset val="2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3F3F3F"/>
      <name val="Symbol"/>
      <family val="1"/>
      <charset val="2"/>
    </font>
    <font>
      <b/>
      <vertAlign val="subscript"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6" fillId="0" borderId="0" xfId="0" applyFont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3</xdr:col>
      <xdr:colOff>2590800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The arrival rate is for each member of the population. If they go for service every 20 minutes then enter 3 (per hour).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zoomScale="95" zoomScaleNormal="95" workbookViewId="0">
      <selection activeCell="H12" sqref="H12"/>
    </sheetView>
  </sheetViews>
  <sheetFormatPr defaultRowHeight="12.75"/>
  <cols>
    <col min="1" max="1" width="16.7109375" style="1" customWidth="1"/>
    <col min="2" max="2" width="14" style="1" bestFit="1" customWidth="1"/>
    <col min="3" max="3" width="10.42578125" style="1" customWidth="1"/>
    <col min="4" max="4" width="39.28515625" style="1" bestFit="1" customWidth="1"/>
    <col min="5" max="16384" width="9.140625" style="1"/>
  </cols>
  <sheetData>
    <row r="1" spans="1:9" ht="18.75">
      <c r="A1" s="19" t="s">
        <v>27</v>
      </c>
    </row>
    <row r="3" spans="1:9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9">
      <c r="A4" s="2"/>
      <c r="B4" s="2"/>
    </row>
    <row r="6" spans="1:9" ht="13.5" thickBot="1">
      <c r="A6" s="4" t="s">
        <v>5</v>
      </c>
      <c r="D6" s="10" t="s">
        <v>6</v>
      </c>
    </row>
    <row r="7" spans="1:9" ht="25.5">
      <c r="A7" s="17" t="s">
        <v>7</v>
      </c>
      <c r="B7" s="5">
        <v>0.05</v>
      </c>
      <c r="D7" s="12" t="s">
        <v>9</v>
      </c>
      <c r="E7" s="14">
        <f>E13/(B8*B9)</f>
        <v>0.43604782314459734</v>
      </c>
    </row>
    <row r="8" spans="1:9" ht="14.25">
      <c r="A8" s="6" t="s">
        <v>2</v>
      </c>
      <c r="B8" s="7">
        <v>0.5</v>
      </c>
      <c r="D8" s="11" t="s">
        <v>10</v>
      </c>
      <c r="E8" s="15">
        <f>SUMPRODUCT($B$18:$B$48,D18:D48)</f>
        <v>0.20347394540942937</v>
      </c>
    </row>
    <row r="9" spans="1:9" ht="14.25">
      <c r="A9" s="6" t="s">
        <v>3</v>
      </c>
      <c r="B9" s="7">
        <v>1</v>
      </c>
      <c r="D9" s="11" t="s">
        <v>11</v>
      </c>
      <c r="E9" s="15">
        <f>E8+E13/B8</f>
        <v>0.63952176855402665</v>
      </c>
    </row>
    <row r="10" spans="1:9" ht="15" thickBot="1">
      <c r="A10" s="8" t="s">
        <v>4</v>
      </c>
      <c r="B10" s="9">
        <v>5</v>
      </c>
      <c r="D10" s="11" t="s">
        <v>12</v>
      </c>
      <c r="E10" s="15">
        <f>E8/E13</f>
        <v>0.93326435592343548</v>
      </c>
    </row>
    <row r="11" spans="1:9" ht="14.25">
      <c r="D11" s="11" t="s">
        <v>13</v>
      </c>
      <c r="E11" s="15">
        <f>E10+1/B8</f>
        <v>2.9332643559234355</v>
      </c>
    </row>
    <row r="12" spans="1:9" ht="14.25">
      <c r="D12" s="11" t="s">
        <v>14</v>
      </c>
      <c r="E12" s="15">
        <f>INDEX(K18:K48,B9+1)</f>
        <v>0.56395217685540266</v>
      </c>
    </row>
    <row r="13" spans="1:9" ht="13.5" thickBot="1">
      <c r="D13" s="13" t="s">
        <v>8</v>
      </c>
      <c r="E13" s="16">
        <f>SUMPRODUCT(B18:B48,E18:E48)</f>
        <v>0.21802391157229867</v>
      </c>
    </row>
    <row r="16" spans="1:9">
      <c r="A16" s="10" t="s">
        <v>15</v>
      </c>
      <c r="I16" s="1">
        <f>INDEX(I18:I48,B10+1)</f>
        <v>1.7732000000000001</v>
      </c>
    </row>
    <row r="17" spans="1:11" s="18" customFormat="1" ht="25.5">
      <c r="A17" s="18" t="s">
        <v>16</v>
      </c>
      <c r="B17" s="18" t="s">
        <v>17</v>
      </c>
      <c r="C17" s="18" t="s">
        <v>18</v>
      </c>
      <c r="D17" s="18" t="s">
        <v>19</v>
      </c>
      <c r="E17" s="18" t="s">
        <v>20</v>
      </c>
      <c r="F17" s="18" t="s">
        <v>21</v>
      </c>
      <c r="G17" s="18" t="s">
        <v>22</v>
      </c>
      <c r="H17" s="18" t="s">
        <v>23</v>
      </c>
      <c r="I17" s="18" t="s">
        <v>24</v>
      </c>
      <c r="J17" s="18" t="s">
        <v>25</v>
      </c>
      <c r="K17" s="18" t="s">
        <v>26</v>
      </c>
    </row>
    <row r="18" spans="1:11">
      <c r="A18" s="1">
        <v>0</v>
      </c>
      <c r="B18" s="1">
        <f>E12</f>
        <v>0.56395217685540266</v>
      </c>
      <c r="C18" s="1">
        <f>E12</f>
        <v>0.56395217685540266</v>
      </c>
      <c r="D18" s="1">
        <f>IF(A18&lt;=$B$10,IF($B$9&lt;A18,A18-$B$9,0),"")</f>
        <v>0</v>
      </c>
      <c r="E18" s="1">
        <f>IF(A18&lt;=$B$10,$B$7*($B$10-A18),"")</f>
        <v>0.25</v>
      </c>
      <c r="F18" s="1">
        <f>IF(A18&lt;=$B$9,COMBIN($B$10,($B$10-A18))*($B$7/$B$8)^A18,"")</f>
        <v>1</v>
      </c>
      <c r="G18" s="1">
        <f>IF(A18&lt;=$B$9,SUM(F18:$F$18),"")</f>
        <v>1</v>
      </c>
      <c r="H18" s="1">
        <f>IF(A18&lt;=$B$10,FACT($B$10)*($B$7/$B$8)^A18/(FACT($B$10-A18)*FACT($B$9)*$B$9^(A18-$B$9)),"")</f>
        <v>1</v>
      </c>
      <c r="I18" s="1">
        <f>IF(A18&lt;=$B$10,SUM($H18:H$18),"")</f>
        <v>1</v>
      </c>
      <c r="J18" s="1">
        <f>IF(A18&lt;=$B$10,$I$16-I18,"")</f>
        <v>0.77320000000000011</v>
      </c>
      <c r="K18" s="1" t="str">
        <f>IF(A18=$B$9,1/(G18+J18),"")</f>
        <v/>
      </c>
    </row>
    <row r="19" spans="1:11">
      <c r="A19" s="1">
        <v>1</v>
      </c>
      <c r="B19" s="1">
        <f>IF(A19&lt;=$B$9,$E$12*COMBIN($B$10,A19)*($B$7/$B$8)^A19,IF(A19&lt;=$B$10,$E$12*COMBIN($B$10,A19)*($B$7/$B$8)^A19*FACT(A19)/FACT($B$9)/$B$9^(A19-$B$9),""))</f>
        <v>0.28197608842770133</v>
      </c>
      <c r="C19" s="1">
        <f>IF(A19&lt;=$B$10,C18 + B19,"")</f>
        <v>0.84592826528310394</v>
      </c>
      <c r="D19" s="1">
        <f t="shared" ref="D19:D49" si="0">IF(A19&lt;=$B$10,IF($B$9&lt;A19,A19-$B$9,0),"")</f>
        <v>0</v>
      </c>
      <c r="E19" s="1">
        <f t="shared" ref="E19:E49" si="1">IF(A19&lt;=$B$10,$B$7*($B$10-A19),"")</f>
        <v>0.2</v>
      </c>
      <c r="F19" s="1">
        <f t="shared" ref="F19:F49" si="2">IF(A19&lt;=$B$9,COMBIN($B$10,($B$10-A19))*($B$7/$B$8)^A19,"")</f>
        <v>0.5</v>
      </c>
      <c r="G19" s="1">
        <f>IF(A19&lt;=$B$9,SUM(F$18:$F19),"")</f>
        <v>1.5</v>
      </c>
      <c r="H19" s="1">
        <f t="shared" ref="H19:H49" si="3">IF(A19&lt;=$B$10,FACT($B$10)*($B$7/$B$8)^A19/(FACT($B$10-A19)*FACT($B$9)*$B$9^(A19-$B$9)),"")</f>
        <v>0.5</v>
      </c>
      <c r="I19" s="1">
        <f>IF(A19&lt;=$B$10,SUM($H$18:H19),"")</f>
        <v>1.5</v>
      </c>
      <c r="J19" s="1">
        <f t="shared" ref="J19:J49" si="4">IF(A19&lt;=$B$10,$I$16-I19,"")</f>
        <v>0.27320000000000011</v>
      </c>
      <c r="K19" s="1">
        <f t="shared" ref="K19:K49" si="5">IF(A19=$B$9,1/(G19+J19),"")</f>
        <v>0.56395217685540266</v>
      </c>
    </row>
    <row r="20" spans="1:11">
      <c r="A20" s="1">
        <v>2</v>
      </c>
      <c r="B20" s="1">
        <f t="shared" ref="B20:B49" si="6">IF(A20&lt;=$B$9,$E$12*COMBIN($B$10,A20)*($B$7/$B$8)^A20,IF(A20&lt;=$B$10,$E$12*COMBIN($B$10,A20)*($B$7/$B$8)^A20*FACT(A20)/FACT($B$9)/$B$9^(A20-$B$9),""))</f>
        <v>0.11279043537108056</v>
      </c>
      <c r="C20" s="1">
        <f t="shared" ref="C20:C49" si="7">IF(A20&lt;=$B$10,C19 + B20,"")</f>
        <v>0.95871870065418452</v>
      </c>
      <c r="D20" s="1">
        <f t="shared" si="0"/>
        <v>1</v>
      </c>
      <c r="E20" s="1">
        <f t="shared" si="1"/>
        <v>0.15000000000000002</v>
      </c>
      <c r="F20" s="1" t="str">
        <f t="shared" si="2"/>
        <v/>
      </c>
      <c r="G20" s="1" t="str">
        <f>IF(A20&lt;=$B$9,SUM(F$18:$F20),"")</f>
        <v/>
      </c>
      <c r="H20" s="1">
        <f t="shared" si="3"/>
        <v>0.20000000000000004</v>
      </c>
      <c r="I20" s="1">
        <f>IF(A20&lt;=$B$10,SUM($H$18:H20),"")</f>
        <v>1.7</v>
      </c>
      <c r="J20" s="1">
        <f t="shared" si="4"/>
        <v>7.3200000000000154E-2</v>
      </c>
      <c r="K20" s="1" t="str">
        <f t="shared" si="5"/>
        <v/>
      </c>
    </row>
    <row r="21" spans="1:11">
      <c r="A21" s="1">
        <v>3</v>
      </c>
      <c r="B21" s="1">
        <f t="shared" si="6"/>
        <v>3.3837130611324172E-2</v>
      </c>
      <c r="C21" s="1">
        <f t="shared" si="7"/>
        <v>0.99255583126550873</v>
      </c>
      <c r="D21" s="1">
        <f t="shared" si="0"/>
        <v>2</v>
      </c>
      <c r="E21" s="1">
        <f t="shared" si="1"/>
        <v>0.1</v>
      </c>
      <c r="F21" s="1" t="str">
        <f t="shared" si="2"/>
        <v/>
      </c>
      <c r="G21" s="1" t="str">
        <f>IF(A21&lt;=$B$9,SUM(F$18:$F21),"")</f>
        <v/>
      </c>
      <c r="H21" s="1">
        <f t="shared" si="3"/>
        <v>6.0000000000000012E-2</v>
      </c>
      <c r="I21" s="1">
        <f>IF(A21&lt;=$B$10,SUM($H$18:H21),"")</f>
        <v>1.76</v>
      </c>
      <c r="J21" s="1">
        <f t="shared" si="4"/>
        <v>1.3200000000000101E-2</v>
      </c>
      <c r="K21" s="1" t="str">
        <f t="shared" si="5"/>
        <v/>
      </c>
    </row>
    <row r="22" spans="1:11">
      <c r="A22" s="1">
        <v>4</v>
      </c>
      <c r="B22" s="1">
        <f t="shared" si="6"/>
        <v>6.7674261222648354E-3</v>
      </c>
      <c r="C22" s="1">
        <f t="shared" si="7"/>
        <v>0.99932325738777361</v>
      </c>
      <c r="D22" s="1">
        <f t="shared" si="0"/>
        <v>3</v>
      </c>
      <c r="E22" s="1">
        <f t="shared" si="1"/>
        <v>0.05</v>
      </c>
      <c r="F22" s="1" t="str">
        <f t="shared" si="2"/>
        <v/>
      </c>
      <c r="G22" s="1" t="str">
        <f>IF(A22&lt;=$B$9,SUM(F$18:$F22),"")</f>
        <v/>
      </c>
      <c r="H22" s="1">
        <f t="shared" si="3"/>
        <v>1.2000000000000005E-2</v>
      </c>
      <c r="I22" s="1">
        <f>IF(A22&lt;=$B$10,SUM($H$18:H22),"")</f>
        <v>1.772</v>
      </c>
      <c r="J22" s="1">
        <f t="shared" si="4"/>
        <v>1.2000000000000899E-3</v>
      </c>
      <c r="K22" s="1" t="str">
        <f t="shared" si="5"/>
        <v/>
      </c>
    </row>
    <row r="23" spans="1:11">
      <c r="A23" s="1">
        <v>5</v>
      </c>
      <c r="B23" s="1">
        <f t="shared" si="6"/>
        <v>6.7674261222648363E-4</v>
      </c>
      <c r="C23" s="1">
        <f t="shared" si="7"/>
        <v>1</v>
      </c>
      <c r="D23" s="1">
        <f t="shared" si="0"/>
        <v>4</v>
      </c>
      <c r="E23" s="1">
        <f t="shared" si="1"/>
        <v>0</v>
      </c>
      <c r="F23" s="1" t="str">
        <f t="shared" si="2"/>
        <v/>
      </c>
      <c r="G23" s="1" t="str">
        <f>IF(A23&lt;=$B$9,SUM(F$18:$F23),"")</f>
        <v/>
      </c>
      <c r="H23" s="1">
        <f t="shared" si="3"/>
        <v>1.2000000000000008E-3</v>
      </c>
      <c r="I23" s="1">
        <f>IF(A23&lt;=$B$10,SUM($H$18:H23),"")</f>
        <v>1.7732000000000001</v>
      </c>
      <c r="J23" s="1">
        <f t="shared" si="4"/>
        <v>0</v>
      </c>
      <c r="K23" s="1" t="str">
        <f t="shared" si="5"/>
        <v/>
      </c>
    </row>
    <row r="24" spans="1:11">
      <c r="A24" s="1">
        <v>6</v>
      </c>
      <c r="B24" s="1" t="str">
        <f t="shared" si="6"/>
        <v/>
      </c>
      <c r="C24" s="1" t="str">
        <f t="shared" si="7"/>
        <v/>
      </c>
      <c r="D24" s="1" t="str">
        <f t="shared" si="0"/>
        <v/>
      </c>
      <c r="E24" s="1" t="str">
        <f t="shared" si="1"/>
        <v/>
      </c>
      <c r="F24" s="1" t="str">
        <f t="shared" si="2"/>
        <v/>
      </c>
      <c r="G24" s="1" t="str">
        <f>IF(A24&lt;=$B$9,SUM(F$18:$F24),"")</f>
        <v/>
      </c>
      <c r="H24" s="1" t="str">
        <f t="shared" si="3"/>
        <v/>
      </c>
      <c r="I24" s="1" t="str">
        <f>IF(A24&lt;=$B$10,SUM($H$18:H24),"")</f>
        <v/>
      </c>
      <c r="J24" s="1" t="str">
        <f t="shared" si="4"/>
        <v/>
      </c>
      <c r="K24" s="1" t="str">
        <f t="shared" si="5"/>
        <v/>
      </c>
    </row>
    <row r="25" spans="1:11">
      <c r="A25" s="1">
        <v>7</v>
      </c>
      <c r="B25" s="1" t="str">
        <f t="shared" si="6"/>
        <v/>
      </c>
      <c r="C25" s="1" t="str">
        <f t="shared" si="7"/>
        <v/>
      </c>
      <c r="D25" s="1" t="str">
        <f t="shared" si="0"/>
        <v/>
      </c>
      <c r="E25" s="1" t="str">
        <f t="shared" si="1"/>
        <v/>
      </c>
      <c r="F25" s="1" t="str">
        <f t="shared" si="2"/>
        <v/>
      </c>
      <c r="G25" s="1" t="str">
        <f>IF(A25&lt;=$B$9,SUM(F$18:$F25),"")</f>
        <v/>
      </c>
      <c r="H25" s="1" t="str">
        <f t="shared" si="3"/>
        <v/>
      </c>
      <c r="I25" s="1" t="str">
        <f>IF(A25&lt;=$B$10,SUM($H$18:H25),"")</f>
        <v/>
      </c>
      <c r="J25" s="1" t="str">
        <f t="shared" si="4"/>
        <v/>
      </c>
      <c r="K25" s="1" t="str">
        <f t="shared" si="5"/>
        <v/>
      </c>
    </row>
    <row r="26" spans="1:11">
      <c r="A26" s="1">
        <v>8</v>
      </c>
      <c r="B26" s="1" t="str">
        <f t="shared" si="6"/>
        <v/>
      </c>
      <c r="C26" s="1" t="str">
        <f t="shared" si="7"/>
        <v/>
      </c>
      <c r="D26" s="1" t="str">
        <f t="shared" si="0"/>
        <v/>
      </c>
      <c r="E26" s="1" t="str">
        <f t="shared" si="1"/>
        <v/>
      </c>
      <c r="F26" s="1" t="str">
        <f t="shared" si="2"/>
        <v/>
      </c>
      <c r="G26" s="1" t="str">
        <f>IF(A26&lt;=$B$9,SUM(F$18:$F26),"")</f>
        <v/>
      </c>
      <c r="H26" s="1" t="str">
        <f t="shared" si="3"/>
        <v/>
      </c>
      <c r="I26" s="1" t="str">
        <f>IF(A26&lt;=$B$10,SUM($H$18:H26),"")</f>
        <v/>
      </c>
      <c r="J26" s="1" t="str">
        <f t="shared" si="4"/>
        <v/>
      </c>
      <c r="K26" s="1" t="str">
        <f t="shared" si="5"/>
        <v/>
      </c>
    </row>
    <row r="27" spans="1:11">
      <c r="A27" s="1">
        <v>9</v>
      </c>
      <c r="B27" s="1" t="str">
        <f t="shared" si="6"/>
        <v/>
      </c>
      <c r="C27" s="1" t="str">
        <f t="shared" si="7"/>
        <v/>
      </c>
      <c r="D27" s="1" t="str">
        <f t="shared" si="0"/>
        <v/>
      </c>
      <c r="E27" s="1" t="str">
        <f t="shared" si="1"/>
        <v/>
      </c>
      <c r="F27" s="1" t="str">
        <f t="shared" si="2"/>
        <v/>
      </c>
      <c r="G27" s="1" t="str">
        <f>IF(A27&lt;=$B$9,SUM(F$18:$F27),"")</f>
        <v/>
      </c>
      <c r="H27" s="1" t="str">
        <f t="shared" si="3"/>
        <v/>
      </c>
      <c r="I27" s="1" t="str">
        <f>IF(A27&lt;=$B$10,SUM($H$18:H27),"")</f>
        <v/>
      </c>
      <c r="J27" s="1" t="str">
        <f t="shared" si="4"/>
        <v/>
      </c>
      <c r="K27" s="1" t="str">
        <f t="shared" si="5"/>
        <v/>
      </c>
    </row>
    <row r="28" spans="1:11">
      <c r="A28" s="1">
        <v>10</v>
      </c>
      <c r="B28" s="1" t="str">
        <f t="shared" si="6"/>
        <v/>
      </c>
      <c r="C28" s="1" t="str">
        <f t="shared" si="7"/>
        <v/>
      </c>
      <c r="D28" s="1" t="str">
        <f t="shared" si="0"/>
        <v/>
      </c>
      <c r="E28" s="1" t="str">
        <f t="shared" si="1"/>
        <v/>
      </c>
      <c r="F28" s="1" t="str">
        <f t="shared" si="2"/>
        <v/>
      </c>
      <c r="G28" s="1" t="str">
        <f>IF(A28&lt;=$B$9,SUM(F$18:$F28),"")</f>
        <v/>
      </c>
      <c r="H28" s="1" t="str">
        <f t="shared" si="3"/>
        <v/>
      </c>
      <c r="I28" s="1" t="str">
        <f>IF(A28&lt;=$B$10,SUM($H$18:H28),"")</f>
        <v/>
      </c>
      <c r="J28" s="1" t="str">
        <f t="shared" si="4"/>
        <v/>
      </c>
      <c r="K28" s="1" t="str">
        <f t="shared" si="5"/>
        <v/>
      </c>
    </row>
    <row r="29" spans="1:11">
      <c r="A29" s="1">
        <v>11</v>
      </c>
      <c r="B29" s="1" t="str">
        <f t="shared" si="6"/>
        <v/>
      </c>
      <c r="C29" s="1" t="str">
        <f t="shared" si="7"/>
        <v/>
      </c>
      <c r="D29" s="1" t="str">
        <f t="shared" si="0"/>
        <v/>
      </c>
      <c r="E29" s="1" t="str">
        <f t="shared" si="1"/>
        <v/>
      </c>
      <c r="F29" s="1" t="str">
        <f t="shared" si="2"/>
        <v/>
      </c>
      <c r="G29" s="1" t="str">
        <f>IF(A29&lt;=$B$9,SUM(F$18:$F29),"")</f>
        <v/>
      </c>
      <c r="H29" s="1" t="str">
        <f t="shared" si="3"/>
        <v/>
      </c>
      <c r="I29" s="1" t="str">
        <f>IF(A29&lt;=$B$10,SUM($H$18:H29),"")</f>
        <v/>
      </c>
      <c r="J29" s="1" t="str">
        <f t="shared" si="4"/>
        <v/>
      </c>
      <c r="K29" s="1" t="str">
        <f t="shared" si="5"/>
        <v/>
      </c>
    </row>
    <row r="30" spans="1:11">
      <c r="A30" s="1">
        <v>12</v>
      </c>
      <c r="B30" s="1" t="str">
        <f t="shared" si="6"/>
        <v/>
      </c>
      <c r="C30" s="1" t="str">
        <f t="shared" si="7"/>
        <v/>
      </c>
      <c r="D30" s="1" t="str">
        <f t="shared" si="0"/>
        <v/>
      </c>
      <c r="E30" s="1" t="str">
        <f t="shared" si="1"/>
        <v/>
      </c>
      <c r="F30" s="1" t="str">
        <f t="shared" si="2"/>
        <v/>
      </c>
      <c r="G30" s="1" t="str">
        <f>IF(A30&lt;=$B$9,SUM(F$18:$F30),"")</f>
        <v/>
      </c>
      <c r="H30" s="1" t="str">
        <f t="shared" si="3"/>
        <v/>
      </c>
      <c r="I30" s="1" t="str">
        <f>IF(A30&lt;=$B$10,SUM($H$18:H30),"")</f>
        <v/>
      </c>
      <c r="J30" s="1" t="str">
        <f t="shared" si="4"/>
        <v/>
      </c>
      <c r="K30" s="1" t="str">
        <f t="shared" si="5"/>
        <v/>
      </c>
    </row>
    <row r="31" spans="1:11">
      <c r="A31" s="1">
        <v>13</v>
      </c>
      <c r="B31" s="1" t="str">
        <f t="shared" si="6"/>
        <v/>
      </c>
      <c r="C31" s="1" t="str">
        <f t="shared" si="7"/>
        <v/>
      </c>
      <c r="D31" s="1" t="str">
        <f t="shared" si="0"/>
        <v/>
      </c>
      <c r="E31" s="1" t="str">
        <f t="shared" si="1"/>
        <v/>
      </c>
      <c r="F31" s="1" t="str">
        <f t="shared" si="2"/>
        <v/>
      </c>
      <c r="G31" s="1" t="str">
        <f>IF(A31&lt;=$B$9,SUM(F$18:$F31),"")</f>
        <v/>
      </c>
      <c r="H31" s="1" t="str">
        <f t="shared" si="3"/>
        <v/>
      </c>
      <c r="I31" s="1" t="str">
        <f>IF(A31&lt;=$B$10,SUM($H$18:H31),"")</f>
        <v/>
      </c>
      <c r="J31" s="1" t="str">
        <f t="shared" si="4"/>
        <v/>
      </c>
      <c r="K31" s="1" t="str">
        <f t="shared" si="5"/>
        <v/>
      </c>
    </row>
    <row r="32" spans="1:11">
      <c r="A32" s="1">
        <v>14</v>
      </c>
      <c r="B32" s="1" t="str">
        <f t="shared" si="6"/>
        <v/>
      </c>
      <c r="C32" s="1" t="str">
        <f t="shared" si="7"/>
        <v/>
      </c>
      <c r="D32" s="1" t="str">
        <f t="shared" si="0"/>
        <v/>
      </c>
      <c r="E32" s="1" t="str">
        <f t="shared" si="1"/>
        <v/>
      </c>
      <c r="F32" s="1" t="str">
        <f t="shared" si="2"/>
        <v/>
      </c>
      <c r="G32" s="1" t="str">
        <f>IF(A32&lt;=$B$9,SUM(F$18:$F32),"")</f>
        <v/>
      </c>
      <c r="H32" s="1" t="str">
        <f t="shared" si="3"/>
        <v/>
      </c>
      <c r="I32" s="1" t="str">
        <f>IF(A32&lt;=$B$10,SUM($H$18:H32),"")</f>
        <v/>
      </c>
      <c r="J32" s="1" t="str">
        <f t="shared" si="4"/>
        <v/>
      </c>
      <c r="K32" s="1" t="str">
        <f t="shared" si="5"/>
        <v/>
      </c>
    </row>
    <row r="33" spans="1:11">
      <c r="A33" s="1">
        <v>15</v>
      </c>
      <c r="B33" s="1" t="str">
        <f t="shared" si="6"/>
        <v/>
      </c>
      <c r="C33" s="1" t="str">
        <f t="shared" si="7"/>
        <v/>
      </c>
      <c r="D33" s="1" t="str">
        <f t="shared" si="0"/>
        <v/>
      </c>
      <c r="E33" s="1" t="str">
        <f t="shared" si="1"/>
        <v/>
      </c>
      <c r="F33" s="1" t="str">
        <f t="shared" si="2"/>
        <v/>
      </c>
      <c r="G33" s="1" t="str">
        <f>IF(A33&lt;=$B$9,SUM(F$18:$F33),"")</f>
        <v/>
      </c>
      <c r="H33" s="1" t="str">
        <f t="shared" si="3"/>
        <v/>
      </c>
      <c r="I33" s="1" t="str">
        <f>IF(A33&lt;=$B$10,SUM($H$18:H33),"")</f>
        <v/>
      </c>
      <c r="J33" s="1" t="str">
        <f t="shared" si="4"/>
        <v/>
      </c>
      <c r="K33" s="1" t="str">
        <f t="shared" si="5"/>
        <v/>
      </c>
    </row>
    <row r="34" spans="1:11">
      <c r="A34" s="1">
        <v>16</v>
      </c>
      <c r="B34" s="1" t="str">
        <f t="shared" si="6"/>
        <v/>
      </c>
      <c r="C34" s="1" t="str">
        <f t="shared" si="7"/>
        <v/>
      </c>
      <c r="D34" s="1" t="str">
        <f t="shared" si="0"/>
        <v/>
      </c>
      <c r="E34" s="1" t="str">
        <f t="shared" si="1"/>
        <v/>
      </c>
      <c r="F34" s="1" t="str">
        <f t="shared" si="2"/>
        <v/>
      </c>
      <c r="G34" s="1" t="str">
        <f>IF(A34&lt;=$B$9,SUM(F$18:$F34),"")</f>
        <v/>
      </c>
      <c r="H34" s="1" t="str">
        <f t="shared" si="3"/>
        <v/>
      </c>
      <c r="I34" s="1" t="str">
        <f>IF(A34&lt;=$B$10,SUM($H$18:H34),"")</f>
        <v/>
      </c>
      <c r="J34" s="1" t="str">
        <f t="shared" si="4"/>
        <v/>
      </c>
      <c r="K34" s="1" t="str">
        <f t="shared" si="5"/>
        <v/>
      </c>
    </row>
    <row r="35" spans="1:11">
      <c r="A35" s="1">
        <v>17</v>
      </c>
      <c r="B35" s="1" t="str">
        <f t="shared" si="6"/>
        <v/>
      </c>
      <c r="C35" s="1" t="str">
        <f t="shared" si="7"/>
        <v/>
      </c>
      <c r="D35" s="1" t="str">
        <f t="shared" si="0"/>
        <v/>
      </c>
      <c r="E35" s="1" t="str">
        <f t="shared" si="1"/>
        <v/>
      </c>
      <c r="F35" s="1" t="str">
        <f t="shared" si="2"/>
        <v/>
      </c>
      <c r="G35" s="1" t="str">
        <f>IF(A35&lt;=$B$9,SUM(F$18:$F35),"")</f>
        <v/>
      </c>
      <c r="H35" s="1" t="str">
        <f t="shared" si="3"/>
        <v/>
      </c>
      <c r="I35" s="1" t="str">
        <f>IF(A35&lt;=$B$10,SUM($H$18:H35),"")</f>
        <v/>
      </c>
      <c r="J35" s="1" t="str">
        <f t="shared" si="4"/>
        <v/>
      </c>
      <c r="K35" s="1" t="str">
        <f t="shared" si="5"/>
        <v/>
      </c>
    </row>
    <row r="36" spans="1:11">
      <c r="A36" s="1">
        <v>18</v>
      </c>
      <c r="B36" s="1" t="str">
        <f t="shared" si="6"/>
        <v/>
      </c>
      <c r="C36" s="1" t="str">
        <f t="shared" si="7"/>
        <v/>
      </c>
      <c r="D36" s="1" t="str">
        <f t="shared" si="0"/>
        <v/>
      </c>
      <c r="E36" s="1" t="str">
        <f t="shared" si="1"/>
        <v/>
      </c>
      <c r="F36" s="1" t="str">
        <f t="shared" si="2"/>
        <v/>
      </c>
      <c r="G36" s="1" t="str">
        <f>IF(A36&lt;=$B$9,SUM(F$18:$F36),"")</f>
        <v/>
      </c>
      <c r="H36" s="1" t="str">
        <f t="shared" si="3"/>
        <v/>
      </c>
      <c r="I36" s="1" t="str">
        <f>IF(A36&lt;=$B$10,SUM($H$18:H36),"")</f>
        <v/>
      </c>
      <c r="J36" s="1" t="str">
        <f t="shared" si="4"/>
        <v/>
      </c>
      <c r="K36" s="1" t="str">
        <f t="shared" si="5"/>
        <v/>
      </c>
    </row>
    <row r="37" spans="1:11">
      <c r="A37" s="1">
        <v>19</v>
      </c>
      <c r="B37" s="1" t="str">
        <f t="shared" si="6"/>
        <v/>
      </c>
      <c r="C37" s="1" t="str">
        <f t="shared" si="7"/>
        <v/>
      </c>
      <c r="D37" s="1" t="str">
        <f t="shared" si="0"/>
        <v/>
      </c>
      <c r="E37" s="1" t="str">
        <f t="shared" si="1"/>
        <v/>
      </c>
      <c r="F37" s="1" t="str">
        <f t="shared" si="2"/>
        <v/>
      </c>
      <c r="G37" s="1" t="str">
        <f>IF(A37&lt;=$B$9,SUM(F$18:$F37),"")</f>
        <v/>
      </c>
      <c r="H37" s="1" t="str">
        <f t="shared" si="3"/>
        <v/>
      </c>
      <c r="I37" s="1" t="str">
        <f>IF(A37&lt;=$B$10,SUM($H$18:H37),"")</f>
        <v/>
      </c>
      <c r="J37" s="1" t="str">
        <f t="shared" si="4"/>
        <v/>
      </c>
      <c r="K37" s="1" t="str">
        <f t="shared" si="5"/>
        <v/>
      </c>
    </row>
    <row r="38" spans="1:11">
      <c r="A38" s="1">
        <v>20</v>
      </c>
      <c r="B38" s="1" t="str">
        <f t="shared" si="6"/>
        <v/>
      </c>
      <c r="C38" s="1" t="str">
        <f t="shared" si="7"/>
        <v/>
      </c>
      <c r="D38" s="1" t="str">
        <f t="shared" si="0"/>
        <v/>
      </c>
      <c r="E38" s="1" t="str">
        <f t="shared" si="1"/>
        <v/>
      </c>
      <c r="F38" s="1" t="str">
        <f t="shared" si="2"/>
        <v/>
      </c>
      <c r="G38" s="1" t="str">
        <f>IF(A38&lt;=$B$9,SUM(F$18:$F38),"")</f>
        <v/>
      </c>
      <c r="H38" s="1" t="str">
        <f t="shared" si="3"/>
        <v/>
      </c>
      <c r="I38" s="1" t="str">
        <f>IF(A38&lt;=$B$10,SUM($H$18:H38),"")</f>
        <v/>
      </c>
      <c r="J38" s="1" t="str">
        <f t="shared" si="4"/>
        <v/>
      </c>
      <c r="K38" s="1" t="str">
        <f t="shared" si="5"/>
        <v/>
      </c>
    </row>
    <row r="39" spans="1:11">
      <c r="A39" s="1">
        <v>21</v>
      </c>
      <c r="B39" s="1" t="str">
        <f t="shared" si="6"/>
        <v/>
      </c>
      <c r="C39" s="1" t="str">
        <f t="shared" si="7"/>
        <v/>
      </c>
      <c r="D39" s="1" t="str">
        <f t="shared" si="0"/>
        <v/>
      </c>
      <c r="E39" s="1" t="str">
        <f t="shared" si="1"/>
        <v/>
      </c>
      <c r="F39" s="1" t="str">
        <f t="shared" si="2"/>
        <v/>
      </c>
      <c r="G39" s="1" t="str">
        <f>IF(A39&lt;=$B$9,SUM(F$18:$F39),"")</f>
        <v/>
      </c>
      <c r="H39" s="1" t="str">
        <f t="shared" si="3"/>
        <v/>
      </c>
      <c r="I39" s="1" t="str">
        <f>IF(A39&lt;=$B$10,SUM($H$18:H39),"")</f>
        <v/>
      </c>
      <c r="J39" s="1" t="str">
        <f t="shared" si="4"/>
        <v/>
      </c>
      <c r="K39" s="1" t="str">
        <f t="shared" si="5"/>
        <v/>
      </c>
    </row>
    <row r="40" spans="1:11">
      <c r="A40" s="1">
        <v>22</v>
      </c>
      <c r="B40" s="1" t="str">
        <f t="shared" si="6"/>
        <v/>
      </c>
      <c r="C40" s="1" t="str">
        <f t="shared" si="7"/>
        <v/>
      </c>
      <c r="D40" s="1" t="str">
        <f t="shared" si="0"/>
        <v/>
      </c>
      <c r="E40" s="1" t="str">
        <f t="shared" si="1"/>
        <v/>
      </c>
      <c r="F40" s="1" t="str">
        <f t="shared" si="2"/>
        <v/>
      </c>
      <c r="G40" s="1" t="str">
        <f>IF(A40&lt;=$B$9,SUM(F$18:$F40),"")</f>
        <v/>
      </c>
      <c r="H40" s="1" t="str">
        <f t="shared" si="3"/>
        <v/>
      </c>
      <c r="I40" s="1" t="str">
        <f>IF(A40&lt;=$B$10,SUM($H$18:H40),"")</f>
        <v/>
      </c>
      <c r="J40" s="1" t="str">
        <f t="shared" si="4"/>
        <v/>
      </c>
      <c r="K40" s="1" t="str">
        <f t="shared" si="5"/>
        <v/>
      </c>
    </row>
    <row r="41" spans="1:11">
      <c r="A41" s="1">
        <v>23</v>
      </c>
      <c r="B41" s="1" t="str">
        <f t="shared" si="6"/>
        <v/>
      </c>
      <c r="C41" s="1" t="str">
        <f t="shared" si="7"/>
        <v/>
      </c>
      <c r="D41" s="1" t="str">
        <f t="shared" si="0"/>
        <v/>
      </c>
      <c r="E41" s="1" t="str">
        <f t="shared" si="1"/>
        <v/>
      </c>
      <c r="F41" s="1" t="str">
        <f t="shared" si="2"/>
        <v/>
      </c>
      <c r="G41" s="1" t="str">
        <f>IF(A41&lt;=$B$9,SUM(F$18:$F41),"")</f>
        <v/>
      </c>
      <c r="H41" s="1" t="str">
        <f t="shared" si="3"/>
        <v/>
      </c>
      <c r="I41" s="1" t="str">
        <f>IF(A41&lt;=$B$10,SUM($H$18:H41),"")</f>
        <v/>
      </c>
      <c r="J41" s="1" t="str">
        <f t="shared" si="4"/>
        <v/>
      </c>
      <c r="K41" s="1" t="str">
        <f t="shared" si="5"/>
        <v/>
      </c>
    </row>
    <row r="42" spans="1:11">
      <c r="A42" s="1">
        <v>24</v>
      </c>
      <c r="B42" s="1" t="str">
        <f t="shared" si="6"/>
        <v/>
      </c>
      <c r="C42" s="1" t="str">
        <f t="shared" si="7"/>
        <v/>
      </c>
      <c r="D42" s="1" t="str">
        <f t="shared" si="0"/>
        <v/>
      </c>
      <c r="E42" s="1" t="str">
        <f t="shared" si="1"/>
        <v/>
      </c>
      <c r="F42" s="1" t="str">
        <f t="shared" si="2"/>
        <v/>
      </c>
      <c r="G42" s="1" t="str">
        <f>IF(A42&lt;=$B$9,SUM(F$18:$F42),"")</f>
        <v/>
      </c>
      <c r="H42" s="1" t="str">
        <f t="shared" si="3"/>
        <v/>
      </c>
      <c r="I42" s="1" t="str">
        <f>IF(A42&lt;=$B$10,SUM($H$18:H42),"")</f>
        <v/>
      </c>
      <c r="J42" s="1" t="str">
        <f t="shared" si="4"/>
        <v/>
      </c>
      <c r="K42" s="1" t="str">
        <f t="shared" si="5"/>
        <v/>
      </c>
    </row>
    <row r="43" spans="1:11">
      <c r="A43" s="1">
        <v>25</v>
      </c>
      <c r="B43" s="1" t="str">
        <f t="shared" si="6"/>
        <v/>
      </c>
      <c r="C43" s="1" t="str">
        <f t="shared" si="7"/>
        <v/>
      </c>
      <c r="D43" s="1" t="str">
        <f t="shared" si="0"/>
        <v/>
      </c>
      <c r="E43" s="1" t="str">
        <f t="shared" si="1"/>
        <v/>
      </c>
      <c r="F43" s="1" t="str">
        <f t="shared" si="2"/>
        <v/>
      </c>
      <c r="G43" s="1" t="str">
        <f>IF(A43&lt;=$B$9,SUM(F$18:$F43),"")</f>
        <v/>
      </c>
      <c r="H43" s="1" t="str">
        <f t="shared" si="3"/>
        <v/>
      </c>
      <c r="I43" s="1" t="str">
        <f>IF(A43&lt;=$B$10,SUM($H$18:H43),"")</f>
        <v/>
      </c>
      <c r="J43" s="1" t="str">
        <f t="shared" si="4"/>
        <v/>
      </c>
      <c r="K43" s="1" t="str">
        <f t="shared" si="5"/>
        <v/>
      </c>
    </row>
    <row r="44" spans="1:11">
      <c r="A44" s="1">
        <v>26</v>
      </c>
      <c r="B44" s="1" t="str">
        <f t="shared" si="6"/>
        <v/>
      </c>
      <c r="C44" s="1" t="str">
        <f t="shared" si="7"/>
        <v/>
      </c>
      <c r="D44" s="1" t="str">
        <f t="shared" si="0"/>
        <v/>
      </c>
      <c r="E44" s="1" t="str">
        <f t="shared" si="1"/>
        <v/>
      </c>
      <c r="F44" s="1" t="str">
        <f t="shared" si="2"/>
        <v/>
      </c>
      <c r="G44" s="1" t="str">
        <f>IF(A44&lt;=$B$9,SUM(F$18:$F44),"")</f>
        <v/>
      </c>
      <c r="H44" s="1" t="str">
        <f t="shared" si="3"/>
        <v/>
      </c>
      <c r="I44" s="1" t="str">
        <f>IF(A44&lt;=$B$10,SUM($H$18:H44),"")</f>
        <v/>
      </c>
      <c r="J44" s="1" t="str">
        <f t="shared" si="4"/>
        <v/>
      </c>
      <c r="K44" s="1" t="str">
        <f t="shared" si="5"/>
        <v/>
      </c>
    </row>
    <row r="45" spans="1:11">
      <c r="A45" s="1">
        <v>27</v>
      </c>
      <c r="B45" s="1" t="str">
        <f t="shared" si="6"/>
        <v/>
      </c>
      <c r="C45" s="1" t="str">
        <f t="shared" si="7"/>
        <v/>
      </c>
      <c r="D45" s="1" t="str">
        <f t="shared" si="0"/>
        <v/>
      </c>
      <c r="E45" s="1" t="str">
        <f t="shared" si="1"/>
        <v/>
      </c>
      <c r="F45" s="1" t="str">
        <f t="shared" si="2"/>
        <v/>
      </c>
      <c r="G45" s="1" t="str">
        <f>IF(A45&lt;=$B$9,SUM(F$18:$F45),"")</f>
        <v/>
      </c>
      <c r="H45" s="1" t="str">
        <f t="shared" si="3"/>
        <v/>
      </c>
      <c r="I45" s="1" t="str">
        <f>IF(A45&lt;=$B$10,SUM($H$18:H45),"")</f>
        <v/>
      </c>
      <c r="J45" s="1" t="str">
        <f t="shared" si="4"/>
        <v/>
      </c>
      <c r="K45" s="1" t="str">
        <f t="shared" si="5"/>
        <v/>
      </c>
    </row>
    <row r="46" spans="1:11">
      <c r="A46" s="1">
        <v>28</v>
      </c>
      <c r="B46" s="1" t="str">
        <f t="shared" si="6"/>
        <v/>
      </c>
      <c r="C46" s="1" t="str">
        <f t="shared" si="7"/>
        <v/>
      </c>
      <c r="D46" s="1" t="str">
        <f t="shared" si="0"/>
        <v/>
      </c>
      <c r="E46" s="1" t="str">
        <f t="shared" si="1"/>
        <v/>
      </c>
      <c r="F46" s="1" t="str">
        <f t="shared" si="2"/>
        <v/>
      </c>
      <c r="G46" s="1" t="str">
        <f>IF(A46&lt;=$B$9,SUM(F$18:$F46),"")</f>
        <v/>
      </c>
      <c r="H46" s="1" t="str">
        <f t="shared" si="3"/>
        <v/>
      </c>
      <c r="I46" s="1" t="str">
        <f>IF(A46&lt;=$B$10,SUM($H$18:H46),"")</f>
        <v/>
      </c>
      <c r="J46" s="1" t="str">
        <f t="shared" si="4"/>
        <v/>
      </c>
      <c r="K46" s="1" t="str">
        <f t="shared" si="5"/>
        <v/>
      </c>
    </row>
    <row r="47" spans="1:11">
      <c r="A47" s="1">
        <v>29</v>
      </c>
      <c r="B47" s="1" t="str">
        <f t="shared" si="6"/>
        <v/>
      </c>
      <c r="C47" s="1" t="str">
        <f t="shared" si="7"/>
        <v/>
      </c>
      <c r="D47" s="1" t="str">
        <f t="shared" si="0"/>
        <v/>
      </c>
      <c r="E47" s="1" t="str">
        <f t="shared" si="1"/>
        <v/>
      </c>
      <c r="F47" s="1" t="str">
        <f t="shared" si="2"/>
        <v/>
      </c>
      <c r="G47" s="1" t="str">
        <f>IF(A47&lt;=$B$9,SUM(F$18:$F47),"")</f>
        <v/>
      </c>
      <c r="H47" s="1" t="str">
        <f t="shared" si="3"/>
        <v/>
      </c>
      <c r="I47" s="1" t="str">
        <f>IF(A47&lt;=$B$10,SUM($H$18:H47),"")</f>
        <v/>
      </c>
      <c r="J47" s="1" t="str">
        <f t="shared" si="4"/>
        <v/>
      </c>
      <c r="K47" s="1" t="str">
        <f t="shared" si="5"/>
        <v/>
      </c>
    </row>
    <row r="48" spans="1:11">
      <c r="A48" s="1">
        <v>30</v>
      </c>
      <c r="B48" s="1" t="str">
        <f t="shared" si="6"/>
        <v/>
      </c>
      <c r="C48" s="1" t="str">
        <f t="shared" si="7"/>
        <v/>
      </c>
      <c r="D48" s="1" t="str">
        <f t="shared" si="0"/>
        <v/>
      </c>
      <c r="E48" s="1" t="str">
        <f t="shared" si="1"/>
        <v/>
      </c>
      <c r="F48" s="1" t="str">
        <f t="shared" si="2"/>
        <v/>
      </c>
      <c r="G48" s="1" t="str">
        <f>IF(A48&lt;=$B$9,SUM(F$18:$F48),"")</f>
        <v/>
      </c>
      <c r="H48" s="1" t="str">
        <f t="shared" si="3"/>
        <v/>
      </c>
      <c r="I48" s="1" t="str">
        <f>IF(A48&lt;=$B$10,SUM($H$18:H48),"")</f>
        <v/>
      </c>
      <c r="J48" s="1" t="str">
        <f t="shared" si="4"/>
        <v/>
      </c>
      <c r="K48" s="1" t="str">
        <f t="shared" si="5"/>
        <v/>
      </c>
    </row>
    <row r="49" spans="1:11">
      <c r="A49" s="1">
        <v>31</v>
      </c>
      <c r="B49" s="1" t="str">
        <f t="shared" si="6"/>
        <v/>
      </c>
      <c r="C49" s="1" t="str">
        <f t="shared" si="7"/>
        <v/>
      </c>
      <c r="D49" s="1" t="str">
        <f t="shared" si="0"/>
        <v/>
      </c>
      <c r="E49" s="1" t="str">
        <f t="shared" si="1"/>
        <v/>
      </c>
      <c r="F49" s="1" t="str">
        <f t="shared" si="2"/>
        <v/>
      </c>
      <c r="G49" s="1" t="str">
        <f>IF(A49&lt;=$B$9,SUM(F$18:$F49),"")</f>
        <v/>
      </c>
      <c r="H49" s="1" t="str">
        <f t="shared" si="3"/>
        <v/>
      </c>
      <c r="I49" s="1" t="str">
        <f>IF(A49&lt;=$B$10,SUM($H$18:H49),"")</f>
        <v/>
      </c>
      <c r="J49" s="1" t="str">
        <f t="shared" si="4"/>
        <v/>
      </c>
      <c r="K49" s="1" t="str">
        <f t="shared" si="5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2007-08-18T06:25:52Z</dcterms:created>
  <dcterms:modified xsi:type="dcterms:W3CDTF">2007-08-18T06:28:37Z</dcterms:modified>
</cp:coreProperties>
</file>