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Cecil" sheetId="2" r:id="rId1"/>
  </sheets>
  <calcPr calcId="125725"/>
</workbook>
</file>

<file path=xl/calcChain.xml><?xml version="1.0" encoding="utf-8"?>
<calcChain xmlns="http://schemas.openxmlformats.org/spreadsheetml/2006/main">
  <c r="V1" i="2"/>
  <c r="W1"/>
  <c r="X1"/>
  <c r="Y1"/>
  <c r="Z1"/>
  <c r="AA1"/>
  <c r="AB1"/>
  <c r="AC1"/>
  <c r="U1"/>
  <c r="AC75"/>
  <c r="AB75"/>
  <c r="AA75"/>
  <c r="AC74"/>
  <c r="AB74"/>
  <c r="AA74"/>
  <c r="AC73"/>
  <c r="AB73"/>
  <c r="AA73"/>
  <c r="AC72"/>
  <c r="AB72"/>
  <c r="AA72"/>
  <c r="AC71"/>
  <c r="AB71"/>
  <c r="AA71"/>
  <c r="AC70"/>
  <c r="AB70"/>
  <c r="AA70"/>
  <c r="AC69"/>
  <c r="AB69"/>
  <c r="AA69"/>
  <c r="AC68"/>
  <c r="AB68"/>
  <c r="AA68"/>
  <c r="AC51"/>
  <c r="AB51"/>
  <c r="AA51"/>
  <c r="AC50"/>
  <c r="AB50"/>
  <c r="AA50"/>
  <c r="AC49"/>
  <c r="AB49"/>
  <c r="AA49"/>
  <c r="AC48"/>
  <c r="AB48"/>
  <c r="AA48"/>
  <c r="AC47"/>
  <c r="AB47"/>
  <c r="AA47"/>
  <c r="AC46"/>
  <c r="AB46"/>
  <c r="AA46"/>
  <c r="AC45"/>
  <c r="AB45"/>
  <c r="AA45"/>
  <c r="AC44"/>
  <c r="AB44"/>
  <c r="AA44"/>
  <c r="AA21"/>
  <c r="AB21"/>
  <c r="AC21"/>
  <c r="AA22"/>
  <c r="AB22"/>
  <c r="AC22"/>
  <c r="AA23"/>
  <c r="AB23"/>
  <c r="AC23"/>
  <c r="AA24"/>
  <c r="AB24"/>
  <c r="AC24"/>
  <c r="AA25"/>
  <c r="AB25"/>
  <c r="AC25"/>
  <c r="AA26"/>
  <c r="AB26"/>
  <c r="AC26"/>
  <c r="AA27"/>
  <c r="AB27"/>
  <c r="AC27"/>
  <c r="AC20"/>
  <c r="AB20"/>
  <c r="AA20"/>
  <c r="Z67"/>
  <c r="Y67"/>
  <c r="X67"/>
  <c r="Z66"/>
  <c r="Y66"/>
  <c r="X66"/>
  <c r="Z65"/>
  <c r="Y65"/>
  <c r="X65"/>
  <c r="Z64"/>
  <c r="Y64"/>
  <c r="X64"/>
  <c r="Z63"/>
  <c r="Y63"/>
  <c r="X63"/>
  <c r="Z62"/>
  <c r="Y62"/>
  <c r="X62"/>
  <c r="Z61"/>
  <c r="Y61"/>
  <c r="X61"/>
  <c r="Z60"/>
  <c r="Y60"/>
  <c r="X60"/>
  <c r="Z43"/>
  <c r="Y43"/>
  <c r="X43"/>
  <c r="Z42"/>
  <c r="Y42"/>
  <c r="X42"/>
  <c r="Z41"/>
  <c r="Y41"/>
  <c r="X41"/>
  <c r="Z40"/>
  <c r="Y40"/>
  <c r="X40"/>
  <c r="Z39"/>
  <c r="Y39"/>
  <c r="X39"/>
  <c r="Z38"/>
  <c r="Y38"/>
  <c r="X38"/>
  <c r="Z37"/>
  <c r="Y37"/>
  <c r="X37"/>
  <c r="Z36"/>
  <c r="Y36"/>
  <c r="X36"/>
  <c r="Z13"/>
  <c r="Z14"/>
  <c r="Z15"/>
  <c r="Z16"/>
  <c r="Z17"/>
  <c r="Z18"/>
  <c r="Z19"/>
  <c r="Z12"/>
  <c r="Y13"/>
  <c r="Y14"/>
  <c r="Y15"/>
  <c r="Y16"/>
  <c r="Y17"/>
  <c r="Y18"/>
  <c r="Y19"/>
  <c r="Y12"/>
  <c r="X13"/>
  <c r="X14"/>
  <c r="X15"/>
  <c r="X16"/>
  <c r="X17"/>
  <c r="X18"/>
  <c r="X19"/>
  <c r="X12"/>
  <c r="W59"/>
  <c r="V59"/>
  <c r="U59"/>
  <c r="W58"/>
  <c r="V58"/>
  <c r="U58"/>
  <c r="W57"/>
  <c r="V57"/>
  <c r="U57"/>
  <c r="W56"/>
  <c r="V56"/>
  <c r="U56"/>
  <c r="W55"/>
  <c r="V55"/>
  <c r="U55"/>
  <c r="W54"/>
  <c r="V54"/>
  <c r="U54"/>
  <c r="W53"/>
  <c r="V53"/>
  <c r="U53"/>
  <c r="W52"/>
  <c r="V52"/>
  <c r="U52"/>
  <c r="W35"/>
  <c r="V35"/>
  <c r="U35"/>
  <c r="W34"/>
  <c r="V34"/>
  <c r="U34"/>
  <c r="W33"/>
  <c r="V33"/>
  <c r="U33"/>
  <c r="W32"/>
  <c r="V32"/>
  <c r="U32"/>
  <c r="W31"/>
  <c r="V31"/>
  <c r="U31"/>
  <c r="W30"/>
  <c r="V30"/>
  <c r="U30"/>
  <c r="W29"/>
  <c r="V29"/>
  <c r="U29"/>
  <c r="W28"/>
  <c r="V28"/>
  <c r="U28"/>
  <c r="W5"/>
  <c r="W6"/>
  <c r="W7"/>
  <c r="W8"/>
  <c r="W9"/>
  <c r="W10"/>
  <c r="W11"/>
  <c r="W4"/>
  <c r="U5"/>
  <c r="U6"/>
  <c r="U7"/>
  <c r="U8"/>
  <c r="U9"/>
  <c r="U10"/>
  <c r="U11"/>
  <c r="V5"/>
  <c r="V6"/>
  <c r="V7"/>
  <c r="V8"/>
  <c r="V9"/>
  <c r="V10"/>
  <c r="V11"/>
  <c r="V4"/>
  <c r="U4"/>
  <c r="S18"/>
  <c r="S14"/>
  <c r="S10"/>
  <c r="S6"/>
  <c r="S16"/>
  <c r="S12"/>
  <c r="S8"/>
  <c r="S4"/>
  <c r="S17"/>
  <c r="S13"/>
  <c r="S9"/>
  <c r="S5"/>
  <c r="O18"/>
  <c r="O16"/>
  <c r="O17"/>
  <c r="O14"/>
  <c r="O12"/>
  <c r="O10"/>
  <c r="O8"/>
  <c r="O6"/>
  <c r="O4"/>
  <c r="O13"/>
  <c r="O9"/>
  <c r="O5"/>
  <c r="K24"/>
  <c r="K18"/>
  <c r="K17"/>
  <c r="K10"/>
  <c r="K9"/>
  <c r="K14"/>
  <c r="K13"/>
  <c r="K5"/>
  <c r="K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4"/>
</calcChain>
</file>

<file path=xl/sharedStrings.xml><?xml version="1.0" encoding="utf-8"?>
<sst xmlns="http://schemas.openxmlformats.org/spreadsheetml/2006/main" count="73" uniqueCount="33">
  <si>
    <t>Average</t>
  </si>
  <si>
    <t>Smallest</t>
  </si>
  <si>
    <t>Largest</t>
  </si>
  <si>
    <t>Monday</t>
  </si>
  <si>
    <t>Tuesday</t>
  </si>
  <si>
    <t>Wednesday</t>
  </si>
  <si>
    <t>Cecil rice export</t>
  </si>
  <si>
    <t>Range</t>
  </si>
  <si>
    <t>First Shift</t>
  </si>
  <si>
    <t>Grand Average</t>
  </si>
  <si>
    <t>Average range</t>
  </si>
  <si>
    <t>Second Shift</t>
  </si>
  <si>
    <t>Third Shift</t>
  </si>
  <si>
    <t>0000-0700</t>
  </si>
  <si>
    <t>0800-1500</t>
  </si>
  <si>
    <t>1600-2300</t>
  </si>
  <si>
    <t>Xbar</t>
  </si>
  <si>
    <t>UCL</t>
  </si>
  <si>
    <t>LCL</t>
  </si>
  <si>
    <t>X bar</t>
  </si>
  <si>
    <t>Rbar</t>
  </si>
  <si>
    <t>Overall</t>
  </si>
  <si>
    <t>Process standard deviation</t>
  </si>
  <si>
    <t>Safety factor (Z)</t>
  </si>
  <si>
    <t>Sample size</t>
  </si>
  <si>
    <t>Interval half width for Xbar</t>
  </si>
  <si>
    <t>D3 factor from table s6.1</t>
  </si>
  <si>
    <t>D4 factor from table s6.1</t>
  </si>
  <si>
    <t>Average low</t>
  </si>
  <si>
    <t>Average high</t>
  </si>
  <si>
    <t>Range High</t>
  </si>
  <si>
    <t>Second shift</t>
  </si>
  <si>
    <t>Third shift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</si>
</sst>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5"/>
  <sheetViews>
    <sheetView tabSelected="1" workbookViewId="0">
      <selection activeCell="A17" sqref="A17"/>
    </sheetView>
  </sheetViews>
  <sheetFormatPr defaultRowHeight="15.75"/>
  <cols>
    <col min="1" max="1" width="15.42578125" bestFit="1" customWidth="1"/>
    <col min="6" max="6" width="9.140625" style="4"/>
    <col min="21" max="21" width="12" bestFit="1" customWidth="1"/>
    <col min="22" max="22" width="12.5703125" bestFit="1" customWidth="1"/>
    <col min="23" max="23" width="10.85546875" bestFit="1" customWidth="1"/>
    <col min="24" max="24" width="12" bestFit="1" customWidth="1"/>
    <col min="25" max="25" width="12.5703125" bestFit="1" customWidth="1"/>
    <col min="26" max="26" width="10.85546875" bestFit="1" customWidth="1"/>
    <col min="27" max="27" width="12" bestFit="1" customWidth="1"/>
    <col min="28" max="28" width="12.5703125" bestFit="1" customWidth="1"/>
    <col min="29" max="29" width="10.85546875" bestFit="1" customWidth="1"/>
  </cols>
  <sheetData>
    <row r="1" spans="1:29">
      <c r="A1" s="3" t="s">
        <v>6</v>
      </c>
      <c r="U1" s="5">
        <f>SUM(U4:U75)</f>
        <v>2</v>
      </c>
      <c r="V1" s="5">
        <f t="shared" ref="V1:AC1" si="0">SUM(V4:V75)</f>
        <v>3</v>
      </c>
      <c r="W1" s="5">
        <f t="shared" si="0"/>
        <v>2</v>
      </c>
      <c r="X1" s="5">
        <f t="shared" si="0"/>
        <v>1</v>
      </c>
      <c r="Y1" s="5">
        <f t="shared" si="0"/>
        <v>2</v>
      </c>
      <c r="Z1" s="5">
        <f t="shared" si="0"/>
        <v>2</v>
      </c>
      <c r="AA1" s="5">
        <f t="shared" si="0"/>
        <v>2</v>
      </c>
      <c r="AB1" s="5">
        <f t="shared" si="0"/>
        <v>2</v>
      </c>
      <c r="AC1" s="5">
        <f t="shared" si="0"/>
        <v>5</v>
      </c>
    </row>
    <row r="2" spans="1:29">
      <c r="U2" t="s">
        <v>8</v>
      </c>
      <c r="X2" t="s">
        <v>31</v>
      </c>
      <c r="AA2" t="s">
        <v>32</v>
      </c>
    </row>
    <row r="3" spans="1:29">
      <c r="C3" s="1" t="s">
        <v>1</v>
      </c>
      <c r="D3" s="1" t="s">
        <v>2</v>
      </c>
      <c r="E3" s="1" t="s">
        <v>0</v>
      </c>
      <c r="F3" s="1" t="s">
        <v>7</v>
      </c>
      <c r="U3" t="s">
        <v>28</v>
      </c>
      <c r="V3" t="s">
        <v>29</v>
      </c>
      <c r="W3" t="s">
        <v>30</v>
      </c>
      <c r="X3" t="s">
        <v>28</v>
      </c>
      <c r="Y3" t="s">
        <v>29</v>
      </c>
      <c r="Z3" t="s">
        <v>30</v>
      </c>
      <c r="AA3" t="s">
        <v>28</v>
      </c>
      <c r="AB3" t="s">
        <v>29</v>
      </c>
      <c r="AC3" t="s">
        <v>30</v>
      </c>
    </row>
    <row r="4" spans="1:29">
      <c r="A4" s="1" t="s">
        <v>3</v>
      </c>
      <c r="B4" s="2">
        <v>0</v>
      </c>
      <c r="C4" s="1">
        <v>70.400000000000006</v>
      </c>
      <c r="D4" s="1">
        <v>71.8</v>
      </c>
      <c r="E4" s="1">
        <v>71.7</v>
      </c>
      <c r="F4" s="4">
        <f>D4-C4</f>
        <v>1.3999999999999915</v>
      </c>
      <c r="H4" t="s">
        <v>8</v>
      </c>
      <c r="J4" t="s">
        <v>13</v>
      </c>
      <c r="M4" t="s">
        <v>16</v>
      </c>
      <c r="N4" t="s">
        <v>17</v>
      </c>
      <c r="O4">
        <f>O5+K24</f>
        <v>71.633307453166537</v>
      </c>
      <c r="Q4" t="s">
        <v>20</v>
      </c>
      <c r="R4" t="s">
        <v>17</v>
      </c>
      <c r="S4">
        <f>S5*K$26</f>
        <v>2.9786250000000014</v>
      </c>
      <c r="U4" s="6">
        <f>IF(E4&lt;O$6,1,0)</f>
        <v>0</v>
      </c>
      <c r="V4" s="6">
        <f>IF(E4&gt;O$4,1,0)</f>
        <v>1</v>
      </c>
      <c r="W4" s="6">
        <f>IF(F4&gt;S$4,1,0)</f>
        <v>0</v>
      </c>
    </row>
    <row r="5" spans="1:29">
      <c r="B5" s="2">
        <v>4.1666666666666664E-2</v>
      </c>
      <c r="C5" s="1">
        <v>67.900000000000006</v>
      </c>
      <c r="D5" s="1">
        <v>70.3</v>
      </c>
      <c r="E5" s="1">
        <v>69.2</v>
      </c>
      <c r="F5" s="4">
        <f t="shared" ref="F5:F68" si="1">D5-C5</f>
        <v>2.3999999999999915</v>
      </c>
      <c r="I5" t="s">
        <v>9</v>
      </c>
      <c r="K5">
        <f>AVERAGE(E4:E11,E28:E35,E52:E59)</f>
        <v>70.291666666666657</v>
      </c>
      <c r="N5" t="s">
        <v>19</v>
      </c>
      <c r="O5">
        <f>K5</f>
        <v>70.291666666666657</v>
      </c>
      <c r="R5" t="s">
        <v>20</v>
      </c>
      <c r="S5">
        <f>K6</f>
        <v>1.4083333333333339</v>
      </c>
      <c r="U5" s="6">
        <f t="shared" ref="U5:U11" si="2">IF(E5&lt;O$6,1,0)</f>
        <v>0</v>
      </c>
      <c r="V5" s="6">
        <f t="shared" ref="V5:V11" si="3">IF(E5&gt;O$4,1,0)</f>
        <v>0</v>
      </c>
      <c r="W5" s="6">
        <f t="shared" ref="W5:W11" si="4">IF(F5&gt;S$4,1,0)</f>
        <v>0</v>
      </c>
    </row>
    <row r="6" spans="1:29">
      <c r="B6" s="2">
        <v>8.3333333333333329E-2</v>
      </c>
      <c r="C6" s="1">
        <v>70.099999999999994</v>
      </c>
      <c r="D6" s="1">
        <v>70.599999999999994</v>
      </c>
      <c r="E6" s="1">
        <v>70.3</v>
      </c>
      <c r="F6" s="4">
        <f t="shared" si="1"/>
        <v>0.5</v>
      </c>
      <c r="I6" t="s">
        <v>10</v>
      </c>
      <c r="K6">
        <f>AVERAGE(F4:F11,F28:F35,F52:F59)</f>
        <v>1.4083333333333339</v>
      </c>
      <c r="N6" t="s">
        <v>18</v>
      </c>
      <c r="O6">
        <f>O5-K24</f>
        <v>68.950025880166777</v>
      </c>
      <c r="R6" t="s">
        <v>18</v>
      </c>
      <c r="S6">
        <f>S5*K$25</f>
        <v>0</v>
      </c>
      <c r="U6" s="6">
        <f t="shared" si="2"/>
        <v>0</v>
      </c>
      <c r="V6" s="6">
        <f t="shared" si="3"/>
        <v>0</v>
      </c>
      <c r="W6" s="6">
        <f t="shared" si="4"/>
        <v>0</v>
      </c>
    </row>
    <row r="7" spans="1:29">
      <c r="B7" s="2">
        <v>0.125</v>
      </c>
      <c r="C7" s="1">
        <v>69.2</v>
      </c>
      <c r="D7" s="1">
        <v>70</v>
      </c>
      <c r="E7" s="1">
        <v>69.5</v>
      </c>
      <c r="F7" s="4">
        <f t="shared" si="1"/>
        <v>0.79999999999999716</v>
      </c>
      <c r="U7" s="6">
        <f t="shared" si="2"/>
        <v>0</v>
      </c>
      <c r="V7" s="6">
        <f t="shared" si="3"/>
        <v>0</v>
      </c>
      <c r="W7" s="6">
        <f t="shared" si="4"/>
        <v>0</v>
      </c>
    </row>
    <row r="8" spans="1:29">
      <c r="B8" s="2">
        <v>0.16666666666666666</v>
      </c>
      <c r="C8" s="1">
        <v>69.599999999999994</v>
      </c>
      <c r="D8" s="1">
        <v>70.599999999999994</v>
      </c>
      <c r="E8" s="1">
        <v>70.099999999999994</v>
      </c>
      <c r="F8" s="4">
        <f t="shared" si="1"/>
        <v>1</v>
      </c>
      <c r="H8" t="s">
        <v>11</v>
      </c>
      <c r="J8" t="s">
        <v>14</v>
      </c>
      <c r="M8" t="s">
        <v>16</v>
      </c>
      <c r="N8" t="s">
        <v>17</v>
      </c>
      <c r="O8">
        <f>O9+K24</f>
        <v>71.34997411983322</v>
      </c>
      <c r="Q8" t="s">
        <v>20</v>
      </c>
      <c r="R8" t="s">
        <v>17</v>
      </c>
      <c r="S8">
        <f>S9*K$26</f>
        <v>2.6966249999999947</v>
      </c>
      <c r="U8" s="6">
        <f t="shared" si="2"/>
        <v>0</v>
      </c>
      <c r="V8" s="6">
        <f t="shared" si="3"/>
        <v>0</v>
      </c>
      <c r="W8" s="6">
        <f t="shared" si="4"/>
        <v>0</v>
      </c>
    </row>
    <row r="9" spans="1:29">
      <c r="B9" s="2">
        <v>0.20833333333333334</v>
      </c>
      <c r="C9" s="1">
        <v>69.7</v>
      </c>
      <c r="D9" s="1">
        <v>69.8</v>
      </c>
      <c r="E9" s="1">
        <v>69.8</v>
      </c>
      <c r="F9" s="4">
        <f t="shared" si="1"/>
        <v>9.9999999999994316E-2</v>
      </c>
      <c r="I9" t="s">
        <v>9</v>
      </c>
      <c r="K9">
        <f>AVERAGE(E12:E19,E36:E43,E60:E67)</f>
        <v>70.00833333333334</v>
      </c>
      <c r="N9" t="s">
        <v>19</v>
      </c>
      <c r="O9">
        <f>K9</f>
        <v>70.00833333333334</v>
      </c>
      <c r="R9" t="s">
        <v>20</v>
      </c>
      <c r="S9">
        <f>K10</f>
        <v>1.2749999999999975</v>
      </c>
      <c r="U9" s="6">
        <f t="shared" si="2"/>
        <v>0</v>
      </c>
      <c r="V9" s="6">
        <f t="shared" si="3"/>
        <v>0</v>
      </c>
      <c r="W9" s="6">
        <f t="shared" si="4"/>
        <v>0</v>
      </c>
    </row>
    <row r="10" spans="1:29">
      <c r="B10" s="2">
        <v>0.25</v>
      </c>
      <c r="C10" s="1">
        <v>70.7</v>
      </c>
      <c r="D10" s="1">
        <v>72.900000000000006</v>
      </c>
      <c r="E10" s="1">
        <v>72.599999999999994</v>
      </c>
      <c r="F10" s="4">
        <f t="shared" si="1"/>
        <v>2.2000000000000028</v>
      </c>
      <c r="I10" t="s">
        <v>10</v>
      </c>
      <c r="K10">
        <f>AVERAGE(F12:F19,F36:F43,F60:F67)</f>
        <v>1.2749999999999975</v>
      </c>
      <c r="N10" t="s">
        <v>18</v>
      </c>
      <c r="O10">
        <f>O9-K24</f>
        <v>68.66669254683346</v>
      </c>
      <c r="R10" t="s">
        <v>18</v>
      </c>
      <c r="S10">
        <f>S9*K$25</f>
        <v>0</v>
      </c>
      <c r="U10" s="6">
        <f t="shared" si="2"/>
        <v>0</v>
      </c>
      <c r="V10" s="6">
        <f t="shared" si="3"/>
        <v>1</v>
      </c>
      <c r="W10" s="6">
        <f t="shared" si="4"/>
        <v>0</v>
      </c>
    </row>
    <row r="11" spans="1:29">
      <c r="B11" s="2">
        <v>0.29166666666666669</v>
      </c>
      <c r="C11" s="1">
        <v>69.8</v>
      </c>
      <c r="D11" s="1">
        <v>71.5</v>
      </c>
      <c r="E11" s="1">
        <v>71.400000000000006</v>
      </c>
      <c r="F11" s="4">
        <f t="shared" si="1"/>
        <v>1.7000000000000028</v>
      </c>
      <c r="U11" s="6">
        <f t="shared" si="2"/>
        <v>0</v>
      </c>
      <c r="V11" s="6">
        <f t="shared" si="3"/>
        <v>0</v>
      </c>
      <c r="W11" s="6">
        <f t="shared" si="4"/>
        <v>0</v>
      </c>
    </row>
    <row r="12" spans="1:29">
      <c r="B12" s="2">
        <v>0.33333333333333331</v>
      </c>
      <c r="C12" s="1">
        <v>70</v>
      </c>
      <c r="D12" s="1">
        <v>72.599999999999994</v>
      </c>
      <c r="E12" s="1">
        <v>71.8</v>
      </c>
      <c r="F12" s="4">
        <f t="shared" si="1"/>
        <v>2.5999999999999943</v>
      </c>
      <c r="H12" t="s">
        <v>12</v>
      </c>
      <c r="J12" t="s">
        <v>15</v>
      </c>
      <c r="M12" t="s">
        <v>16</v>
      </c>
      <c r="N12" t="s">
        <v>17</v>
      </c>
      <c r="O12">
        <f>O13+K24</f>
        <v>71.166640786499883</v>
      </c>
      <c r="Q12" t="s">
        <v>20</v>
      </c>
      <c r="R12" t="s">
        <v>17</v>
      </c>
      <c r="S12">
        <f>S13*K$26</f>
        <v>2.6701874999999986</v>
      </c>
      <c r="X12" s="6">
        <f>IF(E12&lt;O$10,1,0)</f>
        <v>0</v>
      </c>
      <c r="Y12" s="6">
        <f>IF(E12&gt;O$8,1,0)</f>
        <v>1</v>
      </c>
      <c r="Z12" s="6">
        <f>IF(F12&gt;S$8,1,0)</f>
        <v>0</v>
      </c>
    </row>
    <row r="13" spans="1:29">
      <c r="B13" s="2">
        <v>0.375</v>
      </c>
      <c r="C13" s="1">
        <v>68.2</v>
      </c>
      <c r="D13" s="1">
        <v>70.8</v>
      </c>
      <c r="E13" s="1">
        <v>68.7</v>
      </c>
      <c r="F13" s="4">
        <f t="shared" si="1"/>
        <v>2.5999999999999943</v>
      </c>
      <c r="I13" t="s">
        <v>9</v>
      </c>
      <c r="K13">
        <f>AVERAGE(E20:E27,E44:E51,E68:E75)</f>
        <v>69.825000000000003</v>
      </c>
      <c r="N13" t="s">
        <v>19</v>
      </c>
      <c r="O13">
        <f>K13</f>
        <v>69.825000000000003</v>
      </c>
      <c r="R13" t="s">
        <v>20</v>
      </c>
      <c r="S13">
        <f>K14</f>
        <v>1.2624999999999993</v>
      </c>
      <c r="X13" s="6">
        <f t="shared" ref="X13:X19" si="5">IF(E13&lt;O$10,1,0)</f>
        <v>0</v>
      </c>
      <c r="Y13" s="6">
        <f t="shared" ref="Y13:Y19" si="6">IF(E13&gt;O$8,1,0)</f>
        <v>0</v>
      </c>
      <c r="Z13" s="6">
        <f t="shared" ref="Z13:Z19" si="7">IF(F13&gt;S$8,1,0)</f>
        <v>0</v>
      </c>
    </row>
    <row r="14" spans="1:29">
      <c r="B14" s="2">
        <v>0.41666666666666669</v>
      </c>
      <c r="C14" s="1">
        <v>68.900000000000006</v>
      </c>
      <c r="D14" s="1">
        <v>69.3</v>
      </c>
      <c r="E14" s="1">
        <v>69.099999999999994</v>
      </c>
      <c r="F14" s="4">
        <f t="shared" si="1"/>
        <v>0.39999999999999147</v>
      </c>
      <c r="I14" t="s">
        <v>10</v>
      </c>
      <c r="K14">
        <f>AVERAGE(F20:F27,F44:F51,F68:F75)</f>
        <v>1.2624999999999993</v>
      </c>
      <c r="N14" t="s">
        <v>18</v>
      </c>
      <c r="O14">
        <f>O13-K24</f>
        <v>68.483359213500123</v>
      </c>
      <c r="R14" t="s">
        <v>18</v>
      </c>
      <c r="S14">
        <f>S13*K$25</f>
        <v>0</v>
      </c>
      <c r="X14" s="6">
        <f t="shared" si="5"/>
        <v>0</v>
      </c>
      <c r="Y14" s="6">
        <f t="shared" si="6"/>
        <v>0</v>
      </c>
      <c r="Z14" s="6">
        <f t="shared" si="7"/>
        <v>0</v>
      </c>
    </row>
    <row r="15" spans="1:29">
      <c r="B15" s="2">
        <v>0.45833333333333331</v>
      </c>
      <c r="C15" s="1">
        <v>69.5</v>
      </c>
      <c r="D15" s="1">
        <v>69.7</v>
      </c>
      <c r="E15" s="1">
        <v>69.599999999999994</v>
      </c>
      <c r="F15" s="4">
        <f t="shared" si="1"/>
        <v>0.20000000000000284</v>
      </c>
      <c r="X15" s="6">
        <f t="shared" si="5"/>
        <v>0</v>
      </c>
      <c r="Y15" s="6">
        <f t="shared" si="6"/>
        <v>0</v>
      </c>
      <c r="Z15" s="6">
        <f t="shared" si="7"/>
        <v>0</v>
      </c>
    </row>
    <row r="16" spans="1:29">
      <c r="B16" s="2">
        <v>0.5</v>
      </c>
      <c r="C16" s="1">
        <v>70.5</v>
      </c>
      <c r="D16" s="1">
        <v>72</v>
      </c>
      <c r="E16" s="1">
        <v>71</v>
      </c>
      <c r="F16" s="4">
        <f t="shared" si="1"/>
        <v>1.5</v>
      </c>
      <c r="H16" t="s">
        <v>21</v>
      </c>
      <c r="M16" t="s">
        <v>16</v>
      </c>
      <c r="N16" t="s">
        <v>17</v>
      </c>
      <c r="O16">
        <f>O17+K24</f>
        <v>71.383307453166552</v>
      </c>
      <c r="Q16" t="s">
        <v>20</v>
      </c>
      <c r="R16" t="s">
        <v>17</v>
      </c>
      <c r="S16">
        <f>S17*K$26</f>
        <v>2.7818124999999982</v>
      </c>
      <c r="X16" s="6">
        <f t="shared" si="5"/>
        <v>0</v>
      </c>
      <c r="Y16" s="6">
        <f t="shared" si="6"/>
        <v>0</v>
      </c>
      <c r="Z16" s="6">
        <f t="shared" si="7"/>
        <v>0</v>
      </c>
    </row>
    <row r="17" spans="1:29">
      <c r="B17" s="2">
        <v>0.54166666666666663</v>
      </c>
      <c r="C17" s="1">
        <v>69.7</v>
      </c>
      <c r="D17" s="1">
        <v>70.7</v>
      </c>
      <c r="E17" s="1">
        <v>70.599999999999994</v>
      </c>
      <c r="F17" s="4">
        <f t="shared" si="1"/>
        <v>1</v>
      </c>
      <c r="I17" t="s">
        <v>9</v>
      </c>
      <c r="K17">
        <f>AVERAGE(K5,K9,K13)</f>
        <v>70.041666666666671</v>
      </c>
      <c r="N17" t="s">
        <v>19</v>
      </c>
      <c r="O17">
        <f>K17</f>
        <v>70.041666666666671</v>
      </c>
      <c r="R17" t="s">
        <v>20</v>
      </c>
      <c r="S17">
        <f>K18</f>
        <v>1.3152777777777769</v>
      </c>
      <c r="X17" s="6">
        <f t="shared" si="5"/>
        <v>0</v>
      </c>
      <c r="Y17" s="6">
        <f t="shared" si="6"/>
        <v>0</v>
      </c>
      <c r="Z17" s="6">
        <f t="shared" si="7"/>
        <v>0</v>
      </c>
    </row>
    <row r="18" spans="1:29">
      <c r="B18" s="2">
        <v>0.58333333333333337</v>
      </c>
      <c r="C18" s="1">
        <v>69.5</v>
      </c>
      <c r="D18" s="1">
        <v>70.099999999999994</v>
      </c>
      <c r="E18" s="1">
        <v>69.7</v>
      </c>
      <c r="F18" s="4">
        <f t="shared" si="1"/>
        <v>0.59999999999999432</v>
      </c>
      <c r="I18" t="s">
        <v>10</v>
      </c>
      <c r="K18">
        <f>AVERAGE(K6,K10,K14)</f>
        <v>1.3152777777777769</v>
      </c>
      <c r="N18" t="s">
        <v>18</v>
      </c>
      <c r="O18">
        <f>O17-K24</f>
        <v>68.700025880166791</v>
      </c>
      <c r="R18" t="s">
        <v>18</v>
      </c>
      <c r="S18">
        <f>S17*K$25</f>
        <v>0</v>
      </c>
      <c r="X18" s="6">
        <f t="shared" si="5"/>
        <v>0</v>
      </c>
      <c r="Y18" s="6">
        <f t="shared" si="6"/>
        <v>0</v>
      </c>
      <c r="Z18" s="6">
        <f t="shared" si="7"/>
        <v>0</v>
      </c>
    </row>
    <row r="19" spans="1:29">
      <c r="B19" s="2">
        <v>0.625</v>
      </c>
      <c r="C19" s="1">
        <v>69.5</v>
      </c>
      <c r="D19" s="1">
        <v>70.8</v>
      </c>
      <c r="E19" s="1">
        <v>69.599999999999994</v>
      </c>
      <c r="F19" s="4">
        <f t="shared" si="1"/>
        <v>1.2999999999999972</v>
      </c>
      <c r="X19" s="6">
        <f t="shared" si="5"/>
        <v>0</v>
      </c>
      <c r="Y19" s="6">
        <f t="shared" si="6"/>
        <v>0</v>
      </c>
      <c r="Z19" s="6">
        <f t="shared" si="7"/>
        <v>0</v>
      </c>
    </row>
    <row r="20" spans="1:29">
      <c r="B20" s="2">
        <v>0.66666666666666663</v>
      </c>
      <c r="C20" s="1">
        <v>69.5</v>
      </c>
      <c r="D20" s="1">
        <v>69.900000000000006</v>
      </c>
      <c r="E20" s="1">
        <v>69.599999999999994</v>
      </c>
      <c r="F20" s="4">
        <f t="shared" si="1"/>
        <v>0.40000000000000568</v>
      </c>
      <c r="AA20" s="6">
        <f>IF(E20&lt;O$14,1,0)</f>
        <v>0</v>
      </c>
      <c r="AB20" s="6">
        <f>IF(E20&gt;O$12,1,0)</f>
        <v>0</v>
      </c>
      <c r="AC20" s="6">
        <f>IF(F20&gt;S$12,1,0)</f>
        <v>0</v>
      </c>
    </row>
    <row r="21" spans="1:29">
      <c r="B21" s="2">
        <v>0.70833333333333337</v>
      </c>
      <c r="C21" s="1">
        <v>68.8</v>
      </c>
      <c r="D21" s="1">
        <v>71.900000000000006</v>
      </c>
      <c r="E21" s="1">
        <v>70.7</v>
      </c>
      <c r="F21" s="4">
        <f t="shared" si="1"/>
        <v>3.1000000000000085</v>
      </c>
      <c r="H21" t="s">
        <v>22</v>
      </c>
      <c r="K21" s="6">
        <v>1</v>
      </c>
      <c r="AA21" s="6">
        <f t="shared" ref="AA21:AA27" si="8">IF(E21&lt;O$14,1,0)</f>
        <v>0</v>
      </c>
      <c r="AB21" s="6">
        <f t="shared" ref="AB21:AB27" si="9">IF(E21&gt;O$12,1,0)</f>
        <v>0</v>
      </c>
      <c r="AC21" s="6">
        <f t="shared" ref="AC21:AC27" si="10">IF(F21&gt;S$12,1,0)</f>
        <v>1</v>
      </c>
    </row>
    <row r="22" spans="1:29">
      <c r="B22" s="2">
        <v>0.75</v>
      </c>
      <c r="C22" s="1">
        <v>71.099999999999994</v>
      </c>
      <c r="D22" s="1">
        <v>71.3</v>
      </c>
      <c r="E22" s="1">
        <v>71.2</v>
      </c>
      <c r="F22" s="4">
        <f t="shared" si="1"/>
        <v>0.20000000000000284</v>
      </c>
      <c r="H22" t="s">
        <v>23</v>
      </c>
      <c r="K22" s="6">
        <v>3</v>
      </c>
      <c r="AA22" s="6">
        <f t="shared" si="8"/>
        <v>0</v>
      </c>
      <c r="AB22" s="6">
        <f t="shared" si="9"/>
        <v>1</v>
      </c>
      <c r="AC22" s="6">
        <f t="shared" si="10"/>
        <v>0</v>
      </c>
    </row>
    <row r="23" spans="1:29">
      <c r="B23" s="2">
        <v>0.79166666666666663</v>
      </c>
      <c r="C23" s="1">
        <v>71.099999999999994</v>
      </c>
      <c r="D23" s="1">
        <v>71.400000000000006</v>
      </c>
      <c r="E23" s="1">
        <v>71.3</v>
      </c>
      <c r="F23" s="4">
        <f t="shared" si="1"/>
        <v>0.30000000000001137</v>
      </c>
      <c r="H23" t="s">
        <v>24</v>
      </c>
      <c r="K23" s="6">
        <v>5</v>
      </c>
      <c r="AA23" s="6">
        <f t="shared" si="8"/>
        <v>0</v>
      </c>
      <c r="AB23" s="6">
        <f t="shared" si="9"/>
        <v>1</v>
      </c>
      <c r="AC23" s="6">
        <f t="shared" si="10"/>
        <v>0</v>
      </c>
    </row>
    <row r="24" spans="1:29">
      <c r="B24" s="2">
        <v>0.83333333333333337</v>
      </c>
      <c r="C24" s="1">
        <v>70.400000000000006</v>
      </c>
      <c r="D24" s="1">
        <v>71.2</v>
      </c>
      <c r="E24" s="1">
        <v>70.8</v>
      </c>
      <c r="F24" s="4">
        <f t="shared" si="1"/>
        <v>0.79999999999999716</v>
      </c>
      <c r="H24" t="s">
        <v>25</v>
      </c>
      <c r="K24" s="5">
        <f>K22*(K21/SQRT(K23))</f>
        <v>1.3416407864998738</v>
      </c>
      <c r="AA24" s="6">
        <f t="shared" si="8"/>
        <v>0</v>
      </c>
      <c r="AB24" s="6">
        <f t="shared" si="9"/>
        <v>0</v>
      </c>
      <c r="AC24" s="6">
        <f t="shared" si="10"/>
        <v>0</v>
      </c>
    </row>
    <row r="25" spans="1:29">
      <c r="B25" s="2">
        <v>0.875</v>
      </c>
      <c r="C25" s="1">
        <v>68.900000000000006</v>
      </c>
      <c r="D25" s="1">
        <v>70.3</v>
      </c>
      <c r="E25" s="1">
        <v>69.7</v>
      </c>
      <c r="F25" s="4">
        <f t="shared" si="1"/>
        <v>1.3999999999999915</v>
      </c>
      <c r="H25" t="s">
        <v>26</v>
      </c>
      <c r="K25" s="6">
        <v>0</v>
      </c>
      <c r="AA25" s="6">
        <f t="shared" si="8"/>
        <v>0</v>
      </c>
      <c r="AB25" s="6">
        <f t="shared" si="9"/>
        <v>0</v>
      </c>
      <c r="AC25" s="6">
        <f t="shared" si="10"/>
        <v>0</v>
      </c>
    </row>
    <row r="26" spans="1:29">
      <c r="B26" s="2">
        <v>0.91666666666666663</v>
      </c>
      <c r="C26" s="1">
        <v>68.400000000000006</v>
      </c>
      <c r="D26" s="1">
        <v>68.5</v>
      </c>
      <c r="E26" s="1">
        <v>68.5</v>
      </c>
      <c r="F26" s="4">
        <f t="shared" si="1"/>
        <v>9.9999999999994316E-2</v>
      </c>
      <c r="H26" t="s">
        <v>27</v>
      </c>
      <c r="K26" s="6">
        <v>2.1150000000000002</v>
      </c>
      <c r="AA26" s="6">
        <f t="shared" si="8"/>
        <v>0</v>
      </c>
      <c r="AB26" s="6">
        <f t="shared" si="9"/>
        <v>0</v>
      </c>
      <c r="AC26" s="6">
        <f t="shared" si="10"/>
        <v>0</v>
      </c>
    </row>
    <row r="27" spans="1:29">
      <c r="B27" s="2">
        <v>0.95833333333333337</v>
      </c>
      <c r="C27" s="1">
        <v>69.099999999999994</v>
      </c>
      <c r="D27" s="1">
        <v>69.3</v>
      </c>
      <c r="E27" s="1">
        <v>69.2</v>
      </c>
      <c r="F27" s="4">
        <f t="shared" si="1"/>
        <v>0.20000000000000284</v>
      </c>
      <c r="AA27" s="6">
        <f t="shared" si="8"/>
        <v>0</v>
      </c>
      <c r="AB27" s="6">
        <f t="shared" si="9"/>
        <v>0</v>
      </c>
      <c r="AC27" s="6">
        <f t="shared" si="10"/>
        <v>0</v>
      </c>
    </row>
    <row r="28" spans="1:29">
      <c r="A28" s="1" t="s">
        <v>4</v>
      </c>
      <c r="B28" s="2">
        <v>0</v>
      </c>
      <c r="C28" s="1">
        <v>69.099999999999994</v>
      </c>
      <c r="D28" s="1">
        <v>70.3</v>
      </c>
      <c r="E28" s="1">
        <v>69.5</v>
      </c>
      <c r="F28" s="4">
        <f t="shared" si="1"/>
        <v>1.2000000000000028</v>
      </c>
      <c r="U28" s="6">
        <f>IF(E28&lt;O$6,1,0)</f>
        <v>0</v>
      </c>
      <c r="V28" s="6">
        <f>IF(E28&gt;O$4,1,0)</f>
        <v>0</v>
      </c>
      <c r="W28" s="6">
        <f>IF(F28&gt;S$4,1,0)</f>
        <v>0</v>
      </c>
    </row>
    <row r="29" spans="1:29">
      <c r="B29" s="2">
        <v>4.1666666666666664E-2</v>
      </c>
      <c r="C29" s="1">
        <v>69.599999999999994</v>
      </c>
      <c r="D29" s="1">
        <v>72.8</v>
      </c>
      <c r="E29" s="1">
        <v>70.400000000000006</v>
      </c>
      <c r="F29" s="4">
        <f t="shared" si="1"/>
        <v>3.2000000000000028</v>
      </c>
      <c r="U29" s="6">
        <f t="shared" ref="U29:U35" si="11">IF(E29&lt;O$6,1,0)</f>
        <v>0</v>
      </c>
      <c r="V29" s="6">
        <f t="shared" ref="V29:V35" si="12">IF(E29&gt;O$4,1,0)</f>
        <v>0</v>
      </c>
      <c r="W29" s="6">
        <f t="shared" ref="W29:W35" si="13">IF(F29&gt;S$4,1,0)</f>
        <v>1</v>
      </c>
    </row>
    <row r="30" spans="1:29">
      <c r="B30" s="2">
        <v>8.3333333333333329E-2</v>
      </c>
      <c r="C30" s="1">
        <v>67.8</v>
      </c>
      <c r="D30" s="1">
        <v>70.2</v>
      </c>
      <c r="E30" s="1">
        <v>68</v>
      </c>
      <c r="F30" s="4">
        <f t="shared" si="1"/>
        <v>2.4000000000000057</v>
      </c>
      <c r="U30" s="6">
        <f t="shared" si="11"/>
        <v>1</v>
      </c>
      <c r="V30" s="6">
        <f t="shared" si="12"/>
        <v>0</v>
      </c>
      <c r="W30" s="6">
        <f t="shared" si="13"/>
        <v>0</v>
      </c>
    </row>
    <row r="31" spans="1:29">
      <c r="B31" s="2">
        <v>0.125</v>
      </c>
      <c r="C31" s="1">
        <v>70.5</v>
      </c>
      <c r="D31" s="1">
        <v>70.599999999999994</v>
      </c>
      <c r="E31" s="1">
        <v>70.5</v>
      </c>
      <c r="F31" s="4">
        <f t="shared" si="1"/>
        <v>9.9999999999994316E-2</v>
      </c>
      <c r="U31" s="6">
        <f t="shared" si="11"/>
        <v>0</v>
      </c>
      <c r="V31" s="6">
        <f t="shared" si="12"/>
        <v>0</v>
      </c>
      <c r="W31" s="6">
        <f t="shared" si="13"/>
        <v>0</v>
      </c>
    </row>
    <row r="32" spans="1:29">
      <c r="B32" s="2">
        <v>0.16666666666666666</v>
      </c>
      <c r="C32" s="1">
        <v>69.5</v>
      </c>
      <c r="D32" s="1">
        <v>71.599999999999994</v>
      </c>
      <c r="E32" s="1">
        <v>71.3</v>
      </c>
      <c r="F32" s="4">
        <f t="shared" si="1"/>
        <v>2.0999999999999943</v>
      </c>
      <c r="U32" s="6">
        <f t="shared" si="11"/>
        <v>0</v>
      </c>
      <c r="V32" s="6">
        <f t="shared" si="12"/>
        <v>0</v>
      </c>
      <c r="W32" s="6">
        <f t="shared" si="13"/>
        <v>0</v>
      </c>
    </row>
    <row r="33" spans="2:29">
      <c r="B33" s="2">
        <v>0.20833333333333334</v>
      </c>
      <c r="C33" s="1">
        <v>70</v>
      </c>
      <c r="D33" s="1">
        <v>70.5</v>
      </c>
      <c r="E33" s="1">
        <v>70.2</v>
      </c>
      <c r="F33" s="4">
        <f t="shared" si="1"/>
        <v>0.5</v>
      </c>
      <c r="U33" s="6">
        <f t="shared" si="11"/>
        <v>0</v>
      </c>
      <c r="V33" s="6">
        <f t="shared" si="12"/>
        <v>0</v>
      </c>
      <c r="W33" s="6">
        <f t="shared" si="13"/>
        <v>0</v>
      </c>
    </row>
    <row r="34" spans="2:29">
      <c r="B34" s="2">
        <v>0.25</v>
      </c>
      <c r="C34" s="1">
        <v>69.099999999999994</v>
      </c>
      <c r="D34" s="1">
        <v>70.900000000000006</v>
      </c>
      <c r="E34" s="1">
        <v>69.3</v>
      </c>
      <c r="F34" s="4">
        <f t="shared" si="1"/>
        <v>1.8000000000000114</v>
      </c>
      <c r="U34" s="6">
        <f t="shared" si="11"/>
        <v>0</v>
      </c>
      <c r="V34" s="6">
        <f t="shared" si="12"/>
        <v>0</v>
      </c>
      <c r="W34" s="6">
        <f t="shared" si="13"/>
        <v>0</v>
      </c>
    </row>
    <row r="35" spans="2:29">
      <c r="B35" s="2">
        <v>0.29166666666666669</v>
      </c>
      <c r="C35" s="1">
        <v>69.400000000000006</v>
      </c>
      <c r="D35" s="1">
        <v>70.8</v>
      </c>
      <c r="E35" s="1">
        <v>69.900000000000006</v>
      </c>
      <c r="F35" s="4">
        <f t="shared" si="1"/>
        <v>1.3999999999999915</v>
      </c>
      <c r="U35" s="6">
        <f t="shared" si="11"/>
        <v>0</v>
      </c>
      <c r="V35" s="6">
        <f t="shared" si="12"/>
        <v>0</v>
      </c>
      <c r="W35" s="6">
        <f t="shared" si="13"/>
        <v>0</v>
      </c>
    </row>
    <row r="36" spans="2:29">
      <c r="B36" s="2">
        <v>0.33333333333333331</v>
      </c>
      <c r="C36" s="1">
        <v>68.3</v>
      </c>
      <c r="D36" s="1">
        <v>69.8</v>
      </c>
      <c r="E36" s="1">
        <v>68.400000000000006</v>
      </c>
      <c r="F36" s="4">
        <f t="shared" si="1"/>
        <v>1.5</v>
      </c>
      <c r="X36" s="6">
        <f>IF(E36&lt;O$10,1,0)</f>
        <v>1</v>
      </c>
      <c r="Y36" s="6">
        <f>IF(E36&gt;O$8,1,0)</f>
        <v>0</v>
      </c>
      <c r="Z36" s="6">
        <f>IF(F36&gt;S$8,1,0)</f>
        <v>0</v>
      </c>
    </row>
    <row r="37" spans="2:29">
      <c r="B37" s="2">
        <v>0.375</v>
      </c>
      <c r="C37" s="1">
        <v>68.7</v>
      </c>
      <c r="D37" s="1">
        <v>69.099999999999994</v>
      </c>
      <c r="E37" s="1">
        <v>68.8</v>
      </c>
      <c r="F37" s="4">
        <f t="shared" si="1"/>
        <v>0.39999999999999147</v>
      </c>
      <c r="X37" s="6">
        <f t="shared" ref="X37:X43" si="14">IF(E37&lt;O$10,1,0)</f>
        <v>0</v>
      </c>
      <c r="Y37" s="6">
        <f t="shared" ref="Y37:Y43" si="15">IF(E37&gt;O$8,1,0)</f>
        <v>0</v>
      </c>
      <c r="Z37" s="6">
        <f t="shared" ref="Z37:Z43" si="16">IF(F37&gt;S$8,1,0)</f>
        <v>0</v>
      </c>
    </row>
    <row r="38" spans="2:29">
      <c r="B38" s="2">
        <v>0.41666666666666669</v>
      </c>
      <c r="C38" s="1">
        <v>68.900000000000006</v>
      </c>
      <c r="D38" s="1">
        <v>71.8</v>
      </c>
      <c r="E38" s="1">
        <v>71.400000000000006</v>
      </c>
      <c r="F38" s="4">
        <f t="shared" si="1"/>
        <v>2.8999999999999915</v>
      </c>
      <c r="X38" s="6">
        <f t="shared" si="14"/>
        <v>0</v>
      </c>
      <c r="Y38" s="6">
        <f t="shared" si="15"/>
        <v>1</v>
      </c>
      <c r="Z38" s="6">
        <f t="shared" si="16"/>
        <v>1</v>
      </c>
    </row>
    <row r="39" spans="2:29">
      <c r="B39" s="2">
        <v>0.45833333333333331</v>
      </c>
      <c r="C39" s="1">
        <v>70</v>
      </c>
      <c r="D39" s="1">
        <v>70.599999999999994</v>
      </c>
      <c r="E39" s="1">
        <v>70.2</v>
      </c>
      <c r="F39" s="4">
        <f t="shared" si="1"/>
        <v>0.59999999999999432</v>
      </c>
      <c r="X39" s="6">
        <f t="shared" si="14"/>
        <v>0</v>
      </c>
      <c r="Y39" s="6">
        <f t="shared" si="15"/>
        <v>0</v>
      </c>
      <c r="Z39" s="6">
        <f t="shared" si="16"/>
        <v>0</v>
      </c>
    </row>
    <row r="40" spans="2:29">
      <c r="B40" s="2">
        <v>0.5</v>
      </c>
      <c r="C40" s="1">
        <v>68.8</v>
      </c>
      <c r="D40" s="1">
        <v>70.3</v>
      </c>
      <c r="E40" s="1">
        <v>69.7</v>
      </c>
      <c r="F40" s="4">
        <f t="shared" si="1"/>
        <v>1.5</v>
      </c>
      <c r="X40" s="6">
        <f t="shared" si="14"/>
        <v>0</v>
      </c>
      <c r="Y40" s="6">
        <f t="shared" si="15"/>
        <v>0</v>
      </c>
      <c r="Z40" s="6">
        <f t="shared" si="16"/>
        <v>0</v>
      </c>
    </row>
    <row r="41" spans="2:29">
      <c r="B41" s="2">
        <v>0.54166666666666663</v>
      </c>
      <c r="C41" s="1">
        <v>68.900000000000006</v>
      </c>
      <c r="D41" s="1">
        <v>69.7</v>
      </c>
      <c r="E41" s="1">
        <v>69.2</v>
      </c>
      <c r="F41" s="4">
        <f t="shared" si="1"/>
        <v>0.79999999999999716</v>
      </c>
      <c r="X41" s="6">
        <f t="shared" si="14"/>
        <v>0</v>
      </c>
      <c r="Y41" s="6">
        <f t="shared" si="15"/>
        <v>0</v>
      </c>
      <c r="Z41" s="6">
        <f t="shared" si="16"/>
        <v>0</v>
      </c>
    </row>
    <row r="42" spans="2:29">
      <c r="B42" s="2">
        <v>0.58333333333333337</v>
      </c>
      <c r="C42" s="1">
        <v>69.7</v>
      </c>
      <c r="D42" s="1">
        <v>71.8</v>
      </c>
      <c r="E42" s="1">
        <v>70.5</v>
      </c>
      <c r="F42" s="4">
        <f t="shared" si="1"/>
        <v>2.0999999999999943</v>
      </c>
      <c r="X42" s="6">
        <f t="shared" si="14"/>
        <v>0</v>
      </c>
      <c r="Y42" s="6">
        <f t="shared" si="15"/>
        <v>0</v>
      </c>
      <c r="Z42" s="6">
        <f t="shared" si="16"/>
        <v>0</v>
      </c>
    </row>
    <row r="43" spans="2:29">
      <c r="B43" s="2">
        <v>0.625</v>
      </c>
      <c r="C43" s="1">
        <v>70</v>
      </c>
      <c r="D43" s="1">
        <v>70.599999999999994</v>
      </c>
      <c r="E43" s="1">
        <v>70.3</v>
      </c>
      <c r="F43" s="4">
        <f t="shared" si="1"/>
        <v>0.59999999999999432</v>
      </c>
      <c r="X43" s="6">
        <f t="shared" si="14"/>
        <v>0</v>
      </c>
      <c r="Y43" s="6">
        <f t="shared" si="15"/>
        <v>0</v>
      </c>
      <c r="Z43" s="6">
        <f t="shared" si="16"/>
        <v>0</v>
      </c>
    </row>
    <row r="44" spans="2:29">
      <c r="B44" s="2">
        <v>0.66666666666666663</v>
      </c>
      <c r="C44" s="1">
        <v>70.2</v>
      </c>
      <c r="D44" s="1">
        <v>70.7</v>
      </c>
      <c r="E44" s="1">
        <v>70.599999999999994</v>
      </c>
      <c r="F44" s="4">
        <f t="shared" si="1"/>
        <v>0.5</v>
      </c>
      <c r="AA44" s="6">
        <f>IF(E44&lt;O$14,1,0)</f>
        <v>0</v>
      </c>
      <c r="AB44" s="6">
        <f>IF(E44&gt;O$12,1,0)</f>
        <v>0</v>
      </c>
      <c r="AC44" s="6">
        <f>IF(F44&gt;S$12,1,0)</f>
        <v>0</v>
      </c>
    </row>
    <row r="45" spans="2:29">
      <c r="B45" s="2">
        <v>0.70833333333333337</v>
      </c>
      <c r="C45" s="1">
        <v>68.5</v>
      </c>
      <c r="D45" s="1">
        <v>69.599999999999994</v>
      </c>
      <c r="E45" s="1">
        <v>69.2</v>
      </c>
      <c r="F45" s="4">
        <f t="shared" si="1"/>
        <v>1.0999999999999943</v>
      </c>
      <c r="AA45" s="6">
        <f t="shared" ref="AA45:AA51" si="17">IF(E45&lt;O$14,1,0)</f>
        <v>0</v>
      </c>
      <c r="AB45" s="6">
        <f t="shared" ref="AB45:AB51" si="18">IF(E45&gt;O$12,1,0)</f>
        <v>0</v>
      </c>
      <c r="AC45" s="6">
        <f t="shared" ref="AC45:AC51" si="19">IF(F45&gt;S$12,1,0)</f>
        <v>0</v>
      </c>
    </row>
    <row r="46" spans="2:29">
      <c r="B46" s="2">
        <v>0.75</v>
      </c>
      <c r="C46" s="1">
        <v>70.3</v>
      </c>
      <c r="D46" s="1">
        <v>70.3</v>
      </c>
      <c r="E46" s="1">
        <v>70.3</v>
      </c>
      <c r="F46" s="4">
        <f t="shared" si="1"/>
        <v>0</v>
      </c>
      <c r="AA46" s="6">
        <f t="shared" si="17"/>
        <v>0</v>
      </c>
      <c r="AB46" s="6">
        <f t="shared" si="18"/>
        <v>0</v>
      </c>
      <c r="AC46" s="6">
        <f t="shared" si="19"/>
        <v>0</v>
      </c>
    </row>
    <row r="47" spans="2:29">
      <c r="B47" s="2">
        <v>0.79166666666666663</v>
      </c>
      <c r="C47" s="1">
        <v>69.8</v>
      </c>
      <c r="D47" s="1">
        <v>72</v>
      </c>
      <c r="E47" s="1">
        <v>69.900000000000006</v>
      </c>
      <c r="F47" s="4">
        <f t="shared" si="1"/>
        <v>2.2000000000000028</v>
      </c>
      <c r="AA47" s="6">
        <f t="shared" si="17"/>
        <v>0</v>
      </c>
      <c r="AB47" s="6">
        <f t="shared" si="18"/>
        <v>0</v>
      </c>
      <c r="AC47" s="6">
        <f t="shared" si="19"/>
        <v>0</v>
      </c>
    </row>
    <row r="48" spans="2:29">
      <c r="B48" s="2">
        <v>0.83333333333333337</v>
      </c>
      <c r="C48" s="1">
        <v>68.400000000000006</v>
      </c>
      <c r="D48" s="1">
        <v>70</v>
      </c>
      <c r="E48" s="1">
        <v>68.900000000000006</v>
      </c>
      <c r="F48" s="4">
        <f t="shared" si="1"/>
        <v>1.5999999999999943</v>
      </c>
      <c r="AA48" s="6">
        <f t="shared" si="17"/>
        <v>0</v>
      </c>
      <c r="AB48" s="6">
        <f t="shared" si="18"/>
        <v>0</v>
      </c>
      <c r="AC48" s="6">
        <f t="shared" si="19"/>
        <v>0</v>
      </c>
    </row>
    <row r="49" spans="1:29">
      <c r="B49" s="2">
        <v>0.875</v>
      </c>
      <c r="C49" s="1">
        <v>70.099999999999994</v>
      </c>
      <c r="D49" s="1">
        <v>72.2</v>
      </c>
      <c r="E49" s="1">
        <v>70.8</v>
      </c>
      <c r="F49" s="4">
        <f t="shared" si="1"/>
        <v>2.1000000000000085</v>
      </c>
      <c r="AA49" s="6">
        <f t="shared" si="17"/>
        <v>0</v>
      </c>
      <c r="AB49" s="6">
        <f t="shared" si="18"/>
        <v>0</v>
      </c>
      <c r="AC49" s="6">
        <f t="shared" si="19"/>
        <v>0</v>
      </c>
    </row>
    <row r="50" spans="1:29">
      <c r="B50" s="2">
        <v>0.91666666666666663</v>
      </c>
      <c r="C50" s="1">
        <v>68.2</v>
      </c>
      <c r="D50" s="1">
        <v>69</v>
      </c>
      <c r="E50" s="1">
        <v>68.599999999999994</v>
      </c>
      <c r="F50" s="4">
        <f t="shared" si="1"/>
        <v>0.79999999999999716</v>
      </c>
      <c r="AA50" s="6">
        <f t="shared" si="17"/>
        <v>0</v>
      </c>
      <c r="AB50" s="6">
        <f t="shared" si="18"/>
        <v>0</v>
      </c>
      <c r="AC50" s="6">
        <f t="shared" si="19"/>
        <v>0</v>
      </c>
    </row>
    <row r="51" spans="1:29">
      <c r="B51" s="2">
        <v>0.95833333333333337</v>
      </c>
      <c r="C51" s="1">
        <v>69</v>
      </c>
      <c r="D51" s="1">
        <v>69.3</v>
      </c>
      <c r="E51" s="1">
        <v>69.2</v>
      </c>
      <c r="F51" s="4">
        <f t="shared" si="1"/>
        <v>0.29999999999999716</v>
      </c>
      <c r="AA51" s="6">
        <f t="shared" si="17"/>
        <v>0</v>
      </c>
      <c r="AB51" s="6">
        <f t="shared" si="18"/>
        <v>0</v>
      </c>
      <c r="AC51" s="6">
        <f t="shared" si="19"/>
        <v>0</v>
      </c>
    </row>
    <row r="52" spans="1:29">
      <c r="A52" s="1" t="s">
        <v>5</v>
      </c>
      <c r="B52" s="2">
        <v>0</v>
      </c>
      <c r="C52" s="1">
        <v>70.7</v>
      </c>
      <c r="D52" s="1">
        <v>70.900000000000006</v>
      </c>
      <c r="E52" s="1">
        <v>70.8</v>
      </c>
      <c r="F52" s="4">
        <f t="shared" si="1"/>
        <v>0.20000000000000284</v>
      </c>
      <c r="U52" s="6">
        <f>IF(E52&lt;O$6,1,0)</f>
        <v>0</v>
      </c>
      <c r="V52" s="6">
        <f>IF(E52&gt;O$4,1,0)</f>
        <v>0</v>
      </c>
      <c r="W52" s="6">
        <f>IF(F52&gt;S$4,1,0)</f>
        <v>0</v>
      </c>
    </row>
    <row r="53" spans="1:29">
      <c r="B53" s="2">
        <v>4.1666666666666664E-2</v>
      </c>
      <c r="C53" s="1">
        <v>70</v>
      </c>
      <c r="D53" s="1">
        <v>71.400000000000006</v>
      </c>
      <c r="E53" s="1">
        <v>70.599999999999994</v>
      </c>
      <c r="F53" s="4">
        <f t="shared" si="1"/>
        <v>1.4000000000000057</v>
      </c>
      <c r="U53" s="6">
        <f t="shared" ref="U53:U59" si="20">IF(E53&lt;O$6,1,0)</f>
        <v>0</v>
      </c>
      <c r="V53" s="6">
        <f t="shared" ref="V53:V59" si="21">IF(E53&gt;O$4,1,0)</f>
        <v>0</v>
      </c>
      <c r="W53" s="6">
        <f t="shared" ref="W53:W59" si="22">IF(F53&gt;S$4,1,0)</f>
        <v>0</v>
      </c>
    </row>
    <row r="54" spans="1:29">
      <c r="B54" s="2">
        <v>8.3333333333333329E-2</v>
      </c>
      <c r="C54" s="1">
        <v>68.599999999999994</v>
      </c>
      <c r="D54" s="1">
        <v>71</v>
      </c>
      <c r="E54" s="1">
        <v>70.3</v>
      </c>
      <c r="F54" s="4">
        <f t="shared" si="1"/>
        <v>2.4000000000000057</v>
      </c>
      <c r="U54" s="6">
        <f t="shared" si="20"/>
        <v>0</v>
      </c>
      <c r="V54" s="6">
        <f t="shared" si="21"/>
        <v>0</v>
      </c>
      <c r="W54" s="6">
        <f t="shared" si="22"/>
        <v>0</v>
      </c>
    </row>
    <row r="55" spans="1:29">
      <c r="B55" s="2">
        <v>0.125</v>
      </c>
      <c r="C55" s="1">
        <v>69.599999999999994</v>
      </c>
      <c r="D55" s="1">
        <v>71.5</v>
      </c>
      <c r="E55" s="1">
        <v>70.2</v>
      </c>
      <c r="F55" s="4">
        <f t="shared" si="1"/>
        <v>1.9000000000000057</v>
      </c>
      <c r="U55" s="6">
        <f t="shared" si="20"/>
        <v>0</v>
      </c>
      <c r="V55" s="6">
        <f t="shared" si="21"/>
        <v>0</v>
      </c>
      <c r="W55" s="6">
        <f t="shared" si="22"/>
        <v>0</v>
      </c>
    </row>
    <row r="56" spans="1:29">
      <c r="B56" s="2">
        <v>0.16666666666666666</v>
      </c>
      <c r="C56" s="1">
        <v>68.900000000000006</v>
      </c>
      <c r="D56" s="1">
        <v>69.2</v>
      </c>
      <c r="E56" s="1">
        <v>69.099999999999994</v>
      </c>
      <c r="F56" s="4">
        <f t="shared" si="1"/>
        <v>0.29999999999999716</v>
      </c>
      <c r="U56" s="6">
        <f t="shared" si="20"/>
        <v>0</v>
      </c>
      <c r="V56" s="6">
        <f t="shared" si="21"/>
        <v>0</v>
      </c>
      <c r="W56" s="6">
        <f t="shared" si="22"/>
        <v>0</v>
      </c>
    </row>
    <row r="57" spans="1:29">
      <c r="B57" s="2">
        <v>0.20833333333333334</v>
      </c>
      <c r="C57" s="1">
        <v>71.099999999999994</v>
      </c>
      <c r="D57" s="1">
        <v>71.599999999999994</v>
      </c>
      <c r="E57" s="1">
        <v>71.3</v>
      </c>
      <c r="F57" s="4">
        <f t="shared" si="1"/>
        <v>0.5</v>
      </c>
      <c r="U57" s="6">
        <f t="shared" si="20"/>
        <v>0</v>
      </c>
      <c r="V57" s="6">
        <f t="shared" si="21"/>
        <v>0</v>
      </c>
      <c r="W57" s="6">
        <f t="shared" si="22"/>
        <v>0</v>
      </c>
    </row>
    <row r="58" spans="1:29">
      <c r="B58" s="2">
        <v>0.25</v>
      </c>
      <c r="C58" s="1">
        <v>68.599999999999994</v>
      </c>
      <c r="D58" s="1">
        <v>69.599999999999994</v>
      </c>
      <c r="E58" s="1">
        <v>68.8</v>
      </c>
      <c r="F58" s="4">
        <f t="shared" si="1"/>
        <v>1</v>
      </c>
      <c r="U58" s="6">
        <f t="shared" si="20"/>
        <v>1</v>
      </c>
      <c r="V58" s="6">
        <f t="shared" si="21"/>
        <v>0</v>
      </c>
      <c r="W58" s="6">
        <f t="shared" si="22"/>
        <v>0</v>
      </c>
    </row>
    <row r="59" spans="1:29">
      <c r="B59" s="2">
        <v>0.29166666666666669</v>
      </c>
      <c r="C59" s="1">
        <v>69.099999999999994</v>
      </c>
      <c r="D59" s="1">
        <v>72.400000000000006</v>
      </c>
      <c r="E59" s="1">
        <v>72.2</v>
      </c>
      <c r="F59" s="4">
        <f t="shared" si="1"/>
        <v>3.3000000000000114</v>
      </c>
      <c r="U59" s="6">
        <f t="shared" si="20"/>
        <v>0</v>
      </c>
      <c r="V59" s="6">
        <f t="shared" si="21"/>
        <v>1</v>
      </c>
      <c r="W59" s="6">
        <f t="shared" si="22"/>
        <v>1</v>
      </c>
    </row>
    <row r="60" spans="1:29">
      <c r="B60" s="2">
        <v>0.33333333333333331</v>
      </c>
      <c r="C60" s="1">
        <v>69.7</v>
      </c>
      <c r="D60" s="1">
        <v>71.099999999999994</v>
      </c>
      <c r="E60" s="1">
        <v>70.3</v>
      </c>
      <c r="F60" s="4">
        <f t="shared" si="1"/>
        <v>1.3999999999999915</v>
      </c>
      <c r="X60" s="6">
        <f>IF(E60&lt;O$10,1,0)</f>
        <v>0</v>
      </c>
      <c r="Y60" s="6">
        <f>IF(E60&gt;O$8,1,0)</f>
        <v>0</v>
      </c>
      <c r="Z60" s="6">
        <f>IF(F60&gt;S$8,1,0)</f>
        <v>0</v>
      </c>
    </row>
    <row r="61" spans="1:29">
      <c r="B61" s="2">
        <v>0.375</v>
      </c>
      <c r="C61" s="1">
        <v>70.5</v>
      </c>
      <c r="D61" s="1">
        <v>71.3</v>
      </c>
      <c r="E61" s="1">
        <v>70.7</v>
      </c>
      <c r="F61" s="4">
        <f t="shared" si="1"/>
        <v>0.79999999999999716</v>
      </c>
      <c r="X61" s="6">
        <f t="shared" ref="X61:X67" si="23">IF(E61&lt;O$10,1,0)</f>
        <v>0</v>
      </c>
      <c r="Y61" s="6">
        <f t="shared" ref="Y61:Y67" si="24">IF(E61&gt;O$8,1,0)</f>
        <v>0</v>
      </c>
      <c r="Z61" s="6">
        <f t="shared" ref="Z61:Z67" si="25">IF(F61&gt;S$8,1,0)</f>
        <v>0</v>
      </c>
    </row>
    <row r="62" spans="1:29">
      <c r="B62" s="2">
        <v>0.41666666666666669</v>
      </c>
      <c r="C62" s="1">
        <v>69.3</v>
      </c>
      <c r="D62" s="1">
        <v>70.7</v>
      </c>
      <c r="E62" s="1">
        <v>69.599999999999994</v>
      </c>
      <c r="F62" s="4">
        <f t="shared" si="1"/>
        <v>1.4000000000000057</v>
      </c>
      <c r="X62" s="6">
        <f t="shared" si="23"/>
        <v>0</v>
      </c>
      <c r="Y62" s="6">
        <f t="shared" si="24"/>
        <v>0</v>
      </c>
      <c r="Z62" s="6">
        <f t="shared" si="25"/>
        <v>0</v>
      </c>
    </row>
    <row r="63" spans="1:29">
      <c r="B63" s="2">
        <v>0.45833333333333331</v>
      </c>
      <c r="C63" s="1">
        <v>68.3</v>
      </c>
      <c r="D63" s="1">
        <v>71.2</v>
      </c>
      <c r="E63" s="1">
        <v>70.8</v>
      </c>
      <c r="F63" s="4">
        <f t="shared" si="1"/>
        <v>2.9000000000000057</v>
      </c>
      <c r="X63" s="6">
        <f t="shared" si="23"/>
        <v>0</v>
      </c>
      <c r="Y63" s="6">
        <f t="shared" si="24"/>
        <v>0</v>
      </c>
      <c r="Z63" s="6">
        <f t="shared" si="25"/>
        <v>1</v>
      </c>
    </row>
    <row r="64" spans="1:29">
      <c r="B64" s="2">
        <v>0.5</v>
      </c>
      <c r="C64" s="1">
        <v>68.400000000000006</v>
      </c>
      <c r="D64" s="1">
        <v>69.900000000000006</v>
      </c>
      <c r="E64" s="1">
        <v>69.2</v>
      </c>
      <c r="F64" s="4">
        <f t="shared" si="1"/>
        <v>1.5</v>
      </c>
      <c r="X64" s="6">
        <f t="shared" si="23"/>
        <v>0</v>
      </c>
      <c r="Y64" s="6">
        <f t="shared" si="24"/>
        <v>0</v>
      </c>
      <c r="Z64" s="6">
        <f t="shared" si="25"/>
        <v>0</v>
      </c>
    </row>
    <row r="65" spans="2:29">
      <c r="B65" s="2">
        <v>0.54166666666666663</v>
      </c>
      <c r="C65" s="1">
        <v>70.099999999999994</v>
      </c>
      <c r="D65" s="1">
        <v>70.599999999999994</v>
      </c>
      <c r="E65" s="1">
        <v>70.400000000000006</v>
      </c>
      <c r="F65" s="4">
        <f t="shared" si="1"/>
        <v>0.5</v>
      </c>
      <c r="X65" s="6">
        <f t="shared" si="23"/>
        <v>0</v>
      </c>
      <c r="Y65" s="6">
        <f t="shared" si="24"/>
        <v>0</v>
      </c>
      <c r="Z65" s="6">
        <f t="shared" si="25"/>
        <v>0</v>
      </c>
    </row>
    <row r="66" spans="2:29">
      <c r="B66" s="2">
        <v>0.58333333333333337</v>
      </c>
      <c r="C66" s="1">
        <v>69.900000000000006</v>
      </c>
      <c r="D66" s="1">
        <v>70.400000000000006</v>
      </c>
      <c r="E66" s="1">
        <v>70.2</v>
      </c>
      <c r="F66" s="4">
        <f t="shared" si="1"/>
        <v>0.5</v>
      </c>
      <c r="X66" s="6">
        <f t="shared" si="23"/>
        <v>0</v>
      </c>
      <c r="Y66" s="6">
        <f t="shared" si="24"/>
        <v>0</v>
      </c>
      <c r="Z66" s="6">
        <f t="shared" si="25"/>
        <v>0</v>
      </c>
    </row>
    <row r="67" spans="2:29">
      <c r="B67" s="2">
        <v>0.625</v>
      </c>
      <c r="C67" s="1">
        <v>70.099999999999994</v>
      </c>
      <c r="D67" s="1">
        <v>71.099999999999994</v>
      </c>
      <c r="E67" s="1">
        <v>70.400000000000006</v>
      </c>
      <c r="F67" s="4">
        <f t="shared" si="1"/>
        <v>1</v>
      </c>
      <c r="X67" s="6">
        <f t="shared" si="23"/>
        <v>0</v>
      </c>
      <c r="Y67" s="6">
        <f t="shared" si="24"/>
        <v>0</v>
      </c>
      <c r="Z67" s="6">
        <f t="shared" si="25"/>
        <v>0</v>
      </c>
    </row>
    <row r="68" spans="2:29">
      <c r="B68" s="2">
        <v>0.66666666666666663</v>
      </c>
      <c r="C68" s="1">
        <v>69.7</v>
      </c>
      <c r="D68" s="1">
        <v>70.099999999999994</v>
      </c>
      <c r="E68" s="1">
        <v>69.900000000000006</v>
      </c>
      <c r="F68" s="4">
        <f t="shared" si="1"/>
        <v>0.39999999999999147</v>
      </c>
      <c r="AA68" s="6">
        <f>IF(E68&lt;O$14,1,0)</f>
        <v>0</v>
      </c>
      <c r="AB68" s="6">
        <f>IF(E68&gt;O$12,1,0)</f>
        <v>0</v>
      </c>
      <c r="AC68" s="6">
        <f>IF(F68&gt;S$12,1,0)</f>
        <v>0</v>
      </c>
    </row>
    <row r="69" spans="2:29">
      <c r="B69" s="2">
        <v>0.70833333333333337</v>
      </c>
      <c r="C69" s="1">
        <v>68.3</v>
      </c>
      <c r="D69" s="1">
        <v>71.400000000000006</v>
      </c>
      <c r="E69" s="1">
        <v>69.7</v>
      </c>
      <c r="F69" s="4">
        <f t="shared" ref="F69:F75" si="26">D69-C69</f>
        <v>3.1000000000000085</v>
      </c>
      <c r="AA69" s="6">
        <f t="shared" ref="AA69:AA75" si="27">IF(E69&lt;O$14,1,0)</f>
        <v>0</v>
      </c>
      <c r="AB69" s="6">
        <f t="shared" ref="AB69:AB75" si="28">IF(E69&gt;O$12,1,0)</f>
        <v>0</v>
      </c>
      <c r="AC69" s="6">
        <f t="shared" ref="AC69:AC75" si="29">IF(F69&gt;S$12,1,0)</f>
        <v>1</v>
      </c>
    </row>
    <row r="70" spans="2:29">
      <c r="B70" s="2">
        <v>0.75</v>
      </c>
      <c r="C70" s="1">
        <v>68</v>
      </c>
      <c r="D70" s="1">
        <v>71.599999999999994</v>
      </c>
      <c r="E70" s="1">
        <v>68.099999999999994</v>
      </c>
      <c r="F70" s="4">
        <f t="shared" si="26"/>
        <v>3.5999999999999943</v>
      </c>
      <c r="AA70" s="6">
        <f t="shared" si="27"/>
        <v>1</v>
      </c>
      <c r="AB70" s="6">
        <f t="shared" si="28"/>
        <v>0</v>
      </c>
      <c r="AC70" s="6">
        <f t="shared" si="29"/>
        <v>1</v>
      </c>
    </row>
    <row r="71" spans="2:29">
      <c r="B71" s="2">
        <v>0.79166666666666663</v>
      </c>
      <c r="C71" s="1">
        <v>70</v>
      </c>
      <c r="D71" s="1">
        <v>71.099999999999994</v>
      </c>
      <c r="E71" s="1">
        <v>70.8</v>
      </c>
      <c r="F71" s="4">
        <f t="shared" si="26"/>
        <v>1.0999999999999943</v>
      </c>
      <c r="AA71" s="6">
        <f t="shared" si="27"/>
        <v>0</v>
      </c>
      <c r="AB71" s="6">
        <f t="shared" si="28"/>
        <v>0</v>
      </c>
      <c r="AC71" s="6">
        <f t="shared" si="29"/>
        <v>0</v>
      </c>
    </row>
    <row r="72" spans="2:29">
      <c r="B72" s="2">
        <v>0.83333333333333337</v>
      </c>
      <c r="C72" s="1">
        <v>68.5</v>
      </c>
      <c r="D72" s="1">
        <v>71.3</v>
      </c>
      <c r="E72" s="1">
        <v>69.2</v>
      </c>
      <c r="F72" s="4">
        <f t="shared" si="26"/>
        <v>2.7999999999999972</v>
      </c>
      <c r="AA72" s="6">
        <f t="shared" si="27"/>
        <v>0</v>
      </c>
      <c r="AB72" s="6">
        <f t="shared" si="28"/>
        <v>0</v>
      </c>
      <c r="AC72" s="6">
        <f t="shared" si="29"/>
        <v>1</v>
      </c>
    </row>
    <row r="73" spans="2:29">
      <c r="B73" s="2">
        <v>0.875</v>
      </c>
      <c r="C73" s="1">
        <v>67.7</v>
      </c>
      <c r="D73" s="1">
        <v>71.2</v>
      </c>
      <c r="E73" s="1">
        <v>67.8</v>
      </c>
      <c r="F73" s="4">
        <f t="shared" si="26"/>
        <v>3.5</v>
      </c>
      <c r="AA73" s="6">
        <f t="shared" si="27"/>
        <v>1</v>
      </c>
      <c r="AB73" s="6">
        <f t="shared" si="28"/>
        <v>0</v>
      </c>
      <c r="AC73" s="6">
        <f t="shared" si="29"/>
        <v>1</v>
      </c>
    </row>
    <row r="74" spans="2:29">
      <c r="B74" s="2">
        <v>0.91666666666666663</v>
      </c>
      <c r="C74" s="1">
        <v>71</v>
      </c>
      <c r="D74" s="1">
        <v>71.099999999999994</v>
      </c>
      <c r="E74" s="1">
        <v>71</v>
      </c>
      <c r="F74" s="4">
        <f t="shared" si="26"/>
        <v>9.9999999999994316E-2</v>
      </c>
      <c r="AA74" s="6">
        <f t="shared" si="27"/>
        <v>0</v>
      </c>
      <c r="AB74" s="6">
        <f t="shared" si="28"/>
        <v>0</v>
      </c>
      <c r="AC74" s="6">
        <f t="shared" si="29"/>
        <v>0</v>
      </c>
    </row>
    <row r="75" spans="2:29">
      <c r="B75" s="2">
        <v>0.95833333333333337</v>
      </c>
      <c r="C75" s="1">
        <v>70.5</v>
      </c>
      <c r="D75" s="1">
        <v>71.099999999999994</v>
      </c>
      <c r="E75" s="1">
        <v>70.8</v>
      </c>
      <c r="F75" s="4">
        <f t="shared" si="26"/>
        <v>0.59999999999999432</v>
      </c>
      <c r="AA75" s="6">
        <f t="shared" si="27"/>
        <v>0</v>
      </c>
      <c r="AB75" s="6">
        <f t="shared" si="28"/>
        <v>0</v>
      </c>
      <c r="AC75" s="6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Cecil</vt:lpstr>
    </vt:vector>
  </TitlesOfParts>
  <Company>Shippensburg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imlangella</dc:creator>
  <cp:lastModifiedBy>imlangella</cp:lastModifiedBy>
  <dcterms:created xsi:type="dcterms:W3CDTF">2009-12-03T13:26:55Z</dcterms:created>
  <dcterms:modified xsi:type="dcterms:W3CDTF">2009-12-08T21:40:36Z</dcterms:modified>
</cp:coreProperties>
</file>