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1b4247d338d5503/Documentos/"/>
    </mc:Choice>
  </mc:AlternateContent>
  <bookViews>
    <workbookView xWindow="0" yWindow="0" windowWidth="20490" windowHeight="7620"/>
  </bookViews>
  <sheets>
    <sheet name="Equip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 l="1"/>
  <c r="I7" i="1"/>
  <c r="I5" i="1"/>
  <c r="J5" i="1" s="1"/>
  <c r="I13" i="1"/>
  <c r="F8" i="1"/>
  <c r="F9" i="1"/>
  <c r="F10" i="1"/>
  <c r="F11" i="1"/>
  <c r="F12" i="1"/>
  <c r="F7" i="1"/>
  <c r="F14" i="1" s="1"/>
  <c r="E18" i="1" s="1"/>
  <c r="J7" i="1" l="1"/>
  <c r="I14" i="1" s="1"/>
  <c r="K5" i="1"/>
  <c r="L5" i="1" s="1"/>
  <c r="M5" i="1" s="1"/>
  <c r="M7" i="1" s="1"/>
  <c r="I17" i="1" s="1"/>
  <c r="L7" i="1"/>
  <c r="I16" i="1" s="1"/>
  <c r="E21" i="1"/>
  <c r="E2" i="1" s="1"/>
  <c r="I12" i="1" l="1"/>
  <c r="L12" i="1" s="1"/>
  <c r="L11" i="1"/>
  <c r="K7" i="1"/>
  <c r="I15" i="1" s="1"/>
</calcChain>
</file>

<file path=xl/sharedStrings.xml><?xml version="1.0" encoding="utf-8"?>
<sst xmlns="http://schemas.openxmlformats.org/spreadsheetml/2006/main" count="36" uniqueCount="33">
  <si>
    <t>No</t>
  </si>
  <si>
    <t>Equipos</t>
  </si>
  <si>
    <t>Unid</t>
  </si>
  <si>
    <t>Precio und</t>
  </si>
  <si>
    <t>Total</t>
  </si>
  <si>
    <t>Evaporadores CGIBERA</t>
  </si>
  <si>
    <t>Filtro rotativo al vacio ANDRITZ</t>
  </si>
  <si>
    <t>Clarificador JORSUN</t>
  </si>
  <si>
    <t>Tanque de encalado Seilmann Bremen</t>
  </si>
  <si>
    <t>Cristalizador GRLING</t>
  </si>
  <si>
    <t>Centrifuga HUNAN ZHONGYI</t>
  </si>
  <si>
    <t>TOTAL</t>
  </si>
  <si>
    <t>Descripción</t>
  </si>
  <si>
    <t>Panel y elementos</t>
  </si>
  <si>
    <t>Precio</t>
  </si>
  <si>
    <t>Valor del desembolso inicial de la inversión:</t>
  </si>
  <si>
    <t>Unidades vendidas</t>
  </si>
  <si>
    <t>Precio producto</t>
  </si>
  <si>
    <t>Intereses:</t>
  </si>
  <si>
    <t>Inflación:</t>
  </si>
  <si>
    <t>1 año</t>
  </si>
  <si>
    <t>2 año</t>
  </si>
  <si>
    <t>3 año</t>
  </si>
  <si>
    <t>4 año</t>
  </si>
  <si>
    <t>5 año</t>
  </si>
  <si>
    <t>Flujo de Efectivo Neto</t>
  </si>
  <si>
    <t>AÑO</t>
  </si>
  <si>
    <t>VALOR</t>
  </si>
  <si>
    <t xml:space="preserve">VAN </t>
  </si>
  <si>
    <t>TIR</t>
  </si>
  <si>
    <t>inversión inicial</t>
  </si>
  <si>
    <t>Precio tonelada de azucar</t>
  </si>
  <si>
    <t>Instalación, mano de obra y puesta en 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</si>
</sst>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4" fontId="2" fillId="0" borderId="1" xfId="0" applyNumberFormat="1" applyFont="1" applyBorder="1"/>
    <xf numFmtId="9" fontId="2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topLeftCell="D1" workbookViewId="0">
      <selection activeCell="L14" sqref="L14"/>
    </sheetView>
  </sheetViews>
  <sheetFormatPr baseColWidth="10" defaultRowHeight="15" x14ac:dyDescent="0.25"/>
  <cols>
    <col min="2" max="2" width="4.5703125" customWidth="1"/>
    <col min="3" max="3" width="43.140625" bestFit="1" customWidth="1"/>
    <col min="4" max="4" width="5.28515625" bestFit="1" customWidth="1"/>
    <col min="5" max="5" width="12" style="1" bestFit="1" customWidth="1"/>
    <col min="6" max="6" width="11.85546875" style="1" bestFit="1" customWidth="1"/>
    <col min="8" max="8" width="23.85546875" bestFit="1" customWidth="1"/>
    <col min="9" max="13" width="15.140625" bestFit="1" customWidth="1"/>
  </cols>
  <sheetData>
    <row r="2" spans="2:13" x14ac:dyDescent="0.25">
      <c r="C2" s="16" t="s">
        <v>15</v>
      </c>
      <c r="E2" s="17">
        <f>E21</f>
        <v>218880</v>
      </c>
      <c r="H2" s="19" t="s">
        <v>31</v>
      </c>
      <c r="I2" s="20">
        <v>390</v>
      </c>
    </row>
    <row r="3" spans="2:13" x14ac:dyDescent="0.25">
      <c r="C3" s="16" t="s">
        <v>18</v>
      </c>
      <c r="E3" s="18">
        <v>0.05</v>
      </c>
    </row>
    <row r="4" spans="2:13" x14ac:dyDescent="0.25">
      <c r="C4" s="16" t="s">
        <v>19</v>
      </c>
      <c r="E4" s="18">
        <v>0.05</v>
      </c>
      <c r="H4" s="2"/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</row>
    <row r="5" spans="2:13" x14ac:dyDescent="0.25">
      <c r="H5" s="4" t="s">
        <v>17</v>
      </c>
      <c r="I5" s="12">
        <f>I2</f>
        <v>390</v>
      </c>
      <c r="J5" s="12">
        <f>I5+I5*$E$4</f>
        <v>409.5</v>
      </c>
      <c r="K5" s="12">
        <f t="shared" ref="K5:M5" si="0">J5+J5*$E$4</f>
        <v>429.97500000000002</v>
      </c>
      <c r="L5" s="12">
        <f t="shared" si="0"/>
        <v>451.47375</v>
      </c>
      <c r="M5" s="12">
        <f t="shared" si="0"/>
        <v>474.0474375</v>
      </c>
    </row>
    <row r="6" spans="2:13" x14ac:dyDescent="0.25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H6" s="14" t="s">
        <v>16</v>
      </c>
      <c r="I6" s="13">
        <v>1200</v>
      </c>
      <c r="J6" s="13">
        <v>1200</v>
      </c>
      <c r="K6" s="13">
        <v>1200</v>
      </c>
      <c r="L6" s="13">
        <v>1200</v>
      </c>
      <c r="M6" s="13">
        <v>1200</v>
      </c>
    </row>
    <row r="7" spans="2:13" x14ac:dyDescent="0.25">
      <c r="B7" s="5">
        <v>1</v>
      </c>
      <c r="C7" s="6" t="s">
        <v>8</v>
      </c>
      <c r="D7" s="7">
        <v>1</v>
      </c>
      <c r="E7" s="8">
        <v>17000</v>
      </c>
      <c r="F7" s="9">
        <f>E7*D7</f>
        <v>17000</v>
      </c>
      <c r="H7" s="4" t="s">
        <v>4</v>
      </c>
      <c r="I7" s="12">
        <f>I5*I6</f>
        <v>468000</v>
      </c>
      <c r="J7" s="12">
        <f t="shared" ref="J7:M7" si="1">J5*J6</f>
        <v>491400</v>
      </c>
      <c r="K7" s="12">
        <f t="shared" si="1"/>
        <v>515970</v>
      </c>
      <c r="L7" s="12">
        <f t="shared" si="1"/>
        <v>541768.5</v>
      </c>
      <c r="M7" s="12">
        <f t="shared" si="1"/>
        <v>568856.92500000005</v>
      </c>
    </row>
    <row r="8" spans="2:13" x14ac:dyDescent="0.25">
      <c r="B8" s="5">
        <v>2</v>
      </c>
      <c r="C8" s="6" t="s">
        <v>7</v>
      </c>
      <c r="D8" s="7">
        <v>1</v>
      </c>
      <c r="E8" s="8">
        <v>13000</v>
      </c>
      <c r="F8" s="9">
        <f t="shared" ref="F8:F12" si="2">E8*D8</f>
        <v>13000</v>
      </c>
    </row>
    <row r="9" spans="2:13" x14ac:dyDescent="0.25">
      <c r="B9" s="5">
        <v>3</v>
      </c>
      <c r="C9" s="6" t="s">
        <v>6</v>
      </c>
      <c r="D9" s="7">
        <v>1</v>
      </c>
      <c r="E9" s="8">
        <v>17000</v>
      </c>
      <c r="F9" s="9">
        <f t="shared" si="2"/>
        <v>17000</v>
      </c>
    </row>
    <row r="10" spans="2:13" x14ac:dyDescent="0.25">
      <c r="B10" s="5">
        <v>4</v>
      </c>
      <c r="C10" s="6" t="s">
        <v>5</v>
      </c>
      <c r="D10" s="7">
        <v>1</v>
      </c>
      <c r="E10" s="8">
        <v>19000</v>
      </c>
      <c r="F10" s="9">
        <f t="shared" si="2"/>
        <v>19000</v>
      </c>
      <c r="H10" s="3" t="s">
        <v>25</v>
      </c>
    </row>
    <row r="11" spans="2:13" x14ac:dyDescent="0.25">
      <c r="B11" s="5">
        <v>5</v>
      </c>
      <c r="C11" s="6" t="s">
        <v>9</v>
      </c>
      <c r="D11" s="7">
        <v>1</v>
      </c>
      <c r="E11" s="8">
        <v>24200</v>
      </c>
      <c r="F11" s="9">
        <f t="shared" si="2"/>
        <v>24200</v>
      </c>
      <c r="H11" s="4" t="s">
        <v>26</v>
      </c>
      <c r="I11" s="4" t="s">
        <v>27</v>
      </c>
      <c r="K11" s="11" t="s">
        <v>28</v>
      </c>
      <c r="L11" s="21">
        <f>NPV(E3,I13:I17)-E2</f>
        <v>2009691.4285714286</v>
      </c>
    </row>
    <row r="12" spans="2:13" x14ac:dyDescent="0.25">
      <c r="B12" s="5">
        <v>6</v>
      </c>
      <c r="C12" s="6" t="s">
        <v>10</v>
      </c>
      <c r="D12" s="7">
        <v>1</v>
      </c>
      <c r="E12" s="8">
        <v>25000</v>
      </c>
      <c r="F12" s="9">
        <f t="shared" si="2"/>
        <v>25000</v>
      </c>
      <c r="H12" s="4" t="s">
        <v>30</v>
      </c>
      <c r="I12" s="15">
        <f>-E2</f>
        <v>-218880</v>
      </c>
      <c r="K12" s="11" t="s">
        <v>29</v>
      </c>
      <c r="L12" s="22">
        <f>IRR(I12:I17)</f>
        <v>2.1797630537560218</v>
      </c>
    </row>
    <row r="13" spans="2:13" x14ac:dyDescent="0.25">
      <c r="B13" s="6"/>
      <c r="C13" s="6"/>
      <c r="D13" s="6"/>
      <c r="E13" s="7"/>
      <c r="F13" s="7"/>
      <c r="H13" s="4">
        <v>1</v>
      </c>
      <c r="I13" s="15">
        <f>I7</f>
        <v>468000</v>
      </c>
    </row>
    <row r="14" spans="2:13" x14ac:dyDescent="0.25">
      <c r="B14" s="6"/>
      <c r="C14" s="5" t="s">
        <v>11</v>
      </c>
      <c r="D14" s="6"/>
      <c r="E14" s="7"/>
      <c r="F14" s="10">
        <f>SUM(F7:F12)</f>
        <v>115200</v>
      </c>
      <c r="H14" s="4">
        <v>2</v>
      </c>
      <c r="I14" s="15">
        <f>J7</f>
        <v>491400</v>
      </c>
    </row>
    <row r="15" spans="2:13" x14ac:dyDescent="0.25">
      <c r="H15" s="4">
        <v>3</v>
      </c>
      <c r="I15" s="15">
        <f>K7</f>
        <v>515970</v>
      </c>
    </row>
    <row r="16" spans="2:13" x14ac:dyDescent="0.25">
      <c r="H16" s="4">
        <v>4</v>
      </c>
      <c r="I16" s="15">
        <f>L7</f>
        <v>541768.5</v>
      </c>
    </row>
    <row r="17" spans="3:9" x14ac:dyDescent="0.25">
      <c r="C17" s="11" t="s">
        <v>12</v>
      </c>
      <c r="D17" s="11"/>
      <c r="E17" s="5" t="s">
        <v>14</v>
      </c>
      <c r="H17" s="4">
        <v>5</v>
      </c>
      <c r="I17" s="15">
        <f>M7</f>
        <v>568856.92500000005</v>
      </c>
    </row>
    <row r="18" spans="3:9" x14ac:dyDescent="0.25">
      <c r="C18" s="6" t="s">
        <v>1</v>
      </c>
      <c r="D18" s="6"/>
      <c r="E18" s="9">
        <f>F14</f>
        <v>115200</v>
      </c>
    </row>
    <row r="19" spans="3:9" x14ac:dyDescent="0.25">
      <c r="C19" s="6" t="s">
        <v>13</v>
      </c>
      <c r="D19" s="6"/>
      <c r="E19" s="9">
        <f>E18*0.1</f>
        <v>11520</v>
      </c>
    </row>
    <row r="20" spans="3:9" x14ac:dyDescent="0.25">
      <c r="C20" s="6" t="s">
        <v>32</v>
      </c>
      <c r="D20" s="6"/>
      <c r="E20" s="9">
        <f>E18*0.8</f>
        <v>92160</v>
      </c>
    </row>
    <row r="21" spans="3:9" x14ac:dyDescent="0.25">
      <c r="C21" s="11" t="s">
        <v>4</v>
      </c>
      <c r="D21" s="11"/>
      <c r="E21" s="10">
        <f>SUM(E18:E20)</f>
        <v>218880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</dc:creator>
  <cp:lastModifiedBy>F.Stiven</cp:lastModifiedBy>
  <dcterms:created xsi:type="dcterms:W3CDTF">2022-06-10T20:11:59Z</dcterms:created>
  <dcterms:modified xsi:type="dcterms:W3CDTF">2022-06-11T20:53:04Z</dcterms:modified>
</cp:coreProperties>
</file>