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GitHub\Contractual_wk\thabs_PHD\"/>
    </mc:Choice>
  </mc:AlternateContent>
  <xr:revisionPtr revIDLastSave="0" documentId="13_ncr:1_{7E11086D-E8E7-4B6D-A6AA-283C9647FAB9}" xr6:coauthVersionLast="36" xr6:coauthVersionMax="47" xr10:uidLastSave="{00000000-0000-0000-0000-000000000000}"/>
  <bookViews>
    <workbookView xWindow="-120" yWindow="-120" windowWidth="29040" windowHeight="15840" xr2:uid="{B50FBFE2-7444-4A8A-B71B-373D504BC3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2" i="1"/>
  <c r="P23" i="1"/>
  <c r="P24" i="1"/>
  <c r="P20" i="1"/>
  <c r="W13" i="1"/>
  <c r="W14" i="1"/>
  <c r="W15" i="1"/>
  <c r="W16" i="1"/>
  <c r="W12" i="1"/>
  <c r="H22" i="1" l="1"/>
  <c r="I22" i="1"/>
  <c r="J22" i="1"/>
  <c r="H23" i="1"/>
  <c r="I23" i="1"/>
  <c r="J23" i="1"/>
  <c r="J21" i="1"/>
  <c r="I21" i="1"/>
  <c r="H21" i="1"/>
  <c r="H4" i="1"/>
  <c r="H5" i="1"/>
  <c r="H6" i="1"/>
  <c r="H7" i="1"/>
  <c r="H3" i="1"/>
  <c r="J3" i="1"/>
  <c r="J4" i="1"/>
  <c r="J5" i="1"/>
  <c r="J6" i="1"/>
  <c r="J7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<sst xmlns="http://schemas.openxmlformats.org/spreadsheetml/2006/main" count="73" uniqueCount="36">
  <si>
    <t>term</t>
  </si>
  <si>
    <t>estimate</t>
  </si>
  <si>
    <t>p.value</t>
  </si>
  <si>
    <t>Addisons_disease</t>
  </si>
  <si>
    <t>Viral.load..log10.Copies.mL.</t>
  </si>
  <si>
    <t>Lymphocyte_count</t>
  </si>
  <si>
    <t>Potassium.mmol.L</t>
  </si>
  <si>
    <t>Age_at_enrolment</t>
  </si>
  <si>
    <t>Lower CI</t>
  </si>
  <si>
    <t>Upper CI</t>
  </si>
  <si>
    <t>Hazard ratio</t>
  </si>
  <si>
    <t>Addisons disease</t>
  </si>
  <si>
    <t>Viral load (log10 Copies/mL)</t>
  </si>
  <si>
    <t>Lymphocyte count</t>
  </si>
  <si>
    <t>Potassium, mmol/L</t>
  </si>
  <si>
    <t>Age at enrolment</t>
  </si>
  <si>
    <t>Variables</t>
  </si>
  <si>
    <t>(Intercept)</t>
  </si>
  <si>
    <t>ACTH</t>
  </si>
  <si>
    <t>Stimulated_cortisol</t>
  </si>
  <si>
    <t>std.error</t>
  </si>
  <si>
    <t>statistic</t>
  </si>
  <si>
    <t>df</t>
  </si>
  <si>
    <t>Addison's</t>
  </si>
  <si>
    <t>Gender</t>
  </si>
  <si>
    <t>Variable</t>
  </si>
  <si>
    <t xml:space="preserve"> (</t>
  </si>
  <si>
    <t xml:space="preserve">, </t>
  </si>
  <si>
    <t>)</t>
  </si>
  <si>
    <t>0.437 (0.192, 0.9943</t>
  </si>
  <si>
    <t>0.821 (0.4618, 1.4596</t>
  </si>
  <si>
    <t>0.998 (0.9381, 1.0612</t>
  </si>
  <si>
    <t>0.888 (0.6919, 1.1392</t>
  </si>
  <si>
    <t>1.021 (0.9897, 1.0532</t>
  </si>
  <si>
    <t>P-value</t>
  </si>
  <si>
    <t>Adj. HR  (95% 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</si>
</sst>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78A6-F010-4A5F-B28A-E4DED6961795}">
  <dimension ref="A2:W24"/>
  <sheetViews>
    <sheetView tabSelected="1" topLeftCell="H9" workbookViewId="0">
      <selection activeCell="N19" sqref="N19:P24"/>
    </sheetView>
  </sheetViews>
  <sheetFormatPr defaultRowHeight="15" x14ac:dyDescent="0.25"/>
  <sheetData>
    <row r="2" spans="2:23" x14ac:dyDescent="0.25">
      <c r="B2" t="s">
        <v>0</v>
      </c>
      <c r="C2" t="s">
        <v>1</v>
      </c>
      <c r="D2" t="s">
        <v>2</v>
      </c>
      <c r="E2" t="s">
        <v>8</v>
      </c>
      <c r="F2" t="s">
        <v>9</v>
      </c>
      <c r="H2" t="s">
        <v>10</v>
      </c>
      <c r="I2" t="s">
        <v>8</v>
      </c>
      <c r="J2" t="s">
        <v>9</v>
      </c>
      <c r="K2" t="s">
        <v>2</v>
      </c>
    </row>
    <row r="3" spans="2:23" x14ac:dyDescent="0.25">
      <c r="B3" t="s">
        <v>3</v>
      </c>
      <c r="C3">
        <v>0.35688094999999997</v>
      </c>
      <c r="D3">
        <v>0.48422199999999999</v>
      </c>
      <c r="E3">
        <v>-0.66947624800000005</v>
      </c>
      <c r="F3">
        <v>1.38323814</v>
      </c>
      <c r="H3">
        <f>EXP(C3)</f>
        <v>1.428865753259962</v>
      </c>
      <c r="I3">
        <f t="shared" ref="I3:J7" si="0">EXP(E3)</f>
        <v>0.5119766563747955</v>
      </c>
      <c r="J3">
        <f t="shared" si="0"/>
        <v>3.9877937774789731</v>
      </c>
      <c r="K3">
        <v>0.48422199999999999</v>
      </c>
    </row>
    <row r="4" spans="2:23" x14ac:dyDescent="0.25">
      <c r="B4" t="s">
        <v>4</v>
      </c>
      <c r="C4">
        <v>0.31734859999999998</v>
      </c>
      <c r="D4">
        <v>0.26352439999999999</v>
      </c>
      <c r="E4">
        <v>-0.37569582800000001</v>
      </c>
      <c r="F4">
        <v>1.01039302</v>
      </c>
      <c r="H4">
        <f>EXP(C4)</f>
        <v>1.3734812840567086</v>
      </c>
      <c r="I4">
        <f t="shared" si="0"/>
        <v>0.68681121001279966</v>
      </c>
      <c r="J4">
        <f t="shared" si="0"/>
        <v>2.7466803032048674</v>
      </c>
      <c r="K4">
        <v>0.26352439999999999</v>
      </c>
    </row>
    <row r="5" spans="2:23" x14ac:dyDescent="0.25">
      <c r="B5" t="s">
        <v>5</v>
      </c>
      <c r="C5">
        <v>-1.683956E-2</v>
      </c>
      <c r="D5">
        <v>0.72195640000000005</v>
      </c>
      <c r="E5">
        <v>-0.13882403099999999</v>
      </c>
      <c r="F5">
        <v>0.10514490999999999</v>
      </c>
      <c r="H5">
        <f>EXP(C5)</f>
        <v>0.98330143286189686</v>
      </c>
      <c r="I5">
        <f t="shared" si="0"/>
        <v>0.87038117508832591</v>
      </c>
      <c r="J5">
        <f t="shared" si="0"/>
        <v>1.1108715750926703</v>
      </c>
      <c r="K5">
        <v>0.72195640000000005</v>
      </c>
    </row>
    <row r="6" spans="2:23" x14ac:dyDescent="0.25">
      <c r="B6" t="s">
        <v>6</v>
      </c>
      <c r="C6">
        <v>-0.16732390999999999</v>
      </c>
      <c r="D6">
        <v>0.28101369999999998</v>
      </c>
      <c r="E6">
        <v>-0.47688818199999999</v>
      </c>
      <c r="F6">
        <v>0.14224036000000001</v>
      </c>
      <c r="H6">
        <f>EXP(C6)</f>
        <v>0.84592556320694101</v>
      </c>
      <c r="I6">
        <f t="shared" si="0"/>
        <v>0.62071193217995146</v>
      </c>
      <c r="J6">
        <f t="shared" si="0"/>
        <v>1.1528537151567797</v>
      </c>
      <c r="K6">
        <v>0.28101369999999998</v>
      </c>
    </row>
    <row r="7" spans="2:23" x14ac:dyDescent="0.25">
      <c r="B7" t="s">
        <v>7</v>
      </c>
      <c r="C7">
        <v>2.177722E-2</v>
      </c>
      <c r="D7">
        <v>0.159972</v>
      </c>
      <c r="E7">
        <v>-8.9343449999999998E-3</v>
      </c>
      <c r="F7">
        <v>5.248879E-2</v>
      </c>
      <c r="H7">
        <f>EXP(C7)</f>
        <v>1.0220160743657043</v>
      </c>
      <c r="I7">
        <f t="shared" si="0"/>
        <v>0.99110544766497766</v>
      </c>
      <c r="J7">
        <f t="shared" si="0"/>
        <v>1.053890747897035</v>
      </c>
      <c r="K7">
        <v>0.159972</v>
      </c>
    </row>
    <row r="10" spans="2:23" x14ac:dyDescent="0.25">
      <c r="D10" t="s">
        <v>16</v>
      </c>
      <c r="E10" t="s">
        <v>10</v>
      </c>
      <c r="F10" t="s">
        <v>8</v>
      </c>
      <c r="G10" t="s">
        <v>9</v>
      </c>
      <c r="H10" t="s">
        <v>2</v>
      </c>
    </row>
    <row r="11" spans="2:23" x14ac:dyDescent="0.25">
      <c r="D11" t="s">
        <v>11</v>
      </c>
      <c r="E11">
        <v>1.428865753259962</v>
      </c>
      <c r="F11">
        <v>0.5119766563747955</v>
      </c>
      <c r="G11">
        <v>3.9877937774789731</v>
      </c>
      <c r="H11">
        <v>0.48422199999999999</v>
      </c>
      <c r="L11" t="s">
        <v>25</v>
      </c>
      <c r="M11" t="s">
        <v>1</v>
      </c>
      <c r="N11" t="s">
        <v>20</v>
      </c>
      <c r="O11" t="s">
        <v>21</v>
      </c>
      <c r="P11" t="s">
        <v>22</v>
      </c>
      <c r="Q11" t="s">
        <v>2</v>
      </c>
      <c r="R11" s="1">
        <v>2.5000000000000001E-2</v>
      </c>
      <c r="S11" s="1">
        <v>0.97499999999999998</v>
      </c>
    </row>
    <row r="12" spans="2:23" x14ac:dyDescent="0.25">
      <c r="D12" t="s">
        <v>12</v>
      </c>
      <c r="E12">
        <v>1.3734812840567086</v>
      </c>
      <c r="F12">
        <v>0.68681121001279966</v>
      </c>
      <c r="G12">
        <v>2.7466803032048674</v>
      </c>
      <c r="H12">
        <v>0.26352439999999999</v>
      </c>
      <c r="L12" t="s">
        <v>23</v>
      </c>
      <c r="M12">
        <v>-0.82811646800000005</v>
      </c>
      <c r="N12">
        <v>0.40719165000000002</v>
      </c>
      <c r="O12">
        <v>-2.03372653</v>
      </c>
      <c r="P12">
        <v>40.937727000000002</v>
      </c>
      <c r="Q12">
        <v>4.8494919999999997E-2</v>
      </c>
      <c r="R12">
        <v>-1.6504946899999999</v>
      </c>
      <c r="S12">
        <v>-5.7382509999999998E-3</v>
      </c>
      <c r="T12" t="s">
        <v>26</v>
      </c>
      <c r="U12" t="s">
        <v>27</v>
      </c>
      <c r="V12" t="s">
        <v>28</v>
      </c>
      <c r="W12" t="str">
        <f>CONCATENATE(ROUND(EXP(M12), 3),T12,ROUND(EXP(R12),4),U12,ROUND(EXP(S12),4))</f>
        <v>0.437 (0.192, 0.9943</v>
      </c>
    </row>
    <row r="13" spans="2:23" x14ac:dyDescent="0.25">
      <c r="D13" t="s">
        <v>13</v>
      </c>
      <c r="E13">
        <v>0.98330143286189686</v>
      </c>
      <c r="F13">
        <v>0.87038117508832591</v>
      </c>
      <c r="G13">
        <v>1.1108715750926703</v>
      </c>
      <c r="H13">
        <v>0.72195640000000005</v>
      </c>
      <c r="L13" t="s">
        <v>24</v>
      </c>
      <c r="M13">
        <v>-0.197208249</v>
      </c>
      <c r="N13">
        <v>0.28571402000000001</v>
      </c>
      <c r="O13">
        <v>-0.69022952000000004</v>
      </c>
      <c r="P13">
        <v>45.277619999999999</v>
      </c>
      <c r="Q13">
        <v>0.49357294000000002</v>
      </c>
      <c r="R13">
        <v>-0.77256844999999996</v>
      </c>
      <c r="S13">
        <v>0.37815195099999999</v>
      </c>
      <c r="T13" t="s">
        <v>26</v>
      </c>
      <c r="U13" t="s">
        <v>27</v>
      </c>
      <c r="V13" t="s">
        <v>28</v>
      </c>
      <c r="W13" t="str">
        <f t="shared" ref="W13:W16" si="1">CONCATENATE(ROUND(EXP(M13), 3),T13,ROUND(EXP(R13),4),U13,ROUND(EXP(S13),4))</f>
        <v>0.821 (0.4618, 1.4596</v>
      </c>
    </row>
    <row r="14" spans="2:23" x14ac:dyDescent="0.25">
      <c r="D14" t="s">
        <v>14</v>
      </c>
      <c r="E14">
        <v>0.84592556320694101</v>
      </c>
      <c r="F14">
        <v>0.62071193217995146</v>
      </c>
      <c r="G14">
        <v>1.1528537151567797</v>
      </c>
      <c r="H14">
        <v>0.28101369999999998</v>
      </c>
      <c r="L14" t="s">
        <v>5</v>
      </c>
      <c r="M14">
        <v>-2.2433869999999999E-3</v>
      </c>
      <c r="N14">
        <v>2.6924770000000001E-2</v>
      </c>
      <c r="O14">
        <v>-8.3320569999999997E-2</v>
      </c>
      <c r="P14">
        <v>8.3791340000000005</v>
      </c>
      <c r="Q14">
        <v>0.93555297000000004</v>
      </c>
      <c r="R14">
        <v>-6.3846390000000003E-2</v>
      </c>
      <c r="S14">
        <v>5.9359620000000002E-2</v>
      </c>
      <c r="T14" t="s">
        <v>26</v>
      </c>
      <c r="U14" t="s">
        <v>27</v>
      </c>
      <c r="V14" t="s">
        <v>28</v>
      </c>
      <c r="W14" t="str">
        <f t="shared" si="1"/>
        <v>0.998 (0.9381, 1.0612</v>
      </c>
    </row>
    <row r="15" spans="2:23" x14ac:dyDescent="0.25">
      <c r="D15" t="s">
        <v>15</v>
      </c>
      <c r="E15">
        <v>1.0220160743657043</v>
      </c>
      <c r="F15">
        <v>0.99110544766497766</v>
      </c>
      <c r="G15">
        <v>1.053890747897035</v>
      </c>
      <c r="H15">
        <v>0.159972</v>
      </c>
      <c r="L15" t="s">
        <v>6</v>
      </c>
      <c r="M15">
        <v>-0.118944667</v>
      </c>
      <c r="N15">
        <v>0.12382395</v>
      </c>
      <c r="O15">
        <v>-0.96059497999999999</v>
      </c>
      <c r="P15">
        <v>45.627698000000002</v>
      </c>
      <c r="Q15">
        <v>0.34181889999999998</v>
      </c>
      <c r="R15">
        <v>-0.36824425</v>
      </c>
      <c r="S15">
        <v>0.13035491499999999</v>
      </c>
      <c r="T15" t="s">
        <v>26</v>
      </c>
      <c r="U15" t="s">
        <v>27</v>
      </c>
      <c r="V15" t="s">
        <v>28</v>
      </c>
      <c r="W15" t="str">
        <f t="shared" si="1"/>
        <v>0.888 (0.6919, 1.1392</v>
      </c>
    </row>
    <row r="16" spans="2:23" x14ac:dyDescent="0.25">
      <c r="L16" t="s">
        <v>7</v>
      </c>
      <c r="M16">
        <v>2.0727300000000001E-2</v>
      </c>
      <c r="N16">
        <v>1.542522E-2</v>
      </c>
      <c r="O16">
        <v>1.3437283799999999</v>
      </c>
      <c r="P16">
        <v>43.121794000000001</v>
      </c>
      <c r="Q16">
        <v>0.18606448</v>
      </c>
      <c r="R16">
        <v>-1.037807E-2</v>
      </c>
      <c r="S16">
        <v>5.1832672000000003E-2</v>
      </c>
      <c r="T16" t="s">
        <v>26</v>
      </c>
      <c r="U16" t="s">
        <v>27</v>
      </c>
      <c r="V16" t="s">
        <v>28</v>
      </c>
      <c r="W16" t="str">
        <f t="shared" si="1"/>
        <v>1.021 (0.9897, 1.0532</v>
      </c>
    </row>
    <row r="19" spans="1:16" x14ac:dyDescent="0.25">
      <c r="N19" t="s">
        <v>25</v>
      </c>
      <c r="O19" t="s">
        <v>35</v>
      </c>
      <c r="P19" t="s">
        <v>34</v>
      </c>
    </row>
    <row r="20" spans="1:16" x14ac:dyDescent="0.25">
      <c r="B20" t="s">
        <v>0</v>
      </c>
      <c r="C20" t="s">
        <v>1</v>
      </c>
      <c r="D20" t="s">
        <v>2</v>
      </c>
      <c r="E20" s="1">
        <v>2.5000000000000001E-2</v>
      </c>
      <c r="F20" s="1">
        <v>0.97499999999999998</v>
      </c>
      <c r="H20" t="s">
        <v>10</v>
      </c>
      <c r="I20" t="s">
        <v>8</v>
      </c>
      <c r="J20" t="s">
        <v>9</v>
      </c>
      <c r="K20" t="s">
        <v>2</v>
      </c>
      <c r="N20" t="s">
        <v>23</v>
      </c>
      <c r="O20" t="s">
        <v>29</v>
      </c>
      <c r="P20">
        <f>Q12</f>
        <v>4.8494919999999997E-2</v>
      </c>
    </row>
    <row r="21" spans="1:16" x14ac:dyDescent="0.25">
      <c r="A21">
        <v>1</v>
      </c>
      <c r="B21" t="s">
        <v>17</v>
      </c>
      <c r="C21">
        <v>6.6815449200000003</v>
      </c>
      <c r="D21">
        <v>3.6034752000000001E-3</v>
      </c>
      <c r="E21">
        <v>2.3702713379999998</v>
      </c>
      <c r="F21">
        <v>10.992818508999999</v>
      </c>
      <c r="H21">
        <f>EXP(C21)</f>
        <v>797.55031214641087</v>
      </c>
      <c r="I21">
        <f>EXP(E21)</f>
        <v>10.70029528696832</v>
      </c>
      <c r="J21">
        <f>EXP(F21)</f>
        <v>59445.696384857634</v>
      </c>
      <c r="K21">
        <v>3.6034752000000001E-3</v>
      </c>
      <c r="N21" t="s">
        <v>24</v>
      </c>
      <c r="O21" t="s">
        <v>30</v>
      </c>
      <c r="P21">
        <f t="shared" ref="P21:P24" si="2">Q13</f>
        <v>0.49357294000000002</v>
      </c>
    </row>
    <row r="22" spans="1:16" x14ac:dyDescent="0.25">
      <c r="A22">
        <v>2</v>
      </c>
      <c r="B22" t="s">
        <v>18</v>
      </c>
      <c r="C22">
        <v>1.7788129999999999E-2</v>
      </c>
      <c r="D22">
        <v>9.2376599700000006E-2</v>
      </c>
      <c r="E22">
        <v>-3.1350039999999998E-3</v>
      </c>
      <c r="F22">
        <v>3.8711267000000001E-2</v>
      </c>
      <c r="H22">
        <f t="shared" ref="H22:H23" si="3">EXP(C22)</f>
        <v>1.0179472810504786</v>
      </c>
      <c r="I22">
        <f t="shared" ref="I22:I23" si="4">EXP(E22)</f>
        <v>0.99686990499379502</v>
      </c>
      <c r="J22">
        <f t="shared" ref="J22:J23" si="5">EXP(F22)</f>
        <v>1.0394703109360717</v>
      </c>
      <c r="K22">
        <v>9.2376599700000006E-2</v>
      </c>
      <c r="N22" t="s">
        <v>5</v>
      </c>
      <c r="O22" t="s">
        <v>31</v>
      </c>
      <c r="P22">
        <f t="shared" si="2"/>
        <v>0.93555297000000004</v>
      </c>
    </row>
    <row r="23" spans="1:16" x14ac:dyDescent="0.25">
      <c r="A23">
        <v>3</v>
      </c>
      <c r="B23" t="s">
        <v>19</v>
      </c>
      <c r="C23">
        <v>-1.7587829999999999E-2</v>
      </c>
      <c r="D23">
        <v>1.082213E-4</v>
      </c>
      <c r="E23">
        <v>-2.6013217000000002E-2</v>
      </c>
      <c r="F23">
        <v>-9.1624380000000002E-3</v>
      </c>
      <c r="H23">
        <f t="shared" si="3"/>
        <v>0.98256593310924689</v>
      </c>
      <c r="I23">
        <f t="shared" si="4"/>
        <v>0.97432221190697244</v>
      </c>
      <c r="J23">
        <f t="shared" si="5"/>
        <v>0.99087940922997575</v>
      </c>
      <c r="K23">
        <v>1.082213E-4</v>
      </c>
      <c r="N23" t="s">
        <v>6</v>
      </c>
      <c r="O23" t="s">
        <v>32</v>
      </c>
      <c r="P23">
        <f t="shared" si="2"/>
        <v>0.34181889999999998</v>
      </c>
    </row>
    <row r="24" spans="1:16" x14ac:dyDescent="0.25">
      <c r="N24" t="s">
        <v>15</v>
      </c>
      <c r="O24" t="s">
        <v>33</v>
      </c>
      <c r="P24">
        <f t="shared" si="2"/>
        <v>0.18606448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DAAD-2B5A-4B31-9275-73162A6ADD10}">
  <dimension ref="A1"/>
  <sheetViews>
    <sheetView workbookViewId="0">
      <selection sqref="A1:J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the Free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Sempa</dc:creator>
  <cp:lastModifiedBy>Joseph B Sempa</cp:lastModifiedBy>
  <dcterms:created xsi:type="dcterms:W3CDTF">2023-01-13T14:40:18Z</dcterms:created>
  <dcterms:modified xsi:type="dcterms:W3CDTF">2023-08-31T19:53:38Z</dcterms:modified>
</cp:coreProperties>
</file>