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645" windowWidth="22260" xWindow="0" yWindow="0"/>
  </bookViews>
  <sheets>
    <sheet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2">
    <numFmt formatCode="0.000" numFmtId="164"/>
    <numFmt formatCode="[$-F800]dddd\,\ mmmm\ dd\,\ yyyy" numFmtId="165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9"/>
      <scheme val="minor"/>
    </font>
    <font>
      <name val="Calibri"/>
      <charset val="204"/>
      <family val="2"/>
      <color theme="1"/>
      <sz val="9"/>
    </font>
    <font>
      <name val="Calibri"/>
      <family val="2"/>
      <color theme="1"/>
      <sz val="9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color theme="1"/>
      <sz val="9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44">
    <xf borderId="0" fillId="0" fontId="0" numFmtId="0" pivotButton="0" quotePrefix="0" xfId="0"/>
    <xf borderId="0" fillId="0" fontId="0" numFmtId="0" pivotButton="0" quotePrefix="0" xfId="0"/>
    <xf applyAlignment="1" borderId="1" fillId="0" fontId="1" numFmtId="164" pivotButton="0" quotePrefix="0" xfId="0">
      <alignment horizontal="center" vertical="center" wrapText="1"/>
    </xf>
    <xf applyAlignment="1" borderId="1" fillId="0" fontId="1" numFmtId="0" pivotButton="0" quotePrefix="0" xfId="0">
      <alignment horizontal="center" vertical="center" wrapText="1"/>
    </xf>
    <xf applyAlignment="1" borderId="1" fillId="0" fontId="0" numFmtId="2" pivotButton="0" quotePrefix="0" xfId="0">
      <alignment wrapText="1"/>
    </xf>
    <xf applyAlignment="1" borderId="1" fillId="0" fontId="1" numFmtId="0" pivotButton="0" quotePrefix="0" xfId="0">
      <alignment horizontal="center" wrapText="1"/>
    </xf>
    <xf applyAlignment="1" borderId="1" fillId="0" fontId="2" numFmtId="0" pivotButton="0" quotePrefix="0" xfId="0">
      <alignment horizontal="center" wrapText="1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1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vertical="center"/>
    </xf>
    <xf borderId="0" fillId="0" fontId="0" numFmtId="0" pivotButton="0" quotePrefix="0" xfId="0"/>
    <xf borderId="0" fillId="0" fontId="0" numFmtId="0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center"/>
    </xf>
    <xf applyAlignment="1" borderId="0" fillId="0" fontId="0" numFmtId="165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0" numFmtId="49" pivotButton="0" quotePrefix="0" xfId="0">
      <alignment horizontal="center"/>
    </xf>
    <xf applyAlignment="1" borderId="0" fillId="0" fontId="0" numFmtId="0" pivotButton="0" quotePrefix="0" xfId="0">
      <alignment horizontal="right"/>
    </xf>
    <xf applyAlignment="1" borderId="0" fillId="0" fontId="0" numFmtId="0" pivotButton="0" quotePrefix="0" xfId="0">
      <alignment horizontal="center"/>
    </xf>
    <xf applyAlignment="1" borderId="0" fillId="0" fontId="0" numFmtId="0" pivotButton="0" quotePrefix="1" xfId="0">
      <alignment horizontal="left"/>
    </xf>
    <xf applyAlignment="1" borderId="0" fillId="0" fontId="1" numFmtId="164" pivotButton="0" quotePrefix="0" xfId="0">
      <alignment horizontal="center" vertical="center" wrapText="1"/>
    </xf>
    <xf applyAlignment="1" borderId="0" fillId="0" fontId="1" numFmtId="0" pivotButton="0" quotePrefix="0" xfId="0">
      <alignment horizontal="center" vertical="center" wrapText="1"/>
    </xf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applyAlignment="1" borderId="0" fillId="0" fontId="4" numFmtId="0" pivotButton="0" quotePrefix="0" xfId="0">
      <alignment horizontal="center"/>
    </xf>
    <xf borderId="0" fillId="0" fontId="4" numFmtId="0" pivotButton="0" quotePrefix="0" xfId="0"/>
    <xf borderId="0" fillId="0" fontId="5" numFmtId="0" pivotButton="0" quotePrefix="0" xfId="0"/>
    <xf applyAlignment="1" borderId="0" fillId="0" fontId="5" numFmtId="14" pivotButton="0" quotePrefix="0" xfId="0">
      <alignment horizontal="center"/>
    </xf>
    <xf applyAlignment="1" borderId="0" fillId="0" fontId="5" numFmtId="0" pivotButton="0" quotePrefix="0" xfId="0">
      <alignment horizontal="left"/>
    </xf>
    <xf applyAlignment="1" borderId="0" fillId="0" fontId="5" numFmtId="0" pivotButton="0" quotePrefix="0" xfId="0">
      <alignment horizontal="center"/>
    </xf>
    <xf borderId="0" fillId="0" fontId="0" numFmtId="165" pivotButton="0" quotePrefix="0" xfId="0"/>
    <xf applyAlignment="1" borderId="0" fillId="0" fontId="0" numFmtId="165" pivotButton="0" quotePrefix="0" xfId="0">
      <alignment horizontal="center"/>
    </xf>
    <xf borderId="4" fillId="0" fontId="0" numFmtId="0" pivotButton="0" quotePrefix="0" xfId="0"/>
    <xf borderId="5" fillId="0" fontId="0" numFmtId="0" pivotButton="0" quotePrefix="0" xfId="0"/>
    <xf borderId="8" fillId="0" fontId="0" numFmtId="0" pivotButton="0" quotePrefix="0" xfId="0"/>
    <xf applyAlignment="1" borderId="1" fillId="0" fontId="1" numFmtId="164" pivotButton="0" quotePrefix="0" xfId="0">
      <alignment horizontal="center" vertical="center" wrapText="1"/>
    </xf>
    <xf applyAlignment="1" borderId="0" fillId="0" fontId="1" numFmtId="164" pivotButton="0" quotePrefix="0" xfId="0">
      <alignment horizontal="center" vertical="center" wrapText="1"/>
    </xf>
    <xf borderId="7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12" fillId="0" fontId="0" numFmtId="0" pivotButton="0" quotePrefix="0" xfId="0"/>
  </cellXfs>
  <cellStyles count="1">
    <cellStyle builtinId="0" name="Обычный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5"/>
  <sheetViews>
    <sheetView tabSelected="1" workbookViewId="0">
      <selection activeCell="H26" sqref="H26"/>
    </sheetView>
  </sheetViews>
  <sheetFormatPr baseColWidth="8" defaultRowHeight="15"/>
  <cols>
    <col customWidth="1" max="9" min="1" style="12" width="9.28515625"/>
    <col customWidth="1" max="10" min="10" style="12" width="9.42578125"/>
    <col customWidth="1" max="11" min="11" style="12" width="7.7109375"/>
    <col customWidth="1" max="12" min="12" style="12" width="7.42578125"/>
    <col customWidth="1" max="13" min="13" style="12" width="7.7109375"/>
    <col customWidth="1" max="14" min="14" style="12" width="8"/>
    <col customWidth="1" max="15" min="15" style="12" width="9.42578125"/>
  </cols>
  <sheetData>
    <row r="1" s="12">
      <c r="A1" s="7" t="inlineStr">
        <is>
          <t>ООО "МетроСтандарт"</t>
        </is>
      </c>
      <c r="J1" s="10" t="n"/>
      <c r="K1" s="10" t="n"/>
      <c r="L1" s="10" t="n"/>
      <c r="M1" s="10" t="n"/>
      <c r="N1" s="10" t="n"/>
    </row>
    <row r="2" s="12">
      <c r="A2" s="7" t="inlineStr">
        <is>
          <t>ИНН/КПП 6321323773/632101001</t>
        </is>
      </c>
      <c r="J2" s="10" t="n"/>
      <c r="K2" s="10" t="n"/>
      <c r="L2" s="10" t="n"/>
      <c r="M2" s="10" t="n"/>
      <c r="N2" s="10" t="n"/>
    </row>
    <row r="3" s="12">
      <c r="A3" s="7" t="inlineStr">
        <is>
          <t>ОГРН 1136320021200</t>
        </is>
      </c>
      <c r="J3" s="10" t="n"/>
      <c r="K3" s="10" t="n"/>
      <c r="L3" s="10" t="n"/>
      <c r="M3" s="10" t="n"/>
      <c r="N3" s="10" t="n"/>
    </row>
    <row r="4" s="12">
      <c r="A4" s="7" t="inlineStr">
        <is>
          <t>Юр. Адрес: 445037, Самарская обл., г. Тольятти, Юбилейная ул., 31И, помещ. 1009</t>
        </is>
      </c>
      <c r="J4" s="31" t="n"/>
    </row>
    <row r="5" s="12">
      <c r="A5" s="16" t="inlineStr">
        <is>
          <t>Протокол №</t>
        </is>
      </c>
      <c r="C5" s="8" t="inlineStr">
        <is>
          <t xml:space="preserve">№ С-ДУГ/25-07-2023/267627300 </t>
        </is>
      </c>
      <c r="F5" t="inlineStr">
        <is>
          <t>от</t>
        </is>
      </c>
      <c r="G5" s="32" t="inlineStr">
        <is>
          <t>25.07.2023</t>
        </is>
      </c>
    </row>
    <row r="6" s="12">
      <c r="A6" t="inlineStr">
        <is>
          <t>Тип СИ:</t>
        </is>
      </c>
      <c r="B6" s="16" t="inlineStr">
        <is>
          <t xml:space="preserve"> ОМЕГА; ОМЕГА G4; </t>
        </is>
      </c>
    </row>
    <row r="7" s="12">
      <c r="A7" s="16" t="inlineStr">
        <is>
          <t>Заводской №:</t>
        </is>
      </c>
      <c r="C7" s="17" t="inlineStr">
        <is>
          <t>1346198</t>
        </is>
      </c>
      <c r="F7" s="18" t="inlineStr">
        <is>
          <t>Номер в ФИФ:</t>
        </is>
      </c>
      <c r="H7" s="19" t="inlineStr">
        <is>
          <t>43909-10</t>
        </is>
      </c>
    </row>
    <row r="8" s="12">
      <c r="A8" s="16" t="inlineStr">
        <is>
          <t>Принадлежит:</t>
        </is>
      </c>
      <c r="C8" s="20" t="inlineStr">
        <is>
          <t>ЮЛ</t>
        </is>
      </c>
    </row>
    <row r="9" s="12">
      <c r="A9" s="16" t="inlineStr">
        <is>
          <t>Поверен в соответствии с:</t>
        </is>
      </c>
      <c r="D9" s="16" t="inlineStr">
        <is>
          <t>ПМТК.407273.001 МП</t>
        </is>
      </c>
    </row>
    <row r="10" s="12">
      <c r="A10" s="19" t="n"/>
    </row>
    <row r="11" s="12">
      <c r="A11" s="16" t="inlineStr">
        <is>
          <t>Средства поверки:</t>
        </is>
      </c>
      <c r="C11" s="16" t="inlineStr">
        <is>
          <t>72475.18.1Р.00728296;</t>
        </is>
      </c>
    </row>
    <row r="12" s="12">
      <c r="A12" s="16" t="inlineStr">
        <is>
          <t>Термогигрометр ИВА-6Н-Д № 2334, № ФИФ 46434-11;</t>
        </is>
      </c>
    </row>
    <row r="13" s="12">
      <c r="A13" s="16" t="n"/>
    </row>
    <row r="14" s="12">
      <c r="A14" t="inlineStr">
        <is>
          <t>Условия поверки:</t>
        </is>
      </c>
      <c r="C14" s="16" t="inlineStr">
        <is>
          <t xml:space="preserve"> температура: 24,7 С; атм. давление: 99,8 кПа; отн. влажность: 46,3 % </t>
        </is>
      </c>
    </row>
    <row r="15">
      <c r="A15" s="16" t="n"/>
    </row>
    <row r="16">
      <c r="A16" s="5" t="inlineStr">
        <is>
          <t>Qmin</t>
        </is>
      </c>
      <c r="B16" s="33" t="n"/>
      <c r="C16" s="33" t="n"/>
      <c r="D16" s="33" t="n"/>
      <c r="E16" s="34" t="n"/>
      <c r="F16" s="5" t="inlineStr">
        <is>
          <t>0,5*Qmax</t>
        </is>
      </c>
      <c r="G16" s="33" t="n"/>
      <c r="H16" s="33" t="n"/>
      <c r="I16" s="33" t="n"/>
      <c r="J16" s="34" t="n"/>
      <c r="K16" s="23" t="n"/>
      <c r="L16" s="23" t="n"/>
      <c r="M16" s="23" t="n"/>
      <c r="N16" s="23" t="n"/>
      <c r="O16" s="23" t="n"/>
      <c r="P16" s="23" t="n"/>
    </row>
    <row r="17">
      <c r="A17" s="5" t="inlineStr">
        <is>
          <t>Q1, м3/ч</t>
        </is>
      </c>
      <c r="B17" s="5" t="inlineStr">
        <is>
          <t>Vэт1изм, л</t>
        </is>
      </c>
      <c r="C17" s="5" t="inlineStr">
        <is>
          <t>Vси1изм, л</t>
        </is>
      </c>
      <c r="D17" s="6" t="inlineStr">
        <is>
          <t>∆1изм, %</t>
        </is>
      </c>
      <c r="E17" s="5" t="inlineStr">
        <is>
          <t>Поправка по разн.давл., %</t>
        </is>
      </c>
      <c r="F17" s="5" t="inlineStr">
        <is>
          <t>Q2, м3/ч</t>
        </is>
      </c>
      <c r="G17" s="5" t="inlineStr">
        <is>
          <t>Vэт2изм, л</t>
        </is>
      </c>
      <c r="H17" s="5" t="inlineStr">
        <is>
          <t>Vси2изм, л</t>
        </is>
      </c>
      <c r="I17" s="6" t="inlineStr">
        <is>
          <t>∆2изм, %</t>
        </is>
      </c>
      <c r="J17" s="5" t="inlineStr">
        <is>
          <t>Поправка по разн.давл., %</t>
        </is>
      </c>
      <c r="K17" s="23" t="n"/>
      <c r="L17" s="23" t="n"/>
      <c r="M17" s="23" t="n"/>
      <c r="N17" s="24" t="n"/>
      <c r="O17" s="23" t="n"/>
      <c r="P17" s="23" t="n"/>
    </row>
    <row customHeight="1" ht="36.75" r="18" s="12">
      <c r="A18" s="35" t="n"/>
      <c r="B18" s="35" t="n"/>
      <c r="C18" s="35" t="n"/>
      <c r="D18" s="35" t="n"/>
      <c r="E18" s="35" t="n"/>
      <c r="F18" s="35" t="n"/>
      <c r="G18" s="35" t="n"/>
      <c r="H18" s="35" t="n"/>
      <c r="I18" s="35" t="n"/>
      <c r="J18" s="35" t="n"/>
      <c r="K18" s="23" t="n"/>
      <c r="L18" s="23" t="n"/>
      <c r="M18" s="23" t="n"/>
      <c r="N18" s="23" t="n"/>
      <c r="O18" s="23" t="n"/>
      <c r="P18" s="23" t="n"/>
    </row>
    <row r="19">
      <c r="A19" s="36">
        <f>RANDBETWEEN(40,49)/1000</f>
        <v/>
      </c>
      <c r="B19" s="36">
        <f>RANDBETWEEN(1971,2030)/1000</f>
        <v/>
      </c>
      <c r="C19" s="36" t="n">
        <v>2</v>
      </c>
      <c r="D19" s="36">
        <f>(C19-B19)/B19*100</f>
        <v/>
      </c>
      <c r="E19" s="36" t="n">
        <v>0.01</v>
      </c>
      <c r="F19" s="36">
        <f>RANDBETWEEN(3000,3049)/1000</f>
        <v/>
      </c>
      <c r="G19" s="36">
        <f>RANDBETWEEN(98800,101200)/1000</f>
        <v/>
      </c>
      <c r="H19" s="36" t="n">
        <v>100</v>
      </c>
      <c r="I19" s="36">
        <f>(H19-G19)/G19*100</f>
        <v/>
      </c>
      <c r="J19" s="36" t="n">
        <v>0.1</v>
      </c>
      <c r="K19" s="37" t="n"/>
      <c r="L19" s="37" t="n"/>
      <c r="M19" s="37" t="n"/>
      <c r="N19" s="37" t="n"/>
      <c r="O19" s="37" t="n"/>
      <c r="P19" s="22" t="n"/>
    </row>
    <row r="20">
      <c r="A20" s="5" t="inlineStr">
        <is>
          <t>Qmax</t>
        </is>
      </c>
      <c r="B20" s="33" t="n"/>
      <c r="C20" s="33" t="n"/>
      <c r="D20" s="33" t="n"/>
      <c r="E20" s="34" t="n"/>
      <c r="F20" s="5" t="inlineStr">
        <is>
          <t>Потеря давления при Qmax, Па</t>
        </is>
      </c>
      <c r="G20" s="37" t="n"/>
      <c r="H20" s="37" t="n"/>
      <c r="I20" s="37" t="n"/>
      <c r="J20" s="37" t="n"/>
      <c r="K20" s="37" t="n"/>
      <c r="L20" s="37" t="n"/>
      <c r="M20" s="37" t="n"/>
      <c r="N20" s="37" t="n"/>
      <c r="O20" s="37" t="n"/>
      <c r="P20" s="22" t="n"/>
    </row>
    <row r="21">
      <c r="A21" s="5" t="inlineStr">
        <is>
          <t>Q3, м3/ч</t>
        </is>
      </c>
      <c r="B21" s="5" t="inlineStr">
        <is>
          <t>Vэт3изм, л</t>
        </is>
      </c>
      <c r="C21" s="5" t="inlineStr">
        <is>
          <t>Vси3изм, л</t>
        </is>
      </c>
      <c r="D21" s="6" t="inlineStr">
        <is>
          <t>∆3изм, %</t>
        </is>
      </c>
      <c r="E21" s="5" t="inlineStr">
        <is>
          <t>Поправка по разн.давл., %</t>
        </is>
      </c>
      <c r="F21" s="38" t="n"/>
      <c r="G21" s="37" t="n"/>
      <c r="H21" s="37" t="n"/>
      <c r="I21" s="37" t="n"/>
      <c r="J21" s="37" t="n"/>
      <c r="K21" s="37" t="n"/>
      <c r="L21" s="37" t="n"/>
      <c r="M21" s="37" t="n"/>
      <c r="N21" s="37" t="n"/>
      <c r="O21" s="37" t="n"/>
      <c r="P21" s="22" t="n"/>
    </row>
    <row customHeight="1" ht="33.75" r="22" s="12">
      <c r="A22" s="35" t="n"/>
      <c r="B22" s="35" t="n"/>
      <c r="C22" s="35" t="n"/>
      <c r="D22" s="35" t="n"/>
      <c r="E22" s="35" t="n"/>
      <c r="F22" s="35" t="n"/>
      <c r="G22" s="37" t="n"/>
      <c r="H22" s="37" t="n"/>
      <c r="I22" s="37" t="n"/>
      <c r="J22" s="37" t="n"/>
      <c r="K22" s="37" t="n"/>
      <c r="L22" s="37" t="n"/>
      <c r="M22" s="37" t="n"/>
      <c r="N22" s="37" t="n"/>
      <c r="O22" s="37" t="n"/>
      <c r="P22" s="22" t="n"/>
    </row>
    <row r="23">
      <c r="A23" s="36">
        <f>RANDBETWEEN(5955,6010)/1000</f>
        <v/>
      </c>
      <c r="B23" s="36">
        <f>RANDBETWEEN(147800,152200)/1000</f>
        <v/>
      </c>
      <c r="C23" s="36" t="n">
        <v>150</v>
      </c>
      <c r="D23" s="36">
        <f>(C23-B23)/B23*100</f>
        <v/>
      </c>
      <c r="E23" s="36" t="n">
        <v>0.2</v>
      </c>
      <c r="F23" s="3" t="n">
        <v>100</v>
      </c>
      <c r="G23" s="37" t="n"/>
      <c r="H23" s="37" t="n"/>
      <c r="I23" s="37" t="n"/>
      <c r="J23" s="37" t="n"/>
      <c r="K23" s="37" t="n"/>
      <c r="L23" s="37" t="n"/>
      <c r="M23" s="37" t="n"/>
      <c r="N23" s="37" t="n"/>
      <c r="O23" s="37" t="n"/>
      <c r="P23" s="22" t="n"/>
    </row>
    <row r="24">
      <c r="A24" s="5" t="inlineStr">
        <is>
          <t>Допустимая основная относительная погрешность, %</t>
        </is>
      </c>
      <c r="B24" s="39" t="n"/>
      <c r="C24" s="40" t="n"/>
    </row>
    <row customHeight="1" ht="29.25" r="25" s="12">
      <c r="A25" s="41" t="n"/>
      <c r="B25" s="42" t="n"/>
      <c r="C25" s="43" t="n"/>
    </row>
    <row r="26">
      <c r="A26" s="5" t="inlineStr">
        <is>
          <t>при Qmin</t>
        </is>
      </c>
      <c r="B26" s="5" t="inlineStr">
        <is>
          <t>при 0,5*Qmax</t>
        </is>
      </c>
      <c r="C26" s="5" t="inlineStr">
        <is>
          <t>при Qmax</t>
        </is>
      </c>
    </row>
    <row r="27">
      <c r="A27" s="38" t="n"/>
      <c r="B27" s="38" t="n"/>
      <c r="C27" s="38" t="n"/>
    </row>
    <row r="28">
      <c r="A28" s="35" t="n"/>
      <c r="B28" s="35" t="n"/>
      <c r="C28" s="35" t="n"/>
    </row>
    <row r="29">
      <c r="A29" s="4" t="n">
        <v>3</v>
      </c>
      <c r="B29" s="4" t="n">
        <v>1.5</v>
      </c>
      <c r="C29" s="4" t="n">
        <v>1.5</v>
      </c>
    </row>
    <row r="31">
      <c r="A31" t="inlineStr">
        <is>
          <t>Счетчик газа</t>
        </is>
      </c>
      <c r="C31" s="25" t="inlineStr">
        <is>
          <t>годен</t>
        </is>
      </c>
    </row>
    <row r="32">
      <c r="D32" s="26" t="n"/>
      <c r="E32" s="26" t="n"/>
    </row>
    <row r="33">
      <c r="A33" s="27" t="inlineStr">
        <is>
          <t>Дата поверки:</t>
        </is>
      </c>
      <c r="B33" s="27" t="n"/>
      <c r="C33" s="28" t="inlineStr">
        <is>
          <t>25.07.2023</t>
        </is>
      </c>
      <c r="E33" s="26" t="n"/>
    </row>
    <row r="34">
      <c r="A34" s="27" t="n"/>
      <c r="B34" s="27" t="n"/>
      <c r="C34" s="27" t="n"/>
      <c r="D34" s="27" t="n"/>
    </row>
    <row r="35">
      <c r="A35" s="29" t="inlineStr">
        <is>
          <t>Поверитель:</t>
        </is>
      </c>
      <c r="C35" s="30" t="inlineStr">
        <is>
          <t>Костин П.В.</t>
        </is>
      </c>
    </row>
  </sheetData>
  <mergeCells count="50">
    <mergeCell ref="H7:I7"/>
    <mergeCell ref="A17:A18"/>
    <mergeCell ref="A5:B5"/>
    <mergeCell ref="A35:B35"/>
    <mergeCell ref="D21:D22"/>
    <mergeCell ref="B26:B28"/>
    <mergeCell ref="C14:I14"/>
    <mergeCell ref="C17:C18"/>
    <mergeCell ref="A20:E20"/>
    <mergeCell ref="B6:I6"/>
    <mergeCell ref="A15:I15"/>
    <mergeCell ref="B17:B18"/>
    <mergeCell ref="A4:I4"/>
    <mergeCell ref="F7:G7"/>
    <mergeCell ref="C33:D33"/>
    <mergeCell ref="E17:E18"/>
    <mergeCell ref="C26:C28"/>
    <mergeCell ref="A26:A28"/>
    <mergeCell ref="G17:G18"/>
    <mergeCell ref="A7:B7"/>
    <mergeCell ref="C35:D35"/>
    <mergeCell ref="C5:D5"/>
    <mergeCell ref="G5:H5"/>
    <mergeCell ref="A9:C9"/>
    <mergeCell ref="A12:I12"/>
    <mergeCell ref="A10:I10"/>
    <mergeCell ref="A13:I13"/>
    <mergeCell ref="D9:I9"/>
    <mergeCell ref="A21:A22"/>
    <mergeCell ref="C8:I8"/>
    <mergeCell ref="A24:C25"/>
    <mergeCell ref="C21:C22"/>
    <mergeCell ref="A8:B8"/>
    <mergeCell ref="B21:B22"/>
    <mergeCell ref="E21:E22"/>
    <mergeCell ref="C31:D31"/>
    <mergeCell ref="A1:I1"/>
    <mergeCell ref="D17:D18"/>
    <mergeCell ref="C11:I11"/>
    <mergeCell ref="A16:E16"/>
    <mergeCell ref="A3:I3"/>
    <mergeCell ref="F17:F18"/>
    <mergeCell ref="F16:J16"/>
    <mergeCell ref="F20:F22"/>
    <mergeCell ref="I17:I18"/>
    <mergeCell ref="A2:I2"/>
    <mergeCell ref="C7:E7"/>
    <mergeCell ref="A11:B11"/>
    <mergeCell ref="J17:J18"/>
    <mergeCell ref="H17:H18"/>
  </mergeCells>
  <pageMargins bottom="0.75" footer="0.3" header="0.3" left="0.25" right="0.25" top="0.75"/>
  <pageSetup horizontalDpi="0" orientation="landscape" paperSize="9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2015-06-05T18:19:34Z</dcterms:created>
  <dcterms:modified xsi:type="dcterms:W3CDTF">2023-09-10T16:27:01Z</dcterms:modified>
</cp:coreProperties>
</file>