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Протоколы вер.2\Комплект термопр сопр-я\"/>
    </mc:Choice>
  </mc:AlternateContent>
  <bookViews>
    <workbookView xWindow="0" yWindow="0" windowWidth="16380" windowHeight="8190" tabRatio="26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7" i="1" l="1"/>
  <c r="C29" i="1"/>
  <c r="C28" i="1"/>
  <c r="C26" i="1"/>
  <c r="C25" i="1"/>
  <c r="B29" i="1"/>
  <c r="B28" i="1"/>
  <c r="B34" i="1"/>
  <c r="B26" i="1"/>
  <c r="B25" i="1"/>
  <c r="A26" i="1"/>
  <c r="A25" i="1"/>
  <c r="A29" i="1"/>
  <c r="A28" i="1"/>
  <c r="A30" i="1" s="1"/>
  <c r="C35" i="1" s="1"/>
  <c r="D35" i="1" s="1"/>
  <c r="A39" i="1" s="1"/>
  <c r="C39" i="1" s="1"/>
  <c r="C43" i="1" s="1"/>
  <c r="A34" i="1"/>
  <c r="A42" i="1"/>
  <c r="A43" i="1"/>
  <c r="C30" i="1"/>
  <c r="B27" i="1"/>
  <c r="A27" i="1"/>
  <c r="C34" i="1" s="1"/>
  <c r="D34" i="1" s="1"/>
  <c r="A38" i="1" s="1"/>
  <c r="B38" i="1" s="1"/>
  <c r="C27" i="1"/>
  <c r="B30" i="1" l="1"/>
  <c r="B42" i="1"/>
  <c r="B39" i="1"/>
  <c r="C38" i="1"/>
  <c r="C42" i="1" s="1"/>
  <c r="B43" i="1" l="1"/>
  <c r="D39" i="1"/>
  <c r="D38" i="1"/>
</calcChain>
</file>

<file path=xl/sharedStrings.xml><?xml version="1.0" encoding="utf-8"?>
<sst xmlns="http://schemas.openxmlformats.org/spreadsheetml/2006/main" count="50" uniqueCount="44">
  <si>
    <t>НСХ</t>
  </si>
  <si>
    <t>Расшир. неопред.</t>
  </si>
  <si>
    <t>0 °С</t>
  </si>
  <si>
    <t>°C</t>
  </si>
  <si>
    <t>ТС</t>
  </si>
  <si>
    <t>средние ар. значения по 10 отсчетам</t>
  </si>
  <si>
    <t>Т эталон</t>
  </si>
  <si>
    <t>°С</t>
  </si>
  <si>
    <t>Ом</t>
  </si>
  <si>
    <t>среднее по 2 циклам</t>
  </si>
  <si>
    <t>Значения по НСХ</t>
  </si>
  <si>
    <t>a</t>
  </si>
  <si>
    <t>b</t>
  </si>
  <si>
    <t>t</t>
  </si>
  <si>
    <t>R, Ом</t>
  </si>
  <si>
    <t>чувств. Ом/°С</t>
  </si>
  <si>
    <t>отклонение от НСХ, °C</t>
  </si>
  <si>
    <t>абсолютное отклонение с учетом неопределенности, °С</t>
  </si>
  <si>
    <t>неопр.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</si>
  <si>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</si>
  <si>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</si>
  <si>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</si>
  <si>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</si>
  <si>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от</t>
  </si>
  <si>
    <t>Средства поверки:</t>
  </si>
  <si>
    <t xml:space="preserve">65421.16.2Р.00476588; 65421.16.2Р.00476587; </t>
  </si>
  <si>
    <t>№ ФИФ 39300-08; ИВА-6Н-Д № 2334, № ФИФ 46434-11;</t>
  </si>
  <si>
    <t>100 °С</t>
  </si>
  <si>
    <t>сопротивление изоляции поверяемых ТС более 100 МОм</t>
  </si>
  <si>
    <t>по результатам поверки признан пригодным к применению</t>
  </si>
  <si>
    <t>∆t</t>
  </si>
  <si>
    <t>Протокол №</t>
  </si>
  <si>
    <t>Тип термометров:</t>
  </si>
  <si>
    <t>Заводской №:</t>
  </si>
  <si>
    <t>Номер в ФИФ:</t>
  </si>
  <si>
    <t>Принадлежит:</t>
  </si>
  <si>
    <t>ЮЛ</t>
  </si>
  <si>
    <t>Поверено в соответствии с:</t>
  </si>
  <si>
    <t>Условия поверки:</t>
  </si>
  <si>
    <t>НСХ: Pt(100)</t>
  </si>
  <si>
    <t>Вывод:</t>
  </si>
  <si>
    <t>Дата поверки:</t>
  </si>
  <si>
    <t>Поверитель:</t>
  </si>
  <si>
    <t xml:space="preserve">80030.20.2Р.00695284; Теркон № 831837 номер в ФИФ 23245-08; ТЕРМОТЕСТ № 701156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</si>
</sst>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yy"/>
    <numFmt numFmtId="165" formatCode="0.00000"/>
    <numFmt numFmtId="166" formatCode="0.000"/>
    <numFmt numFmtId="167" formatCode="0.0000"/>
    <numFmt numFmtId="169" formatCode="0.000000"/>
  </numFmts>
  <fonts count="12" x14ac:knownFonts="1">
    <font>
      <sz val="10"/>
      <name val="Arial"/>
      <family val="2"/>
      <charset val="204"/>
    </font>
    <font>
      <b/>
      <sz val="10"/>
      <name val="Arial Cyr"/>
      <family val="2"/>
    </font>
    <font>
      <u/>
      <sz val="10"/>
      <name val="Arial"/>
      <family val="2"/>
      <charset val="204"/>
    </font>
    <font>
      <b/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color indexed="10"/>
      <name val="Arial Cyr"/>
      <family val="2"/>
    </font>
    <font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56"/>
      <name val="Arial Cyr"/>
      <family val="2"/>
    </font>
    <font>
      <b/>
      <sz val="12"/>
      <color indexed="10"/>
      <name val="Arial Cyr"/>
      <family val="2"/>
      <charset val="204"/>
    </font>
    <font>
      <b/>
      <sz val="10"/>
      <name val="Calibri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41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Border="1"/>
    <xf numFmtId="0" fontId="3" fillId="0" borderId="0" xfId="0" applyFont="1" applyBorder="1"/>
    <xf numFmtId="165" fontId="4" fillId="0" borderId="0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3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167" fontId="4" fillId="0" borderId="0" xfId="0" applyNumberFormat="1" applyFont="1" applyFill="1" applyBorder="1"/>
    <xf numFmtId="0" fontId="4" fillId="0" borderId="0" xfId="0" applyFont="1" applyBorder="1"/>
    <xf numFmtId="166" fontId="4" fillId="0" borderId="0" xfId="0" applyNumberFormat="1" applyFont="1" applyBorder="1"/>
    <xf numFmtId="0" fontId="1" fillId="0" borderId="0" xfId="0" applyFont="1" applyBorder="1" applyAlignment="1">
      <alignment horizontal="center"/>
    </xf>
    <xf numFmtId="166" fontId="0" fillId="0" borderId="0" xfId="0" applyNumberFormat="1" applyFill="1" applyBorder="1"/>
    <xf numFmtId="2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166" fontId="4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1" xfId="0" applyBorder="1" applyAlignment="1">
      <alignment horizontal="center"/>
    </xf>
    <xf numFmtId="166" fontId="3" fillId="0" borderId="2" xfId="0" applyNumberFormat="1" applyFont="1" applyFill="1" applyBorder="1"/>
    <xf numFmtId="166" fontId="3" fillId="0" borderId="3" xfId="0" applyNumberFormat="1" applyFont="1" applyFill="1" applyBorder="1"/>
    <xf numFmtId="166" fontId="4" fillId="0" borderId="4" xfId="0" applyNumberFormat="1" applyFont="1" applyFill="1" applyBorder="1"/>
    <xf numFmtId="0" fontId="6" fillId="0" borderId="3" xfId="0" applyFont="1" applyBorder="1" applyAlignment="1">
      <alignment horizontal="center"/>
    </xf>
    <xf numFmtId="166" fontId="0" fillId="0" borderId="5" xfId="0" applyNumberFormat="1" applyFont="1" applyFill="1" applyBorder="1"/>
    <xf numFmtId="166" fontId="0" fillId="0" borderId="5" xfId="0" applyNumberFormat="1" applyFill="1" applyBorder="1"/>
    <xf numFmtId="166" fontId="0" fillId="0" borderId="6" xfId="0" applyNumberFormat="1" applyFont="1" applyFill="1" applyBorder="1"/>
    <xf numFmtId="166" fontId="0" fillId="0" borderId="7" xfId="0" applyNumberFormat="1" applyFont="1" applyFill="1" applyBorder="1"/>
    <xf numFmtId="0" fontId="0" fillId="0" borderId="5" xfId="0" applyBorder="1" applyAlignment="1">
      <alignment horizontal="center"/>
    </xf>
    <xf numFmtId="166" fontId="3" fillId="0" borderId="5" xfId="0" applyNumberFormat="1" applyFont="1" applyBorder="1"/>
    <xf numFmtId="167" fontId="7" fillId="0" borderId="5" xfId="0" applyNumberFormat="1" applyFont="1" applyBorder="1"/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167" fontId="8" fillId="0" borderId="5" xfId="0" applyNumberFormat="1" applyFont="1" applyBorder="1"/>
    <xf numFmtId="166" fontId="0" fillId="0" borderId="5" xfId="0" applyNumberFormat="1" applyBorder="1"/>
    <xf numFmtId="2" fontId="1" fillId="0" borderId="5" xfId="0" applyNumberFormat="1" applyFont="1" applyBorder="1" applyAlignment="1">
      <alignment horizontal="center"/>
    </xf>
    <xf numFmtId="167" fontId="0" fillId="2" borderId="0" xfId="0" applyNumberFormat="1" applyFill="1" applyBorder="1" applyAlignment="1">
      <alignment horizontal="right"/>
    </xf>
    <xf numFmtId="167" fontId="1" fillId="3" borderId="5" xfId="0" applyNumberFormat="1" applyFont="1" applyFill="1" applyBorder="1"/>
    <xf numFmtId="166" fontId="4" fillId="3" borderId="5" xfId="0" applyNumberFormat="1" applyFont="1" applyFill="1" applyBorder="1"/>
    <xf numFmtId="2" fontId="1" fillId="0" borderId="0" xfId="0" applyNumberFormat="1" applyFont="1" applyFill="1" applyBorder="1" applyAlignment="1"/>
    <xf numFmtId="166" fontId="0" fillId="0" borderId="8" xfId="0" applyNumberFormat="1" applyFont="1" applyFill="1" applyBorder="1"/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7" xfId="0" applyNumberFormat="1" applyFill="1" applyBorder="1"/>
    <xf numFmtId="166" fontId="4" fillId="0" borderId="11" xfId="0" applyNumberFormat="1" applyFont="1" applyFill="1" applyBorder="1"/>
    <xf numFmtId="166" fontId="4" fillId="0" borderId="12" xfId="0" applyNumberFormat="1" applyFont="1" applyFill="1" applyBorder="1"/>
    <xf numFmtId="0" fontId="0" fillId="0" borderId="0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Alignment="1"/>
    <xf numFmtId="164" fontId="11" fillId="0" borderId="0" xfId="0" applyNumberFormat="1" applyFont="1" applyFill="1" applyBorder="1" applyAlignment="1">
      <alignment horizontal="right"/>
    </xf>
    <xf numFmtId="169" fontId="0" fillId="3" borderId="5" xfId="0" applyNumberFormat="1" applyFill="1" applyBorder="1"/>
    <xf numFmtId="169" fontId="0" fillId="3" borderId="5" xfId="0" applyNumberFormat="1" applyFont="1" applyFill="1" applyBorder="1"/>
    <xf numFmtId="0" fontId="0" fillId="0" borderId="16" xfId="0" applyBorder="1" applyAlignment="1"/>
    <xf numFmtId="0" fontId="0" fillId="0" borderId="0" xfId="0" quotePrefix="1" applyBorder="1" applyAlignment="1"/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A13" sqref="A13:I13"/>
    </sheetView>
  </sheetViews>
  <sheetFormatPr defaultRowHeight="12.75" x14ac:dyDescent="0.2"/>
  <cols>
    <col min="1" max="9" width="9.28515625" customWidth="1"/>
    <col min="12" max="12" width="10.140625" customWidth="1"/>
    <col min="13" max="13" width="9.7109375" customWidth="1"/>
  </cols>
  <sheetData>
    <row r="1" spans="1:17" x14ac:dyDescent="0.2">
      <c r="A1" s="84" t="s">
        <v>19</v>
      </c>
      <c r="B1" s="84"/>
      <c r="C1" s="84"/>
      <c r="D1" s="84"/>
      <c r="E1" s="84"/>
      <c r="F1" s="84"/>
      <c r="G1" s="84"/>
      <c r="H1" s="84"/>
      <c r="I1" s="84"/>
      <c r="J1" s="29"/>
      <c r="K1" s="29"/>
      <c r="L1" s="29"/>
      <c r="M1" s="29"/>
    </row>
    <row r="2" spans="1:17" x14ac:dyDescent="0.2">
      <c r="A2" s="84" t="s">
        <v>20</v>
      </c>
      <c r="B2" s="84"/>
      <c r="C2" s="84"/>
      <c r="D2" s="84"/>
      <c r="E2" s="84"/>
      <c r="F2" s="84"/>
      <c r="G2" s="84"/>
      <c r="H2" s="84"/>
      <c r="I2" s="84"/>
      <c r="J2" s="29"/>
      <c r="K2" s="29"/>
      <c r="L2" s="29"/>
      <c r="M2" s="29"/>
    </row>
    <row r="3" spans="1:17" x14ac:dyDescent="0.2">
      <c r="A3" s="84" t="s">
        <v>21</v>
      </c>
      <c r="B3" s="84"/>
      <c r="C3" s="84"/>
      <c r="D3" s="84"/>
      <c r="E3" s="84"/>
      <c r="F3" s="84"/>
      <c r="G3" s="84"/>
      <c r="H3" s="84"/>
      <c r="I3" s="84"/>
      <c r="J3" s="29"/>
      <c r="K3" s="29"/>
      <c r="L3" s="29"/>
      <c r="M3" s="29"/>
    </row>
    <row r="4" spans="1:17" x14ac:dyDescent="0.2">
      <c r="A4" s="84" t="s">
        <v>22</v>
      </c>
      <c r="B4" s="84"/>
      <c r="C4" s="84"/>
      <c r="D4" s="84"/>
      <c r="E4" s="84"/>
      <c r="F4" s="84"/>
      <c r="G4" s="84"/>
      <c r="H4" s="84"/>
      <c r="I4" s="84"/>
      <c r="J4" s="29"/>
      <c r="K4" s="29"/>
      <c r="L4" s="29"/>
      <c r="M4" s="29"/>
    </row>
    <row r="5" spans="1:17" x14ac:dyDescent="0.2">
      <c r="A5" s="85" t="s">
        <v>31</v>
      </c>
      <c r="B5" s="85"/>
      <c r="C5" s="76"/>
      <c r="D5" s="76"/>
      <c r="E5" s="63"/>
      <c r="F5" s="64" t="s">
        <v>23</v>
      </c>
      <c r="G5" s="77"/>
      <c r="H5" s="77"/>
    </row>
    <row r="6" spans="1:17" x14ac:dyDescent="0.2">
      <c r="A6" s="73" t="s">
        <v>32</v>
      </c>
      <c r="B6" s="73"/>
      <c r="C6" s="73"/>
      <c r="D6" s="73"/>
      <c r="E6" s="73"/>
      <c r="F6" s="73"/>
      <c r="G6" s="73"/>
      <c r="J6" s="3"/>
      <c r="K6" s="3"/>
      <c r="L6" s="3"/>
      <c r="M6" s="4"/>
      <c r="N6" s="61"/>
      <c r="O6" s="61"/>
      <c r="P6" s="61"/>
      <c r="Q6" s="61"/>
    </row>
    <row r="7" spans="1:17" x14ac:dyDescent="0.2">
      <c r="A7" s="73" t="s">
        <v>33</v>
      </c>
      <c r="B7" s="73"/>
      <c r="C7" s="78"/>
      <c r="D7" s="78"/>
      <c r="E7" s="78"/>
      <c r="F7" s="78" t="s">
        <v>34</v>
      </c>
      <c r="G7" s="78"/>
      <c r="H7" s="79"/>
      <c r="I7" s="79"/>
      <c r="J7" s="3"/>
      <c r="K7" s="3"/>
      <c r="L7" s="3"/>
      <c r="M7" s="3"/>
      <c r="N7" s="5"/>
      <c r="O7" s="5"/>
      <c r="P7" s="5"/>
      <c r="Q7" s="5"/>
    </row>
    <row r="8" spans="1:17" x14ac:dyDescent="0.2">
      <c r="A8" s="73" t="s">
        <v>35</v>
      </c>
      <c r="B8" s="73"/>
      <c r="C8" s="86" t="s">
        <v>36</v>
      </c>
      <c r="D8" s="86"/>
      <c r="E8" s="86"/>
      <c r="F8" s="86"/>
      <c r="G8" s="86"/>
      <c r="J8" s="6"/>
      <c r="K8" s="6"/>
      <c r="L8" s="7"/>
      <c r="M8" s="8"/>
      <c r="N8" s="9"/>
      <c r="O8" s="10"/>
      <c r="P8" s="10"/>
      <c r="Q8" s="10"/>
    </row>
    <row r="9" spans="1:17" x14ac:dyDescent="0.2">
      <c r="A9" s="73" t="s">
        <v>37</v>
      </c>
      <c r="B9" s="73"/>
      <c r="C9" s="73"/>
      <c r="D9" s="73"/>
      <c r="E9" s="73"/>
      <c r="F9" s="73"/>
      <c r="G9" s="73"/>
      <c r="H9" s="73"/>
      <c r="I9" s="73"/>
      <c r="J9" s="3"/>
      <c r="K9" s="3"/>
      <c r="L9" s="11"/>
      <c r="M9" s="8"/>
      <c r="N9" s="9"/>
      <c r="O9" s="10"/>
      <c r="P9" s="10"/>
      <c r="Q9" s="10"/>
    </row>
    <row r="10" spans="1:17" x14ac:dyDescent="0.2">
      <c r="A10" s="73"/>
      <c r="B10" s="73"/>
      <c r="C10" s="73"/>
      <c r="D10" s="73"/>
      <c r="E10" s="73"/>
      <c r="F10" s="73"/>
      <c r="G10" s="73"/>
      <c r="H10" s="73"/>
      <c r="I10" s="73"/>
      <c r="J10" s="3"/>
      <c r="K10" s="3"/>
      <c r="L10" s="3"/>
      <c r="M10" s="3"/>
      <c r="N10" s="3"/>
    </row>
    <row r="11" spans="1:17" x14ac:dyDescent="0.2">
      <c r="A11" s="72" t="s">
        <v>24</v>
      </c>
      <c r="B11" s="72"/>
      <c r="C11" s="72" t="s">
        <v>25</v>
      </c>
      <c r="D11" s="72"/>
      <c r="E11" s="72"/>
      <c r="F11" s="72"/>
      <c r="G11" s="72"/>
      <c r="H11" s="72"/>
      <c r="I11" s="72"/>
      <c r="J11" s="3"/>
      <c r="K11" s="3"/>
      <c r="L11" s="3"/>
      <c r="M11" s="3"/>
      <c r="N11" s="3"/>
    </row>
    <row r="12" spans="1:17" x14ac:dyDescent="0.2">
      <c r="A12" s="72" t="s">
        <v>43</v>
      </c>
      <c r="B12" s="72"/>
      <c r="C12" s="72"/>
      <c r="D12" s="72"/>
      <c r="E12" s="72"/>
      <c r="F12" s="72"/>
      <c r="G12" s="72"/>
      <c r="H12" s="72"/>
      <c r="I12" s="72"/>
      <c r="J12" s="3"/>
      <c r="K12" s="3"/>
      <c r="L12" s="3"/>
      <c r="M12" s="3"/>
      <c r="N12" s="3"/>
    </row>
    <row r="13" spans="1:17" x14ac:dyDescent="0.2">
      <c r="A13" s="72" t="s">
        <v>26</v>
      </c>
      <c r="B13" s="72"/>
      <c r="C13" s="72"/>
      <c r="D13" s="72"/>
      <c r="E13" s="72"/>
      <c r="F13" s="72"/>
      <c r="G13" s="72"/>
      <c r="H13" s="72"/>
      <c r="I13" s="72"/>
      <c r="J13" s="3"/>
      <c r="K13" s="3"/>
      <c r="L13" s="3"/>
      <c r="M13" s="3"/>
      <c r="N13" s="3"/>
    </row>
    <row r="14" spans="1:17" x14ac:dyDescent="0.2">
      <c r="A14" s="73" t="s">
        <v>38</v>
      </c>
      <c r="B14" s="73"/>
      <c r="C14" s="72"/>
      <c r="D14" s="72"/>
      <c r="E14" s="72"/>
      <c r="F14" s="72"/>
      <c r="G14" s="72"/>
      <c r="H14" s="72"/>
      <c r="I14" s="72"/>
      <c r="J14" s="3"/>
      <c r="K14" s="3"/>
      <c r="L14" s="3"/>
      <c r="M14" s="3"/>
      <c r="N14" s="3"/>
    </row>
    <row r="15" spans="1:17" x14ac:dyDescent="0.2">
      <c r="A15" s="72"/>
      <c r="B15" s="72"/>
      <c r="C15" s="72"/>
      <c r="D15" s="72"/>
      <c r="E15" s="72"/>
      <c r="F15" s="72"/>
      <c r="G15" s="72"/>
      <c r="H15" s="72"/>
      <c r="I15" s="72"/>
      <c r="J15" s="3"/>
      <c r="K15" s="3"/>
      <c r="L15" s="3"/>
      <c r="M15" s="3"/>
      <c r="N15" s="3"/>
    </row>
    <row r="16" spans="1:17" x14ac:dyDescent="0.2">
      <c r="A16" s="59" t="s">
        <v>39</v>
      </c>
      <c r="B16" s="62"/>
      <c r="C16" s="62"/>
      <c r="D16" s="62"/>
      <c r="E16" s="62"/>
      <c r="F16" s="62"/>
      <c r="G16" s="62"/>
    </row>
    <row r="17" spans="1:7" x14ac:dyDescent="0.2">
      <c r="A17" s="3" t="s">
        <v>1</v>
      </c>
      <c r="B17" s="3"/>
      <c r="C17" s="3" t="s">
        <v>2</v>
      </c>
      <c r="D17" s="49">
        <v>5.4010000000000002E-2</v>
      </c>
      <c r="E17" s="12" t="s">
        <v>3</v>
      </c>
      <c r="F17" s="3"/>
      <c r="G17" s="1"/>
    </row>
    <row r="18" spans="1:7" x14ac:dyDescent="0.2">
      <c r="A18" s="3"/>
      <c r="B18" s="3"/>
      <c r="C18" s="3" t="s">
        <v>27</v>
      </c>
      <c r="D18" s="49">
        <v>5.4059999999999997E-2</v>
      </c>
      <c r="E18" s="3" t="s">
        <v>3</v>
      </c>
      <c r="F18" s="3"/>
      <c r="G18" s="1"/>
    </row>
    <row r="19" spans="1:7" x14ac:dyDescent="0.2">
      <c r="A19" s="3"/>
      <c r="B19" s="3"/>
      <c r="C19" s="3"/>
      <c r="D19" s="13"/>
      <c r="E19" s="3"/>
      <c r="F19" s="3"/>
      <c r="G19" s="1"/>
    </row>
    <row r="20" spans="1:7" x14ac:dyDescent="0.2">
      <c r="A20" s="87" t="s">
        <v>28</v>
      </c>
      <c r="B20" s="87"/>
      <c r="C20" s="87"/>
      <c r="D20" s="87"/>
      <c r="E20" s="87"/>
      <c r="F20" s="87"/>
      <c r="G20" s="1"/>
    </row>
    <row r="21" spans="1:7" x14ac:dyDescent="0.2">
      <c r="A21" s="28"/>
      <c r="B21" s="28"/>
      <c r="C21" s="28"/>
      <c r="D21" s="28"/>
      <c r="E21" s="28"/>
      <c r="F21" s="28"/>
      <c r="G21" s="1"/>
    </row>
    <row r="22" spans="1:7" ht="13.5" thickBot="1" x14ac:dyDescent="0.25">
      <c r="A22" s="88" t="s">
        <v>5</v>
      </c>
      <c r="B22" s="88"/>
      <c r="C22" s="88"/>
      <c r="D22" s="88"/>
      <c r="E22" s="88"/>
      <c r="F22" s="88"/>
      <c r="G22" s="1"/>
    </row>
    <row r="23" spans="1:7" x14ac:dyDescent="0.2">
      <c r="A23" s="32" t="s">
        <v>6</v>
      </c>
      <c r="B23" s="80" t="s">
        <v>4</v>
      </c>
      <c r="C23" s="81"/>
      <c r="D23" s="4"/>
      <c r="E23" s="15"/>
      <c r="G23" s="1"/>
    </row>
    <row r="24" spans="1:7" ht="13.5" thickBot="1" x14ac:dyDescent="0.25">
      <c r="A24" s="36" t="s">
        <v>7</v>
      </c>
      <c r="B24" s="82" t="s">
        <v>8</v>
      </c>
      <c r="C24" s="83"/>
      <c r="D24" s="16"/>
      <c r="E24" s="17"/>
      <c r="G24" s="1"/>
    </row>
    <row r="25" spans="1:7" x14ac:dyDescent="0.2">
      <c r="A25" s="53">
        <f ca="1">RANDBETWEEN(2,17)/1000</f>
        <v>1.7000000000000001E-2</v>
      </c>
      <c r="B25" s="54">
        <f ca="1">RANDBETWEEN(99961,100039)/1000</f>
        <v>99.989000000000004</v>
      </c>
      <c r="C25" s="55">
        <f ca="1">RANDBETWEEN(99961,100039)/1000</f>
        <v>100.02800000000001</v>
      </c>
      <c r="D25" s="31"/>
      <c r="E25" s="18"/>
      <c r="G25" s="1"/>
    </row>
    <row r="26" spans="1:7" x14ac:dyDescent="0.2">
      <c r="A26" s="39">
        <f ca="1">RANDBETWEEN(2,17)/1000</f>
        <v>0.01</v>
      </c>
      <c r="B26" s="38">
        <f ca="1">RANDBETWEEN(99961,100039)/1000</f>
        <v>100.02200000000001</v>
      </c>
      <c r="C26" s="56">
        <f ca="1">RANDBETWEEN(99961,100039)/1000</f>
        <v>99.968000000000004</v>
      </c>
      <c r="D26" s="31"/>
      <c r="E26" s="18"/>
      <c r="G26" s="1"/>
    </row>
    <row r="27" spans="1:7" x14ac:dyDescent="0.2">
      <c r="A27" s="33">
        <f ca="1">(A25+A26)/2</f>
        <v>1.3500000000000002E-2</v>
      </c>
      <c r="B27" s="30">
        <f ca="1">(B25+B26)/2</f>
        <v>100.00550000000001</v>
      </c>
      <c r="C27" s="57">
        <f ca="1">(C25+C26)/2</f>
        <v>99.998000000000005</v>
      </c>
      <c r="D27" s="19" t="s">
        <v>9</v>
      </c>
      <c r="G27" s="1"/>
    </row>
    <row r="28" spans="1:7" x14ac:dyDescent="0.2">
      <c r="A28" s="39">
        <f ca="1">RANDBETWEEN(99996,100009)/1000</f>
        <v>100.003</v>
      </c>
      <c r="B28" s="37">
        <f ca="1">RANDBETWEEN(138471,138541)/1000</f>
        <v>138.47999999999999</v>
      </c>
      <c r="C28" s="40">
        <f ca="1">RANDBETWEEN(138471,138541)/1000</f>
        <v>138.52000000000001</v>
      </c>
      <c r="D28" s="12"/>
      <c r="F28" s="31"/>
      <c r="G28" s="1"/>
    </row>
    <row r="29" spans="1:7" x14ac:dyDescent="0.2">
      <c r="A29" s="39">
        <f ca="1">RANDBETWEEN(99996,100009)/1000</f>
        <v>99.998000000000005</v>
      </c>
      <c r="B29" s="37">
        <f ca="1">RANDBETWEEN(138471,138541)/1000</f>
        <v>138.53100000000001</v>
      </c>
      <c r="C29" s="40">
        <f ca="1">RANDBETWEEN(138471,138541)/1000</f>
        <v>138.51900000000001</v>
      </c>
      <c r="D29" s="12"/>
      <c r="G29" s="1"/>
    </row>
    <row r="30" spans="1:7" ht="13.5" thickBot="1" x14ac:dyDescent="0.25">
      <c r="A30" s="34">
        <f ca="1">(A28+A29)/2</f>
        <v>100.0005</v>
      </c>
      <c r="B30" s="35">
        <f ca="1">(B28+B29)/2</f>
        <v>138.50549999999998</v>
      </c>
      <c r="C30" s="58">
        <f ca="1">(C28+C29)/2</f>
        <v>138.51949999999999</v>
      </c>
      <c r="D30" s="19" t="s">
        <v>9</v>
      </c>
      <c r="G30" s="22"/>
    </row>
    <row r="31" spans="1:7" x14ac:dyDescent="0.2">
      <c r="A31" s="20"/>
      <c r="B31" s="21"/>
      <c r="C31" s="21"/>
      <c r="D31" s="21"/>
      <c r="E31" s="21"/>
      <c r="F31" s="19"/>
      <c r="G31" s="22"/>
    </row>
    <row r="32" spans="1:7" x14ac:dyDescent="0.2">
      <c r="A32" s="89" t="s">
        <v>10</v>
      </c>
      <c r="B32" s="89"/>
      <c r="C32" s="89"/>
      <c r="D32" s="89"/>
      <c r="E32" s="89"/>
      <c r="F32" s="89"/>
      <c r="G32" s="1"/>
    </row>
    <row r="33" spans="1:9" x14ac:dyDescent="0.2">
      <c r="A33" s="41" t="s">
        <v>11</v>
      </c>
      <c r="B33" s="41" t="s">
        <v>12</v>
      </c>
      <c r="C33" s="41" t="s">
        <v>13</v>
      </c>
      <c r="D33" s="41" t="s">
        <v>14</v>
      </c>
      <c r="E33" s="74" t="s">
        <v>15</v>
      </c>
      <c r="F33" s="75"/>
      <c r="G33" s="1"/>
    </row>
    <row r="34" spans="1:9" x14ac:dyDescent="0.2">
      <c r="A34" s="65">
        <f>3.9083*10^(-3)</f>
        <v>3.9083E-3</v>
      </c>
      <c r="B34" s="66">
        <f>(-5.775)*10^(-7)</f>
        <v>-5.7749999999999998E-7</v>
      </c>
      <c r="C34" s="42">
        <f ca="1">A27</f>
        <v>1.3500000000000002E-2</v>
      </c>
      <c r="D34" s="43">
        <f ca="1">(1+A$34*C34+B$34*C34^2)*100</f>
        <v>100.00527619447506</v>
      </c>
      <c r="E34" s="51">
        <v>0.39100000000000001</v>
      </c>
      <c r="F34" s="12"/>
      <c r="G34" s="1"/>
    </row>
    <row r="35" spans="1:9" x14ac:dyDescent="0.2">
      <c r="A35" s="44"/>
      <c r="B35" s="44"/>
      <c r="C35" s="42">
        <f ca="1">A30</f>
        <v>100.0005</v>
      </c>
      <c r="D35" s="43">
        <f ca="1">(1+A$34*C35+B$34*C35^2)*100</f>
        <v>138.50568963998558</v>
      </c>
      <c r="E35" s="51">
        <v>0.379</v>
      </c>
      <c r="F35" s="12"/>
      <c r="G35" s="1"/>
    </row>
    <row r="36" spans="1:9" x14ac:dyDescent="0.2">
      <c r="A36" s="88" t="s">
        <v>16</v>
      </c>
      <c r="B36" s="88"/>
      <c r="C36" s="88"/>
      <c r="D36" s="88"/>
      <c r="E36" s="88"/>
      <c r="F36" s="88"/>
      <c r="G36" s="1"/>
    </row>
    <row r="37" spans="1:9" x14ac:dyDescent="0.2">
      <c r="A37" s="45" t="s">
        <v>0</v>
      </c>
      <c r="B37" s="45" t="s">
        <v>4</v>
      </c>
      <c r="C37" s="45" t="s">
        <v>4</v>
      </c>
      <c r="D37" s="60" t="s">
        <v>30</v>
      </c>
      <c r="E37" s="24"/>
      <c r="F37" s="24"/>
      <c r="G37" s="1"/>
    </row>
    <row r="38" spans="1:9" x14ac:dyDescent="0.2">
      <c r="A38" s="46">
        <f ca="1">D34</f>
        <v>100.00527619447506</v>
      </c>
      <c r="B38" s="47">
        <f ca="1">(B27-$A$38)/$E$34</f>
        <v>5.7239264693987452E-4</v>
      </c>
      <c r="C38" s="47">
        <f ca="1">(C27-$A$38)/$E$34</f>
        <v>-1.8609193030828385E-2</v>
      </c>
      <c r="D38" s="38">
        <f ca="1">B38-C38</f>
        <v>1.9181585677768259E-2</v>
      </c>
      <c r="E38" s="25"/>
      <c r="F38" s="3"/>
      <c r="G38" s="1"/>
    </row>
    <row r="39" spans="1:9" x14ac:dyDescent="0.2">
      <c r="A39" s="46">
        <f ca="1">D35</f>
        <v>138.50568963998558</v>
      </c>
      <c r="B39" s="47">
        <f ca="1">(B30-$A$39)/$E$35</f>
        <v>-5.0036935512478545E-4</v>
      </c>
      <c r="C39" s="47">
        <f ca="1">(C30-$A$39)/$E$35</f>
        <v>3.6438944629070477E-2</v>
      </c>
      <c r="D39" s="38">
        <f ca="1">B39-C39</f>
        <v>-3.6939313984195261E-2</v>
      </c>
      <c r="E39" s="25"/>
      <c r="F39" s="3"/>
      <c r="G39" s="1"/>
    </row>
    <row r="40" spans="1:9" x14ac:dyDescent="0.2">
      <c r="A40" s="90" t="s">
        <v>17</v>
      </c>
      <c r="B40" s="90"/>
      <c r="C40" s="90"/>
      <c r="D40" s="90"/>
      <c r="E40" s="90"/>
      <c r="F40" s="90"/>
      <c r="G40" s="1"/>
    </row>
    <row r="41" spans="1:9" x14ac:dyDescent="0.2">
      <c r="A41" s="48" t="s">
        <v>18</v>
      </c>
      <c r="B41" s="45" t="s">
        <v>4</v>
      </c>
      <c r="C41" s="45" t="s">
        <v>4</v>
      </c>
      <c r="D41" s="24"/>
      <c r="E41" s="24"/>
      <c r="F41" s="26"/>
      <c r="G41" s="1"/>
    </row>
    <row r="42" spans="1:9" x14ac:dyDescent="0.2">
      <c r="A42" s="50">
        <f>D17</f>
        <v>5.4010000000000002E-2</v>
      </c>
      <c r="B42" s="47">
        <f ca="1">ABS(B38)+$A$42</f>
        <v>5.4582392646939877E-2</v>
      </c>
      <c r="C42" s="47">
        <f ca="1">ABS(C38)+$A$42</f>
        <v>7.2619193030828394E-2</v>
      </c>
      <c r="D42" s="9"/>
      <c r="E42" s="9"/>
      <c r="F42" s="3"/>
      <c r="G42" s="1"/>
    </row>
    <row r="43" spans="1:9" x14ac:dyDescent="0.2">
      <c r="A43" s="50">
        <f>D18</f>
        <v>5.4059999999999997E-2</v>
      </c>
      <c r="B43" s="38">
        <f ca="1">ABS(B39)+$A$43</f>
        <v>5.4560369355124781E-2</v>
      </c>
      <c r="C43" s="38">
        <f ca="1">ABS(C39)+$A$43</f>
        <v>9.0498944629070474E-2</v>
      </c>
      <c r="D43" s="9"/>
      <c r="E43" s="9"/>
      <c r="F43" s="3"/>
      <c r="G43" s="1"/>
    </row>
    <row r="44" spans="1:9" s="1" customFormat="1" x14ac:dyDescent="0.2">
      <c r="A44" s="52"/>
      <c r="B44" s="52"/>
      <c r="C44" s="52"/>
      <c r="D44" s="52"/>
      <c r="E44" s="52"/>
      <c r="F44" s="52"/>
    </row>
    <row r="45" spans="1:9" s="1" customFormat="1" x14ac:dyDescent="0.2">
      <c r="A45" t="s">
        <v>40</v>
      </c>
      <c r="B45" s="67" t="s">
        <v>29</v>
      </c>
      <c r="C45" s="67"/>
      <c r="D45" s="67"/>
      <c r="E45" s="67"/>
      <c r="F45" s="67"/>
      <c r="G45" s="67"/>
      <c r="H45" s="67"/>
      <c r="I45" s="67"/>
    </row>
    <row r="46" spans="1:9" s="1" customFormat="1" x14ac:dyDescent="0.2">
      <c r="A46" s="67"/>
      <c r="B46" s="67"/>
      <c r="C46" s="67"/>
      <c r="D46" s="67"/>
      <c r="E46" s="67"/>
      <c r="F46" s="67"/>
      <c r="G46" s="67"/>
      <c r="H46" s="67"/>
      <c r="I46" s="67"/>
    </row>
    <row r="47" spans="1:9" s="1" customFormat="1" x14ac:dyDescent="0.2">
      <c r="A47" t="s">
        <v>41</v>
      </c>
      <c r="B47"/>
      <c r="C47" s="69">
        <f>G5</f>
        <v>0</v>
      </c>
      <c r="D47" s="70"/>
      <c r="E47" s="68"/>
      <c r="F47" s="61"/>
      <c r="G47" s="61"/>
      <c r="H47" s="61"/>
      <c r="I47"/>
    </row>
    <row r="48" spans="1:9" s="1" customFormat="1" x14ac:dyDescent="0.2">
      <c r="A48"/>
      <c r="B48"/>
      <c r="C48"/>
      <c r="D48"/>
      <c r="E48"/>
      <c r="F48"/>
      <c r="G48"/>
      <c r="H48"/>
      <c r="I48"/>
    </row>
    <row r="49" spans="1:9" s="1" customFormat="1" x14ac:dyDescent="0.2">
      <c r="A49" t="s">
        <v>42</v>
      </c>
      <c r="B49"/>
      <c r="C49" s="71"/>
      <c r="D49" s="71"/>
      <c r="E49"/>
      <c r="F49"/>
      <c r="G49"/>
      <c r="H49"/>
      <c r="I49"/>
    </row>
    <row r="50" spans="1:9" s="1" customFormat="1" x14ac:dyDescent="0.2">
      <c r="A50" s="14"/>
      <c r="B50" s="14"/>
      <c r="C50" s="14"/>
      <c r="D50" s="14"/>
      <c r="E50" s="14"/>
      <c r="F50" s="3"/>
    </row>
    <row r="51" spans="1:9" s="1" customFormat="1" ht="15.75" x14ac:dyDescent="0.25">
      <c r="A51" s="27"/>
      <c r="C51" s="4"/>
      <c r="D51" s="4"/>
      <c r="E51" s="4"/>
      <c r="F51" s="3"/>
    </row>
    <row r="52" spans="1:9" x14ac:dyDescent="0.2">
      <c r="A52" s="2"/>
      <c r="B52" s="4"/>
      <c r="C52" s="4"/>
      <c r="D52" s="4"/>
      <c r="E52" s="4"/>
      <c r="F52" s="3"/>
      <c r="G52" s="1"/>
    </row>
    <row r="53" spans="1:9" x14ac:dyDescent="0.2">
      <c r="A53" s="1"/>
      <c r="B53" s="4"/>
      <c r="C53" s="4"/>
      <c r="D53" s="4"/>
      <c r="E53" s="4"/>
      <c r="F53" s="1"/>
      <c r="G53" s="1"/>
    </row>
    <row r="55" spans="1:9" x14ac:dyDescent="0.2">
      <c r="A55" s="3"/>
      <c r="B55" s="3"/>
      <c r="C55" s="3"/>
    </row>
    <row r="56" spans="1:9" x14ac:dyDescent="0.2">
      <c r="A56" s="3"/>
      <c r="B56" s="3"/>
      <c r="C56" s="3"/>
    </row>
    <row r="57" spans="1:9" x14ac:dyDescent="0.2">
      <c r="A57" s="6"/>
      <c r="B57" s="22"/>
      <c r="C57" s="8"/>
    </row>
    <row r="58" spans="1:9" x14ac:dyDescent="0.2">
      <c r="A58" s="3"/>
      <c r="B58" s="23"/>
      <c r="C58" s="8"/>
    </row>
    <row r="59" spans="1:9" x14ac:dyDescent="0.2">
      <c r="A59" s="3"/>
      <c r="B59" s="3"/>
      <c r="C59" s="3"/>
    </row>
    <row r="60" spans="1:9" x14ac:dyDescent="0.2">
      <c r="A60" s="3"/>
      <c r="B60" s="3"/>
      <c r="C60" s="3"/>
    </row>
    <row r="61" spans="1:9" x14ac:dyDescent="0.2">
      <c r="A61" s="3"/>
      <c r="B61" s="3"/>
      <c r="C61" s="3"/>
    </row>
    <row r="62" spans="1:9" x14ac:dyDescent="0.2">
      <c r="A62" s="3"/>
      <c r="B62" s="3"/>
      <c r="C62" s="3"/>
    </row>
    <row r="63" spans="1:9" x14ac:dyDescent="0.2">
      <c r="A63" s="3"/>
      <c r="B63" s="3"/>
      <c r="C63" s="3"/>
    </row>
    <row r="64" spans="1:9" x14ac:dyDescent="0.2">
      <c r="A64" s="3"/>
      <c r="B64" s="3"/>
      <c r="C64" s="3"/>
    </row>
    <row r="65" spans="1:3" x14ac:dyDescent="0.2">
      <c r="A65" s="3"/>
      <c r="B65" s="3"/>
      <c r="C65" s="3"/>
    </row>
  </sheetData>
  <sheetProtection selectLockedCells="1" selectUnlockedCells="1"/>
  <mergeCells count="35">
    <mergeCell ref="A20:F20"/>
    <mergeCell ref="A22:F22"/>
    <mergeCell ref="A32:F32"/>
    <mergeCell ref="A36:F36"/>
    <mergeCell ref="A40:F40"/>
    <mergeCell ref="A1:I1"/>
    <mergeCell ref="A2:I2"/>
    <mergeCell ref="A3:I3"/>
    <mergeCell ref="A4:I4"/>
    <mergeCell ref="A5:B5"/>
    <mergeCell ref="C8:G8"/>
    <mergeCell ref="C6:G6"/>
    <mergeCell ref="C5:D5"/>
    <mergeCell ref="G5:H5"/>
    <mergeCell ref="A6:B6"/>
    <mergeCell ref="A7:B7"/>
    <mergeCell ref="C7:E7"/>
    <mergeCell ref="F7:G7"/>
    <mergeCell ref="H7:I7"/>
    <mergeCell ref="A8:B8"/>
    <mergeCell ref="A9:C9"/>
    <mergeCell ref="D9:I9"/>
    <mergeCell ref="A10:I10"/>
    <mergeCell ref="A11:B11"/>
    <mergeCell ref="C11:I11"/>
    <mergeCell ref="C47:D47"/>
    <mergeCell ref="C49:D49"/>
    <mergeCell ref="A12:I12"/>
    <mergeCell ref="A13:I13"/>
    <mergeCell ref="A14:B14"/>
    <mergeCell ref="C14:I14"/>
    <mergeCell ref="A15:I15"/>
    <mergeCell ref="E33:F33"/>
    <mergeCell ref="B23:C23"/>
    <mergeCell ref="B24:C24"/>
  </mergeCells>
  <pageMargins left="0.78749999999999998" right="0.78749999999999998" top="0.78749999999999998" bottom="0.78749999999999998" header="0.51180555555555551" footer="0.51180555555555551"/>
  <pageSetup paperSize="9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 PC</dc:creator>
  <cp:lastModifiedBy>MIX PC</cp:lastModifiedBy>
  <cp:lastPrinted>2023-08-07T09:24:40Z</cp:lastPrinted>
  <dcterms:created xsi:type="dcterms:W3CDTF">2023-08-28T09:04:36Z</dcterms:created>
  <dcterms:modified xsi:type="dcterms:W3CDTF">2023-08-28T09:04:36Z</dcterms:modified>
</cp:coreProperties>
</file>