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IX PC\Desktop\Метростандарт\Расходомер\Эмир-Прамер-550\рандом\"/>
    </mc:Choice>
  </mc:AlternateContent>
  <bookViews>
    <workbookView xWindow="0" yWindow="600" windowWidth="28800" windowHeight="156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45" i="1" l="1"/>
  <c r="D34" i="1" l="1"/>
  <c r="D33" i="1"/>
  <c r="D32" i="1"/>
  <c r="C34" i="1"/>
  <c r="C33" i="1"/>
  <c r="C32" i="1"/>
  <c r="D30" i="1"/>
  <c r="D29" i="1"/>
  <c r="D28" i="1"/>
  <c r="C30" i="1"/>
  <c r="C29" i="1"/>
  <c r="C28" i="1"/>
  <c r="D26" i="1"/>
  <c r="D25" i="1"/>
  <c r="D24" i="1"/>
  <c r="C26" i="1"/>
  <c r="C25" i="1"/>
  <c r="C24" i="1"/>
  <c r="F28" i="1" l="1"/>
  <c r="F29" i="1"/>
  <c r="F30" i="1"/>
  <c r="F32" i="1"/>
  <c r="F33" i="1"/>
  <c r="F34" i="1"/>
  <c r="F25" i="1"/>
  <c r="F26" i="1"/>
  <c r="F24" i="1"/>
  <c r="H24" i="1" l="1"/>
  <c r="G32" i="1"/>
  <c r="H32" i="1"/>
  <c r="H28" i="1"/>
  <c r="G28" i="1"/>
  <c r="G24" i="1"/>
</calcChain>
</file>

<file path=xl/sharedStrings.xml><?xml version="1.0" encoding="utf-8"?>
<sst xmlns="http://schemas.openxmlformats.org/spreadsheetml/2006/main" count="39" uniqueCount="39">
  <si>
    <t>Результаты поверки</t>
  </si>
  <si>
    <t>СКО, % - стандартное отклонение значение текущей погрешности от среднего значения.</t>
  </si>
  <si>
    <t xml:space="preserve">∆% -текущее значение погрешности на данном измерении, </t>
  </si>
  <si>
    <t>∆ср% - среднее значение погрешности по трем измерениям,</t>
  </si>
  <si>
    <t>Заключение:      Расходомер</t>
  </si>
  <si>
    <t>требованиям технической документации</t>
  </si>
  <si>
    <t>(удовлетворяет, не удовлетворяет)</t>
  </si>
  <si>
    <t>и</t>
  </si>
  <si>
    <t>(пригоден, не пригоден)</t>
  </si>
  <si>
    <t>к эксплуатации.</t>
  </si>
  <si>
    <t>Поверитель:</t>
  </si>
  <si>
    <t>Дата поверки:</t>
  </si>
  <si>
    <t xml:space="preserve">Поверочный
расход
м3/ч
 </t>
  </si>
  <si>
    <t>№
изм</t>
  </si>
  <si>
    <t>Объём воды
по 
эталонному
прибору, м3</t>
  </si>
  <si>
    <t>Объём воды
по 
поверяемому
прибору, м3</t>
  </si>
  <si>
    <t>Время
изм.</t>
  </si>
  <si>
    <t>Оценка погрешности</t>
  </si>
  <si>
    <t>СКО, %</t>
  </si>
  <si>
    <t>∆%</t>
  </si>
  <si>
    <t>∆ср%</t>
  </si>
  <si>
    <t>ООО "МетроСтандарт"</t>
  </si>
  <si>
    <t>ИНН/КПП 6321323773/632101001</t>
  </si>
  <si>
    <t>ОГРН 1136320021200</t>
  </si>
  <si>
    <t>Юр. Адрес: 445037, Самарская обл., г. Тольятти, Юбилейная ул., 31И, помещ. 1009</t>
  </si>
  <si>
    <t>Протокол №</t>
  </si>
  <si>
    <t>от</t>
  </si>
  <si>
    <t>Номер в ФИФ:</t>
  </si>
  <si>
    <t>Принадлежит:</t>
  </si>
  <si>
    <t>Поверен в соответствии с:</t>
  </si>
  <si>
    <t>Средства поверки:</t>
  </si>
  <si>
    <t>Термогигрометр ИВА-6Н-Д № 2334, № ФИФ 46434-11;</t>
  </si>
  <si>
    <t>64632.16.3Р.00350699;</t>
  </si>
  <si>
    <t>удовлетворяет</t>
  </si>
  <si>
    <t>пригоден</t>
  </si>
  <si>
    <t>Тип СИ:</t>
  </si>
  <si>
    <t>Заводской №:</t>
  </si>
  <si>
    <t>ЮЛ</t>
  </si>
  <si>
    <t>Условия поверки: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</si>
</sst>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00000"/>
    <numFmt numFmtId="166" formatCode="[$-F800]dddd\,\ mmmm\ dd\,\ yyyy"/>
  </numFmts>
  <fonts count="6" x14ac:knownFonts="1">
    <font>
      <sz val="11"/>
      <color theme="1"/>
      <name val="Calibri"/>
      <family val="2"/>
      <scheme val="minor"/>
    </font>
    <font>
      <sz val="9"/>
      <color theme="1"/>
      <name val="Times New Roman"/>
      <family val="1"/>
      <charset val="204"/>
    </font>
    <font>
      <sz val="8"/>
      <color theme="1"/>
      <name val="Times New Roman"/>
      <family val="1"/>
      <charset val="204"/>
    </font>
    <font>
      <sz val="6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165" fontId="4" fillId="2" borderId="1" xfId="0" applyNumberFormat="1" applyFont="1" applyFill="1" applyBorder="1" applyAlignment="1">
      <alignment horizontal="center" vertical="center" wrapText="1"/>
    </xf>
    <xf numFmtId="165" fontId="5" fillId="2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0" fillId="0" borderId="0" xfId="0" applyAlignment="1"/>
    <xf numFmtId="0" fontId="1" fillId="0" borderId="0" xfId="0" applyFont="1" applyBorder="1" applyAlignment="1"/>
    <xf numFmtId="0" fontId="2" fillId="0" borderId="0" xfId="0" applyFont="1" applyBorder="1" applyAlignment="1">
      <alignment vertical="center" wrapText="1"/>
    </xf>
    <xf numFmtId="0" fontId="2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164" fontId="1" fillId="0" borderId="0" xfId="0" applyNumberFormat="1" applyFont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3" fillId="0" borderId="3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166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2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1" fillId="0" borderId="0" xfId="0" applyFont="1" applyBorder="1"/>
    <xf numFmtId="0" fontId="0" fillId="0" borderId="0" xfId="0" applyBorder="1" applyAlignment="1"/>
    <xf numFmtId="0" fontId="0" fillId="0" borderId="0" xfId="0" applyBorder="1" applyAlignment="1">
      <alignment horizontal="left"/>
    </xf>
    <xf numFmtId="49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center"/>
    </xf>
    <xf numFmtId="0" fontId="0" fillId="0" borderId="0" xfId="0" quotePrefix="1" applyBorder="1" applyAlignment="1">
      <alignment horizontal="left"/>
    </xf>
    <xf numFmtId="14" fontId="1" fillId="0" borderId="0" xfId="0" applyNumberFormat="1" applyFont="1" applyBorder="1"/>
    <xf numFmtId="14" fontId="1" fillId="0" borderId="0" xfId="0" applyNumberFormat="1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8"/>
  <sheetViews>
    <sheetView tabSelected="1" topLeftCell="A4" workbookViewId="0">
      <selection activeCell="F43" sqref="F43"/>
    </sheetView>
  </sheetViews>
  <sheetFormatPr defaultRowHeight="12" x14ac:dyDescent="0.2"/>
  <cols>
    <col min="1" max="2" width="9.140625" style="1"/>
    <col min="3" max="4" width="10.28515625" style="1" bestFit="1" customWidth="1"/>
    <col min="5" max="7" width="9.140625" style="1"/>
    <col min="8" max="8" width="9.85546875" style="1" bestFit="1" customWidth="1"/>
    <col min="9" max="16384" width="9.140625" style="1"/>
  </cols>
  <sheetData>
    <row r="1" spans="1:9" s="36" customFormat="1" ht="15" x14ac:dyDescent="0.2">
      <c r="A1" s="28" t="s">
        <v>21</v>
      </c>
      <c r="B1" s="28"/>
      <c r="C1" s="28"/>
      <c r="D1" s="28"/>
      <c r="E1" s="28"/>
      <c r="F1" s="28"/>
      <c r="G1" s="28"/>
      <c r="H1" s="28"/>
      <c r="I1" s="28"/>
    </row>
    <row r="2" spans="1:9" s="36" customFormat="1" ht="15" x14ac:dyDescent="0.2">
      <c r="A2" s="28" t="s">
        <v>22</v>
      </c>
      <c r="B2" s="28"/>
      <c r="C2" s="28"/>
      <c r="D2" s="28"/>
      <c r="E2" s="28"/>
      <c r="F2" s="28"/>
      <c r="G2" s="28"/>
      <c r="H2" s="28"/>
      <c r="I2" s="28"/>
    </row>
    <row r="3" spans="1:9" s="36" customFormat="1" ht="15" x14ac:dyDescent="0.2">
      <c r="A3" s="28" t="s">
        <v>23</v>
      </c>
      <c r="B3" s="28"/>
      <c r="C3" s="28"/>
      <c r="D3" s="28"/>
      <c r="E3" s="28"/>
      <c r="F3" s="28"/>
      <c r="G3" s="28"/>
      <c r="H3" s="28"/>
      <c r="I3" s="28"/>
    </row>
    <row r="4" spans="1:9" s="36" customFormat="1" ht="15" x14ac:dyDescent="0.2">
      <c r="A4" s="28" t="s">
        <v>24</v>
      </c>
      <c r="B4" s="28"/>
      <c r="C4" s="28"/>
      <c r="D4" s="28"/>
      <c r="E4" s="28"/>
      <c r="F4" s="28"/>
      <c r="G4" s="28"/>
      <c r="H4" s="28"/>
      <c r="I4" s="28"/>
    </row>
    <row r="5" spans="1:9" s="36" customFormat="1" ht="15" x14ac:dyDescent="0.25">
      <c r="A5" s="33" t="s">
        <v>25</v>
      </c>
      <c r="B5" s="33"/>
      <c r="C5" s="30"/>
      <c r="D5" s="29"/>
      <c r="E5" s="10"/>
      <c r="F5" s="10" t="s">
        <v>26</v>
      </c>
      <c r="G5" s="31"/>
      <c r="H5" s="31"/>
      <c r="I5" s="10"/>
    </row>
    <row r="6" spans="1:9" s="36" customFormat="1" ht="15" x14ac:dyDescent="0.25">
      <c r="A6" s="37" t="s">
        <v>35</v>
      </c>
      <c r="B6" s="38"/>
      <c r="C6" s="38"/>
      <c r="D6" s="38"/>
      <c r="E6" s="38"/>
      <c r="F6" s="38"/>
      <c r="G6" s="38"/>
      <c r="H6" s="38"/>
      <c r="I6" s="38"/>
    </row>
    <row r="7" spans="1:9" s="36" customFormat="1" ht="15" x14ac:dyDescent="0.25">
      <c r="A7" s="38" t="s">
        <v>36</v>
      </c>
      <c r="B7" s="38"/>
      <c r="C7" s="39"/>
      <c r="D7" s="39"/>
      <c r="E7" s="39"/>
      <c r="F7" s="40" t="s">
        <v>27</v>
      </c>
      <c r="G7" s="40"/>
      <c r="H7" s="41"/>
      <c r="I7" s="41"/>
    </row>
    <row r="8" spans="1:9" s="36" customFormat="1" ht="15" x14ac:dyDescent="0.25">
      <c r="A8" s="38" t="s">
        <v>28</v>
      </c>
      <c r="B8" s="38"/>
      <c r="C8" s="42" t="s">
        <v>37</v>
      </c>
      <c r="D8" s="38"/>
      <c r="E8" s="38"/>
      <c r="F8" s="38"/>
      <c r="G8" s="38"/>
      <c r="H8" s="38"/>
      <c r="I8" s="38"/>
    </row>
    <row r="9" spans="1:9" s="36" customFormat="1" ht="15" x14ac:dyDescent="0.25">
      <c r="A9" s="38" t="s">
        <v>29</v>
      </c>
      <c r="B9" s="38"/>
      <c r="C9" s="38"/>
      <c r="D9" s="38"/>
      <c r="E9" s="38"/>
      <c r="F9" s="38"/>
      <c r="G9" s="38"/>
      <c r="H9" s="38"/>
      <c r="I9" s="38"/>
    </row>
    <row r="10" spans="1:9" s="36" customFormat="1" ht="15" x14ac:dyDescent="0.25">
      <c r="A10" s="41"/>
      <c r="B10" s="41"/>
      <c r="C10" s="41"/>
      <c r="D10" s="41"/>
      <c r="E10" s="41"/>
      <c r="F10" s="41"/>
      <c r="G10" s="41"/>
      <c r="H10" s="41"/>
      <c r="I10" s="41"/>
    </row>
    <row r="11" spans="1:9" s="36" customFormat="1" ht="15" x14ac:dyDescent="0.25">
      <c r="A11" s="38" t="s">
        <v>30</v>
      </c>
      <c r="B11" s="38"/>
      <c r="C11" s="38" t="s">
        <v>32</v>
      </c>
      <c r="D11" s="38"/>
      <c r="E11" s="38"/>
      <c r="F11" s="38"/>
      <c r="G11" s="38"/>
      <c r="H11" s="38"/>
      <c r="I11" s="38"/>
    </row>
    <row r="12" spans="1:9" s="36" customFormat="1" ht="15" x14ac:dyDescent="0.25">
      <c r="A12" s="38" t="s">
        <v>31</v>
      </c>
      <c r="B12" s="38"/>
      <c r="C12" s="38"/>
      <c r="D12" s="38"/>
      <c r="E12" s="38"/>
      <c r="F12" s="38"/>
      <c r="G12" s="38"/>
      <c r="H12" s="38"/>
      <c r="I12" s="38"/>
    </row>
    <row r="13" spans="1:9" s="36" customFormat="1" ht="15" x14ac:dyDescent="0.25">
      <c r="A13" s="38"/>
      <c r="B13" s="38"/>
      <c r="C13" s="38"/>
      <c r="D13" s="38"/>
      <c r="E13" s="38"/>
      <c r="F13" s="38"/>
      <c r="G13" s="38"/>
      <c r="H13" s="38"/>
      <c r="I13" s="38"/>
    </row>
    <row r="14" spans="1:9" s="36" customFormat="1" ht="15" x14ac:dyDescent="0.25">
      <c r="A14" t="s">
        <v>38</v>
      </c>
      <c r="B14"/>
      <c r="C14" s="33"/>
      <c r="D14" s="33"/>
      <c r="E14" s="33"/>
      <c r="F14" s="33"/>
      <c r="G14" s="33"/>
      <c r="H14" s="33"/>
      <c r="I14" s="33"/>
    </row>
    <row r="15" spans="1:9" s="36" customFormat="1" ht="15" x14ac:dyDescent="0.25">
      <c r="A15" s="33"/>
      <c r="B15" s="33"/>
      <c r="C15" s="33"/>
      <c r="D15" s="33"/>
      <c r="E15" s="33"/>
      <c r="F15" s="33"/>
      <c r="G15" s="33"/>
      <c r="H15" s="33"/>
      <c r="I15" s="33"/>
    </row>
    <row r="17" spans="1:9" x14ac:dyDescent="0.2">
      <c r="A17" s="32" t="s">
        <v>0</v>
      </c>
      <c r="B17" s="32"/>
      <c r="C17" s="32"/>
      <c r="D17" s="32"/>
      <c r="E17" s="32"/>
      <c r="F17" s="32"/>
      <c r="G17" s="32"/>
      <c r="H17" s="32"/>
      <c r="I17" s="32"/>
    </row>
    <row r="18" spans="1:9" x14ac:dyDescent="0.2">
      <c r="A18" s="26" t="s">
        <v>12</v>
      </c>
      <c r="B18" s="26" t="s">
        <v>13</v>
      </c>
      <c r="C18" s="26" t="s">
        <v>14</v>
      </c>
      <c r="D18" s="26" t="s">
        <v>15</v>
      </c>
      <c r="E18" s="26" t="s">
        <v>16</v>
      </c>
      <c r="F18" s="27" t="s">
        <v>17</v>
      </c>
      <c r="G18" s="27"/>
      <c r="H18" s="27"/>
      <c r="I18" s="12"/>
    </row>
    <row r="19" spans="1:9" x14ac:dyDescent="0.2">
      <c r="A19" s="27"/>
      <c r="B19" s="27"/>
      <c r="C19" s="27"/>
      <c r="D19" s="27"/>
      <c r="E19" s="27"/>
      <c r="F19" s="27" t="s">
        <v>19</v>
      </c>
      <c r="G19" s="27" t="s">
        <v>20</v>
      </c>
      <c r="H19" s="27" t="s">
        <v>18</v>
      </c>
      <c r="I19" s="13"/>
    </row>
    <row r="20" spans="1:9" x14ac:dyDescent="0.2">
      <c r="A20" s="27"/>
      <c r="B20" s="27"/>
      <c r="C20" s="27"/>
      <c r="D20" s="27"/>
      <c r="E20" s="27"/>
      <c r="F20" s="27"/>
      <c r="G20" s="27"/>
      <c r="H20" s="27"/>
      <c r="I20" s="13"/>
    </row>
    <row r="21" spans="1:9" x14ac:dyDescent="0.2">
      <c r="A21" s="27"/>
      <c r="B21" s="27"/>
      <c r="C21" s="27"/>
      <c r="D21" s="27"/>
      <c r="E21" s="27"/>
      <c r="F21" s="27"/>
      <c r="G21" s="27"/>
      <c r="H21" s="27"/>
      <c r="I21" s="13"/>
    </row>
    <row r="22" spans="1:9" ht="15.75" customHeight="1" x14ac:dyDescent="0.2">
      <c r="A22" s="27"/>
      <c r="B22" s="27"/>
      <c r="C22" s="27"/>
      <c r="D22" s="27"/>
      <c r="E22" s="27"/>
      <c r="F22" s="27"/>
      <c r="G22" s="27"/>
      <c r="H22" s="27"/>
      <c r="I22" s="13"/>
    </row>
    <row r="23" spans="1:9" x14ac:dyDescent="0.2">
      <c r="A23" s="2"/>
      <c r="B23" s="2"/>
      <c r="C23" s="2"/>
      <c r="D23" s="2"/>
      <c r="E23" s="2"/>
      <c r="F23" s="2"/>
      <c r="G23" s="2"/>
      <c r="H23" s="2"/>
      <c r="I23" s="14"/>
    </row>
    <row r="24" spans="1:9" ht="15" x14ac:dyDescent="0.2">
      <c r="A24" s="34">
        <v>0.08</v>
      </c>
      <c r="B24" s="5">
        <v>1</v>
      </c>
      <c r="C24" s="7">
        <f ca="1">RANDBETWEEN(455519,455529)/100000000</f>
        <v>4.5551899999999998E-3</v>
      </c>
      <c r="D24" s="8">
        <f ca="1">RANDBETWEEN(456501,456531)/100000000</f>
        <v>4.5650100000000004E-3</v>
      </c>
      <c r="E24" s="5">
        <v>180</v>
      </c>
      <c r="F24" s="4">
        <f ca="1">((D24-C24)/C24)*100</f>
        <v>0.2155782744517937</v>
      </c>
      <c r="G24" s="19">
        <f ca="1">AVERAGE(F24:F26)</f>
        <v>0.2168949755632151</v>
      </c>
      <c r="H24" s="21">
        <f ca="1">_xlfn.STDEV.S(F24:F26)</f>
        <v>1.1611910241915593E-3</v>
      </c>
      <c r="I24" s="15"/>
    </row>
    <row r="25" spans="1:9" ht="15" x14ac:dyDescent="0.2">
      <c r="A25" s="35"/>
      <c r="B25" s="5">
        <v>2</v>
      </c>
      <c r="C25" s="7">
        <f ca="1">RANDBETWEEN(455519,455529)/100000000</f>
        <v>4.5551999999999997E-3</v>
      </c>
      <c r="D25" s="8">
        <f ca="1">RANDBETWEEN(456501,456531)/100000000</f>
        <v>4.5650999999999999E-3</v>
      </c>
      <c r="E25" s="5">
        <v>180</v>
      </c>
      <c r="F25" s="4">
        <f t="shared" ref="F25:F34" ca="1" si="0">((D25-C25)/C25)*100</f>
        <v>0.21733403582719063</v>
      </c>
      <c r="G25" s="20"/>
      <c r="H25" s="21"/>
      <c r="I25" s="15"/>
    </row>
    <row r="26" spans="1:9" ht="15" x14ac:dyDescent="0.2">
      <c r="A26" s="35"/>
      <c r="B26" s="5">
        <v>3</v>
      </c>
      <c r="C26" s="7">
        <f ca="1">RANDBETWEEN(455519,455529)/100000000</f>
        <v>4.5552099999999996E-3</v>
      </c>
      <c r="D26" s="8">
        <f ca="1">RANDBETWEEN(456501,456531)/100000000</f>
        <v>4.5651299999999997E-3</v>
      </c>
      <c r="E26" s="5">
        <v>180</v>
      </c>
      <c r="F26" s="4">
        <f t="shared" ca="1" si="0"/>
        <v>0.21777261641066095</v>
      </c>
      <c r="G26" s="20"/>
      <c r="H26" s="21"/>
      <c r="I26" s="15"/>
    </row>
    <row r="27" spans="1:9" ht="15" x14ac:dyDescent="0.2">
      <c r="A27" s="2"/>
      <c r="B27" s="6"/>
      <c r="C27" s="9"/>
      <c r="D27" s="9"/>
      <c r="E27" s="5"/>
      <c r="F27" s="4"/>
      <c r="G27" s="3"/>
      <c r="H27" s="3"/>
      <c r="I27" s="16"/>
    </row>
    <row r="28" spans="1:9" ht="15" x14ac:dyDescent="0.2">
      <c r="A28" s="17">
        <v>0.15</v>
      </c>
      <c r="B28" s="5">
        <v>1</v>
      </c>
      <c r="C28" s="7">
        <f ca="1">RANDBETWEEN(755515,755535)/100000000</f>
        <v>7.5551999999999998E-3</v>
      </c>
      <c r="D28" s="7">
        <f ca="1">RANDBETWEEN(756823,756863)/100000000</f>
        <v>7.5684000000000003E-3</v>
      </c>
      <c r="E28" s="5">
        <v>180</v>
      </c>
      <c r="F28" s="4">
        <f t="shared" ca="1" si="0"/>
        <v>0.17471410419314562</v>
      </c>
      <c r="G28" s="19">
        <f ca="1">AVERAGE(F28:F30)</f>
        <v>0.17488981951518887</v>
      </c>
      <c r="H28" s="21">
        <f ca="1">_xlfn.STDEV.S(F28:F30)</f>
        <v>1.0718084502132649E-3</v>
      </c>
      <c r="I28" s="15"/>
    </row>
    <row r="29" spans="1:9" ht="15" x14ac:dyDescent="0.2">
      <c r="A29" s="18"/>
      <c r="B29" s="5">
        <v>2</v>
      </c>
      <c r="C29" s="7">
        <f ca="1">RANDBETWEEN(755515,755535)/100000000</f>
        <v>7.55516E-3</v>
      </c>
      <c r="D29" s="7">
        <f ca="1">RANDBETWEEN(756823,756863)/100000000</f>
        <v>7.5684599999999999E-3</v>
      </c>
      <c r="E29" s="5">
        <v>180</v>
      </c>
      <c r="F29" s="4">
        <f t="shared" ca="1" si="0"/>
        <v>0.17603862790463662</v>
      </c>
      <c r="G29" s="20"/>
      <c r="H29" s="21"/>
      <c r="I29" s="15"/>
    </row>
    <row r="30" spans="1:9" ht="15" x14ac:dyDescent="0.2">
      <c r="A30" s="18"/>
      <c r="B30" s="5">
        <v>3</v>
      </c>
      <c r="C30" s="7">
        <f ca="1">RANDBETWEEN(755515,755535)/100000000</f>
        <v>7.5553399999999998E-3</v>
      </c>
      <c r="D30" s="7">
        <f ca="1">RANDBETWEEN(756823,756863)/100000000</f>
        <v>7.5684799999999998E-3</v>
      </c>
      <c r="E30" s="5">
        <v>180</v>
      </c>
      <c r="F30" s="4">
        <f t="shared" ca="1" si="0"/>
        <v>0.1739167264477843</v>
      </c>
      <c r="G30" s="20"/>
      <c r="H30" s="21"/>
      <c r="I30" s="15"/>
    </row>
    <row r="31" spans="1:9" ht="15" x14ac:dyDescent="0.2">
      <c r="A31" s="2"/>
      <c r="B31" s="6"/>
      <c r="C31" s="9"/>
      <c r="D31" s="9"/>
      <c r="E31" s="5"/>
      <c r="F31" s="4"/>
      <c r="G31" s="3"/>
      <c r="H31" s="3"/>
      <c r="I31" s="16"/>
    </row>
    <row r="32" spans="1:9" ht="15" x14ac:dyDescent="0.2">
      <c r="A32" s="17">
        <v>9.6</v>
      </c>
      <c r="B32" s="5">
        <v>1</v>
      </c>
      <c r="C32" s="7">
        <f ca="1">RANDBETWEEN(485501,485521)/1000000</f>
        <v>0.48551100000000003</v>
      </c>
      <c r="D32" s="7">
        <f ca="1">RANDBETWEEN(48588,48599)/100000</f>
        <v>0.4859</v>
      </c>
      <c r="E32" s="5">
        <v>180</v>
      </c>
      <c r="F32" s="4">
        <f t="shared" ca="1" si="0"/>
        <v>8.0121768610798255E-2</v>
      </c>
      <c r="G32" s="19">
        <f ca="1">AVERAGE(F32:F34)</f>
        <v>8.1906552848257361E-2</v>
      </c>
      <c r="H32" s="21">
        <f ca="1">_xlfn.STDEV.S(F32:F34)</f>
        <v>6.1688213240339677E-3</v>
      </c>
      <c r="I32" s="15"/>
    </row>
    <row r="33" spans="1:9" ht="15" x14ac:dyDescent="0.2">
      <c r="A33" s="18"/>
      <c r="B33" s="5">
        <v>2</v>
      </c>
      <c r="C33" s="7">
        <f ca="1">RANDBETWEEN(485501,485521)/1000000</f>
        <v>0.48550700000000002</v>
      </c>
      <c r="D33" s="7">
        <f ca="1">RANDBETWEEN(48588,48599)/100000</f>
        <v>0.48587999999999998</v>
      </c>
      <c r="E33" s="5">
        <v>180</v>
      </c>
      <c r="F33" s="4">
        <f t="shared" ca="1" si="0"/>
        <v>7.6826904658420306E-2</v>
      </c>
      <c r="G33" s="20"/>
      <c r="H33" s="21"/>
      <c r="I33" s="15"/>
    </row>
    <row r="34" spans="1:9" ht="15" x14ac:dyDescent="0.2">
      <c r="A34" s="18"/>
      <c r="B34" s="5">
        <v>3</v>
      </c>
      <c r="C34" s="7">
        <f ca="1">RANDBETWEEN(485501,485521)/1000000</f>
        <v>0.48551899999999998</v>
      </c>
      <c r="D34" s="7">
        <f ca="1">RANDBETWEEN(48588,48599)/100000</f>
        <v>0.48594999999999999</v>
      </c>
      <c r="E34" s="5">
        <v>180</v>
      </c>
      <c r="F34" s="4">
        <f t="shared" ca="1" si="0"/>
        <v>8.8770985275553521E-2</v>
      </c>
      <c r="G34" s="20"/>
      <c r="H34" s="21"/>
      <c r="I34" s="15"/>
    </row>
    <row r="36" spans="1:9" x14ac:dyDescent="0.2">
      <c r="A36" s="23" t="s">
        <v>2</v>
      </c>
      <c r="B36" s="23"/>
      <c r="C36" s="23"/>
      <c r="D36" s="23"/>
      <c r="E36" s="23"/>
      <c r="F36" s="23"/>
      <c r="G36" s="23"/>
      <c r="H36" s="23"/>
      <c r="I36" s="23"/>
    </row>
    <row r="37" spans="1:9" x14ac:dyDescent="0.2">
      <c r="A37" s="23" t="s">
        <v>3</v>
      </c>
      <c r="B37" s="23"/>
      <c r="C37" s="23"/>
      <c r="D37" s="23"/>
      <c r="E37" s="23"/>
      <c r="F37" s="23"/>
      <c r="G37" s="23"/>
      <c r="H37" s="23"/>
      <c r="I37" s="23"/>
    </row>
    <row r="38" spans="1:9" x14ac:dyDescent="0.2">
      <c r="A38" s="23" t="s">
        <v>1</v>
      </c>
      <c r="B38" s="23"/>
      <c r="C38" s="23"/>
      <c r="D38" s="23"/>
      <c r="E38" s="23"/>
      <c r="F38" s="23"/>
      <c r="G38" s="23"/>
      <c r="H38" s="23"/>
      <c r="I38" s="23"/>
    </row>
    <row r="40" spans="1:9" x14ac:dyDescent="0.2">
      <c r="A40" s="1" t="s">
        <v>4</v>
      </c>
      <c r="D40" s="22" t="s">
        <v>33</v>
      </c>
      <c r="E40" s="22"/>
      <c r="F40" s="1" t="s">
        <v>5</v>
      </c>
    </row>
    <row r="41" spans="1:9" ht="6.75" customHeight="1" x14ac:dyDescent="0.2">
      <c r="D41" s="24" t="s">
        <v>6</v>
      </c>
      <c r="E41" s="25"/>
    </row>
    <row r="42" spans="1:9" x14ac:dyDescent="0.2">
      <c r="A42" s="1" t="s">
        <v>7</v>
      </c>
      <c r="B42" s="22" t="s">
        <v>34</v>
      </c>
      <c r="C42" s="22"/>
      <c r="D42" s="1" t="s">
        <v>9</v>
      </c>
    </row>
    <row r="43" spans="1:9" ht="8.25" customHeight="1" x14ac:dyDescent="0.2">
      <c r="B43" s="24" t="s">
        <v>8</v>
      </c>
      <c r="C43" s="25"/>
    </row>
    <row r="45" spans="1:9" x14ac:dyDescent="0.2">
      <c r="A45" s="1" t="s">
        <v>11</v>
      </c>
      <c r="C45" s="44">
        <f>G5</f>
        <v>0</v>
      </c>
      <c r="D45" s="44"/>
      <c r="E45" s="11"/>
      <c r="F45" s="11"/>
      <c r="G45" s="36"/>
      <c r="H45" s="36"/>
    </row>
    <row r="46" spans="1:9" x14ac:dyDescent="0.2">
      <c r="E46" s="36"/>
      <c r="F46" s="36"/>
      <c r="G46" s="36"/>
      <c r="H46" s="36"/>
    </row>
    <row r="47" spans="1:9" x14ac:dyDescent="0.2">
      <c r="A47" s="23" t="s">
        <v>10</v>
      </c>
      <c r="B47" s="23"/>
      <c r="C47" s="32"/>
      <c r="D47" s="32"/>
      <c r="E47" s="36"/>
      <c r="F47" s="36"/>
      <c r="G47" s="36"/>
      <c r="H47" s="36"/>
    </row>
    <row r="48" spans="1:9" x14ac:dyDescent="0.2">
      <c r="A48" s="36"/>
      <c r="B48" s="36"/>
      <c r="C48" s="43"/>
      <c r="D48" s="36"/>
      <c r="E48" s="36"/>
      <c r="F48" s="36"/>
      <c r="G48" s="36"/>
      <c r="H48" s="36"/>
    </row>
  </sheetData>
  <mergeCells count="52">
    <mergeCell ref="A47:B47"/>
    <mergeCell ref="C47:D47"/>
    <mergeCell ref="A11:B11"/>
    <mergeCell ref="C11:I11"/>
    <mergeCell ref="A12:I12"/>
    <mergeCell ref="C14:I14"/>
    <mergeCell ref="A15:I15"/>
    <mergeCell ref="H7:I7"/>
    <mergeCell ref="C8:I8"/>
    <mergeCell ref="A9:C9"/>
    <mergeCell ref="D9:I9"/>
    <mergeCell ref="A10:I10"/>
    <mergeCell ref="A13:I13"/>
    <mergeCell ref="D40:E40"/>
    <mergeCell ref="A17:I17"/>
    <mergeCell ref="A24:A26"/>
    <mergeCell ref="G24:G26"/>
    <mergeCell ref="H24:H26"/>
    <mergeCell ref="B18:B22"/>
    <mergeCell ref="A18:A22"/>
    <mergeCell ref="A8:B8"/>
    <mergeCell ref="A7:B7"/>
    <mergeCell ref="C7:E7"/>
    <mergeCell ref="F7:G7"/>
    <mergeCell ref="A1:I1"/>
    <mergeCell ref="A2:I2"/>
    <mergeCell ref="A3:I3"/>
    <mergeCell ref="A4:I4"/>
    <mergeCell ref="A5:B5"/>
    <mergeCell ref="C5:D5"/>
    <mergeCell ref="G5:H5"/>
    <mergeCell ref="B6:I6"/>
    <mergeCell ref="A28:A30"/>
    <mergeCell ref="G28:G30"/>
    <mergeCell ref="H28:H30"/>
    <mergeCell ref="C18:C22"/>
    <mergeCell ref="D18:D22"/>
    <mergeCell ref="E18:E22"/>
    <mergeCell ref="F18:H18"/>
    <mergeCell ref="F19:F22"/>
    <mergeCell ref="G19:G22"/>
    <mergeCell ref="H19:H22"/>
    <mergeCell ref="A32:A34"/>
    <mergeCell ref="G32:G34"/>
    <mergeCell ref="H32:H34"/>
    <mergeCell ref="A36:I36"/>
    <mergeCell ref="A37:I37"/>
    <mergeCell ref="A38:I38"/>
    <mergeCell ref="D41:E41"/>
    <mergeCell ref="B42:C42"/>
    <mergeCell ref="B43:C43"/>
    <mergeCell ref="C45:D4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MIX PC</cp:lastModifiedBy>
  <cp:lastPrinted>2021-09-29T14:01:09Z</cp:lastPrinted>
  <dcterms:created xsi:type="dcterms:W3CDTF">2015-06-05T18:17:20Z</dcterms:created>
  <dcterms:modified xsi:type="dcterms:W3CDTF">2023-08-07T09:54:38Z</dcterms:modified>
</cp:coreProperties>
</file>