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Тепловычислитель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" i="1" l="1"/>
  <c r="C49" i="1" l="1"/>
  <c r="C48" i="1"/>
  <c r="D48" i="1" s="1"/>
  <c r="F44" i="1"/>
  <c r="H44" i="1" s="1"/>
  <c r="B43" i="1"/>
  <c r="D43" i="1" s="1"/>
  <c r="A38" i="1"/>
  <c r="C38" i="1" s="1"/>
  <c r="A37" i="1"/>
  <c r="C37" i="1" s="1"/>
  <c r="A36" i="1"/>
  <c r="C36" i="1" s="1"/>
  <c r="F32" i="1"/>
  <c r="H32" i="1" s="1"/>
  <c r="F31" i="1"/>
  <c r="H31" i="1" s="1"/>
  <c r="F30" i="1"/>
  <c r="H30" i="1" s="1"/>
  <c r="B32" i="1"/>
  <c r="D32" i="1" s="1"/>
  <c r="B31" i="1"/>
  <c r="D31" i="1" s="1"/>
  <c r="B30" i="1"/>
  <c r="D30" i="1" s="1"/>
  <c r="C25" i="1"/>
  <c r="D25" i="1" s="1"/>
  <c r="C24" i="1"/>
  <c r="D24" i="1" s="1"/>
  <c r="D19" i="1"/>
  <c r="F19" i="1" s="1"/>
  <c r="D49" i="1"/>
</calcChain>
</file>

<file path=xl/sharedStrings.xml><?xml version="1.0" encoding="utf-8"?>
<sst xmlns="http://schemas.openxmlformats.org/spreadsheetml/2006/main" count="74" uniqueCount="57">
  <si>
    <t>Протокол №</t>
  </si>
  <si>
    <t>от</t>
  </si>
  <si>
    <t>Поверен в соответствии с:</t>
  </si>
  <si>
    <t>Принадлежит:</t>
  </si>
  <si>
    <t>Средства поверки:</t>
  </si>
  <si>
    <t>Условия поверки:</t>
  </si>
  <si>
    <t>Вывод:</t>
  </si>
  <si>
    <t>Поверитель:</t>
  </si>
  <si>
    <t>Номер в ФИФ: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</si>
  <si>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</si>
  <si>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</si>
  <si>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</si>
  <si>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</si>
  <si>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по результатам поверки признан пригодным к применению</t>
  </si>
  <si>
    <t>Определение погрешности ТВ при измерении количества тепловой энергии</t>
  </si>
  <si>
    <t>№ уз.учета</t>
  </si>
  <si>
    <t>Wо, Гкал</t>
  </si>
  <si>
    <t>Wп, Гкал</t>
  </si>
  <si>
    <r>
      <t>δ</t>
    </r>
    <r>
      <rPr>
        <vertAlign val="subscript"/>
        <sz val="10"/>
        <rFont val="Times New Roman"/>
        <family val="1"/>
        <charset val="204"/>
      </rPr>
      <t xml:space="preserve"> ТВW</t>
    </r>
    <r>
      <rPr>
        <sz val="10"/>
        <rFont val="Times New Roman"/>
        <family val="1"/>
        <charset val="204"/>
      </rPr>
      <t>,%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</si>
  <si>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max</t>
    </r>
    <r>
      <rPr>
        <sz val="10"/>
        <rFont val="Times New Roman"/>
        <family val="1"/>
        <charset val="204"/>
      </rPr>
      <t>,%</t>
    </r>
  </si>
  <si>
    <t>±0,2</t>
  </si>
  <si>
    <t>Определение погрешности ТВ при измерении среднего массового расхода</t>
  </si>
  <si>
    <t>№ измер.  канала</t>
  </si>
  <si>
    <t>Массовый расход</t>
  </si>
  <si>
    <r>
      <t>δ</t>
    </r>
    <r>
      <rPr>
        <vertAlign val="subscript"/>
        <sz val="12"/>
        <rFont val="Times New Roman"/>
        <family val="1"/>
        <charset val="204"/>
      </rPr>
      <t>G</t>
    </r>
    <r>
      <rPr>
        <sz val="12"/>
        <rFont val="Times New Roman"/>
        <family val="1"/>
        <charset val="204"/>
      </rPr>
      <t>, %</t>
    </r>
  </si>
  <si>
    <t>Go</t>
  </si>
  <si>
    <t>Gи</t>
  </si>
  <si>
    <t>±0,1</t>
  </si>
  <si>
    <t>Определение погрешности ТВ при измерении температуры теплоносителя</t>
  </si>
  <si>
    <t>точка поверки</t>
  </si>
  <si>
    <r>
      <t xml:space="preserve">tо  = 50,000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</si>
  <si>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 xml:space="preserve">tо  = 100,000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</si>
  <si>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 xml:space="preserve">tо  = 149,977 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</si>
  <si>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>tиср,</t>
    </r>
    <r>
      <rPr>
        <vertAlign val="superscript"/>
        <sz val="10"/>
        <rFont val="Times New Roman"/>
        <family val="1"/>
        <charset val="204"/>
      </rPr>
      <t>0</t>
    </r>
    <r>
      <rPr>
        <sz val="10"/>
        <rFont val="Times New Roman"/>
        <family val="1"/>
        <charset val="204"/>
      </rPr>
      <t>С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</si>
  <si>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ТВt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</si>
  <si>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max</t>
    </r>
  </si>
  <si>
    <t>№ канала</t>
  </si>
  <si>
    <t>±0,07</t>
  </si>
  <si>
    <t>Определение погрешности ТВ при измерении давления</t>
  </si>
  <si>
    <t>Рo=0.99000 МПа (19,8 мА)   диап. (0-20 мА)</t>
  </si>
  <si>
    <t>Рo=0.99000 МПа (4,95 мА)   диап. (0-5 мА)</t>
  </si>
  <si>
    <r>
      <t>Р</t>
    </r>
    <r>
      <rPr>
        <vertAlign val="subscript"/>
        <sz val="10"/>
        <rFont val="Times New Roman"/>
        <family val="1"/>
        <charset val="204"/>
      </rPr>
      <t>иср</t>
    </r>
    <r>
      <rPr>
        <sz val="10"/>
        <rFont val="Times New Roman"/>
        <family val="1"/>
        <charset val="204"/>
      </rPr>
      <t>, МПа</t>
    </r>
  </si>
  <si>
    <r>
      <t>δ</t>
    </r>
    <r>
      <rPr>
        <vertAlign val="subscript"/>
        <sz val="10"/>
        <rFont val="Times New Roman"/>
        <family val="1"/>
        <charset val="204"/>
      </rPr>
      <t xml:space="preserve"> ТВp</t>
    </r>
    <r>
      <rPr>
        <sz val="10"/>
        <rFont val="Times New Roman"/>
        <family val="1"/>
        <charset val="204"/>
      </rPr>
      <t>,%</t>
    </r>
  </si>
  <si>
    <t xml:space="preserve"> № канала</t>
  </si>
  <si>
    <t>Определение погрешности ТВ при измерении объемного расхода</t>
  </si>
  <si>
    <t>№ измер. канала</t>
  </si>
  <si>
    <t>Объемный расход</t>
  </si>
  <si>
    <r>
      <t>δ</t>
    </r>
    <r>
      <rPr>
        <vertAlign val="subscript"/>
        <sz val="12"/>
        <rFont val="Times New Roman"/>
        <family val="1"/>
        <charset val="204"/>
      </rPr>
      <t>Qv</t>
    </r>
    <r>
      <rPr>
        <sz val="12"/>
        <rFont val="Times New Roman"/>
        <family val="1"/>
        <charset val="204"/>
      </rPr>
      <t>, %</t>
    </r>
  </si>
  <si>
    <t>Qvo</t>
  </si>
  <si>
    <t>Qvи</t>
  </si>
  <si>
    <t>±0,05</t>
  </si>
  <si>
    <t>Тип СИ:</t>
  </si>
  <si>
    <t>Заводской №:</t>
  </si>
  <si>
    <t>ЮЛ</t>
  </si>
  <si>
    <t>Дата поверки:</t>
  </si>
  <si>
    <t>18087.04.4Р.00408561, 17567.09.РЭ.00455320, 17567.09.1Р.00455322;</t>
  </si>
  <si>
    <t>46434-11/2334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</si>
</sst>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0.000"/>
    <numFmt numFmtId="166" formatCode="0.00000"/>
    <numFmt numFmtId="167" formatCode="0.0000"/>
  </numFmts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2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vertical="center"/>
    </xf>
    <xf numFmtId="2" fontId="2" fillId="0" borderId="4" xfId="0" applyNumberFormat="1" applyFont="1" applyBorder="1" applyAlignment="1">
      <alignment vertical="center"/>
    </xf>
    <xf numFmtId="2" fontId="2" fillId="0" borderId="3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6" fontId="2" fillId="0" borderId="3" xfId="0" applyNumberFormat="1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left"/>
    </xf>
    <xf numFmtId="165" fontId="2" fillId="0" borderId="4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7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9" xfId="0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zoomScaleNormal="100" workbookViewId="0">
      <selection activeCell="A12" sqref="A12:I12"/>
    </sheetView>
  </sheetViews>
  <sheetFormatPr defaultRowHeight="15" x14ac:dyDescent="0.25"/>
  <cols>
    <col min="1" max="1" width="12.85546875" customWidth="1"/>
    <col min="7" max="7" width="11.5703125" bestFit="1" customWidth="1"/>
    <col min="10" max="10" width="12.28515625" bestFit="1" customWidth="1"/>
  </cols>
  <sheetData>
    <row r="1" spans="1:21" s="3" customFormat="1" x14ac:dyDescent="0.25">
      <c r="A1" s="42" t="s">
        <v>9</v>
      </c>
      <c r="B1" s="42"/>
      <c r="C1" s="42"/>
      <c r="D1" s="42"/>
      <c r="E1" s="42"/>
      <c r="F1" s="42"/>
      <c r="G1" s="42"/>
      <c r="H1" s="42"/>
      <c r="I1" s="42"/>
    </row>
    <row r="2" spans="1:21" s="3" customFormat="1" x14ac:dyDescent="0.25">
      <c r="A2" s="42" t="s">
        <v>10</v>
      </c>
      <c r="B2" s="42"/>
      <c r="C2" s="42"/>
      <c r="D2" s="42"/>
      <c r="E2" s="42"/>
      <c r="F2" s="42"/>
      <c r="G2" s="42"/>
      <c r="H2" s="42"/>
      <c r="I2" s="42"/>
    </row>
    <row r="3" spans="1:21" s="3" customFormat="1" x14ac:dyDescent="0.25">
      <c r="A3" s="42" t="s">
        <v>11</v>
      </c>
      <c r="B3" s="42"/>
      <c r="C3" s="42"/>
      <c r="D3" s="42"/>
      <c r="E3" s="42"/>
      <c r="F3" s="42"/>
      <c r="G3" s="42"/>
      <c r="H3" s="42"/>
      <c r="I3" s="42"/>
    </row>
    <row r="4" spans="1:21" s="3" customFormat="1" x14ac:dyDescent="0.25">
      <c r="A4" s="42" t="s">
        <v>12</v>
      </c>
      <c r="B4" s="42"/>
      <c r="C4" s="42"/>
      <c r="D4" s="42"/>
      <c r="E4" s="42"/>
      <c r="F4" s="42"/>
      <c r="G4" s="42"/>
      <c r="H4" s="42"/>
      <c r="I4" s="42"/>
    </row>
    <row r="5" spans="1:21" s="3" customFormat="1" x14ac:dyDescent="0.25">
      <c r="A5" s="37" t="s">
        <v>0</v>
      </c>
      <c r="B5" s="37"/>
      <c r="C5" s="43"/>
      <c r="D5" s="44"/>
      <c r="E5" s="1"/>
      <c r="F5" s="1" t="s">
        <v>1</v>
      </c>
      <c r="G5" s="45"/>
      <c r="H5" s="45"/>
      <c r="I5" s="1"/>
    </row>
    <row r="6" spans="1:21" s="3" customFormat="1" x14ac:dyDescent="0.25">
      <c r="A6" s="2" t="s">
        <v>51</v>
      </c>
      <c r="B6" s="32"/>
      <c r="C6" s="32"/>
      <c r="D6" s="32"/>
      <c r="E6" s="32"/>
      <c r="F6" s="32"/>
      <c r="G6" s="32"/>
      <c r="H6" s="32"/>
      <c r="I6" s="32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3" customFormat="1" x14ac:dyDescent="0.25">
      <c r="A7" s="32" t="s">
        <v>52</v>
      </c>
      <c r="B7" s="32"/>
      <c r="C7" s="39"/>
      <c r="D7" s="39"/>
      <c r="E7" s="39"/>
      <c r="F7" s="41" t="s">
        <v>8</v>
      </c>
      <c r="G7" s="41"/>
      <c r="H7" s="40"/>
      <c r="I7" s="40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3" customFormat="1" x14ac:dyDescent="0.25">
      <c r="A8" s="32" t="s">
        <v>3</v>
      </c>
      <c r="B8" s="32"/>
      <c r="C8" s="38" t="s">
        <v>53</v>
      </c>
      <c r="D8" s="32"/>
      <c r="E8" s="32"/>
      <c r="F8" s="32"/>
      <c r="G8" s="32"/>
      <c r="H8" s="32"/>
      <c r="I8" s="32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3" customFormat="1" x14ac:dyDescent="0.25">
      <c r="A9" s="32" t="s">
        <v>2</v>
      </c>
      <c r="B9" s="32"/>
      <c r="C9" s="32"/>
      <c r="D9" s="32"/>
      <c r="E9" s="32"/>
      <c r="F9" s="32"/>
      <c r="G9" s="32"/>
      <c r="H9" s="32"/>
      <c r="I9" s="32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3" customFormat="1" x14ac:dyDescent="0.25">
      <c r="A10" s="40"/>
      <c r="B10" s="40"/>
      <c r="C10" s="40"/>
      <c r="D10" s="40"/>
      <c r="E10" s="40"/>
      <c r="F10" s="40"/>
      <c r="G10" s="40"/>
      <c r="H10" s="40"/>
      <c r="I10" s="4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3" customFormat="1" x14ac:dyDescent="0.25">
      <c r="A11" s="32" t="s">
        <v>4</v>
      </c>
      <c r="B11" s="32"/>
      <c r="C11" s="32" t="s">
        <v>55</v>
      </c>
      <c r="D11" s="32"/>
      <c r="E11" s="32"/>
      <c r="F11" s="32"/>
      <c r="G11" s="32"/>
      <c r="H11" s="32"/>
      <c r="I11" s="3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3" customFormat="1" x14ac:dyDescent="0.25">
      <c r="A12" s="32" t="s">
        <v>56</v>
      </c>
      <c r="B12" s="32"/>
      <c r="C12" s="32"/>
      <c r="D12" s="32"/>
      <c r="E12" s="32"/>
      <c r="F12" s="32"/>
      <c r="G12" s="32"/>
      <c r="H12" s="32"/>
      <c r="I12" s="3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3" customFormat="1" x14ac:dyDescent="0.25">
      <c r="A13" s="32"/>
      <c r="B13" s="32"/>
      <c r="C13" s="32"/>
      <c r="D13" s="32"/>
      <c r="E13" s="32"/>
      <c r="F13" s="32"/>
      <c r="G13" s="32"/>
      <c r="H13" s="32"/>
      <c r="I13" s="3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3" customFormat="1" x14ac:dyDescent="0.25">
      <c r="A14" t="s">
        <v>5</v>
      </c>
      <c r="B14"/>
      <c r="C14" s="37"/>
      <c r="D14" s="37"/>
      <c r="E14" s="37"/>
      <c r="F14" s="37"/>
      <c r="G14" s="37"/>
      <c r="H14" s="37"/>
      <c r="I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3" customFormat="1" x14ac:dyDescent="0.25">
      <c r="A15" s="37"/>
      <c r="B15" s="37"/>
      <c r="C15" s="37"/>
      <c r="D15" s="37"/>
      <c r="E15" s="37"/>
      <c r="F15" s="37"/>
      <c r="G15" s="37"/>
      <c r="H15" s="37"/>
      <c r="I15" s="37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3" customFormat="1" x14ac:dyDescent="0.25">
      <c r="A16" s="49" t="s">
        <v>14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"/>
      <c r="O16" s="4"/>
      <c r="P16" s="4"/>
      <c r="Q16" s="4"/>
      <c r="R16" s="4"/>
      <c r="S16" s="4"/>
      <c r="T16" s="4"/>
      <c r="U16" s="4"/>
    </row>
    <row r="17" spans="1:21" s="3" customFormat="1" x14ac:dyDescent="0.25">
      <c r="A17" s="50" t="s">
        <v>15</v>
      </c>
      <c r="B17" s="52" t="s">
        <v>16</v>
      </c>
      <c r="C17" s="53"/>
      <c r="D17" s="52" t="s">
        <v>17</v>
      </c>
      <c r="E17" s="53"/>
      <c r="F17" s="56" t="s">
        <v>18</v>
      </c>
      <c r="G17" s="57" t="s">
        <v>19</v>
      </c>
      <c r="H17" s="5"/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</row>
    <row r="18" spans="1:21" s="3" customFormat="1" ht="9" customHeight="1" x14ac:dyDescent="0.25">
      <c r="A18" s="51"/>
      <c r="B18" s="54"/>
      <c r="C18" s="55"/>
      <c r="D18" s="54"/>
      <c r="E18" s="55"/>
      <c r="F18" s="56"/>
      <c r="G18" s="58"/>
      <c r="H18" s="5"/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</row>
    <row r="19" spans="1:21" s="3" customFormat="1" ht="15" customHeight="1" x14ac:dyDescent="0.25">
      <c r="A19" s="59">
        <v>1</v>
      </c>
      <c r="B19" s="61">
        <v>23.091999999999999</v>
      </c>
      <c r="C19" s="62"/>
      <c r="D19" s="61">
        <f ca="1">RANDBETWEEN(23080,23100)/1000</f>
        <v>23.091000000000001</v>
      </c>
      <c r="E19" s="62"/>
      <c r="F19" s="33">
        <f ca="1">(D19/B19-1)*100</f>
        <v>-4.3305040706598241E-3</v>
      </c>
      <c r="G19" s="35" t="s">
        <v>20</v>
      </c>
      <c r="H19" s="5"/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</row>
    <row r="20" spans="1:21" s="3" customFormat="1" ht="0.75" customHeight="1" x14ac:dyDescent="0.25">
      <c r="A20" s="60"/>
      <c r="B20" s="63"/>
      <c r="C20" s="64"/>
      <c r="D20" s="63"/>
      <c r="E20" s="64"/>
      <c r="F20" s="34"/>
      <c r="G20" s="36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</row>
    <row r="21" spans="1:21" s="3" customFormat="1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5"/>
      <c r="L21" s="5"/>
      <c r="M21" s="5"/>
      <c r="N21" s="4"/>
      <c r="O21" s="4"/>
      <c r="P21" s="4"/>
      <c r="Q21" s="4"/>
      <c r="R21" s="4"/>
      <c r="S21" s="4"/>
      <c r="T21" s="4"/>
      <c r="U21" s="4"/>
    </row>
    <row r="22" spans="1:21" s="3" customFormat="1" x14ac:dyDescent="0.25">
      <c r="A22" s="59" t="s">
        <v>22</v>
      </c>
      <c r="B22" s="70" t="s">
        <v>23</v>
      </c>
      <c r="C22" s="71"/>
      <c r="D22" s="67" t="s">
        <v>24</v>
      </c>
      <c r="E22" s="57" t="s">
        <v>19</v>
      </c>
      <c r="F22"/>
      <c r="G22"/>
      <c r="H22"/>
      <c r="I22"/>
      <c r="J22"/>
      <c r="K22"/>
      <c r="L22"/>
      <c r="M22"/>
      <c r="N22" s="4"/>
      <c r="O22" s="4"/>
      <c r="P22" s="4"/>
      <c r="Q22" s="4"/>
      <c r="R22" s="4"/>
      <c r="S22" s="4"/>
      <c r="T22" s="4"/>
      <c r="U22" s="4"/>
    </row>
    <row r="23" spans="1:21" s="3" customFormat="1" x14ac:dyDescent="0.25">
      <c r="A23" s="60"/>
      <c r="B23" s="7" t="s">
        <v>25</v>
      </c>
      <c r="C23" s="7" t="s">
        <v>26</v>
      </c>
      <c r="D23" s="68"/>
      <c r="E23" s="58"/>
      <c r="F23"/>
      <c r="G23"/>
      <c r="H23"/>
      <c r="I23"/>
      <c r="J23"/>
      <c r="K23"/>
      <c r="L23"/>
      <c r="M23"/>
      <c r="N23" s="4"/>
      <c r="O23" s="4"/>
      <c r="P23" s="4"/>
      <c r="Q23" s="4"/>
      <c r="R23" s="4"/>
      <c r="S23" s="4"/>
      <c r="T23" s="4"/>
      <c r="U23" s="4"/>
    </row>
    <row r="24" spans="1:21" s="3" customFormat="1" x14ac:dyDescent="0.25">
      <c r="A24" s="7">
        <v>1</v>
      </c>
      <c r="B24" s="35">
        <v>917.59</v>
      </c>
      <c r="C24" s="8">
        <f ca="1">RANDBETWEEN(917500,917700)/1000</f>
        <v>917.56500000000005</v>
      </c>
      <c r="D24" s="9">
        <f ca="1">(C24/B24-1)*100</f>
        <v>-2.7245283841348389E-3</v>
      </c>
      <c r="E24" s="50" t="s">
        <v>27</v>
      </c>
      <c r="F24"/>
      <c r="G24"/>
      <c r="H24"/>
      <c r="I24"/>
      <c r="J24"/>
      <c r="K24"/>
      <c r="L24"/>
      <c r="M24"/>
      <c r="N24" s="4"/>
      <c r="O24" s="4"/>
      <c r="P24" s="4"/>
      <c r="Q24" s="4"/>
      <c r="R24" s="4"/>
      <c r="S24" s="4"/>
      <c r="T24" s="4"/>
      <c r="U24" s="4"/>
    </row>
    <row r="25" spans="1:21" s="3" customFormat="1" x14ac:dyDescent="0.25">
      <c r="A25" s="7">
        <v>2</v>
      </c>
      <c r="B25" s="36"/>
      <c r="C25" s="8">
        <f ca="1">RANDBETWEEN(917500,917700)/1000</f>
        <v>917.56299999999999</v>
      </c>
      <c r="D25" s="9">
        <f ca="1">(C25/B24-1)*100</f>
        <v>-2.9424906548669583E-3</v>
      </c>
      <c r="E25" s="69"/>
      <c r="F25"/>
      <c r="G25"/>
      <c r="H25"/>
      <c r="I25"/>
      <c r="J25"/>
      <c r="K25"/>
      <c r="L25"/>
      <c r="M25"/>
      <c r="N25" s="4"/>
      <c r="O25" s="4"/>
      <c r="P25" s="4"/>
      <c r="Q25" s="4"/>
      <c r="R25" s="4"/>
      <c r="S25" s="4"/>
      <c r="T25" s="4"/>
      <c r="U25" s="4"/>
    </row>
    <row r="26" spans="1:21" s="3" customFormat="1" x14ac:dyDescent="0.25">
      <c r="A26" s="75" t="s">
        <v>28</v>
      </c>
      <c r="B26" s="75"/>
      <c r="C26" s="75"/>
      <c r="D26" s="75"/>
      <c r="E26" s="75"/>
      <c r="F26" s="75"/>
      <c r="G26" s="75"/>
      <c r="H26" s="75"/>
      <c r="I26" s="75"/>
      <c r="J26" s="12"/>
      <c r="K26" s="12"/>
      <c r="L26" s="12"/>
      <c r="M26" s="12"/>
      <c r="N26" s="4"/>
      <c r="O26" s="4"/>
      <c r="P26" s="4"/>
      <c r="Q26" s="4"/>
      <c r="R26" s="4"/>
      <c r="S26" s="4"/>
      <c r="T26" s="4"/>
      <c r="U26" s="4"/>
    </row>
    <row r="27" spans="1:21" s="3" customFormat="1" ht="18.75" customHeight="1" x14ac:dyDescent="0.25">
      <c r="A27" s="65" t="s">
        <v>29</v>
      </c>
      <c r="B27" s="74" t="s">
        <v>30</v>
      </c>
      <c r="C27" s="74"/>
      <c r="D27" s="74"/>
      <c r="E27" s="74"/>
      <c r="F27" s="74" t="s">
        <v>31</v>
      </c>
      <c r="G27" s="74"/>
      <c r="H27" s="74"/>
      <c r="I27" s="74"/>
      <c r="N27" s="4"/>
      <c r="O27" s="4"/>
      <c r="P27" s="4"/>
      <c r="Q27" s="4"/>
      <c r="R27" s="4"/>
      <c r="S27" s="4"/>
      <c r="T27" s="4"/>
      <c r="U27" s="4"/>
    </row>
    <row r="28" spans="1:21" s="3" customFormat="1" ht="3.75" customHeight="1" x14ac:dyDescent="0.25">
      <c r="A28" s="65"/>
      <c r="B28" s="65" t="s">
        <v>33</v>
      </c>
      <c r="C28" s="65"/>
      <c r="D28" s="56" t="s">
        <v>34</v>
      </c>
      <c r="E28" s="56" t="s">
        <v>35</v>
      </c>
      <c r="F28" s="65" t="s">
        <v>33</v>
      </c>
      <c r="G28" s="65"/>
      <c r="H28" s="56" t="s">
        <v>34</v>
      </c>
      <c r="I28" s="56" t="s">
        <v>35</v>
      </c>
      <c r="N28" s="4"/>
      <c r="O28" s="4"/>
      <c r="P28" s="4"/>
      <c r="Q28" s="4"/>
      <c r="R28" s="4"/>
      <c r="S28" s="4"/>
      <c r="T28" s="4"/>
      <c r="U28" s="4"/>
    </row>
    <row r="29" spans="1:21" s="3" customFormat="1" x14ac:dyDescent="0.25">
      <c r="A29" s="7" t="s">
        <v>36</v>
      </c>
      <c r="B29" s="65"/>
      <c r="C29" s="65"/>
      <c r="D29" s="56"/>
      <c r="E29" s="56"/>
      <c r="F29" s="65"/>
      <c r="G29" s="65"/>
      <c r="H29" s="56"/>
      <c r="I29" s="56"/>
      <c r="N29" s="4"/>
      <c r="O29" s="4"/>
      <c r="P29" s="4"/>
      <c r="Q29" s="4"/>
      <c r="R29" s="4"/>
      <c r="S29" s="4"/>
      <c r="T29" s="4"/>
      <c r="U29" s="4"/>
    </row>
    <row r="30" spans="1:21" s="3" customFormat="1" x14ac:dyDescent="0.25">
      <c r="A30" s="11">
        <v>1</v>
      </c>
      <c r="B30" s="30">
        <f ca="1">RANDBETWEEN(50020,50070)/1000</f>
        <v>50.052999999999997</v>
      </c>
      <c r="C30" s="30"/>
      <c r="D30" s="9">
        <f ca="1">B30-50</f>
        <v>5.2999999999997272E-2</v>
      </c>
      <c r="E30" s="66" t="s">
        <v>37</v>
      </c>
      <c r="F30" s="30">
        <f ca="1">RANDBETWEEN(100020,100069)/1000</f>
        <v>100.045</v>
      </c>
      <c r="G30" s="30"/>
      <c r="H30" s="9">
        <f ca="1">F30-100</f>
        <v>4.5000000000001705E-2</v>
      </c>
      <c r="I30" s="66" t="s">
        <v>37</v>
      </c>
      <c r="N30" s="4"/>
      <c r="O30" s="4"/>
      <c r="P30" s="4"/>
      <c r="Q30" s="4"/>
      <c r="R30" s="4"/>
      <c r="S30" s="4"/>
      <c r="T30" s="4"/>
      <c r="U30" s="4"/>
    </row>
    <row r="31" spans="1:21" s="3" customFormat="1" x14ac:dyDescent="0.25">
      <c r="A31" s="11">
        <v>2</v>
      </c>
      <c r="B31" s="30">
        <f ca="1">RANDBETWEEN(50020,50070)/1000</f>
        <v>50.054000000000002</v>
      </c>
      <c r="C31" s="30"/>
      <c r="D31" s="9">
        <f ca="1">B31-50</f>
        <v>5.4000000000002046E-2</v>
      </c>
      <c r="E31" s="66"/>
      <c r="F31" s="30">
        <f ca="1">RANDBETWEEN(100020,100069)/1000</f>
        <v>100.068</v>
      </c>
      <c r="G31" s="30"/>
      <c r="H31" s="9">
        <f ca="1">F31-100</f>
        <v>6.799999999999784E-2</v>
      </c>
      <c r="I31" s="66"/>
      <c r="N31" s="4"/>
      <c r="O31" s="4"/>
      <c r="P31" s="4"/>
      <c r="Q31" s="4"/>
      <c r="R31" s="4"/>
      <c r="S31" s="4"/>
      <c r="T31" s="4"/>
      <c r="U31" s="4"/>
    </row>
    <row r="32" spans="1:21" s="3" customFormat="1" x14ac:dyDescent="0.25">
      <c r="A32" s="11">
        <v>3</v>
      </c>
      <c r="B32" s="30">
        <f ca="1">RANDBETWEEN(50020,50070)/1000</f>
        <v>50.063000000000002</v>
      </c>
      <c r="C32" s="30"/>
      <c r="D32" s="9">
        <f ca="1">B32-50</f>
        <v>6.3000000000002387E-2</v>
      </c>
      <c r="E32" s="66"/>
      <c r="F32" s="30">
        <f ca="1">RANDBETWEEN(100020,100069)/1000</f>
        <v>100.06699999999999</v>
      </c>
      <c r="G32" s="30"/>
      <c r="H32" s="9">
        <f ca="1">F32-100</f>
        <v>6.6999999999993065E-2</v>
      </c>
      <c r="I32" s="66"/>
      <c r="N32" s="4"/>
      <c r="O32" s="4"/>
      <c r="P32" s="4"/>
      <c r="Q32" s="4"/>
      <c r="R32" s="4"/>
      <c r="S32" s="4"/>
      <c r="T32" s="4"/>
      <c r="U32" s="4"/>
    </row>
    <row r="33" spans="1:21" s="3" customFormat="1" ht="15.75" x14ac:dyDescent="0.25">
      <c r="A33" s="76" t="s">
        <v>32</v>
      </c>
      <c r="B33" s="77"/>
      <c r="C33" s="77"/>
      <c r="D33" s="78"/>
      <c r="E33" s="25"/>
      <c r="F33" s="24"/>
      <c r="G33" s="24"/>
      <c r="H33" s="24"/>
      <c r="I33" s="25"/>
      <c r="J33" s="24"/>
      <c r="K33" s="24"/>
      <c r="L33" s="24"/>
      <c r="M33" s="25"/>
      <c r="N33" s="4"/>
      <c r="O33" s="4"/>
      <c r="P33" s="4"/>
      <c r="Q33" s="4"/>
      <c r="R33" s="4"/>
      <c r="S33" s="4"/>
      <c r="T33" s="4"/>
      <c r="U33" s="4"/>
    </row>
    <row r="34" spans="1:21" s="3" customFormat="1" ht="10.5" customHeight="1" x14ac:dyDescent="0.25">
      <c r="A34" s="65" t="s">
        <v>33</v>
      </c>
      <c r="B34" s="65"/>
      <c r="C34" s="56" t="s">
        <v>34</v>
      </c>
      <c r="D34" s="56" t="s">
        <v>35</v>
      </c>
      <c r="E34" s="25"/>
      <c r="F34" s="24"/>
      <c r="G34" s="24"/>
      <c r="H34" s="24"/>
      <c r="I34" s="25"/>
      <c r="J34" s="24"/>
      <c r="K34" s="24"/>
      <c r="L34" s="24"/>
      <c r="M34" s="25"/>
      <c r="N34" s="4"/>
      <c r="O34" s="4"/>
      <c r="P34" s="4"/>
      <c r="Q34" s="4"/>
      <c r="R34" s="4"/>
      <c r="S34" s="4"/>
      <c r="T34" s="4"/>
      <c r="U34" s="4"/>
    </row>
    <row r="35" spans="1:21" s="3" customFormat="1" ht="5.25" customHeight="1" x14ac:dyDescent="0.25">
      <c r="A35" s="65"/>
      <c r="B35" s="65"/>
      <c r="C35" s="56"/>
      <c r="D35" s="56"/>
      <c r="E35" s="25"/>
      <c r="F35" s="24"/>
      <c r="G35" s="24"/>
      <c r="H35" s="24"/>
      <c r="I35" s="25"/>
      <c r="J35" s="24"/>
      <c r="K35" s="24"/>
      <c r="L35" s="24"/>
      <c r="M35" s="25"/>
      <c r="N35" s="4"/>
      <c r="O35" s="4"/>
      <c r="P35" s="4"/>
      <c r="Q35" s="4"/>
      <c r="R35" s="4"/>
      <c r="S35" s="4"/>
      <c r="T35" s="4"/>
      <c r="U35" s="4"/>
    </row>
    <row r="36" spans="1:21" s="3" customFormat="1" x14ac:dyDescent="0.25">
      <c r="A36" s="30">
        <f ca="1">RANDBETWEEN(150015,150036)/1000</f>
        <v>150.02600000000001</v>
      </c>
      <c r="B36" s="30"/>
      <c r="C36" s="9">
        <f ca="1">A36-149.977</f>
        <v>4.9000000000006594E-2</v>
      </c>
      <c r="D36" s="66" t="s">
        <v>37</v>
      </c>
      <c r="E36" s="25"/>
      <c r="F36" s="24"/>
      <c r="G36" s="24"/>
      <c r="H36" s="24"/>
      <c r="I36" s="25"/>
      <c r="J36" s="24"/>
      <c r="K36" s="24"/>
      <c r="L36" s="24"/>
      <c r="M36" s="25"/>
      <c r="N36" s="4"/>
      <c r="O36" s="4"/>
      <c r="P36" s="4"/>
      <c r="Q36" s="4"/>
      <c r="R36" s="4"/>
      <c r="S36" s="4"/>
      <c r="T36" s="4"/>
      <c r="U36" s="4"/>
    </row>
    <row r="37" spans="1:21" s="3" customFormat="1" x14ac:dyDescent="0.25">
      <c r="A37" s="30">
        <f ca="1">RANDBETWEEN(150015,150036)/1000</f>
        <v>150.02600000000001</v>
      </c>
      <c r="B37" s="30"/>
      <c r="C37" s="9">
        <f ca="1">A37-149.977</f>
        <v>4.9000000000006594E-2</v>
      </c>
      <c r="D37" s="66"/>
      <c r="E37" s="25"/>
      <c r="F37" s="24"/>
      <c r="G37" s="24"/>
      <c r="H37" s="24"/>
      <c r="I37" s="25"/>
      <c r="J37" s="24"/>
      <c r="K37" s="24"/>
      <c r="L37" s="24"/>
      <c r="M37" s="25"/>
      <c r="N37" s="4"/>
      <c r="O37" s="4"/>
      <c r="P37" s="4"/>
      <c r="Q37" s="4"/>
      <c r="R37" s="4"/>
      <c r="S37" s="4"/>
      <c r="T37" s="4"/>
      <c r="U37" s="4"/>
    </row>
    <row r="38" spans="1:21" s="3" customFormat="1" x14ac:dyDescent="0.25">
      <c r="A38" s="30">
        <f ca="1">RANDBETWEEN(150015,150036)/1000</f>
        <v>150.02000000000001</v>
      </c>
      <c r="B38" s="30"/>
      <c r="C38" s="9">
        <f ca="1">A38-149.977</f>
        <v>4.3000000000006366E-2</v>
      </c>
      <c r="D38" s="66"/>
      <c r="E38" s="23"/>
      <c r="F38" s="22"/>
      <c r="G38" s="22"/>
      <c r="H38" s="22"/>
      <c r="I38" s="23"/>
      <c r="J38" s="24"/>
      <c r="K38" s="24"/>
      <c r="L38" s="24"/>
      <c r="M38" s="25"/>
      <c r="N38" s="4"/>
      <c r="O38" s="4"/>
      <c r="P38" s="4"/>
      <c r="Q38" s="4"/>
      <c r="R38" s="4"/>
      <c r="S38" s="4"/>
      <c r="T38" s="4"/>
      <c r="U38" s="4"/>
    </row>
    <row r="39" spans="1:21" s="3" customFormat="1" x14ac:dyDescent="0.25">
      <c r="A39" s="72" t="s">
        <v>38</v>
      </c>
      <c r="B39" s="72"/>
      <c r="C39" s="72"/>
      <c r="D39" s="72"/>
      <c r="E39" s="72"/>
      <c r="F39" s="72"/>
      <c r="G39" s="72"/>
      <c r="H39" s="72"/>
      <c r="I39" s="72"/>
      <c r="J39" s="12"/>
      <c r="K39" s="12"/>
      <c r="L39" s="12"/>
      <c r="M39" s="12"/>
    </row>
    <row r="40" spans="1:21" s="3" customFormat="1" x14ac:dyDescent="0.25">
      <c r="A40" s="59" t="s">
        <v>29</v>
      </c>
      <c r="B40" s="74" t="s">
        <v>39</v>
      </c>
      <c r="C40" s="74"/>
      <c r="D40" s="74"/>
      <c r="E40" s="74"/>
      <c r="F40" s="74" t="s">
        <v>40</v>
      </c>
      <c r="G40" s="74"/>
      <c r="H40" s="74"/>
      <c r="I40" s="74"/>
      <c r="J40"/>
      <c r="K40"/>
      <c r="L40"/>
      <c r="M40"/>
    </row>
    <row r="41" spans="1:21" s="4" customFormat="1" ht="9" customHeight="1" x14ac:dyDescent="0.25">
      <c r="A41" s="73"/>
      <c r="B41" s="65" t="s">
        <v>41</v>
      </c>
      <c r="C41" s="74"/>
      <c r="D41" s="56" t="s">
        <v>42</v>
      </c>
      <c r="E41" s="56" t="s">
        <v>19</v>
      </c>
      <c r="F41" s="65" t="s">
        <v>41</v>
      </c>
      <c r="G41" s="74"/>
      <c r="H41" s="56" t="s">
        <v>42</v>
      </c>
      <c r="I41" s="56" t="s">
        <v>19</v>
      </c>
      <c r="J41"/>
      <c r="K41"/>
      <c r="L41"/>
      <c r="M41"/>
    </row>
    <row r="42" spans="1:21" s="4" customFormat="1" x14ac:dyDescent="0.25">
      <c r="A42" s="10" t="s">
        <v>43</v>
      </c>
      <c r="B42" s="74"/>
      <c r="C42" s="74"/>
      <c r="D42" s="56"/>
      <c r="E42" s="56"/>
      <c r="F42" s="74"/>
      <c r="G42" s="74"/>
      <c r="H42" s="56"/>
      <c r="I42" s="56"/>
      <c r="J42"/>
      <c r="K42"/>
      <c r="L42"/>
      <c r="M42"/>
    </row>
    <row r="43" spans="1:21" s="4" customFormat="1" x14ac:dyDescent="0.25">
      <c r="A43" s="11">
        <v>1</v>
      </c>
      <c r="B43" s="29">
        <f ca="1">RANDBETWEEN(99028,99078)/100000</f>
        <v>0.99068000000000001</v>
      </c>
      <c r="C43" s="29"/>
      <c r="D43" s="9">
        <f ca="1">(B43/0.99-1)*100</f>
        <v>6.8686868686862468E-2</v>
      </c>
      <c r="E43" s="13" t="s">
        <v>27</v>
      </c>
      <c r="F43" s="30"/>
      <c r="G43" s="30"/>
      <c r="H43" s="14"/>
      <c r="I43" s="15"/>
      <c r="J43"/>
      <c r="K43"/>
      <c r="L43"/>
      <c r="M43"/>
    </row>
    <row r="44" spans="1:21" s="4" customFormat="1" x14ac:dyDescent="0.25">
      <c r="A44" s="11">
        <v>2</v>
      </c>
      <c r="B44" s="30"/>
      <c r="C44" s="30"/>
      <c r="D44" s="16"/>
      <c r="E44" s="17"/>
      <c r="F44" s="29">
        <f ca="1">RANDBETWEEN(99028,99078)/100000</f>
        <v>0.99031000000000002</v>
      </c>
      <c r="G44" s="29"/>
      <c r="H44" s="18">
        <f ca="1">(F44/0.99-1)*100</f>
        <v>3.1313131313126519E-2</v>
      </c>
      <c r="I44" s="19" t="s">
        <v>27</v>
      </c>
      <c r="J44"/>
      <c r="K44"/>
      <c r="L44"/>
      <c r="M44"/>
    </row>
    <row r="45" spans="1:21" s="4" customFormat="1" x14ac:dyDescent="0.25">
      <c r="A45" s="31" t="s">
        <v>44</v>
      </c>
      <c r="B45" s="31"/>
      <c r="C45" s="31"/>
      <c r="D45" s="31"/>
      <c r="E45" s="31"/>
      <c r="F45" s="31"/>
      <c r="G45" s="31"/>
      <c r="H45" s="31"/>
      <c r="I45" s="31"/>
      <c r="J45" s="31"/>
      <c r="K45" s="5"/>
      <c r="L45" s="5"/>
      <c r="M45" s="5"/>
    </row>
    <row r="46" spans="1:21" s="4" customFormat="1" x14ac:dyDescent="0.25">
      <c r="A46" s="59" t="s">
        <v>45</v>
      </c>
      <c r="B46" s="70" t="s">
        <v>46</v>
      </c>
      <c r="C46" s="71"/>
      <c r="D46" s="67" t="s">
        <v>47</v>
      </c>
      <c r="E46" s="57" t="s">
        <v>19</v>
      </c>
      <c r="F46"/>
      <c r="G46"/>
      <c r="H46"/>
      <c r="I46"/>
      <c r="J46"/>
      <c r="K46"/>
      <c r="L46"/>
      <c r="M46"/>
    </row>
    <row r="47" spans="1:21" s="4" customFormat="1" x14ac:dyDescent="0.25">
      <c r="A47" s="60"/>
      <c r="B47" s="7" t="s">
        <v>48</v>
      </c>
      <c r="C47" s="7" t="s">
        <v>49</v>
      </c>
      <c r="D47" s="68"/>
      <c r="E47" s="58"/>
      <c r="F47"/>
      <c r="G47"/>
      <c r="H47"/>
      <c r="I47"/>
      <c r="J47"/>
      <c r="K47"/>
      <c r="L47"/>
      <c r="M47"/>
    </row>
    <row r="48" spans="1:21" s="4" customFormat="1" x14ac:dyDescent="0.25">
      <c r="A48" s="20">
        <v>1</v>
      </c>
      <c r="B48" s="33">
        <v>8</v>
      </c>
      <c r="C48" s="21">
        <f ca="1">RANDBETWEEN(79999,80004)/10000</f>
        <v>8</v>
      </c>
      <c r="D48" s="9">
        <f ca="1">(C48/B48-1)*100</f>
        <v>0</v>
      </c>
      <c r="E48" s="50" t="s">
        <v>50</v>
      </c>
      <c r="F48"/>
      <c r="G48"/>
      <c r="H48"/>
      <c r="I48"/>
      <c r="J48"/>
      <c r="K48"/>
      <c r="L48"/>
      <c r="M48"/>
    </row>
    <row r="49" spans="1:13" s="4" customFormat="1" x14ac:dyDescent="0.25">
      <c r="A49" s="20">
        <v>2</v>
      </c>
      <c r="B49" s="34"/>
      <c r="C49" s="21">
        <f ca="1">RANDBETWEEN(79999,80004)/10000</f>
        <v>8.0004000000000008</v>
      </c>
      <c r="D49" s="9">
        <f ca="1">(C49/B48-1)*100</f>
        <v>5.0000000000105516E-3</v>
      </c>
      <c r="E49" s="69"/>
      <c r="F49"/>
      <c r="G49"/>
      <c r="H49"/>
      <c r="I49"/>
      <c r="J49"/>
      <c r="K49"/>
      <c r="L49"/>
      <c r="M49"/>
    </row>
    <row r="50" spans="1:13" x14ac:dyDescent="0.25">
      <c r="A50" t="s">
        <v>6</v>
      </c>
      <c r="B50" s="48" t="s">
        <v>13</v>
      </c>
      <c r="C50" s="48"/>
      <c r="D50" s="48"/>
      <c r="E50" s="48"/>
      <c r="F50" s="48"/>
      <c r="G50" s="48"/>
      <c r="H50" s="48"/>
      <c r="I50" s="48"/>
      <c r="J50" s="2"/>
    </row>
    <row r="51" spans="1:13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2"/>
    </row>
    <row r="53" spans="1:13" x14ac:dyDescent="0.25">
      <c r="A53" s="26" t="s">
        <v>54</v>
      </c>
      <c r="B53" s="26"/>
      <c r="C53" s="46">
        <f>G5</f>
        <v>0</v>
      </c>
      <c r="D53" s="46"/>
    </row>
    <row r="54" spans="1:13" x14ac:dyDescent="0.25">
      <c r="A54" s="26"/>
      <c r="B54" s="26"/>
      <c r="C54" s="26"/>
      <c r="D54" s="26"/>
    </row>
    <row r="55" spans="1:13" x14ac:dyDescent="0.25">
      <c r="A55" s="27" t="s">
        <v>7</v>
      </c>
      <c r="B55" s="27"/>
      <c r="C55" s="28"/>
      <c r="D55" s="28"/>
    </row>
  </sheetData>
  <mergeCells count="92">
    <mergeCell ref="B28:C29"/>
    <mergeCell ref="D28:D29"/>
    <mergeCell ref="E28:E29"/>
    <mergeCell ref="F28:G29"/>
    <mergeCell ref="A46:A47"/>
    <mergeCell ref="B46:C46"/>
    <mergeCell ref="D46:D47"/>
    <mergeCell ref="E46:E47"/>
    <mergeCell ref="A40:A41"/>
    <mergeCell ref="B40:E40"/>
    <mergeCell ref="F40:I40"/>
    <mergeCell ref="B41:C42"/>
    <mergeCell ref="D41:D42"/>
    <mergeCell ref="E41:E42"/>
    <mergeCell ref="F41:G42"/>
    <mergeCell ref="H41:H42"/>
    <mergeCell ref="I41:I42"/>
    <mergeCell ref="E22:E23"/>
    <mergeCell ref="B24:B25"/>
    <mergeCell ref="E24:E25"/>
    <mergeCell ref="B22:C22"/>
    <mergeCell ref="A39:I39"/>
    <mergeCell ref="A26:I26"/>
    <mergeCell ref="I30:I32"/>
    <mergeCell ref="A36:B36"/>
    <mergeCell ref="D36:D38"/>
    <mergeCell ref="F31:G31"/>
    <mergeCell ref="A37:B37"/>
    <mergeCell ref="F32:G32"/>
    <mergeCell ref="A38:B38"/>
    <mergeCell ref="A27:A28"/>
    <mergeCell ref="B27:E27"/>
    <mergeCell ref="F27:I27"/>
    <mergeCell ref="A34:B35"/>
    <mergeCell ref="C34:C35"/>
    <mergeCell ref="D34:D35"/>
    <mergeCell ref="B31:C31"/>
    <mergeCell ref="B30:C30"/>
    <mergeCell ref="A33:D33"/>
    <mergeCell ref="B32:C32"/>
    <mergeCell ref="A16:M16"/>
    <mergeCell ref="A17:A18"/>
    <mergeCell ref="B17:C18"/>
    <mergeCell ref="D17:E18"/>
    <mergeCell ref="F17:F18"/>
    <mergeCell ref="G17:G18"/>
    <mergeCell ref="A19:A20"/>
    <mergeCell ref="B19:C20"/>
    <mergeCell ref="D19:E20"/>
    <mergeCell ref="H28:H29"/>
    <mergeCell ref="I28:I29"/>
    <mergeCell ref="E30:E32"/>
    <mergeCell ref="F30:G30"/>
    <mergeCell ref="A22:A23"/>
    <mergeCell ref="D22:D23"/>
    <mergeCell ref="B6:I6"/>
    <mergeCell ref="A1:I1"/>
    <mergeCell ref="A2:I2"/>
    <mergeCell ref="A3:I3"/>
    <mergeCell ref="A4:I4"/>
    <mergeCell ref="A5:B5"/>
    <mergeCell ref="C5:D5"/>
    <mergeCell ref="G5:H5"/>
    <mergeCell ref="A8:B8"/>
    <mergeCell ref="C8:I8"/>
    <mergeCell ref="A11:B11"/>
    <mergeCell ref="A7:B7"/>
    <mergeCell ref="C7:E7"/>
    <mergeCell ref="H7:I7"/>
    <mergeCell ref="F7:G7"/>
    <mergeCell ref="A10:I10"/>
    <mergeCell ref="C11:I11"/>
    <mergeCell ref="A12:I12"/>
    <mergeCell ref="A9:C9"/>
    <mergeCell ref="D9:I9"/>
    <mergeCell ref="F19:F20"/>
    <mergeCell ref="G19:G20"/>
    <mergeCell ref="A13:I13"/>
    <mergeCell ref="C14:I14"/>
    <mergeCell ref="A15:I15"/>
    <mergeCell ref="A55:B55"/>
    <mergeCell ref="C55:D55"/>
    <mergeCell ref="B43:C43"/>
    <mergeCell ref="B44:C44"/>
    <mergeCell ref="F43:G43"/>
    <mergeCell ref="F44:G44"/>
    <mergeCell ref="A45:J45"/>
    <mergeCell ref="C53:D53"/>
    <mergeCell ref="A51:I51"/>
    <mergeCell ref="B50:I50"/>
    <mergeCell ref="B48:B49"/>
    <mergeCell ref="E48:E49"/>
  </mergeCell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2023-07-10T08:42:38Z</cp:lastPrinted>
  <dcterms:created xsi:type="dcterms:W3CDTF">2015-06-05T18:17:20Z</dcterms:created>
  <dcterms:modified xsi:type="dcterms:W3CDTF">2023-08-07T10:25:45Z</dcterms:modified>
</cp:coreProperties>
</file>