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Метростандарт\Теплосчетчик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32" i="1" l="1"/>
  <c r="C30" i="1"/>
  <c r="E30" i="1"/>
  <c r="E29" i="1"/>
  <c r="E31" i="1"/>
  <c r="E32" i="1"/>
  <c r="C31" i="1"/>
  <c r="C29" i="1"/>
  <c r="E25" i="1"/>
  <c r="D25" i="1"/>
  <c r="E24" i="1"/>
  <c r="D24" i="1"/>
  <c r="E23" i="1"/>
  <c r="D23" i="1"/>
  <c r="E22" i="1"/>
  <c r="D22" i="1"/>
  <c r="C25" i="1"/>
  <c r="B25" i="1"/>
  <c r="C24" i="1"/>
  <c r="B24" i="1"/>
  <c r="C23" i="1"/>
  <c r="B23" i="1"/>
  <c r="C22" i="1"/>
  <c r="B22" i="1"/>
  <c r="G25" i="1" l="1"/>
  <c r="F25" i="1"/>
  <c r="G23" i="1" l="1"/>
  <c r="G24" i="1"/>
  <c r="G22" i="1"/>
  <c r="F23" i="1"/>
  <c r="F24" i="1"/>
  <c r="F22" i="1"/>
</calcChain>
</file>

<file path=xl/sharedStrings.xml><?xml version="1.0" encoding="utf-8"?>
<sst xmlns="http://schemas.openxmlformats.org/spreadsheetml/2006/main" count="39" uniqueCount="39">
  <si>
    <t>Протокол №</t>
  </si>
  <si>
    <t>от</t>
  </si>
  <si>
    <t>Поверен в соответствии с:</t>
  </si>
  <si>
    <t>Принадлежит:</t>
  </si>
  <si>
    <t>Средства поверки:</t>
  </si>
  <si>
    <t>Условия поверки:</t>
  </si>
  <si>
    <t>1. Внешний осмотр:</t>
  </si>
  <si>
    <t>соответствует требованиям методики поверки</t>
  </si>
  <si>
    <t>2. Опробование, проверка герметичности</t>
  </si>
  <si>
    <t>соответствует требованиям</t>
  </si>
  <si>
    <t xml:space="preserve"> методики поверки</t>
  </si>
  <si>
    <t>Вывод:</t>
  </si>
  <si>
    <t>Поверитель:</t>
  </si>
  <si>
    <t>Номер в ФИФ:</t>
  </si>
  <si>
    <r>
      <t xml:space="preserve">Температура, </t>
    </r>
    <r>
      <rPr>
        <sz val="11"/>
        <color theme="1"/>
        <rFont val="Calibri"/>
        <family val="2"/>
        <charset val="204"/>
      </rPr>
      <t>°</t>
    </r>
    <r>
      <rPr>
        <sz val="11"/>
        <color theme="1"/>
        <rFont val="Calibri"/>
        <family val="2"/>
      </rPr>
      <t>С</t>
    </r>
  </si>
  <si>
    <t>t0</t>
  </si>
  <si>
    <t>t1</t>
  </si>
  <si>
    <t>t2</t>
  </si>
  <si>
    <t>Значение расхода, м3/ч</t>
  </si>
  <si>
    <t>Объем по поверочной установке, м3</t>
  </si>
  <si>
    <t>Объем по поверяемому СИ, м3</t>
  </si>
  <si>
    <t>t0-t01</t>
  </si>
  <si>
    <t>t01</t>
  </si>
  <si>
    <t>t1-t2</t>
  </si>
  <si>
    <t xml:space="preserve">65421.16.2Р.00476587; Теркон № 831837, № ФИФ 23245-08; ТЕРМОТЕСТ № 701156 № ФИФ </t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</si>
  <si>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</si>
  <si>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</si>
  <si>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</si>
  <si>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</si>
  <si>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по результатам поверки признан пригодным к применению</t>
  </si>
  <si>
    <t>3.7.АБЭ.0002.2021; 80030.20.2Р.00695284; 65421.16.2Р.00476588;</t>
  </si>
  <si>
    <t>Заданная разн., °С</t>
  </si>
  <si>
    <t>3. Определение погрешности при измерении разности температур</t>
  </si>
  <si>
    <t>4. Определение погрешности при измерении объема</t>
  </si>
  <si>
    <t>Тип СИ:</t>
  </si>
  <si>
    <t>Заводской №:</t>
  </si>
  <si>
    <t>ЮЛ</t>
  </si>
  <si>
    <t>39300-08; ИВА-6Н-Д № 2334, № ФИФ 46434-11; СОПпр-2а-3-000 № 6151, № ФИФ 11519-11; Ч3-57 № 5031178, № ФИФ 6081-77; DG1022 № DG1D204103394 № ФИФ 56011-13</t>
  </si>
  <si>
    <t>Дата поверки: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</si>
</sst>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[$-F800]dddd\,\ mmmm\ dd\,\ yyyy"/>
    <numFmt numFmtId="166" formatCode="0.000"/>
    <numFmt numFmtId="167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/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/>
    <xf numFmtId="0" fontId="0" fillId="0" borderId="0" xfId="0" applyBorder="1" applyAlignment="1"/>
    <xf numFmtId="0" fontId="0" fillId="0" borderId="0" xfId="0" applyFill="1" applyBorder="1" applyAlignment="1">
      <alignment horizontal="left" vertical="center" wrapText="1"/>
    </xf>
    <xf numFmtId="164" fontId="0" fillId="0" borderId="4" xfId="0" applyNumberForma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 applyAlignment="1">
      <alignment horizontal="left"/>
    </xf>
    <xf numFmtId="166" fontId="0" fillId="0" borderId="4" xfId="0" applyNumberFormat="1" applyFill="1" applyBorder="1" applyAlignment="1">
      <alignment horizontal="center" vertical="center" wrapText="1"/>
    </xf>
    <xf numFmtId="167" fontId="0" fillId="0" borderId="4" xfId="0" applyNumberFormat="1" applyFill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164" fontId="0" fillId="0" borderId="4" xfId="0" applyNumberFormat="1" applyFill="1" applyBorder="1" applyAlignment="1">
      <alignment horizontal="center" vertical="center" wrapText="1"/>
    </xf>
    <xf numFmtId="2" fontId="0" fillId="0" borderId="4" xfId="0" applyNumberForma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left"/>
    </xf>
    <xf numFmtId="0" fontId="0" fillId="0" borderId="0" xfId="0" applyBorder="1" applyAlignment="1">
      <alignment horizontal="left" wrapText="1"/>
    </xf>
    <xf numFmtId="0" fontId="3" fillId="0" borderId="0" xfId="0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topLeftCell="A4" zoomScaleNormal="100" workbookViewId="0">
      <selection activeCell="C38" sqref="C38"/>
    </sheetView>
  </sheetViews>
  <sheetFormatPr defaultRowHeight="15" x14ac:dyDescent="0.25"/>
  <cols>
    <col min="7" max="7" width="11.5703125" bestFit="1" customWidth="1"/>
    <col min="10" max="10" width="12.28515625" bestFit="1" customWidth="1"/>
  </cols>
  <sheetData>
    <row r="1" spans="1:21" s="34" customFormat="1" x14ac:dyDescent="0.25">
      <c r="A1" s="22" t="s">
        <v>25</v>
      </c>
      <c r="B1" s="22"/>
      <c r="C1" s="22"/>
      <c r="D1" s="22"/>
      <c r="E1" s="22"/>
      <c r="F1" s="22"/>
      <c r="G1" s="22"/>
      <c r="H1" s="22"/>
      <c r="I1" s="22"/>
    </row>
    <row r="2" spans="1:21" s="34" customFormat="1" x14ac:dyDescent="0.25">
      <c r="A2" s="22" t="s">
        <v>26</v>
      </c>
      <c r="B2" s="22"/>
      <c r="C2" s="22"/>
      <c r="D2" s="22"/>
      <c r="E2" s="22"/>
      <c r="F2" s="22"/>
      <c r="G2" s="22"/>
      <c r="H2" s="22"/>
      <c r="I2" s="22"/>
    </row>
    <row r="3" spans="1:21" s="34" customFormat="1" x14ac:dyDescent="0.25">
      <c r="A3" s="22" t="s">
        <v>27</v>
      </c>
      <c r="B3" s="22"/>
      <c r="C3" s="22"/>
      <c r="D3" s="22"/>
      <c r="E3" s="22"/>
      <c r="F3" s="22"/>
      <c r="G3" s="22"/>
      <c r="H3" s="22"/>
      <c r="I3" s="22"/>
    </row>
    <row r="4" spans="1:21" s="34" customFormat="1" x14ac:dyDescent="0.25">
      <c r="A4" s="22" t="s">
        <v>28</v>
      </c>
      <c r="B4" s="22"/>
      <c r="C4" s="22"/>
      <c r="D4" s="22"/>
      <c r="E4" s="22"/>
      <c r="F4" s="22"/>
      <c r="G4" s="22"/>
      <c r="H4" s="22"/>
      <c r="I4" s="22"/>
    </row>
    <row r="5" spans="1:21" s="34" customFormat="1" x14ac:dyDescent="0.25">
      <c r="A5" s="16" t="s">
        <v>0</v>
      </c>
      <c r="B5" s="16"/>
      <c r="C5" s="24"/>
      <c r="D5" s="23"/>
      <c r="E5" s="1"/>
      <c r="F5" s="1" t="s">
        <v>1</v>
      </c>
      <c r="G5" s="25"/>
      <c r="H5" s="25"/>
      <c r="I5" s="1"/>
    </row>
    <row r="6" spans="1:21" s="34" customFormat="1" x14ac:dyDescent="0.25">
      <c r="A6" s="6" t="s">
        <v>34</v>
      </c>
      <c r="B6" s="29"/>
      <c r="C6" s="29"/>
      <c r="D6" s="29"/>
      <c r="E6" s="29"/>
      <c r="F6" s="29"/>
      <c r="G6" s="29"/>
      <c r="H6" s="29"/>
      <c r="I6" s="29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</row>
    <row r="7" spans="1:21" s="34" customFormat="1" x14ac:dyDescent="0.25">
      <c r="A7" s="29" t="s">
        <v>35</v>
      </c>
      <c r="B7" s="29"/>
      <c r="C7" s="36"/>
      <c r="D7" s="36"/>
      <c r="E7" s="36"/>
      <c r="F7" s="37" t="s">
        <v>13</v>
      </c>
      <c r="G7" s="37"/>
      <c r="H7" s="38"/>
      <c r="I7" s="38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</row>
    <row r="8" spans="1:21" s="34" customFormat="1" x14ac:dyDescent="0.25">
      <c r="A8" s="29" t="s">
        <v>3</v>
      </c>
      <c r="B8" s="29"/>
      <c r="C8" s="39" t="s">
        <v>36</v>
      </c>
      <c r="D8" s="29"/>
      <c r="E8" s="29"/>
      <c r="F8" s="29"/>
      <c r="G8" s="29"/>
      <c r="H8" s="29"/>
      <c r="I8" s="29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</row>
    <row r="9" spans="1:21" s="34" customFormat="1" x14ac:dyDescent="0.25">
      <c r="A9" s="29" t="s">
        <v>2</v>
      </c>
      <c r="B9" s="29"/>
      <c r="C9" s="29"/>
      <c r="D9" s="29"/>
      <c r="E9" s="29"/>
      <c r="F9" s="29"/>
      <c r="G9" s="29"/>
      <c r="H9" s="29"/>
      <c r="I9" s="29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</row>
    <row r="10" spans="1:21" s="34" customFormat="1" x14ac:dyDescent="0.25">
      <c r="A10" s="38"/>
      <c r="B10" s="38"/>
      <c r="C10" s="38"/>
      <c r="D10" s="38"/>
      <c r="E10" s="38"/>
      <c r="F10" s="38"/>
      <c r="G10" s="38"/>
      <c r="H10" s="38"/>
      <c r="I10" s="38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</row>
    <row r="11" spans="1:21" s="34" customFormat="1" x14ac:dyDescent="0.25">
      <c r="A11" s="29" t="s">
        <v>4</v>
      </c>
      <c r="B11" s="29"/>
      <c r="C11" s="29" t="s">
        <v>30</v>
      </c>
      <c r="D11" s="29"/>
      <c r="E11" s="29"/>
      <c r="F11" s="29"/>
      <c r="G11" s="29"/>
      <c r="H11" s="29"/>
      <c r="I11" s="29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</row>
    <row r="12" spans="1:21" s="34" customFormat="1" x14ac:dyDescent="0.25">
      <c r="A12" s="29" t="s">
        <v>24</v>
      </c>
      <c r="B12" s="29"/>
      <c r="C12" s="29"/>
      <c r="D12" s="29"/>
      <c r="E12" s="29"/>
      <c r="F12" s="29"/>
      <c r="G12" s="29"/>
      <c r="H12" s="29"/>
      <c r="I12" s="29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</row>
    <row r="13" spans="1:21" s="34" customFormat="1" x14ac:dyDescent="0.25">
      <c r="A13" s="40" t="s">
        <v>37</v>
      </c>
      <c r="B13" s="40"/>
      <c r="C13" s="40"/>
      <c r="D13" s="40"/>
      <c r="E13" s="40"/>
      <c r="F13" s="40"/>
      <c r="G13" s="40"/>
      <c r="H13" s="40"/>
      <c r="I13" s="40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</row>
    <row r="14" spans="1:21" s="34" customFormat="1" x14ac:dyDescent="0.25">
      <c r="A14" t="s">
        <v>5</v>
      </c>
      <c r="B14"/>
      <c r="C14" s="16"/>
      <c r="D14" s="16"/>
      <c r="E14" s="16"/>
      <c r="F14" s="16"/>
      <c r="G14" s="16"/>
      <c r="H14" s="16"/>
      <c r="I14" s="16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</row>
    <row r="15" spans="1:21" s="34" customFormat="1" x14ac:dyDescent="0.25">
      <c r="A15" s="16"/>
      <c r="B15" s="16"/>
      <c r="C15" s="16"/>
      <c r="D15" s="16"/>
      <c r="E15" s="16"/>
      <c r="F15" s="16"/>
      <c r="G15" s="16"/>
      <c r="H15" s="16"/>
      <c r="I15" s="16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</row>
    <row r="16" spans="1:21" x14ac:dyDescent="0.25">
      <c r="A16" t="s">
        <v>6</v>
      </c>
      <c r="D16" s="17" t="s">
        <v>7</v>
      </c>
      <c r="E16" s="17"/>
      <c r="F16" s="17"/>
      <c r="G16" s="17"/>
      <c r="H16" s="17"/>
      <c r="I16" s="17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x14ac:dyDescent="0.25">
      <c r="A17" s="16" t="s">
        <v>8</v>
      </c>
      <c r="B17" s="16"/>
      <c r="C17" s="16"/>
      <c r="D17" s="16"/>
      <c r="E17" s="16"/>
      <c r="F17" s="26" t="s">
        <v>9</v>
      </c>
      <c r="G17" s="26"/>
      <c r="H17" s="26"/>
      <c r="I17" s="26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x14ac:dyDescent="0.25">
      <c r="A18" s="17" t="s">
        <v>10</v>
      </c>
      <c r="B18" s="17"/>
      <c r="C18" s="17"/>
      <c r="D18" s="17"/>
      <c r="E18" s="17"/>
      <c r="F18" s="17"/>
      <c r="G18" s="17"/>
      <c r="H18" s="17"/>
      <c r="I18" s="17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ht="15.75" customHeight="1" x14ac:dyDescent="0.25">
      <c r="A19" s="18" t="s">
        <v>32</v>
      </c>
      <c r="B19" s="18"/>
      <c r="C19" s="18"/>
      <c r="D19" s="18"/>
      <c r="E19" s="29"/>
      <c r="F19" s="29"/>
      <c r="G19" s="29"/>
      <c r="I19" s="2"/>
      <c r="J19" s="2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ht="15" customHeight="1" x14ac:dyDescent="0.25">
      <c r="A20" s="20" t="s">
        <v>31</v>
      </c>
      <c r="B20" s="20" t="s">
        <v>14</v>
      </c>
      <c r="C20" s="20"/>
      <c r="D20" s="20"/>
      <c r="E20" s="20"/>
      <c r="F20" s="20" t="s">
        <v>21</v>
      </c>
      <c r="G20" s="20" t="s">
        <v>23</v>
      </c>
      <c r="H20" s="15"/>
      <c r="I20" s="15"/>
    </row>
    <row r="21" spans="1:21" ht="15" customHeight="1" x14ac:dyDescent="0.25">
      <c r="A21" s="20"/>
      <c r="B21" s="10" t="s">
        <v>15</v>
      </c>
      <c r="C21" s="10" t="s">
        <v>22</v>
      </c>
      <c r="D21" s="10" t="s">
        <v>16</v>
      </c>
      <c r="E21" s="10" t="s">
        <v>17</v>
      </c>
      <c r="F21" s="20"/>
      <c r="G21" s="20"/>
      <c r="H21" s="2"/>
      <c r="I21" s="2"/>
      <c r="J21" s="2"/>
    </row>
    <row r="22" spans="1:21" x14ac:dyDescent="0.25">
      <c r="A22" s="10">
        <v>3</v>
      </c>
      <c r="B22" s="9">
        <f ca="1">RANDBETWEEN(99995,100003)/1000</f>
        <v>100</v>
      </c>
      <c r="C22" s="9">
        <f ca="1">RANDBETWEEN(96995,97003)/1000</f>
        <v>97.001000000000005</v>
      </c>
      <c r="D22" s="8">
        <f ca="1">RANDBETWEEN(999,1000)/10</f>
        <v>99.9</v>
      </c>
      <c r="E22" s="8">
        <f ca="1">RANDBETWEEN(969,970)/10</f>
        <v>96.9</v>
      </c>
      <c r="F22" s="10">
        <f ca="1">B22-C22</f>
        <v>2.9989999999999952</v>
      </c>
      <c r="G22" s="11">
        <f ca="1">D22-E22</f>
        <v>3</v>
      </c>
      <c r="H22" s="13"/>
      <c r="I22" s="14"/>
      <c r="J22" s="2"/>
    </row>
    <row r="23" spans="1:21" x14ac:dyDescent="0.25">
      <c r="A23" s="10">
        <v>10</v>
      </c>
      <c r="B23" s="9">
        <f ca="1">RANDBETWEEN(89995,90003)/1000</f>
        <v>90</v>
      </c>
      <c r="C23" s="9">
        <f ca="1">RANDBETWEEN(79995,80003)/1000</f>
        <v>80.001999999999995</v>
      </c>
      <c r="D23" s="8">
        <f ca="1">RANDBETWEEN(899,900)/10</f>
        <v>89.9</v>
      </c>
      <c r="E23" s="8">
        <f ca="1">RANDBETWEEN(799,801)/10</f>
        <v>80.099999999999994</v>
      </c>
      <c r="F23" s="10">
        <f ca="1">B23-C23</f>
        <v>9.9980000000000047</v>
      </c>
      <c r="G23" s="11">
        <f ca="1">D23-E23</f>
        <v>9.8000000000000114</v>
      </c>
      <c r="H23" s="13"/>
      <c r="I23" s="14"/>
      <c r="J23" s="2"/>
    </row>
    <row r="24" spans="1:21" x14ac:dyDescent="0.25">
      <c r="A24" s="10">
        <v>20</v>
      </c>
      <c r="B24" s="9">
        <f ca="1">RANDBETWEEN(69995,70003)/1000</f>
        <v>70.003</v>
      </c>
      <c r="C24" s="9">
        <f ca="1">RANDBETWEEN(49995,50005)/1000</f>
        <v>49.997999999999998</v>
      </c>
      <c r="D24" s="8">
        <f ca="1">RANDBETWEEN(698,702)/10</f>
        <v>69.900000000000006</v>
      </c>
      <c r="E24" s="8">
        <f ca="1">RANDBETWEEN(499,502)/10</f>
        <v>50.2</v>
      </c>
      <c r="F24" s="10">
        <f ca="1">B24-C24</f>
        <v>20.005000000000003</v>
      </c>
      <c r="G24" s="11">
        <f ca="1">D24-E24</f>
        <v>19.700000000000003</v>
      </c>
      <c r="H24" s="13"/>
      <c r="I24" s="14"/>
      <c r="J24" s="2"/>
    </row>
    <row r="25" spans="1:21" x14ac:dyDescent="0.25">
      <c r="A25" s="11">
        <v>140</v>
      </c>
      <c r="B25" s="9">
        <f ca="1">RANDBETWEEN(149995,150003)/1000</f>
        <v>149.99700000000001</v>
      </c>
      <c r="C25" s="9">
        <f ca="1">RANDBETWEEN(9995,10005)/1000</f>
        <v>9.9960000000000004</v>
      </c>
      <c r="D25" s="8">
        <f ca="1">RANDBETWEEN(1498,1502)/10</f>
        <v>150</v>
      </c>
      <c r="E25" s="8">
        <f ca="1">RANDBETWEEN(99,102)/10</f>
        <v>10.1</v>
      </c>
      <c r="F25" s="11">
        <f ca="1">B25-C25</f>
        <v>140.001</v>
      </c>
      <c r="G25" s="11">
        <f ca="1">D25-E25</f>
        <v>139.9</v>
      </c>
      <c r="H25" s="13"/>
      <c r="I25" s="14"/>
      <c r="J25" s="2"/>
    </row>
    <row r="26" spans="1:21" s="5" customFormat="1" x14ac:dyDescent="0.25">
      <c r="A26" s="30" t="s">
        <v>33</v>
      </c>
      <c r="B26" s="30"/>
      <c r="C26" s="30"/>
      <c r="D26" s="30"/>
      <c r="E26" s="30"/>
      <c r="F26" s="30"/>
      <c r="G26" s="30"/>
      <c r="H26" s="30"/>
      <c r="I26" s="30"/>
      <c r="J26" s="4"/>
    </row>
    <row r="27" spans="1:21" s="5" customFormat="1" ht="15" customHeight="1" x14ac:dyDescent="0.25">
      <c r="A27" s="20" t="s">
        <v>18</v>
      </c>
      <c r="B27" s="20"/>
      <c r="C27" s="20" t="s">
        <v>19</v>
      </c>
      <c r="D27" s="20"/>
      <c r="E27" s="20" t="s">
        <v>20</v>
      </c>
      <c r="F27" s="20"/>
      <c r="G27" s="19"/>
      <c r="H27" s="31"/>
      <c r="I27" s="4"/>
    </row>
    <row r="28" spans="1:21" s="5" customFormat="1" ht="31.5" customHeight="1" x14ac:dyDescent="0.25">
      <c r="A28" s="20"/>
      <c r="B28" s="20"/>
      <c r="C28" s="20"/>
      <c r="D28" s="20"/>
      <c r="E28" s="20"/>
      <c r="F28" s="20"/>
      <c r="G28" s="19"/>
      <c r="H28" s="19"/>
      <c r="I28" s="4"/>
    </row>
    <row r="29" spans="1:21" s="5" customFormat="1" x14ac:dyDescent="0.25">
      <c r="A29" s="32">
        <v>1.2</v>
      </c>
      <c r="B29" s="32"/>
      <c r="C29" s="27">
        <f ca="1">RANDBETWEEN(3110,3125)/10000</f>
        <v>0.31219999999999998</v>
      </c>
      <c r="D29" s="27"/>
      <c r="E29" s="27">
        <f ca="1">RANDBETWEEN(3110,3120)/10000</f>
        <v>0.312</v>
      </c>
      <c r="F29" s="27"/>
      <c r="G29" s="12"/>
      <c r="H29" s="14"/>
      <c r="I29" s="4"/>
    </row>
    <row r="30" spans="1:21" s="5" customFormat="1" x14ac:dyDescent="0.25">
      <c r="A30" s="33">
        <v>0.6</v>
      </c>
      <c r="B30" s="33"/>
      <c r="C30" s="28">
        <f ca="1">RANDBETWEEN(153,154)/1000</f>
        <v>0.154</v>
      </c>
      <c r="D30" s="28"/>
      <c r="E30" s="28">
        <f ca="1">RANDBETWEEN(151,152)/1000</f>
        <v>0.151</v>
      </c>
      <c r="F30" s="28"/>
      <c r="G30" s="12"/>
      <c r="H30" s="14"/>
      <c r="I30" s="4"/>
    </row>
    <row r="31" spans="1:21" s="5" customFormat="1" x14ac:dyDescent="0.25">
      <c r="A31" s="27">
        <v>4.8000000000000001E-2</v>
      </c>
      <c r="B31" s="27"/>
      <c r="C31" s="28">
        <f ca="1">RANDBETWEEN(125,135)/10000</f>
        <v>1.34E-2</v>
      </c>
      <c r="D31" s="28"/>
      <c r="E31" s="28">
        <f ca="1">RANDBETWEEN(125,130)/10000</f>
        <v>1.26E-2</v>
      </c>
      <c r="F31" s="28"/>
      <c r="G31" s="12"/>
      <c r="H31" s="14"/>
      <c r="I31" s="4"/>
    </row>
    <row r="32" spans="1:21" s="5" customFormat="1" x14ac:dyDescent="0.25">
      <c r="A32" s="27">
        <v>6.0000000000000001E-3</v>
      </c>
      <c r="B32" s="27"/>
      <c r="C32" s="28">
        <f ca="1">RANDBETWEEN(165,170)/100000</f>
        <v>1.65E-3</v>
      </c>
      <c r="D32" s="28"/>
      <c r="E32" s="28">
        <f ca="1">RANDBETWEEN(165,170)/100000</f>
        <v>1.65E-3</v>
      </c>
      <c r="F32" s="28"/>
      <c r="G32" s="12"/>
      <c r="H32" s="14"/>
      <c r="I32" s="4"/>
    </row>
    <row r="33" spans="1:10" s="5" customFormat="1" x14ac:dyDescent="0.25">
      <c r="A33" s="7"/>
      <c r="B33" s="3"/>
      <c r="C33" s="3"/>
      <c r="D33" s="3"/>
      <c r="E33" s="3"/>
      <c r="F33" s="3"/>
      <c r="G33" s="3"/>
      <c r="H33" s="3"/>
      <c r="I33" s="3"/>
      <c r="J33" s="4"/>
    </row>
    <row r="34" spans="1:10" x14ac:dyDescent="0.25">
      <c r="A34" t="s">
        <v>11</v>
      </c>
      <c r="B34" s="17" t="s">
        <v>29</v>
      </c>
      <c r="C34" s="17"/>
      <c r="D34" s="17"/>
      <c r="E34" s="17"/>
      <c r="F34" s="17"/>
      <c r="G34" s="17"/>
      <c r="H34" s="17"/>
      <c r="I34" s="17"/>
      <c r="J34" s="6"/>
    </row>
    <row r="35" spans="1:10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6"/>
    </row>
    <row r="37" spans="1:10" x14ac:dyDescent="0.25">
      <c r="A37" s="41" t="s">
        <v>38</v>
      </c>
      <c r="B37" s="41"/>
      <c r="C37" s="42">
        <f>G5</f>
        <v>0</v>
      </c>
      <c r="D37" s="42"/>
    </row>
    <row r="38" spans="1:10" x14ac:dyDescent="0.25">
      <c r="A38" s="41"/>
      <c r="B38" s="41"/>
      <c r="C38" s="41"/>
      <c r="D38" s="41"/>
    </row>
    <row r="39" spans="1:10" x14ac:dyDescent="0.25">
      <c r="A39" s="43" t="s">
        <v>12</v>
      </c>
      <c r="B39" s="43"/>
      <c r="C39" s="44"/>
      <c r="D39" s="44"/>
    </row>
  </sheetData>
  <mergeCells count="55">
    <mergeCell ref="C14:I14"/>
    <mergeCell ref="A15:I15"/>
    <mergeCell ref="A39:B39"/>
    <mergeCell ref="C39:D39"/>
    <mergeCell ref="C37:D37"/>
    <mergeCell ref="A35:I35"/>
    <mergeCell ref="A19:G19"/>
    <mergeCell ref="A20:A21"/>
    <mergeCell ref="A26:I26"/>
    <mergeCell ref="A27:B28"/>
    <mergeCell ref="C27:D28"/>
    <mergeCell ref="E27:F28"/>
    <mergeCell ref="A31:B31"/>
    <mergeCell ref="C31:D31"/>
    <mergeCell ref="E31:F31"/>
    <mergeCell ref="B34:I34"/>
    <mergeCell ref="H27:H28"/>
    <mergeCell ref="A29:B29"/>
    <mergeCell ref="C29:D29"/>
    <mergeCell ref="E29:F29"/>
    <mergeCell ref="D16:I16"/>
    <mergeCell ref="A17:E17"/>
    <mergeCell ref="F17:I17"/>
    <mergeCell ref="A32:B32"/>
    <mergeCell ref="C32:D32"/>
    <mergeCell ref="E32:F32"/>
    <mergeCell ref="C30:D30"/>
    <mergeCell ref="E30:F30"/>
    <mergeCell ref="A30:B30"/>
    <mergeCell ref="A7:B7"/>
    <mergeCell ref="C7:E7"/>
    <mergeCell ref="H7:I7"/>
    <mergeCell ref="F7:G7"/>
    <mergeCell ref="A1:I1"/>
    <mergeCell ref="A2:I2"/>
    <mergeCell ref="A3:I3"/>
    <mergeCell ref="A4:I4"/>
    <mergeCell ref="A5:B5"/>
    <mergeCell ref="C5:D5"/>
    <mergeCell ref="G5:H5"/>
    <mergeCell ref="B6:I6"/>
    <mergeCell ref="A8:B8"/>
    <mergeCell ref="C8:I8"/>
    <mergeCell ref="A11:B11"/>
    <mergeCell ref="G27:G28"/>
    <mergeCell ref="B20:E20"/>
    <mergeCell ref="F20:F21"/>
    <mergeCell ref="G20:G21"/>
    <mergeCell ref="A9:C9"/>
    <mergeCell ref="D9:I9"/>
    <mergeCell ref="A10:I10"/>
    <mergeCell ref="A12:I12"/>
    <mergeCell ref="C11:I11"/>
    <mergeCell ref="A18:I18"/>
    <mergeCell ref="A13:I13"/>
  </mergeCells>
  <pageMargins left="0.7" right="0.7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MIX PC</cp:lastModifiedBy>
  <cp:lastPrinted>2023-04-26T05:44:04Z</cp:lastPrinted>
  <dcterms:created xsi:type="dcterms:W3CDTF">2015-06-05T18:17:20Z</dcterms:created>
  <dcterms:modified xsi:type="dcterms:W3CDTF">2023-08-07T10:30:45Z</dcterms:modified>
</cp:coreProperties>
</file>