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IX PC\Desktop\Метростандарт\Теплосчетчик\"/>
    </mc:Choice>
  </mc:AlternateContent>
  <bookViews>
    <workbookView xWindow="-120" yWindow="-120" windowWidth="29040" windowHeight="158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0" i="1" l="1"/>
  <c r="H30" i="1" l="1"/>
  <c r="H29" i="1"/>
  <c r="H28" i="1"/>
  <c r="E30" i="1"/>
  <c r="E29" i="1"/>
  <c r="E28" i="1"/>
  <c r="C30" i="1"/>
  <c r="C29" i="1"/>
  <c r="C28" i="1"/>
  <c r="E24" i="1"/>
  <c r="D24" i="1"/>
  <c r="C24" i="1"/>
  <c r="B24" i="1"/>
  <c r="E23" i="1"/>
  <c r="D23" i="1"/>
  <c r="C23" i="1"/>
  <c r="B23" i="1"/>
  <c r="E22" i="1"/>
  <c r="D22" i="1"/>
  <c r="C22" i="1"/>
  <c r="B22" i="1"/>
  <c r="I23" i="1"/>
  <c r="I24" i="1"/>
  <c r="I22" i="1"/>
  <c r="D34" i="1" l="1"/>
  <c r="B35" i="1"/>
  <c r="B34" i="1"/>
  <c r="D35" i="1"/>
  <c r="G28" i="1" l="1"/>
  <c r="F35" i="1"/>
  <c r="F34" i="1"/>
  <c r="G23" i="1" l="1"/>
  <c r="G24" i="1"/>
  <c r="G22" i="1"/>
  <c r="F23" i="1"/>
  <c r="F24" i="1"/>
  <c r="F22" i="1"/>
  <c r="H23" i="1" l="1"/>
  <c r="H24" i="1"/>
  <c r="H22" i="1"/>
  <c r="G29" i="1"/>
  <c r="G30" i="1"/>
</calcChain>
</file>

<file path=xl/sharedStrings.xml><?xml version="1.0" encoding="utf-8"?>
<sst xmlns="http://schemas.openxmlformats.org/spreadsheetml/2006/main" count="48" uniqueCount="48">
  <si>
    <t>Протокол №</t>
  </si>
  <si>
    <t>от</t>
  </si>
  <si>
    <t>Поверен в соответствии с:</t>
  </si>
  <si>
    <t>Принадлежит:</t>
  </si>
  <si>
    <t>Средства поверки:</t>
  </si>
  <si>
    <t>Условия поверки:</t>
  </si>
  <si>
    <t>1. Внешний осмотр:</t>
  </si>
  <si>
    <t>соответствует требованиям методики поверки</t>
  </si>
  <si>
    <t>2. Опробование, проверка герметичности</t>
  </si>
  <si>
    <t>соответствует требованиям</t>
  </si>
  <si>
    <t xml:space="preserve"> методики поверки</t>
  </si>
  <si>
    <t>Вывод:</t>
  </si>
  <si>
    <t>Поверитель:</t>
  </si>
  <si>
    <t>Номер в ФИФ:</t>
  </si>
  <si>
    <t>№ изм.</t>
  </si>
  <si>
    <r>
      <t xml:space="preserve">Температура, </t>
    </r>
    <r>
      <rPr>
        <sz val="11"/>
        <color theme="1"/>
        <rFont val="Calibri"/>
        <family val="2"/>
        <charset val="204"/>
      </rPr>
      <t>°</t>
    </r>
    <r>
      <rPr>
        <sz val="11"/>
        <color theme="1"/>
        <rFont val="Calibri"/>
        <family val="2"/>
      </rPr>
      <t>С</t>
    </r>
  </si>
  <si>
    <t>t0</t>
  </si>
  <si>
    <t>t1</t>
  </si>
  <si>
    <t>t2</t>
  </si>
  <si>
    <t>Отн. Погрешность, %</t>
  </si>
  <si>
    <t>Значение расхода, м3/ч</t>
  </si>
  <si>
    <t>Объем по поверочной установке, м3</t>
  </si>
  <si>
    <t>Объем по поверяемому СИ, м3</t>
  </si>
  <si>
    <t>t0-t01</t>
  </si>
  <si>
    <t>t01</t>
  </si>
  <si>
    <t>t1-t2</t>
  </si>
  <si>
    <t>Время по секундомеру, с</t>
  </si>
  <si>
    <t>Время по теплосчетчику, с</t>
  </si>
  <si>
    <t xml:space="preserve">65421.16.2Р.00476587; Теркон № 831837, № ФИФ 23245-08; ТЕРМОТЕСТ № 701156 № ФИФ </t>
  </si>
  <si>
    <t>ООО "МетроСтандарт"</t>
  </si>
  <si>
    <t>ИНН/КПП 6321323773/632101001</t>
  </si>
  <si>
    <t>ОГРН 1136320021200</t>
  </si>
  <si>
    <t>Юр. Адрес: 445037, Самарская обл., г. Тольятти, Юбилейная ул., 31И, помещ. 1009</t>
  </si>
  <si>
    <t>по результатам поверки признан пригодным к применению</t>
  </si>
  <si>
    <t>3.7.АБЭ.0002.2021; 80030.20.2Р.00695284; 65421.16.2Р.00476588;</t>
  </si>
  <si>
    <t>Заданная разн., °С</t>
  </si>
  <si>
    <r>
      <rPr>
        <sz val="11"/>
        <color theme="1"/>
        <rFont val="Arial"/>
        <family val="2"/>
        <charset val="204"/>
      </rPr>
      <t>δ</t>
    </r>
    <r>
      <rPr>
        <sz val="11"/>
        <color theme="1"/>
        <rFont val="Calibri"/>
        <family val="2"/>
        <scheme val="minor"/>
      </rPr>
      <t>, %</t>
    </r>
  </si>
  <si>
    <r>
      <t>∆</t>
    </r>
    <r>
      <rPr>
        <sz val="11"/>
        <color theme="1"/>
        <rFont val="Calibri"/>
        <family val="2"/>
      </rPr>
      <t>t</t>
    </r>
  </si>
  <si>
    <r>
      <t>∆</t>
    </r>
    <r>
      <rPr>
        <sz val="11"/>
        <color theme="1"/>
        <rFont val="Calibri"/>
        <family val="2"/>
      </rPr>
      <t>t</t>
    </r>
    <r>
      <rPr>
        <sz val="8"/>
        <color theme="1"/>
        <rFont val="Calibri"/>
        <family val="2"/>
        <charset val="204"/>
      </rPr>
      <t>доп</t>
    </r>
  </si>
  <si>
    <r>
      <rPr>
        <sz val="8"/>
        <color theme="1"/>
        <rFont val="Arial"/>
        <family val="2"/>
        <charset val="204"/>
      </rPr>
      <t>δ</t>
    </r>
    <r>
      <rPr>
        <sz val="8"/>
        <color theme="1"/>
        <rFont val="Calibri"/>
        <family val="2"/>
        <charset val="204"/>
      </rPr>
      <t>доп</t>
    </r>
    <r>
      <rPr>
        <sz val="11"/>
        <color theme="1"/>
        <rFont val="Calibri"/>
        <family val="2"/>
        <charset val="204"/>
      </rPr>
      <t>, %</t>
    </r>
  </si>
  <si>
    <t>3. Определение погрешности при измерении разности температур</t>
  </si>
  <si>
    <t>4. Определение погрешности при измерении объема</t>
  </si>
  <si>
    <t>5. Определение погрешности при измерении интервалов времени</t>
  </si>
  <si>
    <t>Тип СИ:</t>
  </si>
  <si>
    <t>Заводской №:</t>
  </si>
  <si>
    <t>ЮЛ</t>
  </si>
  <si>
    <t>39300-08; ИВА-6Н-Д № 2334, № ФИФ 46434-11; СОПпр-2а-3-000 № 6151, № ФИФ 11519-11; Ч3-57 № 5031178, № ФИФ 6081-77; DG1022 № DG1D204103394 № ФИФ 56011-13</t>
  </si>
  <si>
    <t>Дата поверки: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</si>
</sst>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"/>
    <numFmt numFmtId="165" formatCode="[$-F800]dddd\,\ mmmm\ dd\,\ yyyy"/>
    <numFmt numFmtId="166" formatCode="0.000"/>
    <numFmt numFmtId="167" formatCode="0.0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  <font>
      <sz val="8"/>
      <color theme="1"/>
      <name val="Calibri"/>
      <family val="2"/>
      <charset val="204"/>
    </font>
    <font>
      <sz val="11"/>
      <color theme="1"/>
      <name val="Arial"/>
      <family val="2"/>
      <charset val="204"/>
    </font>
    <font>
      <sz val="8"/>
      <color theme="1"/>
      <name val="Arial"/>
      <family val="2"/>
      <charset val="204"/>
    </font>
    <font>
      <sz val="9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/>
    <xf numFmtId="0" fontId="0" fillId="0" borderId="0" xfId="0" applyBorder="1" applyAlignment="1">
      <alignment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vertical="center" wrapText="1"/>
    </xf>
    <xf numFmtId="0" fontId="0" fillId="0" borderId="0" xfId="0" applyFill="1"/>
    <xf numFmtId="0" fontId="0" fillId="0" borderId="0" xfId="0" applyBorder="1" applyAlignment="1"/>
    <xf numFmtId="0" fontId="0" fillId="0" borderId="0" xfId="0" applyFill="1" applyBorder="1" applyAlignment="1">
      <alignment horizontal="left" vertical="center" wrapText="1"/>
    </xf>
    <xf numFmtId="0" fontId="0" fillId="0" borderId="4" xfId="0" applyFill="1" applyBorder="1" applyAlignment="1">
      <alignment horizontal="left" vertical="center" wrapText="1"/>
    </xf>
    <xf numFmtId="164" fontId="0" fillId="0" borderId="4" xfId="0" applyNumberFormat="1" applyBorder="1" applyAlignment="1">
      <alignment horizontal="center" vertical="center" wrapText="1"/>
    </xf>
    <xf numFmtId="2" fontId="0" fillId="0" borderId="4" xfId="0" applyNumberFormat="1" applyBorder="1" applyAlignment="1">
      <alignment horizontal="center" vertical="center" wrapText="1"/>
    </xf>
    <xf numFmtId="166" fontId="0" fillId="0" borderId="4" xfId="0" applyNumberForma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2" fontId="0" fillId="0" borderId="4" xfId="0" applyNumberFormat="1" applyFill="1" applyBorder="1" applyAlignment="1">
      <alignment horizontal="center" vertical="center" wrapText="1"/>
    </xf>
    <xf numFmtId="2" fontId="0" fillId="0" borderId="4" xfId="0" applyNumberFormat="1" applyBorder="1" applyAlignment="1">
      <alignment horizontal="center" vertical="center" wrapText="1"/>
    </xf>
    <xf numFmtId="2" fontId="0" fillId="0" borderId="4" xfId="0" applyNumberForma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" xfId="0" applyBorder="1" applyAlignment="1">
      <alignment horizontal="left"/>
    </xf>
    <xf numFmtId="1" fontId="0" fillId="0" borderId="4" xfId="0" applyNumberFormat="1" applyFill="1" applyBorder="1" applyAlignment="1">
      <alignment horizontal="center" vertical="center" wrapText="1"/>
    </xf>
    <xf numFmtId="2" fontId="0" fillId="0" borderId="4" xfId="0" applyNumberFormat="1" applyFill="1" applyBorder="1" applyAlignment="1">
      <alignment horizontal="center" vertical="center" wrapText="1"/>
    </xf>
    <xf numFmtId="2" fontId="0" fillId="0" borderId="0" xfId="0" applyNumberForma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left" vertical="center" wrapText="1"/>
    </xf>
    <xf numFmtId="164" fontId="0" fillId="0" borderId="4" xfId="0" applyNumberFormat="1" applyFill="1" applyBorder="1" applyAlignment="1">
      <alignment horizontal="center" vertical="center" wrapText="1"/>
    </xf>
    <xf numFmtId="166" fontId="0" fillId="0" borderId="4" xfId="0" applyNumberFormat="1" applyFill="1" applyBorder="1" applyAlignment="1">
      <alignment horizontal="center" vertical="center" wrapText="1"/>
    </xf>
    <xf numFmtId="167" fontId="0" fillId="0" borderId="4" xfId="0" applyNumberForma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>
      <alignment horizontal="left"/>
    </xf>
    <xf numFmtId="0" fontId="0" fillId="0" borderId="3" xfId="0" applyBorder="1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Border="1"/>
    <xf numFmtId="0" fontId="0" fillId="0" borderId="0" xfId="0" applyFill="1" applyBorder="1"/>
    <xf numFmtId="49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center"/>
    </xf>
    <xf numFmtId="0" fontId="0" fillId="0" borderId="0" xfId="0" quotePrefix="1" applyBorder="1" applyAlignment="1">
      <alignment horizontal="left"/>
    </xf>
    <xf numFmtId="0" fontId="0" fillId="0" borderId="0" xfId="0" applyBorder="1" applyAlignment="1">
      <alignment horizontal="left" wrapText="1"/>
    </xf>
    <xf numFmtId="0" fontId="6" fillId="0" borderId="0" xfId="0" applyFont="1"/>
    <xf numFmtId="14" fontId="6" fillId="0" borderId="0" xfId="0" applyNumberFormat="1" applyFont="1" applyAlignment="1">
      <alignment horizontal="center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2"/>
  <sheetViews>
    <sheetView tabSelected="1" topLeftCell="A7" zoomScaleNormal="100" workbookViewId="0">
      <selection activeCell="C41" sqref="C41"/>
    </sheetView>
  </sheetViews>
  <sheetFormatPr defaultRowHeight="15" x14ac:dyDescent="0.25"/>
  <cols>
    <col min="7" max="7" width="11.5703125" bestFit="1" customWidth="1"/>
    <col min="10" max="10" width="12.28515625" bestFit="1" customWidth="1"/>
  </cols>
  <sheetData>
    <row r="1" spans="1:21" s="35" customFormat="1" x14ac:dyDescent="0.25">
      <c r="A1" s="31" t="s">
        <v>29</v>
      </c>
      <c r="B1" s="31"/>
      <c r="C1" s="31"/>
      <c r="D1" s="31"/>
      <c r="E1" s="31"/>
      <c r="F1" s="31"/>
      <c r="G1" s="31"/>
      <c r="H1" s="31"/>
      <c r="I1" s="31"/>
    </row>
    <row r="2" spans="1:21" s="35" customFormat="1" x14ac:dyDescent="0.25">
      <c r="A2" s="31" t="s">
        <v>30</v>
      </c>
      <c r="B2" s="31"/>
      <c r="C2" s="31"/>
      <c r="D2" s="31"/>
      <c r="E2" s="31"/>
      <c r="F2" s="31"/>
      <c r="G2" s="31"/>
      <c r="H2" s="31"/>
      <c r="I2" s="31"/>
    </row>
    <row r="3" spans="1:21" s="35" customFormat="1" x14ac:dyDescent="0.25">
      <c r="A3" s="31" t="s">
        <v>31</v>
      </c>
      <c r="B3" s="31"/>
      <c r="C3" s="31"/>
      <c r="D3" s="31"/>
      <c r="E3" s="31"/>
      <c r="F3" s="31"/>
      <c r="G3" s="31"/>
      <c r="H3" s="31"/>
      <c r="I3" s="31"/>
    </row>
    <row r="4" spans="1:21" s="35" customFormat="1" x14ac:dyDescent="0.25">
      <c r="A4" s="31" t="s">
        <v>32</v>
      </c>
      <c r="B4" s="31"/>
      <c r="C4" s="31"/>
      <c r="D4" s="31"/>
      <c r="E4" s="31"/>
      <c r="F4" s="31"/>
      <c r="G4" s="31"/>
      <c r="H4" s="31"/>
      <c r="I4" s="31"/>
    </row>
    <row r="5" spans="1:21" s="35" customFormat="1" x14ac:dyDescent="0.25">
      <c r="A5" s="29" t="s">
        <v>0</v>
      </c>
      <c r="B5" s="29"/>
      <c r="C5" s="33"/>
      <c r="D5" s="32"/>
      <c r="E5" s="1"/>
      <c r="F5" s="1" t="s">
        <v>1</v>
      </c>
      <c r="G5" s="34"/>
      <c r="H5" s="34"/>
      <c r="I5" s="1"/>
    </row>
    <row r="6" spans="1:21" s="35" customFormat="1" x14ac:dyDescent="0.25">
      <c r="A6" s="6" t="s">
        <v>43</v>
      </c>
      <c r="B6" s="28"/>
      <c r="C6" s="28"/>
      <c r="D6" s="28"/>
      <c r="E6" s="28"/>
      <c r="F6" s="28"/>
      <c r="G6" s="28"/>
      <c r="H6" s="28"/>
      <c r="I6" s="28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</row>
    <row r="7" spans="1:21" s="35" customFormat="1" x14ac:dyDescent="0.25">
      <c r="A7" s="28" t="s">
        <v>44</v>
      </c>
      <c r="B7" s="28"/>
      <c r="C7" s="37"/>
      <c r="D7" s="37"/>
      <c r="E7" s="37"/>
      <c r="F7" s="38" t="s">
        <v>13</v>
      </c>
      <c r="G7" s="38"/>
      <c r="H7" s="39"/>
      <c r="I7" s="39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</row>
    <row r="8" spans="1:21" s="35" customFormat="1" x14ac:dyDescent="0.25">
      <c r="A8" s="28" t="s">
        <v>3</v>
      </c>
      <c r="B8" s="28"/>
      <c r="C8" s="40" t="s">
        <v>45</v>
      </c>
      <c r="D8" s="28"/>
      <c r="E8" s="28"/>
      <c r="F8" s="28"/>
      <c r="G8" s="28"/>
      <c r="H8" s="28"/>
      <c r="I8" s="28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</row>
    <row r="9" spans="1:21" s="35" customFormat="1" x14ac:dyDescent="0.25">
      <c r="A9" s="28" t="s">
        <v>2</v>
      </c>
      <c r="B9" s="28"/>
      <c r="C9" s="28"/>
      <c r="D9" s="28"/>
      <c r="E9" s="28"/>
      <c r="F9" s="28"/>
      <c r="G9" s="28"/>
      <c r="H9" s="28"/>
      <c r="I9" s="28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</row>
    <row r="10" spans="1:21" s="35" customFormat="1" x14ac:dyDescent="0.25">
      <c r="A10" s="39"/>
      <c r="B10" s="39"/>
      <c r="C10" s="39"/>
      <c r="D10" s="39"/>
      <c r="E10" s="39"/>
      <c r="F10" s="39"/>
      <c r="G10" s="39"/>
      <c r="H10" s="39"/>
      <c r="I10" s="39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</row>
    <row r="11" spans="1:21" s="35" customFormat="1" x14ac:dyDescent="0.25">
      <c r="A11" s="28" t="s">
        <v>4</v>
      </c>
      <c r="B11" s="28"/>
      <c r="C11" s="28" t="s">
        <v>34</v>
      </c>
      <c r="D11" s="28"/>
      <c r="E11" s="28"/>
      <c r="F11" s="28"/>
      <c r="G11" s="28"/>
      <c r="H11" s="28"/>
      <c r="I11" s="28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</row>
    <row r="12" spans="1:21" s="35" customFormat="1" x14ac:dyDescent="0.25">
      <c r="A12" s="28" t="s">
        <v>28</v>
      </c>
      <c r="B12" s="28"/>
      <c r="C12" s="28"/>
      <c r="D12" s="28"/>
      <c r="E12" s="28"/>
      <c r="F12" s="28"/>
      <c r="G12" s="28"/>
      <c r="H12" s="28"/>
      <c r="I12" s="28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</row>
    <row r="13" spans="1:21" s="35" customFormat="1" x14ac:dyDescent="0.25">
      <c r="A13" s="41" t="s">
        <v>46</v>
      </c>
      <c r="B13" s="41"/>
      <c r="C13" s="41"/>
      <c r="D13" s="41"/>
      <c r="E13" s="41"/>
      <c r="F13" s="41"/>
      <c r="G13" s="41"/>
      <c r="H13" s="41"/>
      <c r="I13" s="41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</row>
    <row r="14" spans="1:21" s="35" customFormat="1" x14ac:dyDescent="0.25">
      <c r="A14" t="s">
        <v>5</v>
      </c>
      <c r="B14"/>
      <c r="C14" s="29"/>
      <c r="D14" s="29"/>
      <c r="E14" s="29"/>
      <c r="F14" s="29"/>
      <c r="G14" s="29"/>
      <c r="H14" s="29"/>
      <c r="I14" s="29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</row>
    <row r="15" spans="1:21" s="35" customFormat="1" x14ac:dyDescent="0.25">
      <c r="A15" s="29"/>
      <c r="B15" s="29"/>
      <c r="C15" s="29"/>
      <c r="D15" s="29"/>
      <c r="E15" s="29"/>
      <c r="F15" s="29"/>
      <c r="G15" s="29"/>
      <c r="H15" s="29"/>
      <c r="I15" s="29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</row>
    <row r="16" spans="1:21" x14ac:dyDescent="0.25">
      <c r="A16" t="s">
        <v>6</v>
      </c>
      <c r="D16" s="18" t="s">
        <v>7</v>
      </c>
      <c r="E16" s="18"/>
      <c r="F16" s="18"/>
      <c r="G16" s="18"/>
      <c r="H16" s="18"/>
      <c r="I16" s="18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</row>
    <row r="17" spans="1:21" x14ac:dyDescent="0.25">
      <c r="A17" s="29" t="s">
        <v>8</v>
      </c>
      <c r="B17" s="29"/>
      <c r="C17" s="29"/>
      <c r="D17" s="29"/>
      <c r="E17" s="29"/>
      <c r="F17" s="30" t="s">
        <v>9</v>
      </c>
      <c r="G17" s="30"/>
      <c r="H17" s="30"/>
      <c r="I17" s="30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</row>
    <row r="18" spans="1:21" x14ac:dyDescent="0.25">
      <c r="A18" s="18" t="s">
        <v>10</v>
      </c>
      <c r="B18" s="18"/>
      <c r="C18" s="18"/>
      <c r="D18" s="18"/>
      <c r="E18" s="18"/>
      <c r="F18" s="18"/>
      <c r="G18" s="18"/>
      <c r="H18" s="18"/>
      <c r="I18" s="18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</row>
    <row r="19" spans="1:21" ht="15.75" customHeight="1" x14ac:dyDescent="0.25">
      <c r="A19" s="27" t="s">
        <v>40</v>
      </c>
      <c r="B19" s="27"/>
      <c r="C19" s="27"/>
      <c r="D19" s="27"/>
      <c r="E19" s="28"/>
      <c r="F19" s="28"/>
      <c r="G19" s="28"/>
      <c r="I19" s="2"/>
      <c r="J19" s="2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</row>
    <row r="20" spans="1:21" ht="15" customHeight="1" x14ac:dyDescent="0.25">
      <c r="A20" s="17" t="s">
        <v>35</v>
      </c>
      <c r="B20" s="17" t="s">
        <v>15</v>
      </c>
      <c r="C20" s="17"/>
      <c r="D20" s="17"/>
      <c r="E20" s="17"/>
      <c r="F20" s="17" t="s">
        <v>23</v>
      </c>
      <c r="G20" s="17" t="s">
        <v>25</v>
      </c>
      <c r="H20" s="16" t="s">
        <v>37</v>
      </c>
      <c r="I20" s="16" t="s">
        <v>38</v>
      </c>
    </row>
    <row r="21" spans="1:21" ht="15" customHeight="1" x14ac:dyDescent="0.25">
      <c r="A21" s="17"/>
      <c r="B21" s="12" t="s">
        <v>16</v>
      </c>
      <c r="C21" s="12" t="s">
        <v>24</v>
      </c>
      <c r="D21" s="12" t="s">
        <v>17</v>
      </c>
      <c r="E21" s="12" t="s">
        <v>18</v>
      </c>
      <c r="F21" s="17"/>
      <c r="G21" s="17"/>
      <c r="H21" s="17"/>
      <c r="I21" s="17"/>
      <c r="J21" s="2"/>
    </row>
    <row r="22" spans="1:21" x14ac:dyDescent="0.25">
      <c r="A22" s="12">
        <v>0</v>
      </c>
      <c r="B22" s="11">
        <f ca="1">RANDBETWEEN(18995,19003)/1000</f>
        <v>19.001999999999999</v>
      </c>
      <c r="C22" s="11">
        <f ca="1">RANDBETWEEN(18995,19003)/1000</f>
        <v>18.995999999999999</v>
      </c>
      <c r="D22" s="9">
        <f ca="1">RANDBETWEEN(199,200)/10</f>
        <v>20</v>
      </c>
      <c r="E22" s="9">
        <f ca="1">RANDBETWEEN(199,200)/10</f>
        <v>20</v>
      </c>
      <c r="F22" s="12">
        <f ca="1">B22-C22</f>
        <v>6.0000000000002274E-3</v>
      </c>
      <c r="G22" s="12">
        <f ca="1">D22-E22</f>
        <v>0</v>
      </c>
      <c r="H22" s="10">
        <f ca="1">G22-F22</f>
        <v>-6.0000000000002274E-3</v>
      </c>
      <c r="I22" s="15">
        <f>0.2+0.005*A22</f>
        <v>0.2</v>
      </c>
      <c r="J22" s="2"/>
    </row>
    <row r="23" spans="1:21" x14ac:dyDescent="0.25">
      <c r="A23" s="12">
        <v>20</v>
      </c>
      <c r="B23" s="11">
        <f ca="1">RANDBETWEEN(69995,70003)/1000</f>
        <v>70.001000000000005</v>
      </c>
      <c r="C23" s="11">
        <f ca="1">RANDBETWEEN(49995,50003)/1000</f>
        <v>49.997999999999998</v>
      </c>
      <c r="D23" s="9">
        <f ca="1">RANDBETWEEN(699,700)/10</f>
        <v>69.900000000000006</v>
      </c>
      <c r="E23" s="9">
        <f ca="1">RANDBETWEEN(499,501)/10</f>
        <v>50</v>
      </c>
      <c r="F23" s="12">
        <f ca="1">B23-C23</f>
        <v>20.003000000000007</v>
      </c>
      <c r="G23" s="12">
        <f ca="1">D23-E23</f>
        <v>19.900000000000006</v>
      </c>
      <c r="H23" s="14">
        <f t="shared" ref="H23:H24" ca="1" si="0">G23-F23</f>
        <v>-0.10300000000000153</v>
      </c>
      <c r="I23" s="15">
        <f t="shared" ref="I23:I24" si="1">0.2+0.005*A23</f>
        <v>0.30000000000000004</v>
      </c>
      <c r="J23" s="2"/>
    </row>
    <row r="24" spans="1:21" x14ac:dyDescent="0.25">
      <c r="A24" s="12">
        <v>98</v>
      </c>
      <c r="B24" s="11">
        <f ca="1">RANDBETWEEN(99995,100003)/1000</f>
        <v>99.995999999999995</v>
      </c>
      <c r="C24" s="11">
        <f ca="1">RANDBETWEEN(1995,2005)/1000</f>
        <v>1.998</v>
      </c>
      <c r="D24" s="9">
        <f ca="1">RANDBETWEEN(998,1002)/10</f>
        <v>99.9</v>
      </c>
      <c r="E24" s="9">
        <f ca="1">RANDBETWEEN(19,22)/10</f>
        <v>2</v>
      </c>
      <c r="F24" s="12">
        <f ca="1">B24-C24</f>
        <v>97.99799999999999</v>
      </c>
      <c r="G24" s="12">
        <f ca="1">D24-E24</f>
        <v>97.9</v>
      </c>
      <c r="H24" s="14">
        <f t="shared" ca="1" si="0"/>
        <v>-9.7999999999984766E-2</v>
      </c>
      <c r="I24" s="15">
        <f t="shared" si="1"/>
        <v>0.69</v>
      </c>
      <c r="J24" s="2"/>
    </row>
    <row r="25" spans="1:21" s="5" customFormat="1" x14ac:dyDescent="0.25">
      <c r="A25" s="22" t="s">
        <v>41</v>
      </c>
      <c r="B25" s="22"/>
      <c r="C25" s="22"/>
      <c r="D25" s="22"/>
      <c r="E25" s="22"/>
      <c r="F25" s="22"/>
      <c r="G25" s="22"/>
      <c r="H25" s="22"/>
      <c r="I25" s="22"/>
      <c r="J25" s="4"/>
    </row>
    <row r="26" spans="1:21" s="5" customFormat="1" ht="15" customHeight="1" x14ac:dyDescent="0.25">
      <c r="A26" s="17" t="s">
        <v>20</v>
      </c>
      <c r="B26" s="17"/>
      <c r="C26" s="17" t="s">
        <v>21</v>
      </c>
      <c r="D26" s="17"/>
      <c r="E26" s="17" t="s">
        <v>22</v>
      </c>
      <c r="F26" s="17"/>
      <c r="G26" s="17" t="s">
        <v>36</v>
      </c>
      <c r="H26" s="16" t="s">
        <v>39</v>
      </c>
      <c r="I26" s="4"/>
    </row>
    <row r="27" spans="1:21" s="5" customFormat="1" ht="31.5" customHeight="1" x14ac:dyDescent="0.25">
      <c r="A27" s="17"/>
      <c r="B27" s="17"/>
      <c r="C27" s="17"/>
      <c r="D27" s="17"/>
      <c r="E27" s="17"/>
      <c r="F27" s="17"/>
      <c r="G27" s="17"/>
      <c r="H27" s="17"/>
      <c r="I27" s="4"/>
    </row>
    <row r="28" spans="1:21" s="5" customFormat="1" x14ac:dyDescent="0.25">
      <c r="A28" s="23">
        <v>0.6</v>
      </c>
      <c r="B28" s="23"/>
      <c r="C28" s="24">
        <f ca="1">RANDBETWEEN(1585,1598)/10000</f>
        <v>0.15920000000000001</v>
      </c>
      <c r="D28" s="24"/>
      <c r="E28" s="24">
        <f ca="1">RANDBETWEEN(1585,1598)/10000</f>
        <v>0.1585</v>
      </c>
      <c r="F28" s="24"/>
      <c r="G28" s="13">
        <f ca="1">((E28-C28)/C28)*100</f>
        <v>-0.43969849246231535</v>
      </c>
      <c r="H28" s="15">
        <f>2+0.05*(A28/A28)</f>
        <v>2.0499999999999998</v>
      </c>
      <c r="I28" s="4"/>
    </row>
    <row r="29" spans="1:21" s="5" customFormat="1" x14ac:dyDescent="0.25">
      <c r="A29" s="20">
        <v>0.06</v>
      </c>
      <c r="B29" s="20"/>
      <c r="C29" s="25">
        <f ca="1">RANDBETWEEN(160,165)/10000</f>
        <v>1.6199999999999999E-2</v>
      </c>
      <c r="D29" s="25"/>
      <c r="E29" s="25">
        <f ca="1">RANDBETWEEN(160,165)/10000</f>
        <v>1.61E-2</v>
      </c>
      <c r="F29" s="25"/>
      <c r="G29" s="13">
        <f ca="1">((E29-C29)/C29)*100</f>
        <v>-0.61728395061728025</v>
      </c>
      <c r="H29" s="15">
        <f>2+0.05*(A28/A29)</f>
        <v>2.5</v>
      </c>
      <c r="I29" s="4"/>
    </row>
    <row r="30" spans="1:21" s="5" customFormat="1" x14ac:dyDescent="0.25">
      <c r="A30" s="24">
        <v>1.2E-2</v>
      </c>
      <c r="B30" s="24"/>
      <c r="C30" s="25">
        <f ca="1">RANDBETWEEN(395,400)/100000</f>
        <v>3.9699999999999996E-3</v>
      </c>
      <c r="D30" s="25"/>
      <c r="E30" s="25">
        <f ca="1">RANDBETWEEN(395,400)/100000</f>
        <v>3.96E-3</v>
      </c>
      <c r="F30" s="25"/>
      <c r="G30" s="13">
        <f ca="1">((E30-C30)/C30)*100</f>
        <v>-0.25188916876573281</v>
      </c>
      <c r="H30" s="15">
        <f>2+0.05*(A28/A30)</f>
        <v>4.5</v>
      </c>
      <c r="I30" s="4"/>
    </row>
    <row r="31" spans="1:21" s="5" customFormat="1" x14ac:dyDescent="0.25">
      <c r="A31" s="22" t="s">
        <v>42</v>
      </c>
      <c r="B31" s="22"/>
      <c r="C31" s="22"/>
      <c r="D31" s="22"/>
      <c r="E31" s="22"/>
      <c r="F31" s="22"/>
      <c r="G31" s="22"/>
      <c r="H31" s="22"/>
      <c r="I31" s="22"/>
      <c r="J31" s="4"/>
    </row>
    <row r="32" spans="1:21" s="5" customFormat="1" ht="15" customHeight="1" x14ac:dyDescent="0.25">
      <c r="A32" s="17" t="s">
        <v>14</v>
      </c>
      <c r="B32" s="17" t="s">
        <v>26</v>
      </c>
      <c r="C32" s="17"/>
      <c r="D32" s="17" t="s">
        <v>27</v>
      </c>
      <c r="E32" s="17"/>
      <c r="F32" s="17" t="s">
        <v>19</v>
      </c>
      <c r="G32" s="17"/>
      <c r="J32" s="4"/>
    </row>
    <row r="33" spans="1:10" s="5" customFormat="1" x14ac:dyDescent="0.25">
      <c r="A33" s="17"/>
      <c r="B33" s="17"/>
      <c r="C33" s="17"/>
      <c r="D33" s="17"/>
      <c r="E33" s="17"/>
      <c r="F33" s="17"/>
      <c r="G33" s="17"/>
      <c r="J33" s="4"/>
    </row>
    <row r="34" spans="1:10" s="5" customFormat="1" x14ac:dyDescent="0.25">
      <c r="A34" s="8">
        <v>1</v>
      </c>
      <c r="B34" s="19">
        <f ca="1">RANDBETWEEN(3600,3600)</f>
        <v>3600</v>
      </c>
      <c r="C34" s="19"/>
      <c r="D34" s="19">
        <f ca="1">RANDBETWEEN(3599,3601)</f>
        <v>3599</v>
      </c>
      <c r="E34" s="19"/>
      <c r="F34" s="20">
        <f ca="1">((D34-B34)/B34)*100</f>
        <v>-2.7777777777777776E-2</v>
      </c>
      <c r="G34" s="20"/>
      <c r="H34" s="21"/>
      <c r="I34" s="21"/>
      <c r="J34" s="4"/>
    </row>
    <row r="35" spans="1:10" s="5" customFormat="1" x14ac:dyDescent="0.25">
      <c r="A35" s="8">
        <v>2</v>
      </c>
      <c r="B35" s="19">
        <f ca="1">RANDBETWEEN(3600,3600)</f>
        <v>3600</v>
      </c>
      <c r="C35" s="19"/>
      <c r="D35" s="19">
        <f ca="1">RANDBETWEEN(3599,3601)</f>
        <v>3601</v>
      </c>
      <c r="E35" s="19"/>
      <c r="F35" s="20">
        <f ca="1">((D35-B35)/B35)*100</f>
        <v>2.7777777777777776E-2</v>
      </c>
      <c r="G35" s="20"/>
      <c r="H35" s="21"/>
      <c r="I35" s="21"/>
      <c r="J35" s="4"/>
    </row>
    <row r="36" spans="1:10" s="5" customFormat="1" x14ac:dyDescent="0.25">
      <c r="A36" s="7"/>
      <c r="B36" s="3"/>
      <c r="C36" s="3"/>
      <c r="D36" s="3"/>
      <c r="E36" s="3"/>
      <c r="F36" s="3"/>
      <c r="G36" s="3"/>
      <c r="H36" s="3"/>
      <c r="I36" s="3"/>
      <c r="J36" s="4"/>
    </row>
    <row r="37" spans="1:10" x14ac:dyDescent="0.25">
      <c r="A37" t="s">
        <v>11</v>
      </c>
      <c r="B37" s="18" t="s">
        <v>33</v>
      </c>
      <c r="C37" s="18"/>
      <c r="D37" s="18"/>
      <c r="E37" s="18"/>
      <c r="F37" s="18"/>
      <c r="G37" s="18"/>
      <c r="H37" s="18"/>
      <c r="I37" s="18"/>
      <c r="J37" s="6"/>
    </row>
    <row r="38" spans="1:10" x14ac:dyDescent="0.25">
      <c r="A38" s="26"/>
      <c r="B38" s="26"/>
      <c r="C38" s="26"/>
      <c r="D38" s="26"/>
      <c r="E38" s="26"/>
      <c r="F38" s="26"/>
      <c r="G38" s="26"/>
      <c r="H38" s="26"/>
      <c r="I38" s="26"/>
      <c r="J38" s="6"/>
    </row>
    <row r="40" spans="1:10" x14ac:dyDescent="0.25">
      <c r="A40" s="42" t="s">
        <v>47</v>
      </c>
      <c r="B40" s="42"/>
      <c r="C40" s="43">
        <f>G5</f>
        <v>0</v>
      </c>
      <c r="D40" s="43"/>
    </row>
    <row r="41" spans="1:10" x14ac:dyDescent="0.25">
      <c r="A41" s="42"/>
      <c r="B41" s="42"/>
      <c r="C41" s="42"/>
      <c r="D41" s="42"/>
    </row>
    <row r="42" spans="1:10" x14ac:dyDescent="0.25">
      <c r="A42" s="44" t="s">
        <v>12</v>
      </c>
      <c r="B42" s="44"/>
      <c r="C42" s="45"/>
      <c r="D42" s="45"/>
    </row>
  </sheetData>
  <mergeCells count="67">
    <mergeCell ref="A42:B42"/>
    <mergeCell ref="C42:D42"/>
    <mergeCell ref="A8:B8"/>
    <mergeCell ref="C8:I8"/>
    <mergeCell ref="A11:B11"/>
    <mergeCell ref="G26:G27"/>
    <mergeCell ref="B20:E20"/>
    <mergeCell ref="F20:F21"/>
    <mergeCell ref="G20:G21"/>
    <mergeCell ref="C14:I14"/>
    <mergeCell ref="A15:I15"/>
    <mergeCell ref="A7:B7"/>
    <mergeCell ref="C7:E7"/>
    <mergeCell ref="H7:I7"/>
    <mergeCell ref="F7:G7"/>
    <mergeCell ref="A1:I1"/>
    <mergeCell ref="A2:I2"/>
    <mergeCell ref="A3:I3"/>
    <mergeCell ref="A4:I4"/>
    <mergeCell ref="A5:B5"/>
    <mergeCell ref="C5:D5"/>
    <mergeCell ref="G5:H5"/>
    <mergeCell ref="B6:I6"/>
    <mergeCell ref="A9:C9"/>
    <mergeCell ref="D9:I9"/>
    <mergeCell ref="A10:I10"/>
    <mergeCell ref="A12:I12"/>
    <mergeCell ref="C11:I11"/>
    <mergeCell ref="D32:E33"/>
    <mergeCell ref="F32:G33"/>
    <mergeCell ref="A18:I18"/>
    <mergeCell ref="A13:I13"/>
    <mergeCell ref="D16:I16"/>
    <mergeCell ref="A17:E17"/>
    <mergeCell ref="F17:I17"/>
    <mergeCell ref="C29:D29"/>
    <mergeCell ref="E29:F29"/>
    <mergeCell ref="C40:D40"/>
    <mergeCell ref="A38:I38"/>
    <mergeCell ref="A19:G19"/>
    <mergeCell ref="A20:A21"/>
    <mergeCell ref="A25:I25"/>
    <mergeCell ref="A26:B27"/>
    <mergeCell ref="C26:D27"/>
    <mergeCell ref="E26:F27"/>
    <mergeCell ref="A30:B30"/>
    <mergeCell ref="C30:D30"/>
    <mergeCell ref="E30:F30"/>
    <mergeCell ref="A32:A33"/>
    <mergeCell ref="H20:H21"/>
    <mergeCell ref="B32:C33"/>
    <mergeCell ref="I20:I21"/>
    <mergeCell ref="B37:I37"/>
    <mergeCell ref="B34:C34"/>
    <mergeCell ref="D34:E34"/>
    <mergeCell ref="F34:G34"/>
    <mergeCell ref="H34:I34"/>
    <mergeCell ref="B35:C35"/>
    <mergeCell ref="D35:E35"/>
    <mergeCell ref="F35:G35"/>
    <mergeCell ref="H35:I35"/>
    <mergeCell ref="H26:H27"/>
    <mergeCell ref="A31:I31"/>
    <mergeCell ref="A28:B28"/>
    <mergeCell ref="C28:D28"/>
    <mergeCell ref="E28:F28"/>
    <mergeCell ref="A29:B29"/>
  </mergeCells>
  <pageMargins left="0.7" right="0.7" top="0.75" bottom="0.75" header="0.3" footer="0.3"/>
  <pageSetup paperSize="9" scale="9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MIX PC</cp:lastModifiedBy>
  <cp:lastPrinted>2023-04-26T05:44:04Z</cp:lastPrinted>
  <dcterms:created xsi:type="dcterms:W3CDTF">2015-06-05T18:17:20Z</dcterms:created>
  <dcterms:modified xsi:type="dcterms:W3CDTF">2023-08-07T10:31:48Z</dcterms:modified>
</cp:coreProperties>
</file>