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柴沼　世名\Desktop\"/>
    </mc:Choice>
  </mc:AlternateContent>
  <bookViews>
    <workbookView xWindow="0" yWindow="0" windowWidth="13460" windowHeight="5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19" i="1" s="1"/>
  <c r="D21" i="1"/>
  <c r="F21" i="1" s="1"/>
  <c r="G21" i="1" s="1"/>
  <c r="D22" i="1"/>
  <c r="F22" i="1" s="1"/>
  <c r="G22" i="1" s="1"/>
  <c r="D23" i="1"/>
  <c r="F23" i="1" s="1"/>
  <c r="G23" i="1" s="1"/>
  <c r="D24" i="1"/>
  <c r="F24" i="1" s="1"/>
  <c r="G24" i="1" s="1"/>
  <c r="D25" i="1"/>
  <c r="F25" i="1" s="1"/>
  <c r="G25" i="1" s="1"/>
  <c r="D26" i="1"/>
  <c r="F26" i="1" s="1"/>
  <c r="G26" i="1" s="1"/>
  <c r="D27" i="1"/>
  <c r="F27" i="1" s="1"/>
  <c r="G27" i="1" s="1"/>
  <c r="D28" i="1"/>
  <c r="F28" i="1" s="1"/>
  <c r="G28" i="1" s="1"/>
  <c r="D29" i="1"/>
  <c r="F29" i="1" s="1"/>
  <c r="G29" i="1" s="1"/>
  <c r="D20" i="1"/>
  <c r="F20" i="1" s="1"/>
  <c r="G20" i="1" s="1"/>
  <c r="E7" i="1"/>
  <c r="K7" i="1" s="1"/>
  <c r="E8" i="1"/>
  <c r="K8" i="1" s="1"/>
  <c r="E9" i="1"/>
  <c r="K9" i="1" s="1"/>
  <c r="E10" i="1"/>
  <c r="K10" i="1" s="1"/>
  <c r="E11" i="1"/>
  <c r="K11" i="1" s="1"/>
  <c r="E6" i="1"/>
  <c r="K6" i="1" s="1"/>
</calcChain>
</file>

<file path=xl/sharedStrings.xml><?xml version="1.0" encoding="utf-8"?>
<sst xmlns="http://schemas.openxmlformats.org/spreadsheetml/2006/main" count="15" uniqueCount="15">
  <si>
    <t>E[V]</t>
    <phoneticPr fontId="1"/>
  </si>
  <si>
    <r>
      <t>I</t>
    </r>
    <r>
      <rPr>
        <vertAlign val="sub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+I</t>
    </r>
    <r>
      <rPr>
        <vertAlign val="sub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[mA]</t>
    </r>
    <phoneticPr fontId="1"/>
  </si>
  <si>
    <t>表１,練習①における実測値と計算値の差</t>
    <rPh sb="0" eb="1">
      <t>ヒョウ</t>
    </rPh>
    <rPh sb="3" eb="5">
      <t>レンシュウ</t>
    </rPh>
    <rPh sb="10" eb="13">
      <t>ジッソクチ</t>
    </rPh>
    <rPh sb="14" eb="17">
      <t>ケイサンチ</t>
    </rPh>
    <rPh sb="18" eb="19">
      <t>サ</t>
    </rPh>
    <phoneticPr fontId="1"/>
  </si>
  <si>
    <t>１、</t>
    <phoneticPr fontId="1"/>
  </si>
  <si>
    <t>２、</t>
    <phoneticPr fontId="1"/>
  </si>
  <si>
    <r>
      <t>I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r>
      <rPr>
        <sz val="11"/>
        <color theme="1"/>
        <rFont val="游ゴシック"/>
        <family val="3"/>
        <charset val="128"/>
        <scheme val="minor"/>
      </rPr>
      <t>[mA]</t>
    </r>
    <phoneticPr fontId="1"/>
  </si>
  <si>
    <t>回路全体の合成抵抗</t>
    <rPh sb="0" eb="2">
      <t>カイロ</t>
    </rPh>
    <rPh sb="2" eb="4">
      <t>ゼンタイ</t>
    </rPh>
    <rPh sb="5" eb="9">
      <t>ゴウセイテイコウ</t>
    </rPh>
    <phoneticPr fontId="1"/>
  </si>
  <si>
    <r>
      <t>表２,練習②におけるR</t>
    </r>
    <r>
      <rPr>
        <vertAlign val="sub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の変化に伴うI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r>
      <rPr>
        <sz val="11"/>
        <color theme="1"/>
        <rFont val="游ゴシック"/>
        <family val="2"/>
        <charset val="128"/>
        <scheme val="minor"/>
      </rPr>
      <t>,V</t>
    </r>
    <r>
      <rPr>
        <vertAlign val="sub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の変化</t>
    </r>
    <rPh sb="0" eb="1">
      <t>ヒョウ</t>
    </rPh>
    <rPh sb="3" eb="5">
      <t>レンシュウ</t>
    </rPh>
    <rPh sb="13" eb="15">
      <t>ヘンカ</t>
    </rPh>
    <rPh sb="16" eb="17">
      <t>トモナ</t>
    </rPh>
    <rPh sb="24" eb="26">
      <t>ヘンカ</t>
    </rPh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</si>
  <si>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2[V]</t>
    </r>
    <phoneticPr fontId="1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</si>
  <si>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[</t>
    </r>
    <r>
      <rPr>
        <sz val="11"/>
        <color theme="1"/>
        <rFont val="Yu Gothic"/>
        <family val="3"/>
        <charset val="128"/>
      </rPr>
      <t>Ω</t>
    </r>
    <r>
      <rPr>
        <sz val="11"/>
        <color theme="1"/>
        <rFont val="游ゴシック"/>
        <family val="3"/>
        <charset val="128"/>
      </rPr>
      <t>]</t>
    </r>
    <phoneticPr fontId="1"/>
  </si>
  <si>
    <t>宿題 2017/6/5</t>
    <rPh sb="0" eb="2">
      <t>シュクダイ</t>
    </rPh>
    <phoneticPr fontId="1"/>
  </si>
  <si>
    <r>
      <rPr>
        <sz val="9"/>
        <color theme="1"/>
        <rFont val="游ゴシック"/>
        <family val="3"/>
        <charset val="128"/>
        <scheme val="minor"/>
      </rPr>
      <t>EとI</t>
    </r>
    <r>
      <rPr>
        <vertAlign val="subscript"/>
        <sz val="9"/>
        <color theme="1"/>
        <rFont val="游ゴシック"/>
        <family val="3"/>
        <charset val="128"/>
        <scheme val="minor"/>
      </rPr>
      <t>2</t>
    </r>
    <r>
      <rPr>
        <sz val="9"/>
        <color theme="1"/>
        <rFont val="游ゴシック"/>
        <family val="3"/>
        <charset val="128"/>
        <scheme val="minor"/>
      </rPr>
      <t>+I</t>
    </r>
    <r>
      <rPr>
        <vertAlign val="subscript"/>
        <sz val="9"/>
        <color theme="1"/>
        <rFont val="游ゴシック"/>
        <family val="3"/>
        <charset val="128"/>
        <scheme val="minor"/>
      </rPr>
      <t>3</t>
    </r>
    <r>
      <rPr>
        <sz val="9"/>
        <color theme="1"/>
        <rFont val="游ゴシック"/>
        <family val="3"/>
        <charset val="128"/>
        <scheme val="minor"/>
      </rPr>
      <t>から求めた合成抵抗[</t>
    </r>
    <r>
      <rPr>
        <sz val="9"/>
        <color theme="1"/>
        <rFont val="Yu Gothic"/>
        <family val="3"/>
        <charset val="128"/>
      </rPr>
      <t>Ω</t>
    </r>
    <r>
      <rPr>
        <sz val="9"/>
        <color theme="1"/>
        <rFont val="游ゴシック"/>
        <family val="3"/>
        <charset val="128"/>
      </rPr>
      <t>]</t>
    </r>
    <rPh sb="9" eb="10">
      <t>モト</t>
    </rPh>
    <rPh sb="12" eb="14">
      <t>ゴウセイ</t>
    </rPh>
    <rPh sb="14" eb="16">
      <t>テイコウ</t>
    </rPh>
    <phoneticPr fontId="1"/>
  </si>
  <si>
    <r>
      <rPr>
        <sz val="9"/>
        <color theme="1"/>
        <rFont val="游ゴシック"/>
        <family val="2"/>
        <charset val="128"/>
        <scheme val="minor"/>
      </rPr>
      <t>測定値から求める合成抵抗[</t>
    </r>
    <r>
      <rPr>
        <sz val="9"/>
        <color theme="1"/>
        <rFont val="Yu Gothic"/>
        <family val="3"/>
        <charset val="128"/>
      </rPr>
      <t>Ω</t>
    </r>
    <r>
      <rPr>
        <sz val="9"/>
        <color theme="1"/>
        <rFont val="游ゴシック"/>
        <family val="3"/>
        <charset val="128"/>
      </rPr>
      <t>]</t>
    </r>
    <rPh sb="0" eb="3">
      <t>ソクテイチ</t>
    </rPh>
    <rPh sb="5" eb="6">
      <t>モト</t>
    </rPh>
    <rPh sb="8" eb="10">
      <t>ゴウセイ</t>
    </rPh>
    <rPh sb="10" eb="12">
      <t>テイコウ</t>
    </rPh>
    <phoneticPr fontId="1"/>
  </si>
  <si>
    <r>
      <rPr>
        <sz val="9"/>
        <color theme="1"/>
        <rFont val="游ゴシック"/>
        <family val="2"/>
        <charset val="128"/>
        <scheme val="minor"/>
      </rPr>
      <t>2つの合成抵抗の差[</t>
    </r>
    <r>
      <rPr>
        <sz val="9"/>
        <color theme="1"/>
        <rFont val="Yu Gothic"/>
        <family val="3"/>
        <charset val="128"/>
      </rPr>
      <t>Ω</t>
    </r>
    <r>
      <rPr>
        <sz val="9"/>
        <color theme="1"/>
        <rFont val="游ゴシック"/>
        <family val="2"/>
        <charset val="128"/>
        <scheme val="minor"/>
      </rPr>
      <t>]</t>
    </r>
    <rPh sb="3" eb="5">
      <t>ゴウセイ</t>
    </rPh>
    <rPh sb="5" eb="7">
      <t>テイコウ</t>
    </rPh>
    <rPh sb="8" eb="9">
      <t>サ</t>
    </rPh>
    <phoneticPr fontId="1"/>
  </si>
  <si>
    <r>
      <rPr>
        <sz val="16"/>
        <color theme="1"/>
        <rFont val="游ゴシック"/>
        <family val="3"/>
        <charset val="128"/>
        <scheme val="minor"/>
      </rPr>
      <t>図１,練習②におけるR</t>
    </r>
    <r>
      <rPr>
        <vertAlign val="subscript"/>
        <sz val="16"/>
        <color theme="1"/>
        <rFont val="游ゴシック"/>
        <family val="3"/>
        <charset val="128"/>
        <scheme val="minor"/>
      </rPr>
      <t>3</t>
    </r>
    <r>
      <rPr>
        <sz val="16"/>
        <color theme="1"/>
        <rFont val="游ゴシック"/>
        <family val="3"/>
        <charset val="128"/>
        <scheme val="minor"/>
      </rPr>
      <t>の変化に伴うI</t>
    </r>
    <r>
      <rPr>
        <vertAlign val="subscript"/>
        <sz val="16"/>
        <color theme="1"/>
        <rFont val="游ゴシック"/>
        <family val="3"/>
        <charset val="128"/>
        <scheme val="minor"/>
      </rPr>
      <t>1</t>
    </r>
    <r>
      <rPr>
        <sz val="16"/>
        <color theme="1"/>
        <rFont val="游ゴシック"/>
        <family val="3"/>
        <charset val="128"/>
        <scheme val="minor"/>
      </rPr>
      <t>,V</t>
    </r>
    <r>
      <rPr>
        <vertAlign val="subscript"/>
        <sz val="16"/>
        <color theme="1"/>
        <rFont val="游ゴシック"/>
        <family val="3"/>
        <charset val="128"/>
        <scheme val="minor"/>
      </rPr>
      <t>2</t>
    </r>
    <r>
      <rPr>
        <sz val="16"/>
        <color theme="1"/>
        <rFont val="游ゴシック"/>
        <family val="3"/>
        <charset val="128"/>
        <scheme val="minor"/>
      </rPr>
      <t>の変化</t>
    </r>
    <rPh sb="0" eb="1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</si>
</sst>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Yu Gothic"/>
      <family val="3"/>
      <charset val="128"/>
    </font>
    <font>
      <sz val="11"/>
      <color theme="1"/>
      <name val="游ゴシック"/>
      <family val="3"/>
      <charset val="128"/>
    </font>
    <font>
      <sz val="16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sz val="9"/>
      <color theme="1"/>
      <name val="Yu Gothic"/>
      <family val="3"/>
      <charset val="128"/>
    </font>
    <font>
      <sz val="9"/>
      <color theme="1"/>
      <name val="游ゴシック"/>
      <family val="3"/>
      <charset val="128"/>
    </font>
    <font>
      <sz val="9"/>
      <color theme="1"/>
      <name val="游ゴシック"/>
      <family val="2"/>
      <charset val="128"/>
      <scheme val="minor"/>
    </font>
    <font>
      <vertAlign val="subscript"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標準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2"/>
          <c:tx>
            <c:strRef>
              <c:f>Sheet1!$F$18</c:f>
              <c:strCache>
                <c:ptCount val="1"/>
                <c:pt idx="0">
                  <c:v>I1[mA]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sq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Sheet1!$C$19:$C$29</c:f>
              <c:numCache>
                <c:formatCode>General</c:formatCode>
                <c:ptCount val="11"/>
                <c:pt idx="0">
                  <c:v>0</c:v>
                </c:pt>
                <c:pt idx="1">
                  <c:v>46.9</c:v>
                </c:pt>
                <c:pt idx="2">
                  <c:v>93.8</c:v>
                </c:pt>
                <c:pt idx="3">
                  <c:v>140.69999999999999</c:v>
                </c:pt>
                <c:pt idx="4">
                  <c:v>187.6</c:v>
                </c:pt>
                <c:pt idx="5">
                  <c:v>234.5</c:v>
                </c:pt>
                <c:pt idx="6">
                  <c:v>281.39999999999998</c:v>
                </c:pt>
                <c:pt idx="7">
                  <c:v>328.3</c:v>
                </c:pt>
                <c:pt idx="8">
                  <c:v>375.2</c:v>
                </c:pt>
                <c:pt idx="9">
                  <c:v>422.1</c:v>
                </c:pt>
                <c:pt idx="10">
                  <c:v>469</c:v>
                </c:pt>
              </c:numCache>
            </c:numRef>
          </c:cat>
          <c:val>
            <c:numRef>
              <c:f>Sheet1!$F$19:$F$29</c:f>
              <c:numCache>
                <c:formatCode>General</c:formatCode>
                <c:ptCount val="11"/>
                <c:pt idx="0">
                  <c:v>30.674846625766872</c:v>
                </c:pt>
                <c:pt idx="1">
                  <c:v>27.427584550266303</c:v>
                </c:pt>
                <c:pt idx="2">
                  <c:v>25.53744946566286</c:v>
                </c:pt>
                <c:pt idx="3">
                  <c:v>24.300719198313381</c:v>
                </c:pt>
                <c:pt idx="4">
                  <c:v>23.428510695323077</c:v>
                </c:pt>
                <c:pt idx="5">
                  <c:v>22.780362069312712</c:v>
                </c:pt>
                <c:pt idx="6">
                  <c:v>22.279763158176504</c:v>
                </c:pt>
                <c:pt idx="7">
                  <c:v>21.881478728142554</c:v>
                </c:pt>
                <c:pt idx="8">
                  <c:v>21.557049867576048</c:v>
                </c:pt>
                <c:pt idx="9">
                  <c:v>21.287676626856062</c:v>
                </c:pt>
                <c:pt idx="10">
                  <c:v>21.060440705815996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B-4C89-BA0B-5AA5CADD0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47864"/>
        <c:axId val="429450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Sheet1!$C$18</c15:sqref>
                        </c15:formulaRef>
                      </c:ext>
                    </c:extLst>
                    <c:strCache>
                      <c:ptCount val="1"/>
                      <c:pt idx="0">
                        <c:v>R3[Ω]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Sheet1!$C$19:$C$29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46.9</c:v>
                      </c:pt>
                      <c:pt idx="2">
                        <c:v>93.8</c:v>
                      </c:pt>
                      <c:pt idx="3">
                        <c:v>140.69999999999999</c:v>
                      </c:pt>
                      <c:pt idx="4">
                        <c:v>187.6</c:v>
                      </c:pt>
                      <c:pt idx="5">
                        <c:v>234.5</c:v>
                      </c:pt>
                      <c:pt idx="6">
                        <c:v>281.39999999999998</c:v>
                      </c:pt>
                      <c:pt idx="7">
                        <c:v>328.3</c:v>
                      </c:pt>
                      <c:pt idx="8">
                        <c:v>375.2</c:v>
                      </c:pt>
                      <c:pt idx="9">
                        <c:v>422.1</c:v>
                      </c:pt>
                      <c:pt idx="10">
                        <c:v>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Sheet1!$C$19:$C$29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46.9</c:v>
                      </c:pt>
                      <c:pt idx="2">
                        <c:v>93.8</c:v>
                      </c:pt>
                      <c:pt idx="3">
                        <c:v>140.69999999999999</c:v>
                      </c:pt>
                      <c:pt idx="4">
                        <c:v>187.6</c:v>
                      </c:pt>
                      <c:pt idx="5">
                        <c:v>234.5</c:v>
                      </c:pt>
                      <c:pt idx="6">
                        <c:v>281.39999999999998</c:v>
                      </c:pt>
                      <c:pt idx="7">
                        <c:v>328.3</c:v>
                      </c:pt>
                      <c:pt idx="8">
                        <c:v>375.2</c:v>
                      </c:pt>
                      <c:pt idx="9">
                        <c:v>422.1</c:v>
                      </c:pt>
                      <c:pt idx="10">
                        <c:v>469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FB-4C89-BA0B-5AA5CADD0314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Sheet1!$C$19:$C$29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46.9</c:v>
                      </c:pt>
                      <c:pt idx="2">
                        <c:v>93.8</c:v>
                      </c:pt>
                      <c:pt idx="3">
                        <c:v>140.69999999999999</c:v>
                      </c:pt>
                      <c:pt idx="4">
                        <c:v>187.6</c:v>
                      </c:pt>
                      <c:pt idx="5">
                        <c:v>234.5</c:v>
                      </c:pt>
                      <c:pt idx="6">
                        <c:v>281.39999999999998</c:v>
                      </c:pt>
                      <c:pt idx="7">
                        <c:v>328.3</c:v>
                      </c:pt>
                      <c:pt idx="8">
                        <c:v>375.2</c:v>
                      </c:pt>
                      <c:pt idx="9">
                        <c:v>422.1</c:v>
                      </c:pt>
                      <c:pt idx="10">
                        <c:v>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Sheet1!$E$19:$E$29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FB-4C89-BA0B-5AA5CADD031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3"/>
          <c:tx>
            <c:strRef>
              <c:f>Sheet1!$G$18</c:f>
              <c:strCache>
                <c:ptCount val="1"/>
                <c:pt idx="0">
                  <c:v>V2[V]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Sheet1!$C$19:$C$29</c:f>
              <c:numCache>
                <c:formatCode>General</c:formatCode>
                <c:ptCount val="11"/>
                <c:pt idx="0">
                  <c:v>0</c:v>
                </c:pt>
                <c:pt idx="1">
                  <c:v>46.9</c:v>
                </c:pt>
                <c:pt idx="2">
                  <c:v>93.8</c:v>
                </c:pt>
                <c:pt idx="3">
                  <c:v>140.69999999999999</c:v>
                </c:pt>
                <c:pt idx="4">
                  <c:v>187.6</c:v>
                </c:pt>
                <c:pt idx="5">
                  <c:v>234.5</c:v>
                </c:pt>
                <c:pt idx="6">
                  <c:v>281.39999999999998</c:v>
                </c:pt>
                <c:pt idx="7">
                  <c:v>328.3</c:v>
                </c:pt>
                <c:pt idx="8">
                  <c:v>375.2</c:v>
                </c:pt>
                <c:pt idx="9">
                  <c:v>422.1</c:v>
                </c:pt>
                <c:pt idx="10">
                  <c:v>469</c:v>
                </c:pt>
              </c:numCache>
            </c:numRef>
          </c:cat>
          <c:val>
            <c:numRef>
              <c:f>Sheet1!$G$19:$G$29</c:f>
              <c:numCache>
                <c:formatCode>General</c:formatCode>
                <c:ptCount val="11"/>
                <c:pt idx="0">
                  <c:v>0</c:v>
                </c:pt>
                <c:pt idx="1">
                  <c:v>1.058607436613185</c:v>
                </c:pt>
                <c:pt idx="2">
                  <c:v>1.6747914741939081</c:v>
                </c:pt>
                <c:pt idx="3">
                  <c:v>2.0779655413498377</c:v>
                </c:pt>
                <c:pt idx="4">
                  <c:v>2.3623055133246771</c:v>
                </c:pt>
                <c:pt idx="5">
                  <c:v>2.5736019654040554</c:v>
                </c:pt>
                <c:pt idx="6">
                  <c:v>2.7367972104344602</c:v>
                </c:pt>
                <c:pt idx="7">
                  <c:v>2.8666379346255271</c:v>
                </c:pt>
                <c:pt idx="8">
                  <c:v>2.9724017431702086</c:v>
                </c:pt>
                <c:pt idx="9">
                  <c:v>3.0602174196449239</c:v>
                </c:pt>
                <c:pt idx="10">
                  <c:v>3.1342963299039859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B-4C89-BA0B-5AA5CADD0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2504"/>
        <c:axId val="425091848"/>
      </c:lineChart>
      <c:catAx>
        <c:axId val="42944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R3[</a:t>
                </a:r>
                <a:r>
                  <a:rPr lang="el-GR" altLang="ja-JP"/>
                  <a:t>Ω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50160"/>
        <c:crosses val="autoZero"/>
        <c:auto val="1"/>
        <c:lblAlgn val="ctr"/>
        <c:lblOffset val="100"/>
        <c:noMultiLvlLbl val="0"/>
      </c:catAx>
      <c:valAx>
        <c:axId val="4294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I1[mA]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47864"/>
        <c:crosses val="autoZero"/>
        <c:crossBetween val="between"/>
      </c:valAx>
      <c:valAx>
        <c:axId val="425091848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V2[V]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092504"/>
        <c:crosses val="max"/>
        <c:crossBetween val="between"/>
      </c:valAx>
      <c:catAx>
        <c:axId val="425092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5091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16</xdr:row>
      <xdr:rowOff>76200</xdr:rowOff>
    </xdr:from>
    <xdr:to>
      <xdr:col>17</xdr:col>
      <xdr:colOff>0</xdr:colOff>
      <xdr:row>29</xdr:row>
      <xdr:rowOff>146050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EB44A8-FD0E-4FFF-AC76-EAE775A7C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C5:L11" headerRowCount="0">
  <tableColumns count="10">
    <tableColumn id="1" name="列1" totalsRowLabel="集計"/>
    <tableColumn id="2" name="列2" headerRowDxfId="1"/>
    <tableColumn id="3" name="列3" headerRowDxfId="0"/>
    <tableColumn id="4" name="列4"/>
    <tableColumn id="5" name="列5"/>
    <tableColumn id="6" name="列6"/>
    <tableColumn id="7" name="列7"/>
    <tableColumn id="8" name="列8"/>
    <tableColumn id="9" name="列9"/>
    <tableColumn id="10" name="列10" totalsRowFunction="count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id="2" name="テーブル2" displayName="テーブル2" ref="C18:G29" headerRowCount="0" totalsRowShown="0">
  <tableColumns count="5">
    <tableColumn id="1" name="列1"/>
    <tableColumn id="2" name="列2">
      <calculatedColumnFormula>326+(1/((1/218)+(1/C18)))</calculatedColumnFormula>
    </tableColumn>
    <tableColumn id="3" name="列3"/>
    <tableColumn id="4" name="列4">
      <calculatedColumnFormula>10000/D18</calculatedColumnFormula>
    </tableColumn>
    <tableColumn id="5" name="列5">
      <calculatedColumnFormula>10-326*F18/1000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tabSelected="1" topLeftCell="A13" workbookViewId="0">
      <selection activeCell="H15" sqref="H15"/>
    </sheetView>
  </sheetViews>
  <sheetFormatPr defaultRowHeight="18"/>
  <sheetData>
    <row r="1" spans="1:11" ht="26.5">
      <c r="A1" s="2" t="s">
        <v>10</v>
      </c>
    </row>
    <row r="3" spans="1:11">
      <c r="B3" t="s">
        <v>3</v>
      </c>
    </row>
    <row r="4" spans="1:11">
      <c r="D4" t="s">
        <v>2</v>
      </c>
    </row>
    <row r="5" spans="1:11" ht="20">
      <c r="C5" t="s">
        <v>0</v>
      </c>
      <c r="D5" s="1" t="s">
        <v>1</v>
      </c>
      <c r="E5" s="3" t="s">
        <v>11</v>
      </c>
      <c r="H5" s="4" t="s">
        <v>12</v>
      </c>
      <c r="K5" s="4" t="s">
        <v>13</v>
      </c>
    </row>
    <row r="6" spans="1:11">
      <c r="C6">
        <v>2</v>
      </c>
      <c r="D6">
        <v>13.6</v>
      </c>
      <c r="E6">
        <f t="shared" ref="E6:E11" si="0">(C6/D6)*1000</f>
        <v>147.05882352941177</v>
      </c>
      <c r="H6">
        <v>149</v>
      </c>
      <c r="K6">
        <f t="shared" ref="K6:K11" si="1">E6-H6</f>
        <v>-1.941176470588232</v>
      </c>
    </row>
    <row r="7" spans="1:11">
      <c r="C7">
        <v>4</v>
      </c>
      <c r="D7" s="1">
        <v>26.8</v>
      </c>
      <c r="E7">
        <f t="shared" si="0"/>
        <v>149.25373134328356</v>
      </c>
      <c r="H7">
        <v>149</v>
      </c>
      <c r="K7">
        <f t="shared" si="1"/>
        <v>0.25373134328356173</v>
      </c>
    </row>
    <row r="8" spans="1:11">
      <c r="C8">
        <v>6</v>
      </c>
      <c r="D8">
        <v>40.1</v>
      </c>
      <c r="E8">
        <f t="shared" si="0"/>
        <v>149.62593516209478</v>
      </c>
      <c r="H8">
        <v>149</v>
      </c>
      <c r="K8">
        <f t="shared" si="1"/>
        <v>0.62593516209477684</v>
      </c>
    </row>
    <row r="9" spans="1:11">
      <c r="C9">
        <v>8</v>
      </c>
      <c r="D9">
        <v>53.3</v>
      </c>
      <c r="E9">
        <f t="shared" si="0"/>
        <v>150.09380863039402</v>
      </c>
      <c r="H9">
        <v>149</v>
      </c>
      <c r="K9">
        <f t="shared" si="1"/>
        <v>1.0938086303940224</v>
      </c>
    </row>
    <row r="10" spans="1:11">
      <c r="C10">
        <v>10</v>
      </c>
      <c r="D10">
        <v>64.3</v>
      </c>
      <c r="E10">
        <f t="shared" si="0"/>
        <v>155.52099533437013</v>
      </c>
      <c r="H10">
        <v>149</v>
      </c>
      <c r="K10">
        <f t="shared" si="1"/>
        <v>6.5209953343701272</v>
      </c>
    </row>
    <row r="11" spans="1:11">
      <c r="C11">
        <v>12</v>
      </c>
      <c r="D11">
        <v>73.7</v>
      </c>
      <c r="E11">
        <f t="shared" si="0"/>
        <v>162.82225237449117</v>
      </c>
      <c r="H11">
        <v>149</v>
      </c>
      <c r="K11">
        <f t="shared" si="1"/>
        <v>13.822252374491171</v>
      </c>
    </row>
    <row r="16" spans="1:11">
      <c r="B16" t="s">
        <v>4</v>
      </c>
    </row>
    <row r="17" spans="3:10" ht="20">
      <c r="C17" t="s">
        <v>7</v>
      </c>
    </row>
    <row r="18" spans="3:10" ht="20">
      <c r="C18" t="s">
        <v>9</v>
      </c>
      <c r="D18" t="s">
        <v>6</v>
      </c>
      <c r="F18" t="s">
        <v>5</v>
      </c>
      <c r="G18" t="s">
        <v>8</v>
      </c>
    </row>
    <row r="19" spans="3:10">
      <c r="C19">
        <v>0</v>
      </c>
      <c r="D19">
        <v>326</v>
      </c>
      <c r="F19">
        <f>10000/326</f>
        <v>30.674846625766872</v>
      </c>
      <c r="G19">
        <f>10-(326*F19/1000)</f>
        <v>0</v>
      </c>
    </row>
    <row r="20" spans="3:10">
      <c r="C20">
        <v>46.9</v>
      </c>
      <c r="D20">
        <f>326+(1/((1/218)+(1/C20)))</f>
        <v>364.59645149112873</v>
      </c>
      <c r="F20">
        <f>10000/D20</f>
        <v>27.427584550266303</v>
      </c>
      <c r="G20">
        <f>10-326*F20/1000</f>
        <v>1.058607436613185</v>
      </c>
    </row>
    <row r="21" spans="3:10">
      <c r="C21">
        <v>93.8</v>
      </c>
      <c r="D21">
        <f t="shared" ref="D21:D29" si="2">326+(1/((1/218)+(1/C21)))</f>
        <v>391.58178319435535</v>
      </c>
      <c r="F21">
        <f t="shared" ref="F21:F29" si="3">10000/D21</f>
        <v>25.53744946566286</v>
      </c>
      <c r="G21">
        <f t="shared" ref="G21:G29" si="4">10-326*F21/1000</f>
        <v>1.6747914741939081</v>
      </c>
    </row>
    <row r="22" spans="3:10">
      <c r="C22">
        <v>140.69999999999999</v>
      </c>
      <c r="D22">
        <f t="shared" si="2"/>
        <v>411.5104544187343</v>
      </c>
      <c r="F22">
        <f t="shared" si="3"/>
        <v>24.300719198313381</v>
      </c>
      <c r="G22">
        <f t="shared" si="4"/>
        <v>2.0779655413498377</v>
      </c>
    </row>
    <row r="23" spans="3:10">
      <c r="C23">
        <v>187.6</v>
      </c>
      <c r="D23">
        <f t="shared" si="2"/>
        <v>426.83037475345168</v>
      </c>
      <c r="F23">
        <f t="shared" si="3"/>
        <v>23.428510695323077</v>
      </c>
      <c r="G23">
        <f t="shared" si="4"/>
        <v>2.3623055133246771</v>
      </c>
    </row>
    <row r="24" spans="3:10">
      <c r="C24">
        <v>234.5</v>
      </c>
      <c r="D24">
        <f t="shared" si="2"/>
        <v>438.97458563535912</v>
      </c>
      <c r="F24">
        <f t="shared" si="3"/>
        <v>22.780362069312712</v>
      </c>
      <c r="G24">
        <f t="shared" si="4"/>
        <v>2.5736019654040554</v>
      </c>
    </row>
    <row r="25" spans="3:10">
      <c r="C25">
        <v>281.39999999999998</v>
      </c>
      <c r="D25">
        <f t="shared" si="2"/>
        <v>448.83780536643974</v>
      </c>
      <c r="F25">
        <f t="shared" si="3"/>
        <v>22.279763158176504</v>
      </c>
      <c r="G25">
        <f t="shared" si="4"/>
        <v>2.7367972104344602</v>
      </c>
    </row>
    <row r="26" spans="3:10">
      <c r="C26">
        <v>328.3</v>
      </c>
      <c r="D26">
        <f t="shared" si="2"/>
        <v>457.00750503386416</v>
      </c>
      <c r="F26">
        <f t="shared" si="3"/>
        <v>21.881478728142554</v>
      </c>
      <c r="G26">
        <f t="shared" si="4"/>
        <v>2.8666379346255271</v>
      </c>
    </row>
    <row r="27" spans="3:10">
      <c r="C27">
        <v>375.2</v>
      </c>
      <c r="D27">
        <f t="shared" si="2"/>
        <v>463.88536749831422</v>
      </c>
      <c r="F27">
        <f t="shared" si="3"/>
        <v>21.557049867576048</v>
      </c>
      <c r="G27">
        <f t="shared" si="4"/>
        <v>2.9724017431702086</v>
      </c>
    </row>
    <row r="28" spans="3:10">
      <c r="C28">
        <v>422.1</v>
      </c>
      <c r="D28">
        <f t="shared" si="2"/>
        <v>469.75535072644902</v>
      </c>
      <c r="F28">
        <f t="shared" si="3"/>
        <v>21.287676626856062</v>
      </c>
      <c r="G28">
        <f t="shared" si="4"/>
        <v>3.0602174196449239</v>
      </c>
    </row>
    <row r="29" spans="3:10">
      <c r="C29">
        <v>469</v>
      </c>
      <c r="D29">
        <f t="shared" si="2"/>
        <v>474.8238719068413</v>
      </c>
      <c r="F29">
        <f t="shared" si="3"/>
        <v>21.060440705815996</v>
      </c>
      <c r="G29">
        <f t="shared" si="4"/>
        <v>3.1342963299039859</v>
      </c>
    </row>
    <row r="31" spans="3:10" ht="27.5">
      <c r="J31" s="2" t="s">
        <v>14</v>
      </c>
    </row>
  </sheetData>
  <phoneticPr fontId="1"/>
  <pageMargins left="0.7" right="0.7" top="0.75" bottom="0.75" header="0.3" footer="0.3"/>
  <pageSetup paperSize="9" scale="76" orientation="landscape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柴沼　世名</dc:creator>
  <cp:lastModifiedBy>柴沼　世名</cp:lastModifiedBy>
  <cp:lastPrinted>2017-06-07T13:47:14Z</cp:lastPrinted>
  <dcterms:created xsi:type="dcterms:W3CDTF">2017-06-06T14:21:58Z</dcterms:created>
  <dcterms:modified xsi:type="dcterms:W3CDTF">2017-06-07T13:47:28Z</dcterms:modified>
</cp:coreProperties>
</file>